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"/>
    </mc:Choice>
  </mc:AlternateContent>
  <bookViews>
    <workbookView xWindow="0" yWindow="0" windowWidth="28800" windowHeight="1221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1" i="1" l="1"/>
  <c r="U111" i="1"/>
  <c r="W111" i="1" s="1"/>
  <c r="Z111" i="1" s="1"/>
  <c r="O111" i="1"/>
  <c r="M111" i="1"/>
  <c r="L111" i="1"/>
  <c r="K111" i="1"/>
  <c r="J111" i="1"/>
  <c r="I111" i="1"/>
  <c r="X111" i="1" s="1"/>
  <c r="H111" i="1"/>
  <c r="Y110" i="1"/>
  <c r="U110" i="1"/>
  <c r="W110" i="1" s="1"/>
  <c r="Z110" i="1" s="1"/>
  <c r="O110" i="1"/>
  <c r="M110" i="1"/>
  <c r="L110" i="1"/>
  <c r="K110" i="1"/>
  <c r="J110" i="1"/>
  <c r="I110" i="1"/>
  <c r="X110" i="1" s="1"/>
  <c r="H110" i="1"/>
  <c r="Y109" i="1"/>
  <c r="U109" i="1"/>
  <c r="W109" i="1" s="1"/>
  <c r="O109" i="1"/>
  <c r="M109" i="1"/>
  <c r="L109" i="1"/>
  <c r="K109" i="1"/>
  <c r="J109" i="1"/>
  <c r="I109" i="1"/>
  <c r="X109" i="1" s="1"/>
  <c r="H109" i="1"/>
  <c r="Y108" i="1"/>
  <c r="U108" i="1"/>
  <c r="W108" i="1" s="1"/>
  <c r="O108" i="1"/>
  <c r="M108" i="1"/>
  <c r="L108" i="1"/>
  <c r="K108" i="1"/>
  <c r="J108" i="1"/>
  <c r="I108" i="1"/>
  <c r="X108" i="1" s="1"/>
  <c r="H108" i="1"/>
  <c r="Y107" i="1"/>
  <c r="U107" i="1"/>
  <c r="W107" i="1" s="1"/>
  <c r="Z107" i="1" s="1"/>
  <c r="O107" i="1"/>
  <c r="M107" i="1"/>
  <c r="L107" i="1"/>
  <c r="K107" i="1"/>
  <c r="J107" i="1"/>
  <c r="I107" i="1"/>
  <c r="X107" i="1" s="1"/>
  <c r="H107" i="1"/>
  <c r="Y106" i="1"/>
  <c r="U106" i="1"/>
  <c r="W106" i="1" s="1"/>
  <c r="Z106" i="1" s="1"/>
  <c r="O106" i="1"/>
  <c r="M106" i="1"/>
  <c r="L106" i="1"/>
  <c r="K106" i="1"/>
  <c r="J106" i="1"/>
  <c r="I106" i="1"/>
  <c r="X106" i="1" s="1"/>
  <c r="H106" i="1"/>
  <c r="Y105" i="1"/>
  <c r="O105" i="1"/>
  <c r="M105" i="1"/>
  <c r="L105" i="1"/>
  <c r="K105" i="1"/>
  <c r="J105" i="1"/>
  <c r="I105" i="1"/>
  <c r="X105" i="1" s="1"/>
  <c r="Y104" i="1"/>
  <c r="O104" i="1"/>
  <c r="M104" i="1"/>
  <c r="L104" i="1"/>
  <c r="K104" i="1"/>
  <c r="J104" i="1"/>
  <c r="I104" i="1"/>
  <c r="X104" i="1" s="1"/>
  <c r="Y103" i="1"/>
  <c r="O103" i="1"/>
  <c r="M103" i="1"/>
  <c r="L103" i="1"/>
  <c r="K103" i="1"/>
  <c r="J103" i="1"/>
  <c r="I103" i="1"/>
  <c r="X103" i="1" s="1"/>
  <c r="Y102" i="1"/>
  <c r="O102" i="1"/>
  <c r="M102" i="1"/>
  <c r="L102" i="1"/>
  <c r="K102" i="1"/>
  <c r="J102" i="1"/>
  <c r="I102" i="1"/>
  <c r="X102" i="1" s="1"/>
  <c r="Y101" i="1"/>
  <c r="O101" i="1"/>
  <c r="M101" i="1"/>
  <c r="L101" i="1"/>
  <c r="H101" i="1" s="1"/>
  <c r="U101" i="1" s="1"/>
  <c r="W101" i="1" s="1"/>
  <c r="Z101" i="1" s="1"/>
  <c r="K101" i="1"/>
  <c r="J101" i="1"/>
  <c r="I101" i="1"/>
  <c r="X101" i="1" s="1"/>
  <c r="Y100" i="1"/>
  <c r="U100" i="1"/>
  <c r="W100" i="1" s="1"/>
  <c r="O100" i="1"/>
  <c r="M100" i="1"/>
  <c r="L100" i="1"/>
  <c r="K100" i="1"/>
  <c r="J100" i="1"/>
  <c r="I100" i="1"/>
  <c r="X100" i="1" s="1"/>
  <c r="H100" i="1"/>
  <c r="Y99" i="1"/>
  <c r="O99" i="1"/>
  <c r="M99" i="1"/>
  <c r="L99" i="1"/>
  <c r="K99" i="1"/>
  <c r="J99" i="1"/>
  <c r="I99" i="1"/>
  <c r="X99" i="1" s="1"/>
  <c r="Y98" i="1"/>
  <c r="O98" i="1"/>
  <c r="M98" i="1"/>
  <c r="L98" i="1"/>
  <c r="K98" i="1"/>
  <c r="J98" i="1"/>
  <c r="I98" i="1"/>
  <c r="X98" i="1" s="1"/>
  <c r="Y97" i="1"/>
  <c r="O97" i="1"/>
  <c r="M97" i="1"/>
  <c r="L97" i="1"/>
  <c r="K97" i="1"/>
  <c r="J97" i="1"/>
  <c r="I97" i="1"/>
  <c r="X97" i="1" s="1"/>
  <c r="Y96" i="1"/>
  <c r="O96" i="1"/>
  <c r="M96" i="1"/>
  <c r="L96" i="1"/>
  <c r="K96" i="1"/>
  <c r="J96" i="1"/>
  <c r="I96" i="1"/>
  <c r="X96" i="1" s="1"/>
  <c r="Y95" i="1"/>
  <c r="O95" i="1"/>
  <c r="M95" i="1"/>
  <c r="L95" i="1"/>
  <c r="K95" i="1"/>
  <c r="J95" i="1"/>
  <c r="I95" i="1"/>
  <c r="X95" i="1" s="1"/>
  <c r="Y94" i="1"/>
  <c r="O94" i="1"/>
  <c r="M94" i="1"/>
  <c r="L94" i="1"/>
  <c r="K94" i="1"/>
  <c r="J94" i="1"/>
  <c r="I94" i="1"/>
  <c r="X94" i="1" s="1"/>
  <c r="Y93" i="1"/>
  <c r="O93" i="1"/>
  <c r="M93" i="1"/>
  <c r="L93" i="1"/>
  <c r="K93" i="1"/>
  <c r="J93" i="1"/>
  <c r="I93" i="1"/>
  <c r="X93" i="1" s="1"/>
  <c r="Y92" i="1"/>
  <c r="O92" i="1"/>
  <c r="M92" i="1"/>
  <c r="L92" i="1"/>
  <c r="K92" i="1"/>
  <c r="J92" i="1"/>
  <c r="I92" i="1"/>
  <c r="X92" i="1" s="1"/>
  <c r="Y91" i="1"/>
  <c r="O91" i="1"/>
  <c r="M91" i="1"/>
  <c r="L91" i="1"/>
  <c r="K91" i="1"/>
  <c r="J91" i="1"/>
  <c r="I91" i="1"/>
  <c r="X91" i="1" s="1"/>
  <c r="Y90" i="1"/>
  <c r="O90" i="1"/>
  <c r="M90" i="1"/>
  <c r="L90" i="1"/>
  <c r="K90" i="1"/>
  <c r="J90" i="1"/>
  <c r="I90" i="1"/>
  <c r="X90" i="1" s="1"/>
  <c r="Y89" i="1"/>
  <c r="O89" i="1"/>
  <c r="M89" i="1"/>
  <c r="L89" i="1"/>
  <c r="K89" i="1"/>
  <c r="J89" i="1"/>
  <c r="I89" i="1"/>
  <c r="X89" i="1" s="1"/>
  <c r="Y88" i="1"/>
  <c r="O88" i="1"/>
  <c r="M88" i="1"/>
  <c r="L88" i="1"/>
  <c r="K88" i="1"/>
  <c r="J88" i="1"/>
  <c r="I88" i="1"/>
  <c r="X88" i="1" s="1"/>
  <c r="Y87" i="1"/>
  <c r="O87" i="1"/>
  <c r="M87" i="1"/>
  <c r="L87" i="1"/>
  <c r="K87" i="1"/>
  <c r="J87" i="1"/>
  <c r="I87" i="1"/>
  <c r="X87" i="1" s="1"/>
  <c r="Y86" i="1"/>
  <c r="O86" i="1"/>
  <c r="M86" i="1"/>
  <c r="L86" i="1"/>
  <c r="K86" i="1"/>
  <c r="J86" i="1"/>
  <c r="I86" i="1"/>
  <c r="X86" i="1" s="1"/>
  <c r="Y85" i="1"/>
  <c r="W85" i="1"/>
  <c r="O85" i="1"/>
  <c r="M85" i="1"/>
  <c r="L85" i="1"/>
  <c r="K85" i="1"/>
  <c r="J85" i="1"/>
  <c r="I85" i="1"/>
  <c r="X85" i="1" s="1"/>
  <c r="X84" i="1"/>
  <c r="O84" i="1"/>
  <c r="M84" i="1"/>
  <c r="L84" i="1"/>
  <c r="H84" i="1" s="1"/>
  <c r="U84" i="1" s="1"/>
  <c r="W84" i="1" s="1"/>
  <c r="Z84" i="1" s="1"/>
  <c r="K84" i="1"/>
  <c r="J84" i="1"/>
  <c r="Y84" i="1" s="1"/>
  <c r="I84" i="1"/>
  <c r="X83" i="1"/>
  <c r="W83" i="1"/>
  <c r="Z83" i="1" s="1"/>
  <c r="M83" i="1"/>
  <c r="L83" i="1"/>
  <c r="K83" i="1"/>
  <c r="O83" i="1" s="1"/>
  <c r="J83" i="1"/>
  <c r="Y83" i="1" s="1"/>
  <c r="I83" i="1"/>
  <c r="H83" i="1" s="1"/>
  <c r="W82" i="1"/>
  <c r="Z82" i="1" s="1"/>
  <c r="M82" i="1"/>
  <c r="L82" i="1"/>
  <c r="K82" i="1"/>
  <c r="J82" i="1"/>
  <c r="O82" i="1" s="1"/>
  <c r="I82" i="1"/>
  <c r="X82" i="1" s="1"/>
  <c r="W81" i="1"/>
  <c r="O81" i="1"/>
  <c r="M81" i="1"/>
  <c r="L81" i="1"/>
  <c r="K81" i="1"/>
  <c r="J81" i="1"/>
  <c r="Y81" i="1" s="1"/>
  <c r="I81" i="1"/>
  <c r="H81" i="1" s="1"/>
  <c r="W80" i="1"/>
  <c r="M80" i="1"/>
  <c r="L80" i="1"/>
  <c r="K80" i="1"/>
  <c r="J80" i="1"/>
  <c r="Y80" i="1" s="1"/>
  <c r="I80" i="1"/>
  <c r="O80" i="1" s="1"/>
  <c r="W79" i="1"/>
  <c r="M79" i="1"/>
  <c r="L79" i="1"/>
  <c r="K79" i="1"/>
  <c r="J79" i="1"/>
  <c r="Y79" i="1" s="1"/>
  <c r="I79" i="1"/>
  <c r="H79" i="1" s="1"/>
  <c r="W78" i="1"/>
  <c r="M78" i="1"/>
  <c r="L78" i="1"/>
  <c r="K78" i="1"/>
  <c r="J78" i="1"/>
  <c r="Y78" i="1" s="1"/>
  <c r="I78" i="1"/>
  <c r="X78" i="1" s="1"/>
  <c r="Z78" i="1" s="1"/>
  <c r="H78" i="1"/>
  <c r="W77" i="1"/>
  <c r="M77" i="1"/>
  <c r="L77" i="1"/>
  <c r="K77" i="1"/>
  <c r="J77" i="1"/>
  <c r="Y77" i="1" s="1"/>
  <c r="I77" i="1"/>
  <c r="H77" i="1" s="1"/>
  <c r="Y76" i="1"/>
  <c r="W76" i="1"/>
  <c r="M76" i="1"/>
  <c r="L76" i="1"/>
  <c r="K76" i="1"/>
  <c r="J76" i="1"/>
  <c r="I76" i="1"/>
  <c r="H76" i="1" s="1"/>
  <c r="Y75" i="1"/>
  <c r="X75" i="1"/>
  <c r="W75" i="1"/>
  <c r="Z75" i="1" s="1"/>
  <c r="M75" i="1"/>
  <c r="L75" i="1"/>
  <c r="K75" i="1"/>
  <c r="J75" i="1"/>
  <c r="I75" i="1"/>
  <c r="O75" i="1" s="1"/>
  <c r="H75" i="1"/>
  <c r="X74" i="1"/>
  <c r="W74" i="1"/>
  <c r="Z74" i="1" s="1"/>
  <c r="O74" i="1"/>
  <c r="M74" i="1"/>
  <c r="L74" i="1"/>
  <c r="K74" i="1"/>
  <c r="J74" i="1"/>
  <c r="Y74" i="1" s="1"/>
  <c r="I74" i="1"/>
  <c r="H74" i="1" s="1"/>
  <c r="W73" i="1"/>
  <c r="O73" i="1"/>
  <c r="M73" i="1"/>
  <c r="L73" i="1"/>
  <c r="K73" i="1"/>
  <c r="J73" i="1"/>
  <c r="Y73" i="1" s="1"/>
  <c r="I73" i="1"/>
  <c r="X73" i="1" s="1"/>
  <c r="Z73" i="1" s="1"/>
  <c r="Y72" i="1"/>
  <c r="W72" i="1"/>
  <c r="Z72" i="1" s="1"/>
  <c r="O72" i="1"/>
  <c r="M72" i="1"/>
  <c r="L72" i="1"/>
  <c r="K72" i="1"/>
  <c r="J72" i="1"/>
  <c r="I72" i="1"/>
  <c r="X72" i="1" s="1"/>
  <c r="X71" i="1"/>
  <c r="W71" i="1"/>
  <c r="Z71" i="1" s="1"/>
  <c r="M71" i="1"/>
  <c r="L71" i="1"/>
  <c r="K71" i="1"/>
  <c r="J71" i="1"/>
  <c r="Y71" i="1" s="1"/>
  <c r="I71" i="1"/>
  <c r="O71" i="1" s="1"/>
  <c r="M70" i="1"/>
  <c r="L70" i="1"/>
  <c r="K70" i="1"/>
  <c r="J70" i="1"/>
  <c r="Y70" i="1" s="1"/>
  <c r="I70" i="1"/>
  <c r="X70" i="1" s="1"/>
  <c r="W69" i="1"/>
  <c r="M69" i="1"/>
  <c r="L69" i="1"/>
  <c r="K69" i="1"/>
  <c r="J69" i="1"/>
  <c r="Y69" i="1" s="1"/>
  <c r="I69" i="1"/>
  <c r="X69" i="1" s="1"/>
  <c r="W68" i="1"/>
  <c r="O68" i="1"/>
  <c r="M68" i="1"/>
  <c r="L68" i="1"/>
  <c r="K68" i="1"/>
  <c r="J68" i="1"/>
  <c r="Y68" i="1" s="1"/>
  <c r="I68" i="1"/>
  <c r="H68" i="1" s="1"/>
  <c r="W67" i="1"/>
  <c r="M67" i="1"/>
  <c r="L67" i="1"/>
  <c r="K67" i="1"/>
  <c r="J67" i="1"/>
  <c r="Y67" i="1" s="1"/>
  <c r="I67" i="1"/>
  <c r="O67" i="1" s="1"/>
  <c r="W66" i="1"/>
  <c r="M66" i="1"/>
  <c r="L66" i="1"/>
  <c r="K66" i="1"/>
  <c r="J66" i="1"/>
  <c r="Y66" i="1" s="1"/>
  <c r="I66" i="1"/>
  <c r="H66" i="1" s="1"/>
  <c r="W65" i="1"/>
  <c r="M65" i="1"/>
  <c r="L65" i="1"/>
  <c r="K65" i="1"/>
  <c r="J65" i="1"/>
  <c r="Y65" i="1" s="1"/>
  <c r="I65" i="1"/>
  <c r="X65" i="1" s="1"/>
  <c r="Z65" i="1" s="1"/>
  <c r="H65" i="1"/>
  <c r="W64" i="1"/>
  <c r="M64" i="1"/>
  <c r="L64" i="1"/>
  <c r="K64" i="1"/>
  <c r="J64" i="1"/>
  <c r="Y64" i="1" s="1"/>
  <c r="I64" i="1"/>
  <c r="H64" i="1" s="1"/>
  <c r="Y63" i="1"/>
  <c r="W63" i="1"/>
  <c r="M63" i="1"/>
  <c r="L63" i="1"/>
  <c r="K63" i="1"/>
  <c r="J63" i="1"/>
  <c r="I63" i="1"/>
  <c r="H63" i="1" s="1"/>
  <c r="Y62" i="1"/>
  <c r="X62" i="1"/>
  <c r="W62" i="1"/>
  <c r="Z62" i="1" s="1"/>
  <c r="M62" i="1"/>
  <c r="L62" i="1"/>
  <c r="K62" i="1"/>
  <c r="J62" i="1"/>
  <c r="I62" i="1"/>
  <c r="O62" i="1" s="1"/>
  <c r="H62" i="1"/>
  <c r="X61" i="1"/>
  <c r="W61" i="1"/>
  <c r="Z61" i="1" s="1"/>
  <c r="O61" i="1"/>
  <c r="M61" i="1"/>
  <c r="L61" i="1"/>
  <c r="K61" i="1"/>
  <c r="J61" i="1"/>
  <c r="Y61" i="1" s="1"/>
  <c r="I61" i="1"/>
  <c r="H61" i="1" s="1"/>
  <c r="O60" i="1"/>
  <c r="M60" i="1"/>
  <c r="L60" i="1"/>
  <c r="K60" i="1"/>
  <c r="J60" i="1"/>
  <c r="Y60" i="1" s="1"/>
  <c r="I60" i="1"/>
  <c r="H60" i="1" s="1"/>
  <c r="U60" i="1" s="1"/>
  <c r="W60" i="1" s="1"/>
  <c r="W59" i="1"/>
  <c r="O59" i="1"/>
  <c r="M59" i="1"/>
  <c r="L59" i="1"/>
  <c r="K59" i="1"/>
  <c r="J59" i="1"/>
  <c r="Y59" i="1" s="1"/>
  <c r="I59" i="1"/>
  <c r="X59" i="1" s="1"/>
  <c r="Z59" i="1" s="1"/>
  <c r="Y58" i="1"/>
  <c r="W58" i="1"/>
  <c r="Z58" i="1" s="1"/>
  <c r="O58" i="1"/>
  <c r="M58" i="1"/>
  <c r="L58" i="1"/>
  <c r="K58" i="1"/>
  <c r="J58" i="1"/>
  <c r="I58" i="1"/>
  <c r="X58" i="1" s="1"/>
  <c r="H58" i="1"/>
  <c r="X57" i="1"/>
  <c r="W57" i="1"/>
  <c r="Z57" i="1" s="1"/>
  <c r="M57" i="1"/>
  <c r="L57" i="1"/>
  <c r="K57" i="1"/>
  <c r="J57" i="1"/>
  <c r="Y57" i="1" s="1"/>
  <c r="I57" i="1"/>
  <c r="O57" i="1" s="1"/>
  <c r="W56" i="1"/>
  <c r="Z56" i="1" s="1"/>
  <c r="M56" i="1"/>
  <c r="L56" i="1"/>
  <c r="H56" i="1" s="1"/>
  <c r="K56" i="1"/>
  <c r="O56" i="1" s="1"/>
  <c r="J56" i="1"/>
  <c r="Y56" i="1" s="1"/>
  <c r="I56" i="1"/>
  <c r="X56" i="1" s="1"/>
  <c r="W55" i="1"/>
  <c r="O55" i="1"/>
  <c r="M55" i="1"/>
  <c r="L55" i="1"/>
  <c r="K55" i="1"/>
  <c r="J55" i="1"/>
  <c r="Y55" i="1" s="1"/>
  <c r="I55" i="1"/>
  <c r="H55" i="1" s="1"/>
  <c r="W54" i="1"/>
  <c r="M54" i="1"/>
  <c r="L54" i="1"/>
  <c r="K54" i="1"/>
  <c r="J54" i="1"/>
  <c r="Y54" i="1" s="1"/>
  <c r="I54" i="1"/>
  <c r="O54" i="1" s="1"/>
  <c r="W53" i="1"/>
  <c r="M53" i="1"/>
  <c r="L53" i="1"/>
  <c r="K53" i="1"/>
  <c r="J53" i="1"/>
  <c r="Y53" i="1" s="1"/>
  <c r="I53" i="1"/>
  <c r="H53" i="1" s="1"/>
  <c r="W52" i="1"/>
  <c r="M52" i="1"/>
  <c r="L52" i="1"/>
  <c r="K52" i="1"/>
  <c r="O52" i="1" s="1"/>
  <c r="J52" i="1"/>
  <c r="Y52" i="1" s="1"/>
  <c r="I52" i="1"/>
  <c r="X52" i="1" s="1"/>
  <c r="H52" i="1"/>
  <c r="W51" i="1"/>
  <c r="M51" i="1"/>
  <c r="L51" i="1"/>
  <c r="K51" i="1"/>
  <c r="J51" i="1"/>
  <c r="Y51" i="1" s="1"/>
  <c r="I51" i="1"/>
  <c r="H51" i="1" s="1"/>
  <c r="Y50" i="1"/>
  <c r="W50" i="1"/>
  <c r="M50" i="1"/>
  <c r="L50" i="1"/>
  <c r="K50" i="1"/>
  <c r="J50" i="1"/>
  <c r="I50" i="1"/>
  <c r="H50" i="1" s="1"/>
  <c r="Y49" i="1"/>
  <c r="X49" i="1"/>
  <c r="W49" i="1"/>
  <c r="Z49" i="1" s="1"/>
  <c r="M49" i="1"/>
  <c r="L49" i="1"/>
  <c r="K49" i="1"/>
  <c r="J49" i="1"/>
  <c r="I49" i="1"/>
  <c r="O49" i="1" s="1"/>
  <c r="H49" i="1"/>
  <c r="X48" i="1"/>
  <c r="W48" i="1"/>
  <c r="Z48" i="1" s="1"/>
  <c r="M48" i="1"/>
  <c r="L48" i="1"/>
  <c r="K48" i="1"/>
  <c r="J48" i="1"/>
  <c r="Y48" i="1" s="1"/>
  <c r="I48" i="1"/>
  <c r="H48" i="1" s="1"/>
  <c r="W47" i="1"/>
  <c r="O47" i="1"/>
  <c r="M47" i="1"/>
  <c r="L47" i="1"/>
  <c r="K47" i="1"/>
  <c r="J47" i="1"/>
  <c r="Y47" i="1" s="1"/>
  <c r="I47" i="1"/>
  <c r="X47" i="1" s="1"/>
  <c r="Z47" i="1" s="1"/>
  <c r="Y46" i="1"/>
  <c r="U46" i="1"/>
  <c r="W46" i="1" s="1"/>
  <c r="Z46" i="1" s="1"/>
  <c r="O46" i="1"/>
  <c r="M46" i="1"/>
  <c r="L46" i="1"/>
  <c r="K46" i="1"/>
  <c r="J46" i="1"/>
  <c r="I46" i="1"/>
  <c r="X46" i="1" s="1"/>
  <c r="H46" i="1"/>
  <c r="Y45" i="1"/>
  <c r="W45" i="1"/>
  <c r="O45" i="1"/>
  <c r="M45" i="1"/>
  <c r="L45" i="1"/>
  <c r="K45" i="1"/>
  <c r="J45" i="1"/>
  <c r="I45" i="1"/>
  <c r="X45" i="1" s="1"/>
  <c r="X44" i="1"/>
  <c r="W44" i="1"/>
  <c r="Z44" i="1" s="1"/>
  <c r="M44" i="1"/>
  <c r="Y44" i="1" s="1"/>
  <c r="L44" i="1"/>
  <c r="O44" i="1" s="1"/>
  <c r="K44" i="1"/>
  <c r="J44" i="1"/>
  <c r="I44" i="1"/>
  <c r="W43" i="1"/>
  <c r="Z43" i="1" s="1"/>
  <c r="M43" i="1"/>
  <c r="L43" i="1"/>
  <c r="K43" i="1"/>
  <c r="J43" i="1"/>
  <c r="Y43" i="1" s="1"/>
  <c r="I43" i="1"/>
  <c r="X43" i="1" s="1"/>
  <c r="W42" i="1"/>
  <c r="O42" i="1"/>
  <c r="M42" i="1"/>
  <c r="L42" i="1"/>
  <c r="K42" i="1"/>
  <c r="J42" i="1"/>
  <c r="Y42" i="1" s="1"/>
  <c r="I42" i="1"/>
  <c r="H42" i="1" s="1"/>
  <c r="W41" i="1"/>
  <c r="M41" i="1"/>
  <c r="L41" i="1"/>
  <c r="K41" i="1"/>
  <c r="J41" i="1"/>
  <c r="Y41" i="1" s="1"/>
  <c r="I41" i="1"/>
  <c r="O41" i="1" s="1"/>
  <c r="M40" i="1"/>
  <c r="L40" i="1"/>
  <c r="K40" i="1"/>
  <c r="J40" i="1"/>
  <c r="Y40" i="1" s="1"/>
  <c r="I40" i="1"/>
  <c r="O40" i="1" s="1"/>
  <c r="M39" i="1"/>
  <c r="L39" i="1"/>
  <c r="K39" i="1"/>
  <c r="J39" i="1"/>
  <c r="Y39" i="1" s="1"/>
  <c r="I39" i="1"/>
  <c r="O39" i="1" s="1"/>
  <c r="M38" i="1"/>
  <c r="L38" i="1"/>
  <c r="K38" i="1"/>
  <c r="J38" i="1"/>
  <c r="Y38" i="1" s="1"/>
  <c r="I38" i="1"/>
  <c r="O38" i="1" s="1"/>
  <c r="W37" i="1"/>
  <c r="M37" i="1"/>
  <c r="L37" i="1"/>
  <c r="K37" i="1"/>
  <c r="J37" i="1"/>
  <c r="Y37" i="1" s="1"/>
  <c r="I37" i="1"/>
  <c r="H37" i="1" s="1"/>
  <c r="W36" i="1"/>
  <c r="Z36" i="1" s="1"/>
  <c r="M36" i="1"/>
  <c r="Y36" i="1" s="1"/>
  <c r="L36" i="1"/>
  <c r="K36" i="1"/>
  <c r="O36" i="1" s="1"/>
  <c r="J36" i="1"/>
  <c r="I36" i="1"/>
  <c r="X36" i="1" s="1"/>
  <c r="H36" i="1"/>
  <c r="W35" i="1"/>
  <c r="M35" i="1"/>
  <c r="L35" i="1"/>
  <c r="K35" i="1"/>
  <c r="J35" i="1"/>
  <c r="Y35" i="1" s="1"/>
  <c r="I35" i="1"/>
  <c r="H35" i="1" s="1"/>
  <c r="Y34" i="1"/>
  <c r="W34" i="1"/>
  <c r="M34" i="1"/>
  <c r="L34" i="1"/>
  <c r="K34" i="1"/>
  <c r="J34" i="1"/>
  <c r="I34" i="1"/>
  <c r="H34" i="1" s="1"/>
  <c r="Y33" i="1"/>
  <c r="X33" i="1"/>
  <c r="W33" i="1"/>
  <c r="Z33" i="1" s="1"/>
  <c r="M33" i="1"/>
  <c r="L33" i="1"/>
  <c r="K33" i="1"/>
  <c r="O33" i="1" s="1"/>
  <c r="J33" i="1"/>
  <c r="I33" i="1"/>
  <c r="H33" i="1"/>
  <c r="X32" i="1"/>
  <c r="W32" i="1"/>
  <c r="Z32" i="1" s="1"/>
  <c r="M32" i="1"/>
  <c r="L32" i="1"/>
  <c r="K32" i="1"/>
  <c r="J32" i="1"/>
  <c r="Y32" i="1" s="1"/>
  <c r="I32" i="1"/>
  <c r="H32" i="1" s="1"/>
  <c r="W31" i="1"/>
  <c r="O31" i="1"/>
  <c r="M31" i="1"/>
  <c r="L31" i="1"/>
  <c r="K31" i="1"/>
  <c r="J31" i="1"/>
  <c r="Y31" i="1" s="1"/>
  <c r="I31" i="1"/>
  <c r="X31" i="1" s="1"/>
  <c r="Z31" i="1" s="1"/>
  <c r="Y30" i="1"/>
  <c r="W30" i="1"/>
  <c r="Z30" i="1" s="1"/>
  <c r="O30" i="1"/>
  <c r="M30" i="1"/>
  <c r="L30" i="1"/>
  <c r="H30" i="1" s="1"/>
  <c r="K30" i="1"/>
  <c r="J30" i="1"/>
  <c r="I30" i="1"/>
  <c r="X30" i="1" s="1"/>
  <c r="X29" i="1"/>
  <c r="W29" i="1"/>
  <c r="Z29" i="1" s="1"/>
  <c r="M29" i="1"/>
  <c r="L29" i="1"/>
  <c r="K29" i="1"/>
  <c r="J29" i="1"/>
  <c r="Y29" i="1" s="1"/>
  <c r="I29" i="1"/>
  <c r="O29" i="1" s="1"/>
  <c r="W28" i="1"/>
  <c r="Z28" i="1" s="1"/>
  <c r="M28" i="1"/>
  <c r="L28" i="1"/>
  <c r="K28" i="1"/>
  <c r="J28" i="1"/>
  <c r="Y28" i="1" s="1"/>
  <c r="I28" i="1"/>
  <c r="X28" i="1" s="1"/>
  <c r="W27" i="1"/>
  <c r="O27" i="1"/>
  <c r="M27" i="1"/>
  <c r="L27" i="1"/>
  <c r="K27" i="1"/>
  <c r="J27" i="1"/>
  <c r="Y27" i="1" s="1"/>
  <c r="I27" i="1"/>
  <c r="H27" i="1" s="1"/>
  <c r="W26" i="1"/>
  <c r="M26" i="1"/>
  <c r="L26" i="1"/>
  <c r="K26" i="1"/>
  <c r="J26" i="1"/>
  <c r="Y26" i="1" s="1"/>
  <c r="I26" i="1"/>
  <c r="O26" i="1" s="1"/>
  <c r="W25" i="1"/>
  <c r="M25" i="1"/>
  <c r="L25" i="1"/>
  <c r="K25" i="1"/>
  <c r="J25" i="1"/>
  <c r="Y25" i="1" s="1"/>
  <c r="I25" i="1"/>
  <c r="H25" i="1" s="1"/>
  <c r="W24" i="1"/>
  <c r="Z24" i="1" s="1"/>
  <c r="M24" i="1"/>
  <c r="L24" i="1"/>
  <c r="K24" i="1"/>
  <c r="O24" i="1" s="1"/>
  <c r="J24" i="1"/>
  <c r="Y24" i="1" s="1"/>
  <c r="I24" i="1"/>
  <c r="X24" i="1" s="1"/>
  <c r="H24" i="1"/>
  <c r="M23" i="1"/>
  <c r="L23" i="1"/>
  <c r="K23" i="1"/>
  <c r="O23" i="1" s="1"/>
  <c r="J23" i="1"/>
  <c r="Y23" i="1" s="1"/>
  <c r="I23" i="1"/>
  <c r="X23" i="1" s="1"/>
  <c r="H23" i="1"/>
  <c r="U23" i="1" s="1"/>
  <c r="W23" i="1" s="1"/>
  <c r="Z23" i="1" s="1"/>
  <c r="W22" i="1"/>
  <c r="M22" i="1"/>
  <c r="L22" i="1"/>
  <c r="K22" i="1"/>
  <c r="J22" i="1"/>
  <c r="Y22" i="1" s="1"/>
  <c r="I22" i="1"/>
  <c r="H22" i="1" s="1"/>
  <c r="M21" i="1"/>
  <c r="L21" i="1"/>
  <c r="K21" i="1"/>
  <c r="J21" i="1"/>
  <c r="Y21" i="1" s="1"/>
  <c r="I21" i="1"/>
  <c r="H21" i="1" s="1"/>
  <c r="U21" i="1" s="1"/>
  <c r="W21" i="1" s="1"/>
  <c r="W20" i="1"/>
  <c r="M20" i="1"/>
  <c r="L20" i="1"/>
  <c r="K20" i="1"/>
  <c r="J20" i="1"/>
  <c r="Y20" i="1" s="1"/>
  <c r="I20" i="1"/>
  <c r="H20" i="1" s="1"/>
  <c r="Y19" i="1"/>
  <c r="W19" i="1"/>
  <c r="M19" i="1"/>
  <c r="L19" i="1"/>
  <c r="K19" i="1"/>
  <c r="J19" i="1"/>
  <c r="O19" i="1" s="1"/>
  <c r="I19" i="1"/>
  <c r="X19" i="1" s="1"/>
  <c r="H19" i="1"/>
  <c r="X18" i="1"/>
  <c r="W18" i="1"/>
  <c r="Z18" i="1" s="1"/>
  <c r="M18" i="1"/>
  <c r="L18" i="1"/>
  <c r="K18" i="1"/>
  <c r="J18" i="1"/>
  <c r="Y18" i="1" s="1"/>
  <c r="I18" i="1"/>
  <c r="H18" i="1" s="1"/>
  <c r="W17" i="1"/>
  <c r="M17" i="1"/>
  <c r="L17" i="1"/>
  <c r="K17" i="1"/>
  <c r="J17" i="1"/>
  <c r="Y17" i="1" s="1"/>
  <c r="I17" i="1"/>
  <c r="X17" i="1" s="1"/>
  <c r="Z17" i="1" s="1"/>
  <c r="Y16" i="1"/>
  <c r="W16" i="1"/>
  <c r="O16" i="1"/>
  <c r="M16" i="1"/>
  <c r="L16" i="1"/>
  <c r="H16" i="1" s="1"/>
  <c r="K16" i="1"/>
  <c r="J16" i="1"/>
  <c r="I16" i="1"/>
  <c r="X16" i="1" s="1"/>
  <c r="X15" i="1"/>
  <c r="W15" i="1"/>
  <c r="Z15" i="1" s="1"/>
  <c r="M15" i="1"/>
  <c r="L15" i="1"/>
  <c r="K15" i="1"/>
  <c r="J15" i="1"/>
  <c r="Y15" i="1" s="1"/>
  <c r="I15" i="1"/>
  <c r="O15" i="1" s="1"/>
  <c r="W14" i="1"/>
  <c r="M14" i="1"/>
  <c r="L14" i="1"/>
  <c r="H14" i="1" s="1"/>
  <c r="K14" i="1"/>
  <c r="J14" i="1"/>
  <c r="Y14" i="1" s="1"/>
  <c r="I14" i="1"/>
  <c r="X14" i="1" s="1"/>
  <c r="W13" i="1"/>
  <c r="O13" i="1"/>
  <c r="M13" i="1"/>
  <c r="L13" i="1"/>
  <c r="K13" i="1"/>
  <c r="J13" i="1"/>
  <c r="Y13" i="1" s="1"/>
  <c r="I13" i="1"/>
  <c r="H13" i="1" s="1"/>
  <c r="W12" i="1"/>
  <c r="M12" i="1"/>
  <c r="L12" i="1"/>
  <c r="K12" i="1"/>
  <c r="J12" i="1"/>
  <c r="O12" i="1" s="1"/>
  <c r="I12" i="1"/>
  <c r="X12" i="1" s="1"/>
  <c r="H12" i="1"/>
  <c r="M11" i="1"/>
  <c r="L11" i="1"/>
  <c r="K11" i="1"/>
  <c r="J11" i="1"/>
  <c r="Y11" i="1" s="1"/>
  <c r="I11" i="1"/>
  <c r="O11" i="1" s="1"/>
  <c r="H11" i="1"/>
  <c r="U11" i="1" s="1"/>
  <c r="W11" i="1" s="1"/>
  <c r="W10" i="1"/>
  <c r="M10" i="1"/>
  <c r="L10" i="1"/>
  <c r="K10" i="1"/>
  <c r="J10" i="1"/>
  <c r="Y10" i="1" s="1"/>
  <c r="I10" i="1"/>
  <c r="H10" i="1" s="1"/>
  <c r="W9" i="1"/>
  <c r="M9" i="1"/>
  <c r="L9" i="1"/>
  <c r="K9" i="1"/>
  <c r="J9" i="1"/>
  <c r="Y9" i="1" s="1"/>
  <c r="I9" i="1"/>
  <c r="X9" i="1" s="1"/>
  <c r="H9" i="1"/>
  <c r="W8" i="1"/>
  <c r="M8" i="1"/>
  <c r="L8" i="1"/>
  <c r="K8" i="1"/>
  <c r="J8" i="1"/>
  <c r="Y8" i="1" s="1"/>
  <c r="I8" i="1"/>
  <c r="H8" i="1" s="1"/>
  <c r="W7" i="1"/>
  <c r="M7" i="1"/>
  <c r="L7" i="1"/>
  <c r="K7" i="1"/>
  <c r="J7" i="1"/>
  <c r="Y7" i="1" s="1"/>
  <c r="I7" i="1"/>
  <c r="H7" i="1" s="1"/>
  <c r="Y6" i="1"/>
  <c r="W6" i="1"/>
  <c r="Z6" i="1" s="1"/>
  <c r="M6" i="1"/>
  <c r="L6" i="1"/>
  <c r="K6" i="1"/>
  <c r="J6" i="1"/>
  <c r="I6" i="1"/>
  <c r="X6" i="1" s="1"/>
  <c r="H6" i="1"/>
  <c r="X5" i="1"/>
  <c r="W5" i="1"/>
  <c r="Z5" i="1" s="1"/>
  <c r="M5" i="1"/>
  <c r="L5" i="1"/>
  <c r="K5" i="1"/>
  <c r="J5" i="1"/>
  <c r="Y5" i="1" s="1"/>
  <c r="I5" i="1"/>
  <c r="H5" i="1" s="1"/>
  <c r="W4" i="1"/>
  <c r="K4" i="1"/>
  <c r="J4" i="1"/>
  <c r="Y4" i="1" s="1"/>
  <c r="I4" i="1"/>
  <c r="X4" i="1" s="1"/>
  <c r="Z4" i="1" s="1"/>
  <c r="W3" i="1"/>
  <c r="Z3" i="1" s="1"/>
  <c r="K3" i="1"/>
  <c r="J3" i="1"/>
  <c r="Y3" i="1" s="1"/>
  <c r="I3" i="1"/>
  <c r="X3" i="1" s="1"/>
  <c r="W2" i="1"/>
  <c r="K2" i="1"/>
  <c r="J2" i="1"/>
  <c r="Y2" i="1" s="1"/>
  <c r="I2" i="1"/>
  <c r="X2" i="1" s="1"/>
  <c r="H2" i="1"/>
  <c r="Z2" i="1" l="1"/>
  <c r="Z11" i="1"/>
  <c r="Z12" i="1"/>
  <c r="Z19" i="1"/>
  <c r="Z45" i="1"/>
  <c r="Z67" i="1"/>
  <c r="Z81" i="1"/>
  <c r="Z109" i="1"/>
  <c r="Z14" i="1"/>
  <c r="Z69" i="1"/>
  <c r="Z27" i="1"/>
  <c r="Z100" i="1"/>
  <c r="Z41" i="1"/>
  <c r="Z16" i="1"/>
  <c r="Z85" i="1"/>
  <c r="Z42" i="1"/>
  <c r="Z108" i="1"/>
  <c r="Z9" i="1"/>
  <c r="Z52" i="1"/>
  <c r="Z80" i="1"/>
  <c r="Z66" i="1"/>
  <c r="O2" i="1"/>
  <c r="O10" i="1"/>
  <c r="X13" i="1"/>
  <c r="Z13" i="1" s="1"/>
  <c r="H17" i="1"/>
  <c r="O25" i="1"/>
  <c r="X27" i="1"/>
  <c r="H31" i="1"/>
  <c r="O37" i="1"/>
  <c r="X42" i="1"/>
  <c r="H47" i="1"/>
  <c r="O53" i="1"/>
  <c r="X55" i="1"/>
  <c r="Z55" i="1" s="1"/>
  <c r="H59" i="1"/>
  <c r="O66" i="1"/>
  <c r="X68" i="1"/>
  <c r="Z68" i="1" s="1"/>
  <c r="H73" i="1"/>
  <c r="O79" i="1"/>
  <c r="X81" i="1"/>
  <c r="Y82" i="1"/>
  <c r="H86" i="1"/>
  <c r="U86" i="1" s="1"/>
  <c r="W86" i="1" s="1"/>
  <c r="Z86" i="1" s="1"/>
  <c r="H87" i="1"/>
  <c r="U87" i="1" s="1"/>
  <c r="W87" i="1" s="1"/>
  <c r="Z87" i="1" s="1"/>
  <c r="H88" i="1"/>
  <c r="U88" i="1" s="1"/>
  <c r="W88" i="1" s="1"/>
  <c r="Z88" i="1" s="1"/>
  <c r="H89" i="1"/>
  <c r="U89" i="1" s="1"/>
  <c r="W89" i="1" s="1"/>
  <c r="Z89" i="1" s="1"/>
  <c r="H90" i="1"/>
  <c r="U90" i="1" s="1"/>
  <c r="W90" i="1" s="1"/>
  <c r="Z90" i="1" s="1"/>
  <c r="H91" i="1"/>
  <c r="U91" i="1" s="1"/>
  <c r="W91" i="1" s="1"/>
  <c r="Z91" i="1" s="1"/>
  <c r="H92" i="1"/>
  <c r="U92" i="1" s="1"/>
  <c r="W92" i="1" s="1"/>
  <c r="Z92" i="1" s="1"/>
  <c r="H93" i="1"/>
  <c r="U93" i="1" s="1"/>
  <c r="W93" i="1" s="1"/>
  <c r="Z93" i="1" s="1"/>
  <c r="H94" i="1"/>
  <c r="U94" i="1" s="1"/>
  <c r="W94" i="1" s="1"/>
  <c r="Z94" i="1" s="1"/>
  <c r="H95" i="1"/>
  <c r="U95" i="1" s="1"/>
  <c r="W95" i="1" s="1"/>
  <c r="Z95" i="1" s="1"/>
  <c r="H96" i="1"/>
  <c r="U96" i="1" s="1"/>
  <c r="W96" i="1" s="1"/>
  <c r="Z96" i="1" s="1"/>
  <c r="H97" i="1"/>
  <c r="U97" i="1" s="1"/>
  <c r="W97" i="1" s="1"/>
  <c r="Z97" i="1" s="1"/>
  <c r="H98" i="1"/>
  <c r="U98" i="1" s="1"/>
  <c r="W98" i="1" s="1"/>
  <c r="Z98" i="1" s="1"/>
  <c r="H99" i="1"/>
  <c r="U99" i="1" s="1"/>
  <c r="W99" i="1" s="1"/>
  <c r="Z99" i="1" s="1"/>
  <c r="H102" i="1"/>
  <c r="U102" i="1" s="1"/>
  <c r="W102" i="1" s="1"/>
  <c r="Z102" i="1" s="1"/>
  <c r="H103" i="1"/>
  <c r="U103" i="1" s="1"/>
  <c r="W103" i="1" s="1"/>
  <c r="Z103" i="1" s="1"/>
  <c r="H104" i="1"/>
  <c r="U104" i="1" s="1"/>
  <c r="W104" i="1" s="1"/>
  <c r="Z104" i="1" s="1"/>
  <c r="H105" i="1"/>
  <c r="U105" i="1" s="1"/>
  <c r="W105" i="1" s="1"/>
  <c r="Z105" i="1" s="1"/>
  <c r="O9" i="1"/>
  <c r="X26" i="1"/>
  <c r="Z26" i="1" s="1"/>
  <c r="X41" i="1"/>
  <c r="H45" i="1"/>
  <c r="X54" i="1"/>
  <c r="Z54" i="1" s="1"/>
  <c r="O65" i="1"/>
  <c r="X67" i="1"/>
  <c r="H72" i="1"/>
  <c r="O78" i="1"/>
  <c r="X80" i="1"/>
  <c r="H85" i="1"/>
  <c r="H4" i="1"/>
  <c r="O8" i="1"/>
  <c r="X10" i="1"/>
  <c r="Z10" i="1" s="1"/>
  <c r="X11" i="1"/>
  <c r="Y12" i="1"/>
  <c r="H15" i="1"/>
  <c r="O21" i="1"/>
  <c r="O22" i="1"/>
  <c r="X25" i="1"/>
  <c r="Z25" i="1" s="1"/>
  <c r="H29" i="1"/>
  <c r="O35" i="1"/>
  <c r="X37" i="1"/>
  <c r="Z37" i="1" s="1"/>
  <c r="X38" i="1"/>
  <c r="X39" i="1"/>
  <c r="X40" i="1"/>
  <c r="H44" i="1"/>
  <c r="O51" i="1"/>
  <c r="X53" i="1"/>
  <c r="Z53" i="1" s="1"/>
  <c r="H57" i="1"/>
  <c r="O64" i="1"/>
  <c r="X66" i="1"/>
  <c r="H70" i="1"/>
  <c r="U70" i="1" s="1"/>
  <c r="W70" i="1" s="1"/>
  <c r="Z70" i="1" s="1"/>
  <c r="H71" i="1"/>
  <c r="O77" i="1"/>
  <c r="X79" i="1"/>
  <c r="Z79" i="1" s="1"/>
  <c r="O7" i="1"/>
  <c r="O20" i="1"/>
  <c r="H28" i="1"/>
  <c r="O34" i="1"/>
  <c r="H43" i="1"/>
  <c r="O50" i="1"/>
  <c r="O63" i="1"/>
  <c r="H69" i="1"/>
  <c r="O76" i="1"/>
  <c r="H82" i="1"/>
  <c r="O6" i="1"/>
  <c r="X8" i="1"/>
  <c r="Z8" i="1" s="1"/>
  <c r="X22" i="1"/>
  <c r="Z22" i="1" s="1"/>
  <c r="X35" i="1"/>
  <c r="Z35" i="1" s="1"/>
  <c r="X51" i="1"/>
  <c r="Z51" i="1" s="1"/>
  <c r="X64" i="1"/>
  <c r="Z64" i="1" s="1"/>
  <c r="X77" i="1"/>
  <c r="Z77" i="1" s="1"/>
  <c r="H3" i="1"/>
  <c r="O5" i="1"/>
  <c r="X7" i="1"/>
  <c r="Z7" i="1" s="1"/>
  <c r="O18" i="1"/>
  <c r="X20" i="1"/>
  <c r="Z20" i="1" s="1"/>
  <c r="X21" i="1"/>
  <c r="Z21" i="1" s="1"/>
  <c r="H26" i="1"/>
  <c r="O32" i="1"/>
  <c r="X34" i="1"/>
  <c r="Z34" i="1" s="1"/>
  <c r="H38" i="1"/>
  <c r="U38" i="1" s="1"/>
  <c r="W38" i="1" s="1"/>
  <c r="H39" i="1"/>
  <c r="U39" i="1" s="1"/>
  <c r="W39" i="1" s="1"/>
  <c r="H40" i="1"/>
  <c r="U40" i="1" s="1"/>
  <c r="W40" i="1" s="1"/>
  <c r="H41" i="1"/>
  <c r="O48" i="1"/>
  <c r="X50" i="1"/>
  <c r="Z50" i="1" s="1"/>
  <c r="H54" i="1"/>
  <c r="X63" i="1"/>
  <c r="Z63" i="1" s="1"/>
  <c r="H67" i="1"/>
  <c r="X76" i="1"/>
  <c r="Z76" i="1" s="1"/>
  <c r="H80" i="1"/>
  <c r="O4" i="1"/>
  <c r="O17" i="1"/>
  <c r="X60" i="1"/>
  <c r="Z60" i="1" s="1"/>
  <c r="O70" i="1"/>
  <c r="O3" i="1"/>
  <c r="O14" i="1"/>
  <c r="O28" i="1"/>
  <c r="O43" i="1"/>
  <c r="O69" i="1"/>
  <c r="M221" i="1"/>
  <c r="O221" i="1" s="1"/>
  <c r="L221" i="1"/>
  <c r="X221" i="1" s="1"/>
  <c r="K221" i="1"/>
  <c r="J221" i="1"/>
  <c r="I221" i="1"/>
  <c r="M220" i="1"/>
  <c r="L220" i="1"/>
  <c r="K220" i="1"/>
  <c r="J220" i="1"/>
  <c r="I220" i="1"/>
  <c r="H220" i="1" s="1"/>
  <c r="U220" i="1" s="1"/>
  <c r="W220" i="1" s="1"/>
  <c r="M219" i="1"/>
  <c r="O219" i="1" s="1"/>
  <c r="L219" i="1"/>
  <c r="X219" i="1" s="1"/>
  <c r="K219" i="1"/>
  <c r="J219" i="1"/>
  <c r="I219" i="1"/>
  <c r="M218" i="1"/>
  <c r="L218" i="1"/>
  <c r="K218" i="1"/>
  <c r="J218" i="1"/>
  <c r="I218" i="1"/>
  <c r="H218" i="1" s="1"/>
  <c r="U218" i="1" s="1"/>
  <c r="W218" i="1" s="1"/>
  <c r="M217" i="1"/>
  <c r="O217" i="1" s="1"/>
  <c r="L217" i="1"/>
  <c r="X217" i="1" s="1"/>
  <c r="K217" i="1"/>
  <c r="J217" i="1"/>
  <c r="I217" i="1"/>
  <c r="M216" i="1"/>
  <c r="L216" i="1"/>
  <c r="K216" i="1"/>
  <c r="J216" i="1"/>
  <c r="I216" i="1"/>
  <c r="H216" i="1" s="1"/>
  <c r="U216" i="1" s="1"/>
  <c r="W216" i="1" s="1"/>
  <c r="M215" i="1"/>
  <c r="O215" i="1" s="1"/>
  <c r="L215" i="1"/>
  <c r="X215" i="1" s="1"/>
  <c r="K215" i="1"/>
  <c r="J215" i="1"/>
  <c r="I215" i="1"/>
  <c r="M214" i="1"/>
  <c r="L214" i="1"/>
  <c r="K214" i="1"/>
  <c r="J214" i="1"/>
  <c r="I214" i="1"/>
  <c r="H214" i="1" s="1"/>
  <c r="U214" i="1" s="1"/>
  <c r="W214" i="1" s="1"/>
  <c r="M213" i="1"/>
  <c r="O213" i="1" s="1"/>
  <c r="L213" i="1"/>
  <c r="X213" i="1" s="1"/>
  <c r="K213" i="1"/>
  <c r="J213" i="1"/>
  <c r="I213" i="1"/>
  <c r="M212" i="1"/>
  <c r="L212" i="1"/>
  <c r="K212" i="1"/>
  <c r="J212" i="1"/>
  <c r="I212" i="1"/>
  <c r="H212" i="1" s="1"/>
  <c r="U212" i="1" s="1"/>
  <c r="W212" i="1" s="1"/>
  <c r="M211" i="1"/>
  <c r="O211" i="1" s="1"/>
  <c r="L211" i="1"/>
  <c r="X211" i="1" s="1"/>
  <c r="K211" i="1"/>
  <c r="J211" i="1"/>
  <c r="I211" i="1"/>
  <c r="M210" i="1"/>
  <c r="L210" i="1"/>
  <c r="K210" i="1"/>
  <c r="J210" i="1"/>
  <c r="I210" i="1"/>
  <c r="H210" i="1" s="1"/>
  <c r="U210" i="1" s="1"/>
  <c r="W210" i="1" s="1"/>
  <c r="W209" i="1"/>
  <c r="M209" i="1"/>
  <c r="L209" i="1"/>
  <c r="K209" i="1"/>
  <c r="J209" i="1"/>
  <c r="I209" i="1"/>
  <c r="M208" i="1"/>
  <c r="L208" i="1"/>
  <c r="K208" i="1"/>
  <c r="J208" i="1"/>
  <c r="Y208" i="1" s="1"/>
  <c r="I208" i="1"/>
  <c r="M207" i="1"/>
  <c r="L207" i="1"/>
  <c r="K207" i="1"/>
  <c r="J207" i="1"/>
  <c r="Y207" i="1" s="1"/>
  <c r="I207" i="1"/>
  <c r="M206" i="1"/>
  <c r="L206" i="1"/>
  <c r="K206" i="1"/>
  <c r="J206" i="1"/>
  <c r="I206" i="1"/>
  <c r="X206" i="1" s="1"/>
  <c r="M205" i="1"/>
  <c r="L205" i="1"/>
  <c r="K205" i="1"/>
  <c r="J205" i="1"/>
  <c r="Y205" i="1" s="1"/>
  <c r="I205" i="1"/>
  <c r="X205" i="1" s="1"/>
  <c r="M204" i="1"/>
  <c r="L204" i="1"/>
  <c r="K204" i="1"/>
  <c r="J204" i="1"/>
  <c r="I204" i="1"/>
  <c r="M203" i="1"/>
  <c r="L203" i="1"/>
  <c r="K203" i="1"/>
  <c r="J203" i="1"/>
  <c r="I203" i="1"/>
  <c r="X203" i="1" s="1"/>
  <c r="M202" i="1"/>
  <c r="L202" i="1"/>
  <c r="K202" i="1"/>
  <c r="J202" i="1"/>
  <c r="I202" i="1"/>
  <c r="M201" i="1"/>
  <c r="L201" i="1"/>
  <c r="K201" i="1"/>
  <c r="J201" i="1"/>
  <c r="I201" i="1"/>
  <c r="X201" i="1" s="1"/>
  <c r="M200" i="1"/>
  <c r="L200" i="1"/>
  <c r="K200" i="1"/>
  <c r="J200" i="1"/>
  <c r="Y200" i="1" s="1"/>
  <c r="I200" i="1"/>
  <c r="X200" i="1" s="1"/>
  <c r="M199" i="1"/>
  <c r="L199" i="1"/>
  <c r="K199" i="1"/>
  <c r="J199" i="1"/>
  <c r="I199" i="1"/>
  <c r="M198" i="1"/>
  <c r="L198" i="1"/>
  <c r="K198" i="1"/>
  <c r="J198" i="1"/>
  <c r="Y198" i="1" s="1"/>
  <c r="I198" i="1"/>
  <c r="X198" i="1" s="1"/>
  <c r="M197" i="1"/>
  <c r="L197" i="1"/>
  <c r="K197" i="1"/>
  <c r="J197" i="1"/>
  <c r="I197" i="1"/>
  <c r="M196" i="1"/>
  <c r="L196" i="1"/>
  <c r="K196" i="1"/>
  <c r="J196" i="1"/>
  <c r="Y196" i="1" s="1"/>
  <c r="I196" i="1"/>
  <c r="M195" i="1"/>
  <c r="L195" i="1"/>
  <c r="K195" i="1"/>
  <c r="J195" i="1"/>
  <c r="Y195" i="1" s="1"/>
  <c r="I195" i="1"/>
  <c r="W194" i="1"/>
  <c r="M194" i="1"/>
  <c r="L194" i="1"/>
  <c r="K194" i="1"/>
  <c r="J194" i="1"/>
  <c r="I194" i="1"/>
  <c r="X194" i="1" s="1"/>
  <c r="M193" i="1"/>
  <c r="L193" i="1"/>
  <c r="K193" i="1"/>
  <c r="J193" i="1"/>
  <c r="Y193" i="1" s="1"/>
  <c r="I193" i="1"/>
  <c r="X193" i="1" s="1"/>
  <c r="W192" i="1"/>
  <c r="M192" i="1"/>
  <c r="L192" i="1"/>
  <c r="K192" i="1"/>
  <c r="J192" i="1"/>
  <c r="I192" i="1"/>
  <c r="X192" i="1" s="1"/>
  <c r="W191" i="1"/>
  <c r="M191" i="1"/>
  <c r="L191" i="1"/>
  <c r="K191" i="1"/>
  <c r="J191" i="1"/>
  <c r="Y191" i="1" s="1"/>
  <c r="I191" i="1"/>
  <c r="H191" i="1"/>
  <c r="Y190" i="1"/>
  <c r="W190" i="1"/>
  <c r="M190" i="1"/>
  <c r="L190" i="1"/>
  <c r="K190" i="1"/>
  <c r="J190" i="1"/>
  <c r="I190" i="1"/>
  <c r="Y189" i="1"/>
  <c r="X189" i="1"/>
  <c r="W189" i="1"/>
  <c r="Z189" i="1" s="1"/>
  <c r="M189" i="1"/>
  <c r="L189" i="1"/>
  <c r="K189" i="1"/>
  <c r="J189" i="1"/>
  <c r="I189" i="1"/>
  <c r="H189" i="1" s="1"/>
  <c r="W188" i="1"/>
  <c r="M188" i="1"/>
  <c r="L188" i="1"/>
  <c r="K188" i="1"/>
  <c r="J188" i="1"/>
  <c r="Y188" i="1" s="1"/>
  <c r="I188" i="1"/>
  <c r="X188" i="1" s="1"/>
  <c r="W187" i="1"/>
  <c r="Z187" i="1" s="1"/>
  <c r="M187" i="1"/>
  <c r="L187" i="1"/>
  <c r="K187" i="1"/>
  <c r="J187" i="1"/>
  <c r="Y187" i="1" s="1"/>
  <c r="I187" i="1"/>
  <c r="X187" i="1" s="1"/>
  <c r="H187" i="1"/>
  <c r="Y186" i="1"/>
  <c r="W186" i="1"/>
  <c r="M186" i="1"/>
  <c r="L186" i="1"/>
  <c r="K186" i="1"/>
  <c r="J186" i="1"/>
  <c r="I186" i="1"/>
  <c r="X186" i="1" s="1"/>
  <c r="H186" i="1"/>
  <c r="X185" i="1"/>
  <c r="W185" i="1"/>
  <c r="O185" i="1"/>
  <c r="M185" i="1"/>
  <c r="L185" i="1"/>
  <c r="K185" i="1"/>
  <c r="J185" i="1"/>
  <c r="I185" i="1"/>
  <c r="W184" i="1"/>
  <c r="M184" i="1"/>
  <c r="L184" i="1"/>
  <c r="X184" i="1" s="1"/>
  <c r="K184" i="1"/>
  <c r="O184" i="1" s="1"/>
  <c r="J184" i="1"/>
  <c r="I184" i="1"/>
  <c r="W183" i="1"/>
  <c r="M183" i="1"/>
  <c r="L183" i="1"/>
  <c r="X183" i="1" s="1"/>
  <c r="K183" i="1"/>
  <c r="J183" i="1"/>
  <c r="Y183" i="1" s="1"/>
  <c r="I183" i="1"/>
  <c r="W182" i="1"/>
  <c r="M182" i="1"/>
  <c r="L182" i="1"/>
  <c r="K182" i="1"/>
  <c r="J182" i="1"/>
  <c r="I182" i="1"/>
  <c r="W181" i="1"/>
  <c r="M181" i="1"/>
  <c r="L181" i="1"/>
  <c r="K181" i="1"/>
  <c r="J181" i="1"/>
  <c r="Y181" i="1" s="1"/>
  <c r="I181" i="1"/>
  <c r="W180" i="1"/>
  <c r="M180" i="1"/>
  <c r="L180" i="1"/>
  <c r="K180" i="1"/>
  <c r="J180" i="1"/>
  <c r="I180" i="1"/>
  <c r="M179" i="1"/>
  <c r="L179" i="1"/>
  <c r="K179" i="1"/>
  <c r="J179" i="1"/>
  <c r="I179" i="1"/>
  <c r="W178" i="1"/>
  <c r="M178" i="1"/>
  <c r="L178" i="1"/>
  <c r="K178" i="1"/>
  <c r="J178" i="1"/>
  <c r="Y178" i="1" s="1"/>
  <c r="I178" i="1"/>
  <c r="H178" i="1"/>
  <c r="W177" i="1"/>
  <c r="M177" i="1"/>
  <c r="L177" i="1"/>
  <c r="K177" i="1"/>
  <c r="J177" i="1"/>
  <c r="Y177" i="1" s="1"/>
  <c r="I177" i="1"/>
  <c r="Z176" i="1"/>
  <c r="Y176" i="1"/>
  <c r="X176" i="1"/>
  <c r="W176" i="1"/>
  <c r="M176" i="1"/>
  <c r="L176" i="1"/>
  <c r="K176" i="1"/>
  <c r="J176" i="1"/>
  <c r="I176" i="1"/>
  <c r="H176" i="1"/>
  <c r="W175" i="1"/>
  <c r="M175" i="1"/>
  <c r="L175" i="1"/>
  <c r="X175" i="1" s="1"/>
  <c r="K175" i="1"/>
  <c r="J175" i="1"/>
  <c r="Y175" i="1" s="1"/>
  <c r="I175" i="1"/>
  <c r="W174" i="1"/>
  <c r="Z174" i="1" s="1"/>
  <c r="M174" i="1"/>
  <c r="L174" i="1"/>
  <c r="K174" i="1"/>
  <c r="J174" i="1"/>
  <c r="Y174" i="1" s="1"/>
  <c r="I174" i="1"/>
  <c r="X174" i="1" s="1"/>
  <c r="H174" i="1"/>
  <c r="W173" i="1"/>
  <c r="M173" i="1"/>
  <c r="L173" i="1"/>
  <c r="K173" i="1"/>
  <c r="J173" i="1"/>
  <c r="Y173" i="1" s="1"/>
  <c r="I173" i="1"/>
  <c r="H173" i="1" s="1"/>
  <c r="X172" i="1"/>
  <c r="W172" i="1"/>
  <c r="M172" i="1"/>
  <c r="L172" i="1"/>
  <c r="H172" i="1" s="1"/>
  <c r="K172" i="1"/>
  <c r="J172" i="1"/>
  <c r="I172" i="1"/>
  <c r="O172" i="1" s="1"/>
  <c r="W171" i="1"/>
  <c r="M171" i="1"/>
  <c r="Y171" i="1" s="1"/>
  <c r="L171" i="1"/>
  <c r="X171" i="1" s="1"/>
  <c r="K171" i="1"/>
  <c r="J171" i="1"/>
  <c r="I171" i="1"/>
  <c r="W170" i="1"/>
  <c r="M170" i="1"/>
  <c r="L170" i="1"/>
  <c r="K170" i="1"/>
  <c r="J170" i="1"/>
  <c r="I170" i="1"/>
  <c r="H170" i="1" s="1"/>
  <c r="M169" i="1"/>
  <c r="L169" i="1"/>
  <c r="X169" i="1" s="1"/>
  <c r="K169" i="1"/>
  <c r="J169" i="1"/>
  <c r="O169" i="1" s="1"/>
  <c r="I169" i="1"/>
  <c r="W168" i="1"/>
  <c r="M168" i="1"/>
  <c r="L168" i="1"/>
  <c r="K168" i="1"/>
  <c r="J168" i="1"/>
  <c r="I168" i="1"/>
  <c r="X168" i="1" s="1"/>
  <c r="W167" i="1"/>
  <c r="M167" i="1"/>
  <c r="L167" i="1"/>
  <c r="K167" i="1"/>
  <c r="J167" i="1"/>
  <c r="Y167" i="1" s="1"/>
  <c r="I167" i="1"/>
  <c r="W166" i="1"/>
  <c r="M166" i="1"/>
  <c r="L166" i="1"/>
  <c r="K166" i="1"/>
  <c r="J166" i="1"/>
  <c r="I166" i="1"/>
  <c r="X166" i="1" s="1"/>
  <c r="Z166" i="1" s="1"/>
  <c r="W165" i="1"/>
  <c r="M165" i="1"/>
  <c r="L165" i="1"/>
  <c r="K165" i="1"/>
  <c r="J165" i="1"/>
  <c r="Y165" i="1" s="1"/>
  <c r="I165" i="1"/>
  <c r="H165" i="1" s="1"/>
  <c r="W164" i="1"/>
  <c r="M164" i="1"/>
  <c r="L164" i="1"/>
  <c r="K164" i="1"/>
  <c r="J164" i="1"/>
  <c r="Y164" i="1" s="1"/>
  <c r="I164" i="1"/>
  <c r="O164" i="1" s="1"/>
  <c r="Y163" i="1"/>
  <c r="X163" i="1"/>
  <c r="Z163" i="1" s="1"/>
  <c r="W163" i="1"/>
  <c r="M163" i="1"/>
  <c r="L163" i="1"/>
  <c r="K163" i="1"/>
  <c r="J163" i="1"/>
  <c r="I163" i="1"/>
  <c r="H163" i="1" s="1"/>
  <c r="X162" i="1"/>
  <c r="W162" i="1"/>
  <c r="M162" i="1"/>
  <c r="Y162" i="1" s="1"/>
  <c r="L162" i="1"/>
  <c r="K162" i="1"/>
  <c r="J162" i="1"/>
  <c r="I162" i="1"/>
  <c r="W161" i="1"/>
  <c r="M161" i="1"/>
  <c r="L161" i="1"/>
  <c r="X161" i="1" s="1"/>
  <c r="K161" i="1"/>
  <c r="J161" i="1"/>
  <c r="Y161" i="1" s="1"/>
  <c r="I161" i="1"/>
  <c r="H161" i="1" s="1"/>
  <c r="W160" i="1"/>
  <c r="M160" i="1"/>
  <c r="L160" i="1"/>
  <c r="K160" i="1"/>
  <c r="J160" i="1"/>
  <c r="Y160" i="1" s="1"/>
  <c r="I160" i="1"/>
  <c r="X160" i="1" s="1"/>
  <c r="H160" i="1"/>
  <c r="W159" i="1"/>
  <c r="M159" i="1"/>
  <c r="L159" i="1"/>
  <c r="K159" i="1"/>
  <c r="J159" i="1"/>
  <c r="Y159" i="1" s="1"/>
  <c r="I159" i="1"/>
  <c r="X159" i="1" s="1"/>
  <c r="Z159" i="1" s="1"/>
  <c r="W158" i="1"/>
  <c r="M158" i="1"/>
  <c r="Y158" i="1" s="1"/>
  <c r="L158" i="1"/>
  <c r="K158" i="1"/>
  <c r="O158" i="1" s="1"/>
  <c r="J158" i="1"/>
  <c r="I158" i="1"/>
  <c r="W157" i="1"/>
  <c r="M157" i="1"/>
  <c r="L157" i="1"/>
  <c r="K157" i="1"/>
  <c r="J157" i="1"/>
  <c r="Y157" i="1" s="1"/>
  <c r="I157" i="1"/>
  <c r="H157" i="1" s="1"/>
  <c r="W156" i="1"/>
  <c r="M156" i="1"/>
  <c r="L156" i="1"/>
  <c r="K156" i="1"/>
  <c r="J156" i="1"/>
  <c r="I156" i="1"/>
  <c r="M155" i="1"/>
  <c r="L155" i="1"/>
  <c r="K155" i="1"/>
  <c r="J155" i="1"/>
  <c r="Y155" i="1" s="1"/>
  <c r="I155" i="1"/>
  <c r="X155" i="1" s="1"/>
  <c r="W154" i="1"/>
  <c r="M154" i="1"/>
  <c r="L154" i="1"/>
  <c r="K154" i="1"/>
  <c r="J154" i="1"/>
  <c r="I154" i="1"/>
  <c r="W153" i="1"/>
  <c r="M153" i="1"/>
  <c r="L153" i="1"/>
  <c r="K153" i="1"/>
  <c r="J153" i="1"/>
  <c r="Y153" i="1" s="1"/>
  <c r="I153" i="1"/>
  <c r="X153" i="1" s="1"/>
  <c r="Z153" i="1" s="1"/>
  <c r="W152" i="1"/>
  <c r="M152" i="1"/>
  <c r="L152" i="1"/>
  <c r="H152" i="1" s="1"/>
  <c r="K152" i="1"/>
  <c r="J152" i="1"/>
  <c r="I152" i="1"/>
  <c r="W151" i="1"/>
  <c r="M151" i="1"/>
  <c r="L151" i="1"/>
  <c r="K151" i="1"/>
  <c r="J151" i="1"/>
  <c r="Y151" i="1" s="1"/>
  <c r="I151" i="1"/>
  <c r="M150" i="1"/>
  <c r="Y150" i="1" s="1"/>
  <c r="L150" i="1"/>
  <c r="K150" i="1"/>
  <c r="J150" i="1"/>
  <c r="I150" i="1"/>
  <c r="M149" i="1"/>
  <c r="L149" i="1"/>
  <c r="K149" i="1"/>
  <c r="J149" i="1"/>
  <c r="Y149" i="1" s="1"/>
  <c r="I149" i="1"/>
  <c r="M148" i="1"/>
  <c r="Y148" i="1" s="1"/>
  <c r="L148" i="1"/>
  <c r="K148" i="1"/>
  <c r="J148" i="1"/>
  <c r="I148" i="1"/>
  <c r="W147" i="1"/>
  <c r="M147" i="1"/>
  <c r="L147" i="1"/>
  <c r="K147" i="1"/>
  <c r="J147" i="1"/>
  <c r="Y147" i="1" s="1"/>
  <c r="I147" i="1"/>
  <c r="O147" i="1" s="1"/>
  <c r="W146" i="1"/>
  <c r="M146" i="1"/>
  <c r="L146" i="1"/>
  <c r="K146" i="1"/>
  <c r="J146" i="1"/>
  <c r="Y146" i="1" s="1"/>
  <c r="I146" i="1"/>
  <c r="H146" i="1" s="1"/>
  <c r="Y145" i="1"/>
  <c r="X145" i="1"/>
  <c r="Z145" i="1" s="1"/>
  <c r="W145" i="1"/>
  <c r="M145" i="1"/>
  <c r="L145" i="1"/>
  <c r="K145" i="1"/>
  <c r="J145" i="1"/>
  <c r="I145" i="1"/>
  <c r="O145" i="1" s="1"/>
  <c r="H145" i="1"/>
  <c r="Y144" i="1"/>
  <c r="X144" i="1"/>
  <c r="W144" i="1"/>
  <c r="Z144" i="1" s="1"/>
  <c r="O144" i="1"/>
  <c r="M144" i="1"/>
  <c r="L144" i="1"/>
  <c r="K144" i="1"/>
  <c r="J144" i="1"/>
  <c r="I144" i="1"/>
  <c r="H144" i="1"/>
  <c r="W143" i="1"/>
  <c r="M143" i="1"/>
  <c r="L143" i="1"/>
  <c r="H143" i="1" s="1"/>
  <c r="K143" i="1"/>
  <c r="O143" i="1" s="1"/>
  <c r="J143" i="1"/>
  <c r="I143" i="1"/>
  <c r="W142" i="1"/>
  <c r="M142" i="1"/>
  <c r="L142" i="1"/>
  <c r="K142" i="1"/>
  <c r="J142" i="1"/>
  <c r="I142" i="1"/>
  <c r="H142" i="1" s="1"/>
  <c r="W141" i="1"/>
  <c r="M141" i="1"/>
  <c r="L141" i="1"/>
  <c r="X141" i="1" s="1"/>
  <c r="Z141" i="1" s="1"/>
  <c r="K141" i="1"/>
  <c r="J141" i="1"/>
  <c r="I141" i="1"/>
  <c r="W140" i="1"/>
  <c r="M140" i="1"/>
  <c r="L140" i="1"/>
  <c r="K140" i="1"/>
  <c r="J140" i="1"/>
  <c r="Y140" i="1" s="1"/>
  <c r="I140" i="1"/>
  <c r="X140" i="1" s="1"/>
  <c r="W139" i="1"/>
  <c r="M139" i="1"/>
  <c r="L139" i="1"/>
  <c r="K139" i="1"/>
  <c r="J139" i="1"/>
  <c r="I139" i="1"/>
  <c r="W138" i="1"/>
  <c r="M138" i="1"/>
  <c r="L138" i="1"/>
  <c r="K138" i="1"/>
  <c r="J138" i="1"/>
  <c r="Y138" i="1" s="1"/>
  <c r="I138" i="1"/>
  <c r="X138" i="1" s="1"/>
  <c r="Z138" i="1" s="1"/>
  <c r="W137" i="1"/>
  <c r="M137" i="1"/>
  <c r="L137" i="1"/>
  <c r="K137" i="1"/>
  <c r="J137" i="1"/>
  <c r="I137" i="1"/>
  <c r="H137" i="1" s="1"/>
  <c r="W136" i="1"/>
  <c r="M136" i="1"/>
  <c r="L136" i="1"/>
  <c r="K136" i="1"/>
  <c r="J136" i="1"/>
  <c r="Y136" i="1" s="1"/>
  <c r="I136" i="1"/>
  <c r="W135" i="1"/>
  <c r="M135" i="1"/>
  <c r="L135" i="1"/>
  <c r="K135" i="1"/>
  <c r="J135" i="1"/>
  <c r="Y135" i="1" s="1"/>
  <c r="I135" i="1"/>
  <c r="O135" i="1" s="1"/>
  <c r="H135" i="1"/>
  <c r="Y134" i="1"/>
  <c r="X134" i="1"/>
  <c r="W134" i="1"/>
  <c r="Z134" i="1" s="1"/>
  <c r="M134" i="1"/>
  <c r="L134" i="1"/>
  <c r="K134" i="1"/>
  <c r="J134" i="1"/>
  <c r="I134" i="1"/>
  <c r="H134" i="1" s="1"/>
  <c r="M133" i="1"/>
  <c r="L133" i="1"/>
  <c r="K133" i="1"/>
  <c r="J133" i="1"/>
  <c r="Y133" i="1" s="1"/>
  <c r="I133" i="1"/>
  <c r="H133" i="1" s="1"/>
  <c r="U133" i="1" s="1"/>
  <c r="W133" i="1" s="1"/>
  <c r="W132" i="1"/>
  <c r="M132" i="1"/>
  <c r="L132" i="1"/>
  <c r="K132" i="1"/>
  <c r="J132" i="1"/>
  <c r="Y132" i="1" s="1"/>
  <c r="I132" i="1"/>
  <c r="H132" i="1" s="1"/>
  <c r="Y131" i="1"/>
  <c r="M131" i="1"/>
  <c r="L131" i="1"/>
  <c r="K131" i="1"/>
  <c r="J131" i="1"/>
  <c r="I131" i="1"/>
  <c r="X131" i="1" s="1"/>
  <c r="H131" i="1"/>
  <c r="U131" i="1" s="1"/>
  <c r="W131" i="1" s="1"/>
  <c r="Y130" i="1"/>
  <c r="X130" i="1"/>
  <c r="W130" i="1"/>
  <c r="Z130" i="1" s="1"/>
  <c r="O130" i="1"/>
  <c r="M130" i="1"/>
  <c r="L130" i="1"/>
  <c r="K130" i="1"/>
  <c r="J130" i="1"/>
  <c r="I130" i="1"/>
  <c r="H130" i="1"/>
  <c r="W129" i="1"/>
  <c r="M129" i="1"/>
  <c r="L129" i="1"/>
  <c r="H129" i="1" s="1"/>
  <c r="K129" i="1"/>
  <c r="O129" i="1" s="1"/>
  <c r="J129" i="1"/>
  <c r="I129" i="1"/>
  <c r="W128" i="1"/>
  <c r="M128" i="1"/>
  <c r="L128" i="1"/>
  <c r="K128" i="1"/>
  <c r="J128" i="1"/>
  <c r="I128" i="1"/>
  <c r="H128" i="1" s="1"/>
  <c r="W127" i="1"/>
  <c r="M127" i="1"/>
  <c r="L127" i="1"/>
  <c r="X127" i="1" s="1"/>
  <c r="K127" i="1"/>
  <c r="J127" i="1"/>
  <c r="I127" i="1"/>
  <c r="W126" i="1"/>
  <c r="M126" i="1"/>
  <c r="L126" i="1"/>
  <c r="K126" i="1"/>
  <c r="J126" i="1"/>
  <c r="Y126" i="1" s="1"/>
  <c r="I126" i="1"/>
  <c r="O126" i="1" s="1"/>
  <c r="W125" i="1"/>
  <c r="M125" i="1"/>
  <c r="L125" i="1"/>
  <c r="K125" i="1"/>
  <c r="J125" i="1"/>
  <c r="I125" i="1"/>
  <c r="W124" i="1"/>
  <c r="M124" i="1"/>
  <c r="L124" i="1"/>
  <c r="K124" i="1"/>
  <c r="J124" i="1"/>
  <c r="Y124" i="1" s="1"/>
  <c r="I124" i="1"/>
  <c r="X124" i="1" s="1"/>
  <c r="Z124" i="1" s="1"/>
  <c r="W123" i="1"/>
  <c r="M123" i="1"/>
  <c r="L123" i="1"/>
  <c r="H123" i="1" s="1"/>
  <c r="K123" i="1"/>
  <c r="J123" i="1"/>
  <c r="I123" i="1"/>
  <c r="W122" i="1"/>
  <c r="M122" i="1"/>
  <c r="L122" i="1"/>
  <c r="K122" i="1"/>
  <c r="J122" i="1"/>
  <c r="Y122" i="1" s="1"/>
  <c r="I122" i="1"/>
  <c r="M121" i="1"/>
  <c r="Y121" i="1" s="1"/>
  <c r="L121" i="1"/>
  <c r="K121" i="1"/>
  <c r="J121" i="1"/>
  <c r="I121" i="1"/>
  <c r="W120" i="1"/>
  <c r="M120" i="1"/>
  <c r="L120" i="1"/>
  <c r="X120" i="1" s="1"/>
  <c r="K120" i="1"/>
  <c r="J120" i="1"/>
  <c r="O120" i="1" s="1"/>
  <c r="I120" i="1"/>
  <c r="H120" i="1" s="1"/>
  <c r="W119" i="1"/>
  <c r="M119" i="1"/>
  <c r="L119" i="1"/>
  <c r="K119" i="1"/>
  <c r="J119" i="1"/>
  <c r="Y119" i="1" s="1"/>
  <c r="I119" i="1"/>
  <c r="H119" i="1" s="1"/>
  <c r="Y118" i="1"/>
  <c r="X118" i="1"/>
  <c r="Z118" i="1" s="1"/>
  <c r="W118" i="1"/>
  <c r="M118" i="1"/>
  <c r="L118" i="1"/>
  <c r="K118" i="1"/>
  <c r="J118" i="1"/>
  <c r="I118" i="1"/>
  <c r="O118" i="1" s="1"/>
  <c r="H118" i="1"/>
  <c r="Y117" i="1"/>
  <c r="X117" i="1"/>
  <c r="W117" i="1"/>
  <c r="Z117" i="1" s="1"/>
  <c r="O117" i="1"/>
  <c r="M117" i="1"/>
  <c r="L117" i="1"/>
  <c r="K117" i="1"/>
  <c r="J117" i="1"/>
  <c r="I117" i="1"/>
  <c r="H117" i="1"/>
  <c r="W116" i="1"/>
  <c r="M116" i="1"/>
  <c r="L116" i="1"/>
  <c r="H116" i="1" s="1"/>
  <c r="K116" i="1"/>
  <c r="O116" i="1" s="1"/>
  <c r="J116" i="1"/>
  <c r="I116" i="1"/>
  <c r="W115" i="1"/>
  <c r="M115" i="1"/>
  <c r="L115" i="1"/>
  <c r="K115" i="1"/>
  <c r="J115" i="1"/>
  <c r="I115" i="1"/>
  <c r="H115" i="1" s="1"/>
  <c r="W114" i="1"/>
  <c r="K114" i="1"/>
  <c r="J114" i="1"/>
  <c r="I114" i="1"/>
  <c r="X114" i="1" s="1"/>
  <c r="Z114" i="1" s="1"/>
  <c r="Y113" i="1"/>
  <c r="W113" i="1"/>
  <c r="K113" i="1"/>
  <c r="J113" i="1"/>
  <c r="I113" i="1"/>
  <c r="X113" i="1" s="1"/>
  <c r="Z113" i="1" s="1"/>
  <c r="W112" i="1"/>
  <c r="K112" i="1"/>
  <c r="J112" i="1"/>
  <c r="Y112" i="1" s="1"/>
  <c r="I112" i="1"/>
  <c r="O112" i="1" s="1"/>
  <c r="Z161" i="1" l="1"/>
  <c r="Z120" i="1"/>
  <c r="X143" i="1"/>
  <c r="Z143" i="1" s="1"/>
  <c r="Z171" i="1"/>
  <c r="O177" i="1"/>
  <c r="Y184" i="1"/>
  <c r="Z188" i="1"/>
  <c r="Z154" i="1"/>
  <c r="X133" i="1"/>
  <c r="Z133" i="1" s="1"/>
  <c r="X157" i="1"/>
  <c r="Z157" i="1" s="1"/>
  <c r="O160" i="1"/>
  <c r="Y166" i="1"/>
  <c r="H183" i="1"/>
  <c r="Y203" i="1"/>
  <c r="Y216" i="1"/>
  <c r="O161" i="1"/>
  <c r="Z175" i="1"/>
  <c r="O115" i="1"/>
  <c r="Y128" i="1"/>
  <c r="X147" i="1"/>
  <c r="Z147" i="1" s="1"/>
  <c r="O163" i="1"/>
  <c r="Y170" i="1"/>
  <c r="Z184" i="1"/>
  <c r="O190" i="1"/>
  <c r="X196" i="1"/>
  <c r="X208" i="1"/>
  <c r="Y214" i="1"/>
  <c r="Z119" i="1"/>
  <c r="H159" i="1"/>
  <c r="Z160" i="1"/>
  <c r="O179" i="1"/>
  <c r="O187" i="1"/>
  <c r="X116" i="1"/>
  <c r="Z116" i="1" s="1"/>
  <c r="X129" i="1"/>
  <c r="Z129" i="1" s="1"/>
  <c r="Y120" i="1"/>
  <c r="O142" i="1"/>
  <c r="Y168" i="1"/>
  <c r="O174" i="1"/>
  <c r="X181" i="1"/>
  <c r="Y210" i="1"/>
  <c r="Y212" i="1"/>
  <c r="Y218" i="1"/>
  <c r="Y220" i="1"/>
  <c r="Y115" i="1"/>
  <c r="X119" i="1"/>
  <c r="O121" i="1"/>
  <c r="O132" i="1"/>
  <c r="Z140" i="1"/>
  <c r="Y142" i="1"/>
  <c r="Z146" i="1"/>
  <c r="O148" i="1"/>
  <c r="O150" i="1"/>
  <c r="O157" i="1"/>
  <c r="X170" i="1"/>
  <c r="Z170" i="1" s="1"/>
  <c r="O173" i="1"/>
  <c r="O176" i="1"/>
  <c r="Y179" i="1"/>
  <c r="Z192" i="1"/>
  <c r="Y194" i="1"/>
  <c r="Y201" i="1"/>
  <c r="X210" i="1"/>
  <c r="Z210" i="1" s="1"/>
  <c r="X212" i="1"/>
  <c r="Z212" i="1" s="1"/>
  <c r="X214" i="1"/>
  <c r="Z214" i="1" s="1"/>
  <c r="X216" i="1"/>
  <c r="Z216" i="1" s="1"/>
  <c r="X218" i="1"/>
  <c r="Z218" i="1" s="1"/>
  <c r="X220" i="1"/>
  <c r="Z220" i="1" s="1"/>
  <c r="X139" i="1"/>
  <c r="H162" i="1"/>
  <c r="O189" i="1"/>
  <c r="X199" i="1"/>
  <c r="H141" i="1"/>
  <c r="X156" i="1"/>
  <c r="O159" i="1"/>
  <c r="Z183" i="1"/>
  <c r="O186" i="1"/>
  <c r="Y192" i="1"/>
  <c r="O123" i="1"/>
  <c r="X125" i="1"/>
  <c r="Z125" i="1" s="1"/>
  <c r="H127" i="1"/>
  <c r="O131" i="1"/>
  <c r="X132" i="1"/>
  <c r="Z132" i="1" s="1"/>
  <c r="X135" i="1"/>
  <c r="Z135" i="1" s="1"/>
  <c r="Y137" i="1"/>
  <c r="Y139" i="1"/>
  <c r="Y141" i="1"/>
  <c r="O152" i="1"/>
  <c r="X154" i="1"/>
  <c r="Y156" i="1"/>
  <c r="H158" i="1"/>
  <c r="O170" i="1"/>
  <c r="Y172" i="1"/>
  <c r="X173" i="1"/>
  <c r="Z173" i="1" s="1"/>
  <c r="H185" i="1"/>
  <c r="Z186" i="1"/>
  <c r="Y199" i="1"/>
  <c r="X204" i="1"/>
  <c r="O210" i="1"/>
  <c r="O212" i="1"/>
  <c r="O214" i="1"/>
  <c r="O216" i="1"/>
  <c r="O218" i="1"/>
  <c r="O220" i="1"/>
  <c r="Z40" i="1"/>
  <c r="X112" i="1"/>
  <c r="Z112" i="1" s="1"/>
  <c r="X137" i="1"/>
  <c r="Z137" i="1" s="1"/>
  <c r="X146" i="1"/>
  <c r="Y206" i="1"/>
  <c r="H112" i="1"/>
  <c r="Y116" i="1"/>
  <c r="Y123" i="1"/>
  <c r="Y125" i="1"/>
  <c r="Y127" i="1"/>
  <c r="Y129" i="1"/>
  <c r="Y143" i="1"/>
  <c r="H147" i="1"/>
  <c r="Y152" i="1"/>
  <c r="Y154" i="1"/>
  <c r="O165" i="1"/>
  <c r="X167" i="1"/>
  <c r="H169" i="1"/>
  <c r="U169" i="1" s="1"/>
  <c r="W169" i="1" s="1"/>
  <c r="Z169" i="1" s="1"/>
  <c r="H175" i="1"/>
  <c r="O183" i="1"/>
  <c r="Y185" i="1"/>
  <c r="X197" i="1"/>
  <c r="Y204" i="1"/>
  <c r="X209" i="1"/>
  <c r="H211" i="1"/>
  <c r="U211" i="1" s="1"/>
  <c r="W211" i="1" s="1"/>
  <c r="Z211" i="1" s="1"/>
  <c r="H213" i="1"/>
  <c r="U213" i="1" s="1"/>
  <c r="W213" i="1" s="1"/>
  <c r="Z213" i="1" s="1"/>
  <c r="H215" i="1"/>
  <c r="U215" i="1" s="1"/>
  <c r="W215" i="1" s="1"/>
  <c r="Z215" i="1" s="1"/>
  <c r="H217" i="1"/>
  <c r="U217" i="1" s="1"/>
  <c r="W217" i="1" s="1"/>
  <c r="Z217" i="1" s="1"/>
  <c r="H219" i="1"/>
  <c r="U219" i="1" s="1"/>
  <c r="W219" i="1" s="1"/>
  <c r="Z219" i="1" s="1"/>
  <c r="H221" i="1"/>
  <c r="U221" i="1" s="1"/>
  <c r="W221" i="1" s="1"/>
  <c r="Z221" i="1" s="1"/>
  <c r="Z39" i="1"/>
  <c r="Y169" i="1"/>
  <c r="H171" i="1"/>
  <c r="X180" i="1"/>
  <c r="Z180" i="1" s="1"/>
  <c r="X182" i="1"/>
  <c r="Z182" i="1" s="1"/>
  <c r="H188" i="1"/>
  <c r="Y197" i="1"/>
  <c r="X202" i="1"/>
  <c r="Y209" i="1"/>
  <c r="Y211" i="1"/>
  <c r="Y213" i="1"/>
  <c r="Y215" i="1"/>
  <c r="Y217" i="1"/>
  <c r="Y219" i="1"/>
  <c r="Y221" i="1"/>
  <c r="Z38" i="1"/>
  <c r="Z127" i="1"/>
  <c r="O136" i="1"/>
  <c r="Z172" i="1"/>
  <c r="O178" i="1"/>
  <c r="Y180" i="1"/>
  <c r="Y182" i="1"/>
  <c r="H184" i="1"/>
  <c r="X195" i="1"/>
  <c r="Y202" i="1"/>
  <c r="X207" i="1"/>
  <c r="O114" i="1"/>
  <c r="O122" i="1"/>
  <c r="O141" i="1"/>
  <c r="O149" i="1"/>
  <c r="O151" i="1"/>
  <c r="Z162" i="1"/>
  <c r="O171" i="1"/>
  <c r="Z185" i="1"/>
  <c r="O191" i="1"/>
  <c r="Z168" i="1"/>
  <c r="Z131" i="1"/>
  <c r="Z194" i="1"/>
  <c r="Z181" i="1"/>
  <c r="Z139" i="1"/>
  <c r="Z156" i="1"/>
  <c r="Z167" i="1"/>
  <c r="Z209" i="1"/>
  <c r="O113" i="1"/>
  <c r="Y114" i="1"/>
  <c r="X126" i="1"/>
  <c r="Z126" i="1" s="1"/>
  <c r="O137" i="1"/>
  <c r="X123" i="1"/>
  <c r="Z123" i="1" s="1"/>
  <c r="X152" i="1"/>
  <c r="Z152" i="1" s="1"/>
  <c r="X165" i="1"/>
  <c r="Z165" i="1" s="1"/>
  <c r="X178" i="1"/>
  <c r="Z178" i="1" s="1"/>
  <c r="X179" i="1"/>
  <c r="X191" i="1"/>
  <c r="Z191" i="1" s="1"/>
  <c r="O119" i="1"/>
  <c r="X122" i="1"/>
  <c r="Z122" i="1" s="1"/>
  <c r="H126" i="1"/>
  <c r="O133" i="1"/>
  <c r="O134" i="1"/>
  <c r="X136" i="1"/>
  <c r="Z136" i="1" s="1"/>
  <c r="H140" i="1"/>
  <c r="O146" i="1"/>
  <c r="X151" i="1"/>
  <c r="Z151" i="1" s="1"/>
  <c r="H155" i="1"/>
  <c r="U155" i="1" s="1"/>
  <c r="W155" i="1" s="1"/>
  <c r="Z155" i="1" s="1"/>
  <c r="H156" i="1"/>
  <c r="O162" i="1"/>
  <c r="X164" i="1"/>
  <c r="Z164" i="1" s="1"/>
  <c r="H168" i="1"/>
  <c r="O175" i="1"/>
  <c r="X177" i="1"/>
  <c r="Z177" i="1" s="1"/>
  <c r="H182" i="1"/>
  <c r="O188" i="1"/>
  <c r="X190" i="1"/>
  <c r="Z190" i="1" s="1"/>
  <c r="H195" i="1"/>
  <c r="U195" i="1" s="1"/>
  <c r="W195" i="1" s="1"/>
  <c r="H196" i="1"/>
  <c r="U196" i="1" s="1"/>
  <c r="W196" i="1" s="1"/>
  <c r="H197" i="1"/>
  <c r="U197" i="1" s="1"/>
  <c r="W197" i="1" s="1"/>
  <c r="Z197" i="1" s="1"/>
  <c r="H198" i="1"/>
  <c r="U198" i="1" s="1"/>
  <c r="W198" i="1" s="1"/>
  <c r="Z198" i="1" s="1"/>
  <c r="H199" i="1"/>
  <c r="U199" i="1" s="1"/>
  <c r="W199" i="1" s="1"/>
  <c r="Z199" i="1" s="1"/>
  <c r="H200" i="1"/>
  <c r="U200" i="1" s="1"/>
  <c r="W200" i="1" s="1"/>
  <c r="Z200" i="1" s="1"/>
  <c r="H201" i="1"/>
  <c r="U201" i="1" s="1"/>
  <c r="W201" i="1" s="1"/>
  <c r="Z201" i="1" s="1"/>
  <c r="H202" i="1"/>
  <c r="U202" i="1" s="1"/>
  <c r="W202" i="1" s="1"/>
  <c r="Z202" i="1" s="1"/>
  <c r="H203" i="1"/>
  <c r="U203" i="1" s="1"/>
  <c r="W203" i="1" s="1"/>
  <c r="Z203" i="1" s="1"/>
  <c r="H204" i="1"/>
  <c r="U204" i="1" s="1"/>
  <c r="W204" i="1" s="1"/>
  <c r="Z204" i="1" s="1"/>
  <c r="H205" i="1"/>
  <c r="U205" i="1" s="1"/>
  <c r="W205" i="1" s="1"/>
  <c r="Z205" i="1" s="1"/>
  <c r="H206" i="1"/>
  <c r="U206" i="1" s="1"/>
  <c r="W206" i="1" s="1"/>
  <c r="Z206" i="1" s="1"/>
  <c r="H207" i="1"/>
  <c r="U207" i="1" s="1"/>
  <c r="W207" i="1" s="1"/>
  <c r="Z207" i="1" s="1"/>
  <c r="H208" i="1"/>
  <c r="U208" i="1" s="1"/>
  <c r="W208" i="1" s="1"/>
  <c r="H209" i="1"/>
  <c r="H114" i="1"/>
  <c r="X121" i="1"/>
  <c r="H125" i="1"/>
  <c r="H139" i="1"/>
  <c r="X148" i="1"/>
  <c r="X149" i="1"/>
  <c r="X150" i="1"/>
  <c r="H154" i="1"/>
  <c r="H167" i="1"/>
  <c r="H181" i="1"/>
  <c r="H193" i="1"/>
  <c r="U193" i="1" s="1"/>
  <c r="W193" i="1" s="1"/>
  <c r="Z193" i="1" s="1"/>
  <c r="H194" i="1"/>
  <c r="H124" i="1"/>
  <c r="H138" i="1"/>
  <c r="H153" i="1"/>
  <c r="H166" i="1"/>
  <c r="H179" i="1"/>
  <c r="U179" i="1" s="1"/>
  <c r="W179" i="1" s="1"/>
  <c r="H180" i="1"/>
  <c r="H192" i="1"/>
  <c r="H113" i="1"/>
  <c r="H121" i="1"/>
  <c r="U121" i="1" s="1"/>
  <c r="W121" i="1" s="1"/>
  <c r="H122" i="1"/>
  <c r="O128" i="1"/>
  <c r="H136" i="1"/>
  <c r="H148" i="1"/>
  <c r="U148" i="1" s="1"/>
  <c r="W148" i="1" s="1"/>
  <c r="H149" i="1"/>
  <c r="U149" i="1" s="1"/>
  <c r="W149" i="1" s="1"/>
  <c r="Z149" i="1" s="1"/>
  <c r="H150" i="1"/>
  <c r="U150" i="1" s="1"/>
  <c r="W150" i="1" s="1"/>
  <c r="H151" i="1"/>
  <c r="H164" i="1"/>
  <c r="H177" i="1"/>
  <c r="H190" i="1"/>
  <c r="X115" i="1"/>
  <c r="Z115" i="1" s="1"/>
  <c r="X128" i="1"/>
  <c r="Z128" i="1" s="1"/>
  <c r="O140" i="1"/>
  <c r="X142" i="1"/>
  <c r="Z142" i="1" s="1"/>
  <c r="O155" i="1"/>
  <c r="O156" i="1"/>
  <c r="X158" i="1"/>
  <c r="Z158" i="1" s="1"/>
  <c r="O168" i="1"/>
  <c r="O182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127" i="1"/>
  <c r="O139" i="1"/>
  <c r="O154" i="1"/>
  <c r="O167" i="1"/>
  <c r="O181" i="1"/>
  <c r="O193" i="1"/>
  <c r="O194" i="1"/>
  <c r="O125" i="1"/>
  <c r="O153" i="1"/>
  <c r="O166" i="1"/>
  <c r="O180" i="1"/>
  <c r="O192" i="1"/>
  <c r="O138" i="1"/>
  <c r="O124" i="1"/>
  <c r="M331" i="1"/>
  <c r="L331" i="1"/>
  <c r="K331" i="1"/>
  <c r="J331" i="1"/>
  <c r="I331" i="1"/>
  <c r="M330" i="1"/>
  <c r="L330" i="1"/>
  <c r="H330" i="1" s="1"/>
  <c r="U330" i="1" s="1"/>
  <c r="W330" i="1" s="1"/>
  <c r="K330" i="1"/>
  <c r="J330" i="1"/>
  <c r="I330" i="1"/>
  <c r="M329" i="1"/>
  <c r="L329" i="1"/>
  <c r="K329" i="1"/>
  <c r="J329" i="1"/>
  <c r="I329" i="1"/>
  <c r="X329" i="1" s="1"/>
  <c r="M328" i="1"/>
  <c r="L328" i="1"/>
  <c r="K328" i="1"/>
  <c r="J328" i="1"/>
  <c r="I328" i="1"/>
  <c r="M327" i="1"/>
  <c r="L327" i="1"/>
  <c r="K327" i="1"/>
  <c r="J327" i="1"/>
  <c r="I327" i="1"/>
  <c r="M326" i="1"/>
  <c r="L326" i="1"/>
  <c r="K326" i="1"/>
  <c r="J326" i="1"/>
  <c r="I326" i="1"/>
  <c r="M325" i="1"/>
  <c r="L325" i="1"/>
  <c r="K325" i="1"/>
  <c r="J325" i="1"/>
  <c r="I325" i="1"/>
  <c r="X325" i="1" s="1"/>
  <c r="M324" i="1"/>
  <c r="L324" i="1"/>
  <c r="K324" i="1"/>
  <c r="J324" i="1"/>
  <c r="I324" i="1"/>
  <c r="M323" i="1"/>
  <c r="L323" i="1"/>
  <c r="K323" i="1"/>
  <c r="J323" i="1"/>
  <c r="I323" i="1"/>
  <c r="M322" i="1"/>
  <c r="L322" i="1"/>
  <c r="K322" i="1"/>
  <c r="J322" i="1"/>
  <c r="I322" i="1"/>
  <c r="M321" i="1"/>
  <c r="L321" i="1"/>
  <c r="K321" i="1"/>
  <c r="J321" i="1"/>
  <c r="I321" i="1"/>
  <c r="X321" i="1" s="1"/>
  <c r="W320" i="1"/>
  <c r="M320" i="1"/>
  <c r="L320" i="1"/>
  <c r="K320" i="1"/>
  <c r="J320" i="1"/>
  <c r="I320" i="1"/>
  <c r="M319" i="1"/>
  <c r="L319" i="1"/>
  <c r="K319" i="1"/>
  <c r="J319" i="1"/>
  <c r="I319" i="1"/>
  <c r="M318" i="1"/>
  <c r="L318" i="1"/>
  <c r="K318" i="1"/>
  <c r="J318" i="1"/>
  <c r="I318" i="1"/>
  <c r="M317" i="1"/>
  <c r="L317" i="1"/>
  <c r="X317" i="1" s="1"/>
  <c r="K317" i="1"/>
  <c r="J317" i="1"/>
  <c r="I317" i="1"/>
  <c r="M316" i="1"/>
  <c r="L316" i="1"/>
  <c r="K316" i="1"/>
  <c r="J316" i="1"/>
  <c r="I316" i="1"/>
  <c r="M315" i="1"/>
  <c r="L315" i="1"/>
  <c r="K315" i="1"/>
  <c r="J315" i="1"/>
  <c r="Y315" i="1" s="1"/>
  <c r="I315" i="1"/>
  <c r="M314" i="1"/>
  <c r="L314" i="1"/>
  <c r="K314" i="1"/>
  <c r="J314" i="1"/>
  <c r="Y314" i="1" s="1"/>
  <c r="I314" i="1"/>
  <c r="M313" i="1"/>
  <c r="L313" i="1"/>
  <c r="X313" i="1" s="1"/>
  <c r="K313" i="1"/>
  <c r="J313" i="1"/>
  <c r="Y313" i="1" s="1"/>
  <c r="I313" i="1"/>
  <c r="M312" i="1"/>
  <c r="L312" i="1"/>
  <c r="K312" i="1"/>
  <c r="J312" i="1"/>
  <c r="I312" i="1"/>
  <c r="M311" i="1"/>
  <c r="L311" i="1"/>
  <c r="X311" i="1" s="1"/>
  <c r="K311" i="1"/>
  <c r="J311" i="1"/>
  <c r="I311" i="1"/>
  <c r="M310" i="1"/>
  <c r="L310" i="1"/>
  <c r="K310" i="1"/>
  <c r="J310" i="1"/>
  <c r="I310" i="1"/>
  <c r="M309" i="1"/>
  <c r="L309" i="1"/>
  <c r="K309" i="1"/>
  <c r="J309" i="1"/>
  <c r="Y309" i="1" s="1"/>
  <c r="I309" i="1"/>
  <c r="M308" i="1"/>
  <c r="L308" i="1"/>
  <c r="K308" i="1"/>
  <c r="J308" i="1"/>
  <c r="I308" i="1"/>
  <c r="M307" i="1"/>
  <c r="L307" i="1"/>
  <c r="K307" i="1"/>
  <c r="J307" i="1"/>
  <c r="I307" i="1"/>
  <c r="M306" i="1"/>
  <c r="L306" i="1"/>
  <c r="K306" i="1"/>
  <c r="J306" i="1"/>
  <c r="I306" i="1"/>
  <c r="M305" i="1"/>
  <c r="L305" i="1"/>
  <c r="X305" i="1" s="1"/>
  <c r="K305" i="1"/>
  <c r="J305" i="1"/>
  <c r="I305" i="1"/>
  <c r="W304" i="1"/>
  <c r="M304" i="1"/>
  <c r="L304" i="1"/>
  <c r="H304" i="1" s="1"/>
  <c r="K304" i="1"/>
  <c r="J304" i="1"/>
  <c r="I304" i="1"/>
  <c r="M303" i="1"/>
  <c r="Y303" i="1" s="1"/>
  <c r="L303" i="1"/>
  <c r="H303" i="1" s="1"/>
  <c r="U303" i="1" s="1"/>
  <c r="W303" i="1" s="1"/>
  <c r="K303" i="1"/>
  <c r="J303" i="1"/>
  <c r="I303" i="1"/>
  <c r="W302" i="1"/>
  <c r="M302" i="1"/>
  <c r="L302" i="1"/>
  <c r="K302" i="1"/>
  <c r="J302" i="1"/>
  <c r="I302" i="1"/>
  <c r="W301" i="1"/>
  <c r="M301" i="1"/>
  <c r="L301" i="1"/>
  <c r="K301" i="1"/>
  <c r="J301" i="1"/>
  <c r="I301" i="1"/>
  <c r="W300" i="1"/>
  <c r="M300" i="1"/>
  <c r="L300" i="1"/>
  <c r="K300" i="1"/>
  <c r="J300" i="1"/>
  <c r="I300" i="1"/>
  <c r="W299" i="1"/>
  <c r="M299" i="1"/>
  <c r="L299" i="1"/>
  <c r="K299" i="1"/>
  <c r="J299" i="1"/>
  <c r="I299" i="1"/>
  <c r="W298" i="1"/>
  <c r="M298" i="1"/>
  <c r="L298" i="1"/>
  <c r="K298" i="1"/>
  <c r="J298" i="1"/>
  <c r="I298" i="1"/>
  <c r="W297" i="1"/>
  <c r="M297" i="1"/>
  <c r="L297" i="1"/>
  <c r="K297" i="1"/>
  <c r="J297" i="1"/>
  <c r="I297" i="1"/>
  <c r="W296" i="1"/>
  <c r="M296" i="1"/>
  <c r="L296" i="1"/>
  <c r="K296" i="1"/>
  <c r="J296" i="1"/>
  <c r="I296" i="1"/>
  <c r="W295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I292" i="1"/>
  <c r="W291" i="1"/>
  <c r="M291" i="1"/>
  <c r="L291" i="1"/>
  <c r="X291" i="1" s="1"/>
  <c r="Z291" i="1" s="1"/>
  <c r="K291" i="1"/>
  <c r="J291" i="1"/>
  <c r="Y291" i="1" s="1"/>
  <c r="I291" i="1"/>
  <c r="W290" i="1"/>
  <c r="M290" i="1"/>
  <c r="L290" i="1"/>
  <c r="K290" i="1"/>
  <c r="J290" i="1"/>
  <c r="Y290" i="1" s="1"/>
  <c r="I290" i="1"/>
  <c r="M289" i="1"/>
  <c r="L289" i="1"/>
  <c r="K289" i="1"/>
  <c r="J289" i="1"/>
  <c r="I289" i="1"/>
  <c r="W288" i="1"/>
  <c r="M288" i="1"/>
  <c r="L288" i="1"/>
  <c r="K288" i="1"/>
  <c r="J288" i="1"/>
  <c r="I288" i="1"/>
  <c r="W287" i="1"/>
  <c r="M287" i="1"/>
  <c r="L287" i="1"/>
  <c r="K287" i="1"/>
  <c r="J287" i="1"/>
  <c r="I287" i="1"/>
  <c r="H287" i="1" s="1"/>
  <c r="W286" i="1"/>
  <c r="M286" i="1"/>
  <c r="L286" i="1"/>
  <c r="K286" i="1"/>
  <c r="J286" i="1"/>
  <c r="I286" i="1"/>
  <c r="W285" i="1"/>
  <c r="M285" i="1"/>
  <c r="L285" i="1"/>
  <c r="K285" i="1"/>
  <c r="J285" i="1"/>
  <c r="I285" i="1"/>
  <c r="H285" i="1" s="1"/>
  <c r="W284" i="1"/>
  <c r="M284" i="1"/>
  <c r="L284" i="1"/>
  <c r="K284" i="1"/>
  <c r="J284" i="1"/>
  <c r="I284" i="1"/>
  <c r="W283" i="1"/>
  <c r="M283" i="1"/>
  <c r="L283" i="1"/>
  <c r="K283" i="1"/>
  <c r="J283" i="1"/>
  <c r="I283" i="1"/>
  <c r="H283" i="1" s="1"/>
  <c r="W282" i="1"/>
  <c r="M282" i="1"/>
  <c r="L282" i="1"/>
  <c r="K282" i="1"/>
  <c r="J282" i="1"/>
  <c r="I282" i="1"/>
  <c r="W281" i="1"/>
  <c r="M281" i="1"/>
  <c r="L281" i="1"/>
  <c r="K281" i="1"/>
  <c r="J281" i="1"/>
  <c r="I281" i="1"/>
  <c r="H281" i="1" s="1"/>
  <c r="W280" i="1"/>
  <c r="M280" i="1"/>
  <c r="L280" i="1"/>
  <c r="K280" i="1"/>
  <c r="J280" i="1"/>
  <c r="I280" i="1"/>
  <c r="M279" i="1"/>
  <c r="L279" i="1"/>
  <c r="K279" i="1"/>
  <c r="J279" i="1"/>
  <c r="Y279" i="1" s="1"/>
  <c r="I279" i="1"/>
  <c r="W278" i="1"/>
  <c r="M278" i="1"/>
  <c r="L278" i="1"/>
  <c r="K278" i="1"/>
  <c r="J278" i="1"/>
  <c r="I278" i="1"/>
  <c r="W277" i="1"/>
  <c r="M277" i="1"/>
  <c r="L277" i="1"/>
  <c r="K277" i="1"/>
  <c r="J277" i="1"/>
  <c r="I277" i="1"/>
  <c r="W276" i="1"/>
  <c r="M276" i="1"/>
  <c r="L276" i="1"/>
  <c r="K276" i="1"/>
  <c r="J276" i="1"/>
  <c r="I276" i="1"/>
  <c r="W275" i="1"/>
  <c r="M275" i="1"/>
  <c r="L275" i="1"/>
  <c r="K275" i="1"/>
  <c r="J275" i="1"/>
  <c r="Y275" i="1" s="1"/>
  <c r="I275" i="1"/>
  <c r="W274" i="1"/>
  <c r="M274" i="1"/>
  <c r="L274" i="1"/>
  <c r="K274" i="1"/>
  <c r="J274" i="1"/>
  <c r="I274" i="1"/>
  <c r="W273" i="1"/>
  <c r="M273" i="1"/>
  <c r="L273" i="1"/>
  <c r="K273" i="1"/>
  <c r="J273" i="1"/>
  <c r="I273" i="1"/>
  <c r="W272" i="1"/>
  <c r="M272" i="1"/>
  <c r="L272" i="1"/>
  <c r="K272" i="1"/>
  <c r="J272" i="1"/>
  <c r="I272" i="1"/>
  <c r="W271" i="1"/>
  <c r="M271" i="1"/>
  <c r="L271" i="1"/>
  <c r="K271" i="1"/>
  <c r="J271" i="1"/>
  <c r="I271" i="1"/>
  <c r="W270" i="1"/>
  <c r="M270" i="1"/>
  <c r="L270" i="1"/>
  <c r="K270" i="1"/>
  <c r="J270" i="1"/>
  <c r="I270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Y267" i="1" s="1"/>
  <c r="I267" i="1"/>
  <c r="W266" i="1"/>
  <c r="M266" i="1"/>
  <c r="L266" i="1"/>
  <c r="K266" i="1"/>
  <c r="J266" i="1"/>
  <c r="I266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I262" i="1"/>
  <c r="W261" i="1"/>
  <c r="M261" i="1"/>
  <c r="L261" i="1"/>
  <c r="K261" i="1"/>
  <c r="J261" i="1"/>
  <c r="I261" i="1"/>
  <c r="H261" i="1"/>
  <c r="M260" i="1"/>
  <c r="L260" i="1"/>
  <c r="K260" i="1"/>
  <c r="J260" i="1"/>
  <c r="I260" i="1"/>
  <c r="H260" i="1" s="1"/>
  <c r="U260" i="1" s="1"/>
  <c r="W260" i="1" s="1"/>
  <c r="M259" i="1"/>
  <c r="L259" i="1"/>
  <c r="K259" i="1"/>
  <c r="J259" i="1"/>
  <c r="I259" i="1"/>
  <c r="M258" i="1"/>
  <c r="L258" i="1"/>
  <c r="K258" i="1"/>
  <c r="J258" i="1"/>
  <c r="I258" i="1"/>
  <c r="W257" i="1"/>
  <c r="M257" i="1"/>
  <c r="L257" i="1"/>
  <c r="K257" i="1"/>
  <c r="J257" i="1"/>
  <c r="I257" i="1"/>
  <c r="H257" i="1" s="1"/>
  <c r="W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M254" i="1"/>
  <c r="L254" i="1"/>
  <c r="K254" i="1"/>
  <c r="J254" i="1"/>
  <c r="I254" i="1"/>
  <c r="H254" i="1" s="1"/>
  <c r="W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M250" i="1"/>
  <c r="L250" i="1"/>
  <c r="K250" i="1"/>
  <c r="J250" i="1"/>
  <c r="I250" i="1"/>
  <c r="W249" i="1"/>
  <c r="M249" i="1"/>
  <c r="L249" i="1"/>
  <c r="K249" i="1"/>
  <c r="J249" i="1"/>
  <c r="I249" i="1"/>
  <c r="X249" i="1" s="1"/>
  <c r="Z249" i="1" s="1"/>
  <c r="W248" i="1"/>
  <c r="M248" i="1"/>
  <c r="L248" i="1"/>
  <c r="K248" i="1"/>
  <c r="J248" i="1"/>
  <c r="I248" i="1"/>
  <c r="X248" i="1" s="1"/>
  <c r="W247" i="1"/>
  <c r="M247" i="1"/>
  <c r="L247" i="1"/>
  <c r="K247" i="1"/>
  <c r="J247" i="1"/>
  <c r="I247" i="1"/>
  <c r="H247" i="1" s="1"/>
  <c r="W246" i="1"/>
  <c r="M246" i="1"/>
  <c r="L246" i="1"/>
  <c r="K246" i="1"/>
  <c r="J246" i="1"/>
  <c r="I246" i="1"/>
  <c r="W245" i="1"/>
  <c r="M245" i="1"/>
  <c r="L245" i="1"/>
  <c r="K245" i="1"/>
  <c r="J245" i="1"/>
  <c r="I245" i="1"/>
  <c r="W244" i="1"/>
  <c r="M244" i="1"/>
  <c r="L244" i="1"/>
  <c r="K244" i="1"/>
  <c r="J244" i="1"/>
  <c r="I244" i="1"/>
  <c r="H244" i="1" s="1"/>
  <c r="M243" i="1"/>
  <c r="L243" i="1"/>
  <c r="K243" i="1"/>
  <c r="J243" i="1"/>
  <c r="I243" i="1"/>
  <c r="W242" i="1"/>
  <c r="M242" i="1"/>
  <c r="L242" i="1"/>
  <c r="K242" i="1"/>
  <c r="J242" i="1"/>
  <c r="I242" i="1"/>
  <c r="X242" i="1" s="1"/>
  <c r="M241" i="1"/>
  <c r="L241" i="1"/>
  <c r="K241" i="1"/>
  <c r="J241" i="1"/>
  <c r="I241" i="1"/>
  <c r="W240" i="1"/>
  <c r="M240" i="1"/>
  <c r="L240" i="1"/>
  <c r="K240" i="1"/>
  <c r="J240" i="1"/>
  <c r="I240" i="1"/>
  <c r="W239" i="1"/>
  <c r="M239" i="1"/>
  <c r="L239" i="1"/>
  <c r="K239" i="1"/>
  <c r="J239" i="1"/>
  <c r="I239" i="1"/>
  <c r="W238" i="1"/>
  <c r="M238" i="1"/>
  <c r="L238" i="1"/>
  <c r="K238" i="1"/>
  <c r="J238" i="1"/>
  <c r="I238" i="1"/>
  <c r="W237" i="1"/>
  <c r="M237" i="1"/>
  <c r="L237" i="1"/>
  <c r="K237" i="1"/>
  <c r="J237" i="1"/>
  <c r="I237" i="1"/>
  <c r="W236" i="1"/>
  <c r="M236" i="1"/>
  <c r="L236" i="1"/>
  <c r="K236" i="1"/>
  <c r="J236" i="1"/>
  <c r="I236" i="1"/>
  <c r="W235" i="1"/>
  <c r="M235" i="1"/>
  <c r="L235" i="1"/>
  <c r="K235" i="1"/>
  <c r="J235" i="1"/>
  <c r="I235" i="1"/>
  <c r="X235" i="1" s="1"/>
  <c r="W234" i="1"/>
  <c r="M234" i="1"/>
  <c r="L234" i="1"/>
  <c r="K234" i="1"/>
  <c r="J234" i="1"/>
  <c r="I234" i="1"/>
  <c r="W233" i="1"/>
  <c r="M233" i="1"/>
  <c r="L233" i="1"/>
  <c r="K233" i="1"/>
  <c r="J233" i="1"/>
  <c r="I233" i="1"/>
  <c r="X233" i="1" s="1"/>
  <c r="W232" i="1"/>
  <c r="M232" i="1"/>
  <c r="L232" i="1"/>
  <c r="K232" i="1"/>
  <c r="J232" i="1"/>
  <c r="I232" i="1"/>
  <c r="M231" i="1"/>
  <c r="L231" i="1"/>
  <c r="K231" i="1"/>
  <c r="J231" i="1"/>
  <c r="I231" i="1"/>
  <c r="H231" i="1"/>
  <c r="U231" i="1" s="1"/>
  <c r="W231" i="1" s="1"/>
  <c r="W230" i="1"/>
  <c r="M230" i="1"/>
  <c r="L230" i="1"/>
  <c r="K230" i="1"/>
  <c r="J230" i="1"/>
  <c r="I230" i="1"/>
  <c r="W229" i="1"/>
  <c r="M229" i="1"/>
  <c r="L229" i="1"/>
  <c r="K229" i="1"/>
  <c r="J229" i="1"/>
  <c r="I229" i="1"/>
  <c r="W228" i="1"/>
  <c r="M228" i="1"/>
  <c r="L228" i="1"/>
  <c r="K228" i="1"/>
  <c r="J228" i="1"/>
  <c r="I228" i="1"/>
  <c r="W227" i="1"/>
  <c r="M227" i="1"/>
  <c r="L227" i="1"/>
  <c r="K227" i="1"/>
  <c r="J227" i="1"/>
  <c r="I227" i="1"/>
  <c r="H227" i="1" s="1"/>
  <c r="W226" i="1"/>
  <c r="M226" i="1"/>
  <c r="L226" i="1"/>
  <c r="K226" i="1"/>
  <c r="J226" i="1"/>
  <c r="I226" i="1"/>
  <c r="H226" i="1" s="1"/>
  <c r="W225" i="1"/>
  <c r="M225" i="1"/>
  <c r="L225" i="1"/>
  <c r="K225" i="1"/>
  <c r="J225" i="1"/>
  <c r="I225" i="1"/>
  <c r="W224" i="1"/>
  <c r="K224" i="1"/>
  <c r="J224" i="1"/>
  <c r="Y224" i="1" s="1"/>
  <c r="I224" i="1"/>
  <c r="X224" i="1" s="1"/>
  <c r="H224" i="1"/>
  <c r="W223" i="1"/>
  <c r="K223" i="1"/>
  <c r="J223" i="1"/>
  <c r="Y223" i="1" s="1"/>
  <c r="I223" i="1"/>
  <c r="H223" i="1" s="1"/>
  <c r="W222" i="1"/>
  <c r="K222" i="1"/>
  <c r="J222" i="1"/>
  <c r="Y222" i="1" s="1"/>
  <c r="I222" i="1"/>
  <c r="H222" i="1" s="1"/>
  <c r="Y229" i="1" l="1"/>
  <c r="Y239" i="1"/>
  <c r="Y241" i="1"/>
  <c r="X251" i="1"/>
  <c r="Z251" i="1" s="1"/>
  <c r="H253" i="1"/>
  <c r="H255" i="1"/>
  <c r="Y311" i="1"/>
  <c r="X323" i="1"/>
  <c r="X237" i="1"/>
  <c r="Z237" i="1" s="1"/>
  <c r="Y243" i="1"/>
  <c r="Y280" i="1"/>
  <c r="O286" i="1"/>
  <c r="Y302" i="1"/>
  <c r="Y316" i="1"/>
  <c r="H328" i="1"/>
  <c r="U328" i="1" s="1"/>
  <c r="W328" i="1" s="1"/>
  <c r="Z328" i="1" s="1"/>
  <c r="O278" i="1"/>
  <c r="X280" i="1"/>
  <c r="Z280" i="1" s="1"/>
  <c r="H292" i="1"/>
  <c r="Z150" i="1"/>
  <c r="X232" i="1"/>
  <c r="Z232" i="1" s="1"/>
  <c r="X228" i="1"/>
  <c r="Z228" i="1" s="1"/>
  <c r="Y230" i="1"/>
  <c r="Y232" i="1"/>
  <c r="H256" i="1"/>
  <c r="H262" i="1"/>
  <c r="Y272" i="1"/>
  <c r="H324" i="1"/>
  <c r="U324" i="1" s="1"/>
  <c r="W324" i="1" s="1"/>
  <c r="Z148" i="1"/>
  <c r="Y244" i="1"/>
  <c r="Y252" i="1"/>
  <c r="O289" i="1"/>
  <c r="H299" i="1"/>
  <c r="H301" i="1"/>
  <c r="H326" i="1"/>
  <c r="U326" i="1" s="1"/>
  <c r="W326" i="1" s="1"/>
  <c r="Z326" i="1" s="1"/>
  <c r="X277" i="1"/>
  <c r="Z277" i="1" s="1"/>
  <c r="Y310" i="1"/>
  <c r="X312" i="1"/>
  <c r="H322" i="1"/>
  <c r="U322" i="1" s="1"/>
  <c r="W322" i="1" s="1"/>
  <c r="Z208" i="1"/>
  <c r="Z196" i="1"/>
  <c r="Z195" i="1"/>
  <c r="H225" i="1"/>
  <c r="H243" i="1"/>
  <c r="U243" i="1" s="1"/>
  <c r="W243" i="1" s="1"/>
  <c r="Y255" i="1"/>
  <c r="Y263" i="1"/>
  <c r="Y265" i="1"/>
  <c r="X310" i="1"/>
  <c r="Z121" i="1"/>
  <c r="Y231" i="1"/>
  <c r="H239" i="1"/>
  <c r="X259" i="1"/>
  <c r="H296" i="1"/>
  <c r="H298" i="1"/>
  <c r="H300" i="1"/>
  <c r="X303" i="1"/>
  <c r="Y308" i="1"/>
  <c r="O315" i="1"/>
  <c r="Y320" i="1"/>
  <c r="X331" i="1"/>
  <c r="X262" i="1"/>
  <c r="Z262" i="1" s="1"/>
  <c r="Y278" i="1"/>
  <c r="X315" i="1"/>
  <c r="Y225" i="1"/>
  <c r="H229" i="1"/>
  <c r="H235" i="1"/>
  <c r="Y257" i="1"/>
  <c r="H267" i="1"/>
  <c r="X269" i="1"/>
  <c r="Z269" i="1" s="1"/>
  <c r="H273" i="1"/>
  <c r="H275" i="1"/>
  <c r="X288" i="1"/>
  <c r="X304" i="1"/>
  <c r="Y306" i="1"/>
  <c r="X308" i="1"/>
  <c r="O313" i="1"/>
  <c r="Y318" i="1"/>
  <c r="H320" i="1"/>
  <c r="X327" i="1"/>
  <c r="O233" i="1"/>
  <c r="Z233" i="1"/>
  <c r="Y292" i="1"/>
  <c r="X306" i="1"/>
  <c r="O311" i="1"/>
  <c r="X318" i="1"/>
  <c r="X265" i="1"/>
  <c r="H279" i="1"/>
  <c r="U279" i="1" s="1"/>
  <c r="W279" i="1" s="1"/>
  <c r="O309" i="1"/>
  <c r="X316" i="1"/>
  <c r="Z224" i="1"/>
  <c r="H228" i="1"/>
  <c r="Y236" i="1"/>
  <c r="Y240" i="1"/>
  <c r="Y250" i="1"/>
  <c r="X258" i="1"/>
  <c r="O262" i="1"/>
  <c r="Y285" i="1"/>
  <c r="Y295" i="1"/>
  <c r="Y297" i="1"/>
  <c r="Y301" i="1"/>
  <c r="O303" i="1"/>
  <c r="Y307" i="1"/>
  <c r="X309" i="1"/>
  <c r="Y319" i="1"/>
  <c r="O226" i="1"/>
  <c r="O236" i="1"/>
  <c r="H246" i="1"/>
  <c r="H270" i="1"/>
  <c r="X272" i="1"/>
  <c r="H274" i="1"/>
  <c r="X276" i="1"/>
  <c r="Z276" i="1" s="1"/>
  <c r="H280" i="1"/>
  <c r="H291" i="1"/>
  <c r="O307" i="1"/>
  <c r="Y312" i="1"/>
  <c r="X314" i="1"/>
  <c r="O319" i="1"/>
  <c r="Z242" i="1"/>
  <c r="X225" i="1"/>
  <c r="X264" i="1"/>
  <c r="Z264" i="1" s="1"/>
  <c r="Y266" i="1"/>
  <c r="Y276" i="1"/>
  <c r="X282" i="1"/>
  <c r="Z282" i="1" s="1"/>
  <c r="H286" i="1"/>
  <c r="X293" i="1"/>
  <c r="Z293" i="1" s="1"/>
  <c r="H295" i="1"/>
  <c r="Y305" i="1"/>
  <c r="X307" i="1"/>
  <c r="Y317" i="1"/>
  <c r="X319" i="1"/>
  <c r="Z179" i="1"/>
  <c r="O305" i="1"/>
  <c r="O317" i="1"/>
  <c r="Z304" i="1"/>
  <c r="Z243" i="1"/>
  <c r="X231" i="1"/>
  <c r="Z231" i="1" s="1"/>
  <c r="H233" i="1"/>
  <c r="H240" i="1"/>
  <c r="Y242" i="1"/>
  <c r="X243" i="1"/>
  <c r="Y247" i="1"/>
  <c r="Y254" i="1"/>
  <c r="X256" i="1"/>
  <c r="Z256" i="1" s="1"/>
  <c r="H258" i="1"/>
  <c r="U258" i="1" s="1"/>
  <c r="W258" i="1" s="1"/>
  <c r="X263" i="1"/>
  <c r="Z263" i="1" s="1"/>
  <c r="O266" i="1"/>
  <c r="H268" i="1"/>
  <c r="O273" i="1"/>
  <c r="H282" i="1"/>
  <c r="Y289" i="1"/>
  <c r="Y296" i="1"/>
  <c r="O299" i="1"/>
  <c r="O306" i="1"/>
  <c r="O308" i="1"/>
  <c r="O310" i="1"/>
  <c r="O312" i="1"/>
  <c r="O314" i="1"/>
  <c r="O316" i="1"/>
  <c r="O318" i="1"/>
  <c r="O320" i="1"/>
  <c r="X322" i="1"/>
  <c r="Z322" i="1" s="1"/>
  <c r="X324" i="1"/>
  <c r="Z324" i="1" s="1"/>
  <c r="X326" i="1"/>
  <c r="X328" i="1"/>
  <c r="X330" i="1"/>
  <c r="Z330" i="1" s="1"/>
  <c r="Z272" i="1"/>
  <c r="X222" i="1"/>
  <c r="Z222" i="1" s="1"/>
  <c r="X226" i="1"/>
  <c r="Y233" i="1"/>
  <c r="Y238" i="1"/>
  <c r="H242" i="1"/>
  <c r="X244" i="1"/>
  <c r="Z244" i="1" s="1"/>
  <c r="Y249" i="1"/>
  <c r="O258" i="1"/>
  <c r="X260" i="1"/>
  <c r="Z260" i="1" s="1"/>
  <c r="Y270" i="1"/>
  <c r="Y277" i="1"/>
  <c r="Y282" i="1"/>
  <c r="Y284" i="1"/>
  <c r="Y286" i="1"/>
  <c r="Y294" i="1"/>
  <c r="Y226" i="1"/>
  <c r="O260" i="1"/>
  <c r="H265" i="1"/>
  <c r="U265" i="1" s="1"/>
  <c r="W265" i="1" s="1"/>
  <c r="Z265" i="1" s="1"/>
  <c r="O275" i="1"/>
  <c r="H288" i="1"/>
  <c r="H293" i="1"/>
  <c r="X300" i="1"/>
  <c r="Z303" i="1"/>
  <c r="O322" i="1"/>
  <c r="O324" i="1"/>
  <c r="O326" i="1"/>
  <c r="O328" i="1"/>
  <c r="O330" i="1"/>
  <c r="X274" i="1"/>
  <c r="Z274" i="1" s="1"/>
  <c r="Y228" i="1"/>
  <c r="O231" i="1"/>
  <c r="X246" i="1"/>
  <c r="O247" i="1"/>
  <c r="H249" i="1"/>
  <c r="Y251" i="1"/>
  <c r="X253" i="1"/>
  <c r="Z253" i="1" s="1"/>
  <c r="Y256" i="1"/>
  <c r="Y268" i="1"/>
  <c r="H272" i="1"/>
  <c r="O274" i="1"/>
  <c r="H277" i="1"/>
  <c r="H284" i="1"/>
  <c r="O288" i="1"/>
  <c r="X289" i="1"/>
  <c r="O300" i="1"/>
  <c r="X301" i="1"/>
  <c r="Z301" i="1" s="1"/>
  <c r="H305" i="1"/>
  <c r="U305" i="1" s="1"/>
  <c r="W305" i="1" s="1"/>
  <c r="Z305" i="1" s="1"/>
  <c r="H307" i="1"/>
  <c r="U307" i="1" s="1"/>
  <c r="W307" i="1" s="1"/>
  <c r="H309" i="1"/>
  <c r="U309" i="1" s="1"/>
  <c r="W309" i="1" s="1"/>
  <c r="Z309" i="1" s="1"/>
  <c r="H311" i="1"/>
  <c r="U311" i="1" s="1"/>
  <c r="W311" i="1" s="1"/>
  <c r="Z311" i="1" s="1"/>
  <c r="H313" i="1"/>
  <c r="U313" i="1" s="1"/>
  <c r="W313" i="1" s="1"/>
  <c r="Z313" i="1" s="1"/>
  <c r="H315" i="1"/>
  <c r="U315" i="1" s="1"/>
  <c r="W315" i="1" s="1"/>
  <c r="Y322" i="1"/>
  <c r="Y324" i="1"/>
  <c r="Y326" i="1"/>
  <c r="Y328" i="1"/>
  <c r="Y330" i="1"/>
  <c r="Y235" i="1"/>
  <c r="O223" i="1"/>
  <c r="H230" i="1"/>
  <c r="H232" i="1"/>
  <c r="Y237" i="1"/>
  <c r="X239" i="1"/>
  <c r="Z239" i="1" s="1"/>
  <c r="O246" i="1"/>
  <c r="Y253" i="1"/>
  <c r="Y262" i="1"/>
  <c r="O265" i="1"/>
  <c r="X275" i="1"/>
  <c r="Z275" i="1" s="1"/>
  <c r="X279" i="1"/>
  <c r="Y288" i="1"/>
  <c r="X290" i="1"/>
  <c r="Z290" i="1" s="1"/>
  <c r="Y293" i="1"/>
  <c r="X295" i="1"/>
  <c r="Z295" i="1" s="1"/>
  <c r="X296" i="1"/>
  <c r="Z296" i="1" s="1"/>
  <c r="Y298" i="1"/>
  <c r="X302" i="1"/>
  <c r="H321" i="1"/>
  <c r="U321" i="1" s="1"/>
  <c r="W321" i="1" s="1"/>
  <c r="Z321" i="1" s="1"/>
  <c r="H323" i="1"/>
  <c r="U323" i="1" s="1"/>
  <c r="W323" i="1" s="1"/>
  <c r="Z323" i="1" s="1"/>
  <c r="H325" i="1"/>
  <c r="U325" i="1" s="1"/>
  <c r="W325" i="1" s="1"/>
  <c r="Z325" i="1" s="1"/>
  <c r="H327" i="1"/>
  <c r="U327" i="1" s="1"/>
  <c r="W327" i="1" s="1"/>
  <c r="H329" i="1"/>
  <c r="U329" i="1" s="1"/>
  <c r="W329" i="1" s="1"/>
  <c r="Z329" i="1" s="1"/>
  <c r="H331" i="1"/>
  <c r="U331" i="1" s="1"/>
  <c r="W331" i="1" s="1"/>
  <c r="X247" i="1"/>
  <c r="Z247" i="1" s="1"/>
  <c r="H259" i="1"/>
  <c r="U259" i="1" s="1"/>
  <c r="W259" i="1" s="1"/>
  <c r="Z259" i="1" s="1"/>
  <c r="H269" i="1"/>
  <c r="O297" i="1"/>
  <c r="Y248" i="1"/>
  <c r="O259" i="1"/>
  <c r="Y271" i="1"/>
  <c r="O279" i="1"/>
  <c r="Y283" i="1"/>
  <c r="X292" i="1"/>
  <c r="Z292" i="1" s="1"/>
  <c r="Y299" i="1"/>
  <c r="Z300" i="1"/>
  <c r="O230" i="1"/>
  <c r="Z235" i="1"/>
  <c r="X250" i="1"/>
  <c r="Z250" i="1" s="1"/>
  <c r="Y264" i="1"/>
  <c r="Y269" i="1"/>
  <c r="Y273" i="1"/>
  <c r="X223" i="1"/>
  <c r="Z223" i="1" s="1"/>
  <c r="Y234" i="1"/>
  <c r="X236" i="1"/>
  <c r="Z236" i="1" s="1"/>
  <c r="H241" i="1"/>
  <c r="U241" i="1" s="1"/>
  <c r="W241" i="1" s="1"/>
  <c r="H245" i="1"/>
  <c r="H252" i="1"/>
  <c r="O253" i="1"/>
  <c r="O257" i="1"/>
  <c r="X261" i="1"/>
  <c r="Z261" i="1" s="1"/>
  <c r="X267" i="1"/>
  <c r="Z267" i="1" s="1"/>
  <c r="X278" i="1"/>
  <c r="Z278" i="1" s="1"/>
  <c r="X287" i="1"/>
  <c r="Z287" i="1" s="1"/>
  <c r="Z288" i="1"/>
  <c r="H297" i="1"/>
  <c r="Y304" i="1"/>
  <c r="O321" i="1"/>
  <c r="O323" i="1"/>
  <c r="O325" i="1"/>
  <c r="O327" i="1"/>
  <c r="O329" i="1"/>
  <c r="O331" i="1"/>
  <c r="O243" i="1"/>
  <c r="Z226" i="1"/>
  <c r="X234" i="1"/>
  <c r="Z234" i="1" s="1"/>
  <c r="Y227" i="1"/>
  <c r="X229" i="1"/>
  <c r="Z229" i="1" s="1"/>
  <c r="O232" i="1"/>
  <c r="H238" i="1"/>
  <c r="O239" i="1"/>
  <c r="Y245" i="1"/>
  <c r="O250" i="1"/>
  <c r="O261" i="1"/>
  <c r="H264" i="1"/>
  <c r="X266" i="1"/>
  <c r="Z266" i="1" s="1"/>
  <c r="H271" i="1"/>
  <c r="Y281" i="1"/>
  <c r="O287" i="1"/>
  <c r="O292" i="1"/>
  <c r="H294" i="1"/>
  <c r="O301" i="1"/>
  <c r="Z302" i="1"/>
  <c r="H306" i="1"/>
  <c r="U306" i="1" s="1"/>
  <c r="W306" i="1" s="1"/>
  <c r="H308" i="1"/>
  <c r="U308" i="1" s="1"/>
  <c r="W308" i="1" s="1"/>
  <c r="Z308" i="1" s="1"/>
  <c r="H310" i="1"/>
  <c r="U310" i="1" s="1"/>
  <c r="W310" i="1" s="1"/>
  <c r="Z310" i="1" s="1"/>
  <c r="H312" i="1"/>
  <c r="U312" i="1" s="1"/>
  <c r="W312" i="1" s="1"/>
  <c r="H314" i="1"/>
  <c r="U314" i="1" s="1"/>
  <c r="W314" i="1" s="1"/>
  <c r="X320" i="1"/>
  <c r="Z320" i="1" s="1"/>
  <c r="Y321" i="1"/>
  <c r="Y323" i="1"/>
  <c r="Y325" i="1"/>
  <c r="Y327" i="1"/>
  <c r="Y329" i="1"/>
  <c r="Y331" i="1"/>
  <c r="Z254" i="1"/>
  <c r="Z225" i="1"/>
  <c r="Z248" i="1"/>
  <c r="Z246" i="1"/>
  <c r="H237" i="1"/>
  <c r="O229" i="1"/>
  <c r="H236" i="1"/>
  <c r="O244" i="1"/>
  <c r="H250" i="1"/>
  <c r="O256" i="1"/>
  <c r="H266" i="1"/>
  <c r="O272" i="1"/>
  <c r="H278" i="1"/>
  <c r="O285" i="1"/>
  <c r="O298" i="1"/>
  <c r="H316" i="1"/>
  <c r="U316" i="1" s="1"/>
  <c r="W316" i="1" s="1"/>
  <c r="Z316" i="1" s="1"/>
  <c r="H317" i="1"/>
  <c r="U317" i="1" s="1"/>
  <c r="W317" i="1" s="1"/>
  <c r="Z317" i="1" s="1"/>
  <c r="H318" i="1"/>
  <c r="U318" i="1" s="1"/>
  <c r="W318" i="1" s="1"/>
  <c r="Z318" i="1" s="1"/>
  <c r="H319" i="1"/>
  <c r="U319" i="1" s="1"/>
  <c r="W319" i="1" s="1"/>
  <c r="Z319" i="1" s="1"/>
  <c r="H251" i="1"/>
  <c r="O228" i="1"/>
  <c r="X230" i="1"/>
  <c r="Z230" i="1" s="1"/>
  <c r="O241" i="1"/>
  <c r="O242" i="1"/>
  <c r="X245" i="1"/>
  <c r="Z245" i="1" s="1"/>
  <c r="Y246" i="1"/>
  <c r="O255" i="1"/>
  <c r="X257" i="1"/>
  <c r="Z257" i="1" s="1"/>
  <c r="Y261" i="1"/>
  <c r="O271" i="1"/>
  <c r="X273" i="1"/>
  <c r="Z273" i="1" s="1"/>
  <c r="Y274" i="1"/>
  <c r="O284" i="1"/>
  <c r="X286" i="1"/>
  <c r="Z286" i="1" s="1"/>
  <c r="Y287" i="1"/>
  <c r="X299" i="1"/>
  <c r="Z299" i="1" s="1"/>
  <c r="Y300" i="1"/>
  <c r="O222" i="1"/>
  <c r="O245" i="1"/>
  <c r="O227" i="1"/>
  <c r="H234" i="1"/>
  <c r="O240" i="1"/>
  <c r="H248" i="1"/>
  <c r="O254" i="1"/>
  <c r="Y258" i="1"/>
  <c r="Y259" i="1"/>
  <c r="Y260" i="1"/>
  <c r="H263" i="1"/>
  <c r="O270" i="1"/>
  <c r="H276" i="1"/>
  <c r="O283" i="1"/>
  <c r="X285" i="1"/>
  <c r="Z285" i="1" s="1"/>
  <c r="H289" i="1"/>
  <c r="U289" i="1" s="1"/>
  <c r="W289" i="1" s="1"/>
  <c r="Z289" i="1" s="1"/>
  <c r="H290" i="1"/>
  <c r="O296" i="1"/>
  <c r="X298" i="1"/>
  <c r="Z298" i="1" s="1"/>
  <c r="H302" i="1"/>
  <c r="X255" i="1"/>
  <c r="Z255" i="1" s="1"/>
  <c r="O269" i="1"/>
  <c r="X271" i="1"/>
  <c r="Z271" i="1" s="1"/>
  <c r="O282" i="1"/>
  <c r="X284" i="1"/>
  <c r="Z284" i="1" s="1"/>
  <c r="O295" i="1"/>
  <c r="X297" i="1"/>
  <c r="Z297" i="1" s="1"/>
  <c r="O225" i="1"/>
  <c r="O238" i="1"/>
  <c r="X240" i="1"/>
  <c r="Z240" i="1" s="1"/>
  <c r="O252" i="1"/>
  <c r="X254" i="1"/>
  <c r="O268" i="1"/>
  <c r="X270" i="1"/>
  <c r="Z270" i="1" s="1"/>
  <c r="O281" i="1"/>
  <c r="X283" i="1"/>
  <c r="Z283" i="1" s="1"/>
  <c r="O294" i="1"/>
  <c r="X227" i="1"/>
  <c r="Z227" i="1" s="1"/>
  <c r="X241" i="1"/>
  <c r="Z241" i="1" s="1"/>
  <c r="O224" i="1"/>
  <c r="O237" i="1"/>
  <c r="O251" i="1"/>
  <c r="O267" i="1"/>
  <c r="O280" i="1"/>
  <c r="O293" i="1"/>
  <c r="X238" i="1"/>
  <c r="Z238" i="1" s="1"/>
  <c r="X252" i="1"/>
  <c r="Z252" i="1" s="1"/>
  <c r="X268" i="1"/>
  <c r="Z268" i="1" s="1"/>
  <c r="X281" i="1"/>
  <c r="Z281" i="1" s="1"/>
  <c r="X294" i="1"/>
  <c r="Z294" i="1" s="1"/>
  <c r="O249" i="1"/>
  <c r="O291" i="1"/>
  <c r="O304" i="1"/>
  <c r="O235" i="1"/>
  <c r="O264" i="1"/>
  <c r="O277" i="1"/>
  <c r="O234" i="1"/>
  <c r="O248" i="1"/>
  <c r="O263" i="1"/>
  <c r="O276" i="1"/>
  <c r="O290" i="1"/>
  <c r="O302" i="1"/>
  <c r="M442" i="1"/>
  <c r="L442" i="1"/>
  <c r="K442" i="1"/>
  <c r="J442" i="1"/>
  <c r="I442" i="1"/>
  <c r="M441" i="1"/>
  <c r="L441" i="1"/>
  <c r="K441" i="1"/>
  <c r="J441" i="1"/>
  <c r="I441" i="1"/>
  <c r="M440" i="1"/>
  <c r="L440" i="1"/>
  <c r="K440" i="1"/>
  <c r="J440" i="1"/>
  <c r="I440" i="1"/>
  <c r="M439" i="1"/>
  <c r="L439" i="1"/>
  <c r="K439" i="1"/>
  <c r="J439" i="1"/>
  <c r="I439" i="1"/>
  <c r="M438" i="1"/>
  <c r="L438" i="1"/>
  <c r="K438" i="1"/>
  <c r="J438" i="1"/>
  <c r="I438" i="1"/>
  <c r="M437" i="1"/>
  <c r="L437" i="1"/>
  <c r="K437" i="1"/>
  <c r="J437" i="1"/>
  <c r="I437" i="1"/>
  <c r="M436" i="1"/>
  <c r="L436" i="1"/>
  <c r="K436" i="1"/>
  <c r="J436" i="1"/>
  <c r="I436" i="1"/>
  <c r="M435" i="1"/>
  <c r="L435" i="1"/>
  <c r="K435" i="1"/>
  <c r="J435" i="1"/>
  <c r="I435" i="1"/>
  <c r="M434" i="1"/>
  <c r="L434" i="1"/>
  <c r="K434" i="1"/>
  <c r="J434" i="1"/>
  <c r="I434" i="1"/>
  <c r="M433" i="1"/>
  <c r="L433" i="1"/>
  <c r="K433" i="1"/>
  <c r="J433" i="1"/>
  <c r="I433" i="1"/>
  <c r="M432" i="1"/>
  <c r="L432" i="1"/>
  <c r="K432" i="1"/>
  <c r="J432" i="1"/>
  <c r="I432" i="1"/>
  <c r="W431" i="1"/>
  <c r="M431" i="1"/>
  <c r="L431" i="1"/>
  <c r="K431" i="1"/>
  <c r="J431" i="1"/>
  <c r="I431" i="1"/>
  <c r="M430" i="1"/>
  <c r="L430" i="1"/>
  <c r="K430" i="1"/>
  <c r="J430" i="1"/>
  <c r="I430" i="1"/>
  <c r="M429" i="1"/>
  <c r="L429" i="1"/>
  <c r="K429" i="1"/>
  <c r="J429" i="1"/>
  <c r="I429" i="1"/>
  <c r="M428" i="1"/>
  <c r="L428" i="1"/>
  <c r="K428" i="1"/>
  <c r="J428" i="1"/>
  <c r="I428" i="1"/>
  <c r="M427" i="1"/>
  <c r="L427" i="1"/>
  <c r="K427" i="1"/>
  <c r="J427" i="1"/>
  <c r="I427" i="1"/>
  <c r="M426" i="1"/>
  <c r="L426" i="1"/>
  <c r="K426" i="1"/>
  <c r="J426" i="1"/>
  <c r="I426" i="1"/>
  <c r="M425" i="1"/>
  <c r="L425" i="1"/>
  <c r="K425" i="1"/>
  <c r="J425" i="1"/>
  <c r="I425" i="1"/>
  <c r="M424" i="1"/>
  <c r="L424" i="1"/>
  <c r="K424" i="1"/>
  <c r="J424" i="1"/>
  <c r="I424" i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K416" i="1"/>
  <c r="J416" i="1"/>
  <c r="I416" i="1"/>
  <c r="W415" i="1"/>
  <c r="M415" i="1"/>
  <c r="L415" i="1"/>
  <c r="K415" i="1"/>
  <c r="J415" i="1"/>
  <c r="I415" i="1"/>
  <c r="M414" i="1"/>
  <c r="L414" i="1"/>
  <c r="K414" i="1"/>
  <c r="J414" i="1"/>
  <c r="I414" i="1"/>
  <c r="W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M408" i="1"/>
  <c r="L408" i="1"/>
  <c r="K408" i="1"/>
  <c r="J408" i="1"/>
  <c r="I408" i="1"/>
  <c r="W407" i="1"/>
  <c r="M407" i="1"/>
  <c r="L407" i="1"/>
  <c r="K407" i="1"/>
  <c r="J407" i="1"/>
  <c r="I407" i="1"/>
  <c r="W406" i="1"/>
  <c r="M406" i="1"/>
  <c r="L406" i="1"/>
  <c r="K406" i="1"/>
  <c r="J406" i="1"/>
  <c r="I406" i="1"/>
  <c r="W405" i="1"/>
  <c r="M405" i="1"/>
  <c r="L405" i="1"/>
  <c r="K405" i="1"/>
  <c r="J405" i="1"/>
  <c r="I405" i="1"/>
  <c r="W404" i="1"/>
  <c r="M404" i="1"/>
  <c r="L404" i="1"/>
  <c r="K404" i="1"/>
  <c r="J404" i="1"/>
  <c r="I404" i="1"/>
  <c r="W403" i="1"/>
  <c r="M403" i="1"/>
  <c r="L403" i="1"/>
  <c r="K403" i="1"/>
  <c r="J403" i="1"/>
  <c r="I403" i="1"/>
  <c r="W402" i="1"/>
  <c r="M402" i="1"/>
  <c r="L402" i="1"/>
  <c r="K402" i="1"/>
  <c r="J402" i="1"/>
  <c r="I402" i="1"/>
  <c r="W401" i="1"/>
  <c r="M401" i="1"/>
  <c r="L401" i="1"/>
  <c r="K401" i="1"/>
  <c r="J401" i="1"/>
  <c r="I401" i="1"/>
  <c r="M400" i="1"/>
  <c r="L400" i="1"/>
  <c r="K400" i="1"/>
  <c r="J400" i="1"/>
  <c r="I400" i="1"/>
  <c r="W399" i="1"/>
  <c r="M399" i="1"/>
  <c r="L399" i="1"/>
  <c r="K399" i="1"/>
  <c r="J399" i="1"/>
  <c r="I399" i="1"/>
  <c r="W398" i="1"/>
  <c r="M398" i="1"/>
  <c r="L398" i="1"/>
  <c r="K398" i="1"/>
  <c r="J398" i="1"/>
  <c r="I398" i="1"/>
  <c r="W397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W391" i="1"/>
  <c r="M391" i="1"/>
  <c r="L391" i="1"/>
  <c r="K391" i="1"/>
  <c r="J391" i="1"/>
  <c r="I391" i="1"/>
  <c r="W390" i="1"/>
  <c r="M390" i="1"/>
  <c r="L390" i="1"/>
  <c r="K390" i="1"/>
  <c r="J390" i="1"/>
  <c r="I390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M387" i="1"/>
  <c r="Y387" i="1" s="1"/>
  <c r="L387" i="1"/>
  <c r="K387" i="1"/>
  <c r="J387" i="1"/>
  <c r="I387" i="1"/>
  <c r="W386" i="1"/>
  <c r="M386" i="1"/>
  <c r="L386" i="1"/>
  <c r="K386" i="1"/>
  <c r="J386" i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W383" i="1"/>
  <c r="M383" i="1"/>
  <c r="L383" i="1"/>
  <c r="K383" i="1"/>
  <c r="J383" i="1"/>
  <c r="I383" i="1"/>
  <c r="W382" i="1"/>
  <c r="M382" i="1"/>
  <c r="L382" i="1"/>
  <c r="K382" i="1"/>
  <c r="J382" i="1"/>
  <c r="I382" i="1"/>
  <c r="W381" i="1"/>
  <c r="M381" i="1"/>
  <c r="L381" i="1"/>
  <c r="K381" i="1"/>
  <c r="J381" i="1"/>
  <c r="I381" i="1"/>
  <c r="W380" i="1"/>
  <c r="M380" i="1"/>
  <c r="L380" i="1"/>
  <c r="K380" i="1"/>
  <c r="J380" i="1"/>
  <c r="I380" i="1"/>
  <c r="W379" i="1"/>
  <c r="M379" i="1"/>
  <c r="L379" i="1"/>
  <c r="K379" i="1"/>
  <c r="J379" i="1"/>
  <c r="I379" i="1"/>
  <c r="U378" i="1"/>
  <c r="W378" i="1" s="1"/>
  <c r="M378" i="1"/>
  <c r="L378" i="1"/>
  <c r="K378" i="1"/>
  <c r="J378" i="1"/>
  <c r="I378" i="1"/>
  <c r="W377" i="1"/>
  <c r="M377" i="1"/>
  <c r="L377" i="1"/>
  <c r="K377" i="1"/>
  <c r="J377" i="1"/>
  <c r="I377" i="1"/>
  <c r="W376" i="1"/>
  <c r="M376" i="1"/>
  <c r="L376" i="1"/>
  <c r="K376" i="1"/>
  <c r="J376" i="1"/>
  <c r="I376" i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W372" i="1"/>
  <c r="M372" i="1"/>
  <c r="L372" i="1"/>
  <c r="K372" i="1"/>
  <c r="J372" i="1"/>
  <c r="I372" i="1"/>
  <c r="W371" i="1"/>
  <c r="M371" i="1"/>
  <c r="L371" i="1"/>
  <c r="K371" i="1"/>
  <c r="J371" i="1"/>
  <c r="I371" i="1"/>
  <c r="M370" i="1"/>
  <c r="L370" i="1"/>
  <c r="K370" i="1"/>
  <c r="J370" i="1"/>
  <c r="I370" i="1"/>
  <c r="M369" i="1"/>
  <c r="L369" i="1"/>
  <c r="K369" i="1"/>
  <c r="J369" i="1"/>
  <c r="I369" i="1"/>
  <c r="M368" i="1"/>
  <c r="L368" i="1"/>
  <c r="K368" i="1"/>
  <c r="J368" i="1"/>
  <c r="I368" i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I365" i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M355" i="1"/>
  <c r="L355" i="1"/>
  <c r="K355" i="1"/>
  <c r="J355" i="1"/>
  <c r="I355" i="1"/>
  <c r="W354" i="1"/>
  <c r="M354" i="1"/>
  <c r="L354" i="1"/>
  <c r="K354" i="1"/>
  <c r="J354" i="1"/>
  <c r="I354" i="1"/>
  <c r="M353" i="1"/>
  <c r="L353" i="1"/>
  <c r="K353" i="1"/>
  <c r="J353" i="1"/>
  <c r="I353" i="1"/>
  <c r="W352" i="1"/>
  <c r="M352" i="1"/>
  <c r="L352" i="1"/>
  <c r="K352" i="1"/>
  <c r="J352" i="1"/>
  <c r="I352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W342" i="1"/>
  <c r="M342" i="1"/>
  <c r="L342" i="1"/>
  <c r="K342" i="1"/>
  <c r="J342" i="1"/>
  <c r="I342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W336" i="1"/>
  <c r="M336" i="1"/>
  <c r="L336" i="1"/>
  <c r="K336" i="1"/>
  <c r="J336" i="1"/>
  <c r="I336" i="1"/>
  <c r="W335" i="1"/>
  <c r="M335" i="1"/>
  <c r="L335" i="1"/>
  <c r="K335" i="1"/>
  <c r="J335" i="1"/>
  <c r="I335" i="1"/>
  <c r="W334" i="1"/>
  <c r="K334" i="1"/>
  <c r="J334" i="1"/>
  <c r="Y334" i="1" s="1"/>
  <c r="I334" i="1"/>
  <c r="W333" i="1"/>
  <c r="K333" i="1"/>
  <c r="J333" i="1"/>
  <c r="Y333" i="1" s="1"/>
  <c r="I333" i="1"/>
  <c r="X333" i="1" s="1"/>
  <c r="W332" i="1"/>
  <c r="K332" i="1"/>
  <c r="J332" i="1"/>
  <c r="Y332" i="1" s="1"/>
  <c r="I332" i="1"/>
  <c r="Z327" i="1" l="1"/>
  <c r="Z258" i="1"/>
  <c r="Z315" i="1"/>
  <c r="Z312" i="1"/>
  <c r="Z279" i="1"/>
  <c r="Z331" i="1"/>
  <c r="Z307" i="1"/>
  <c r="Z306" i="1"/>
  <c r="H364" i="1"/>
  <c r="H366" i="1"/>
  <c r="Z314" i="1"/>
  <c r="Y419" i="1"/>
  <c r="X424" i="1"/>
  <c r="Y360" i="1"/>
  <c r="Y368" i="1"/>
  <c r="H399" i="1"/>
  <c r="H439" i="1"/>
  <c r="U439" i="1" s="1"/>
  <c r="W439" i="1" s="1"/>
  <c r="Y346" i="1"/>
  <c r="H414" i="1"/>
  <c r="U414" i="1" s="1"/>
  <c r="W414" i="1" s="1"/>
  <c r="Y431" i="1"/>
  <c r="Y436" i="1"/>
  <c r="X438" i="1"/>
  <c r="H386" i="1"/>
  <c r="Y350" i="1"/>
  <c r="Y432" i="1"/>
  <c r="Y418" i="1"/>
  <c r="X423" i="1"/>
  <c r="Y442" i="1"/>
  <c r="X338" i="1"/>
  <c r="H368" i="1"/>
  <c r="U368" i="1" s="1"/>
  <c r="W368" i="1" s="1"/>
  <c r="Y370" i="1"/>
  <c r="H377" i="1"/>
  <c r="H350" i="1"/>
  <c r="X436" i="1"/>
  <c r="H415" i="1"/>
  <c r="H411" i="1"/>
  <c r="H387" i="1"/>
  <c r="Y405" i="1"/>
  <c r="Y409" i="1"/>
  <c r="Y413" i="1"/>
  <c r="Y430" i="1"/>
  <c r="X432" i="1"/>
  <c r="X396" i="1"/>
  <c r="Z396" i="1" s="1"/>
  <c r="X398" i="1"/>
  <c r="Z398" i="1" s="1"/>
  <c r="X399" i="1"/>
  <c r="Z399" i="1" s="1"/>
  <c r="X402" i="1"/>
  <c r="Z402" i="1" s="1"/>
  <c r="H404" i="1"/>
  <c r="H410" i="1"/>
  <c r="X412" i="1"/>
  <c r="Z412" i="1" s="1"/>
  <c r="Y339" i="1"/>
  <c r="Y341" i="1"/>
  <c r="X372" i="1"/>
  <c r="Z372" i="1" s="1"/>
  <c r="X386" i="1"/>
  <c r="Z386" i="1" s="1"/>
  <c r="H433" i="1"/>
  <c r="U433" i="1" s="1"/>
  <c r="W433" i="1" s="1"/>
  <c r="H354" i="1"/>
  <c r="X370" i="1"/>
  <c r="Y372" i="1"/>
  <c r="Y364" i="1"/>
  <c r="H388" i="1"/>
  <c r="Y404" i="1"/>
  <c r="Y406" i="1"/>
  <c r="Y410" i="1"/>
  <c r="H437" i="1"/>
  <c r="U437" i="1" s="1"/>
  <c r="W437" i="1" s="1"/>
  <c r="H372" i="1"/>
  <c r="Y336" i="1"/>
  <c r="Y344" i="1"/>
  <c r="Y348" i="1"/>
  <c r="X352" i="1"/>
  <c r="Z352" i="1" s="1"/>
  <c r="Y354" i="1"/>
  <c r="Y358" i="1"/>
  <c r="Y362" i="1"/>
  <c r="X419" i="1"/>
  <c r="Y426" i="1"/>
  <c r="X431" i="1"/>
  <c r="Z431" i="1" s="1"/>
  <c r="H435" i="1"/>
  <c r="U435" i="1" s="1"/>
  <c r="W435" i="1" s="1"/>
  <c r="H356" i="1"/>
  <c r="H358" i="1"/>
  <c r="H359" i="1"/>
  <c r="X381" i="1"/>
  <c r="Z381" i="1" s="1"/>
  <c r="X383" i="1"/>
  <c r="Y414" i="1"/>
  <c r="X401" i="1"/>
  <c r="Z401" i="1" s="1"/>
  <c r="X403" i="1"/>
  <c r="Z403" i="1" s="1"/>
  <c r="H405" i="1"/>
  <c r="X366" i="1"/>
  <c r="Z366" i="1" s="1"/>
  <c r="Y353" i="1"/>
  <c r="O355" i="1"/>
  <c r="Y365" i="1"/>
  <c r="X367" i="1"/>
  <c r="Z367" i="1" s="1"/>
  <c r="X369" i="1"/>
  <c r="Y397" i="1"/>
  <c r="Y401" i="1"/>
  <c r="O441" i="1"/>
  <c r="H343" i="1"/>
  <c r="Y367" i="1"/>
  <c r="X420" i="1"/>
  <c r="Y427" i="1"/>
  <c r="Y441" i="1"/>
  <c r="O339" i="1"/>
  <c r="Y343" i="1"/>
  <c r="X395" i="1"/>
  <c r="Z395" i="1" s="1"/>
  <c r="Y361" i="1"/>
  <c r="Y363" i="1"/>
  <c r="H365" i="1"/>
  <c r="X371" i="1"/>
  <c r="Z371" i="1" s="1"/>
  <c r="X373" i="1"/>
  <c r="Z373" i="1" s="1"/>
  <c r="Y388" i="1"/>
  <c r="H402" i="1"/>
  <c r="Y420" i="1"/>
  <c r="X425" i="1"/>
  <c r="H432" i="1"/>
  <c r="U432" i="1" s="1"/>
  <c r="W432" i="1" s="1"/>
  <c r="Y434" i="1"/>
  <c r="O341" i="1"/>
  <c r="O408" i="1"/>
  <c r="H349" i="1"/>
  <c r="Y396" i="1"/>
  <c r="X434" i="1"/>
  <c r="Z333" i="1"/>
  <c r="O369" i="1"/>
  <c r="X347" i="1"/>
  <c r="Z347" i="1" s="1"/>
  <c r="O340" i="1"/>
  <c r="X342" i="1"/>
  <c r="Z342" i="1" s="1"/>
  <c r="Y371" i="1"/>
  <c r="Y373" i="1"/>
  <c r="O391" i="1"/>
  <c r="H393" i="1"/>
  <c r="X400" i="1"/>
  <c r="X404" i="1"/>
  <c r="Z404" i="1" s="1"/>
  <c r="X414" i="1"/>
  <c r="Y416" i="1"/>
  <c r="X421" i="1"/>
  <c r="Y428" i="1"/>
  <c r="O332" i="1"/>
  <c r="H336" i="1"/>
  <c r="H348" i="1"/>
  <c r="Y352" i="1"/>
  <c r="H362" i="1"/>
  <c r="O365" i="1"/>
  <c r="O367" i="1"/>
  <c r="H369" i="1"/>
  <c r="U369" i="1" s="1"/>
  <c r="W369" i="1" s="1"/>
  <c r="H385" i="1"/>
  <c r="X387" i="1"/>
  <c r="Z387" i="1" s="1"/>
  <c r="Y395" i="1"/>
  <c r="H397" i="1"/>
  <c r="H412" i="1"/>
  <c r="Y421" i="1"/>
  <c r="X426" i="1"/>
  <c r="X361" i="1"/>
  <c r="Z361" i="1" s="1"/>
  <c r="H340" i="1"/>
  <c r="O442" i="1"/>
  <c r="H337" i="1"/>
  <c r="X368" i="1"/>
  <c r="Y382" i="1"/>
  <c r="H384" i="1"/>
  <c r="Y403" i="1"/>
  <c r="X413" i="1"/>
  <c r="Z413" i="1" s="1"/>
  <c r="X335" i="1"/>
  <c r="Z335" i="1" s="1"/>
  <c r="Y340" i="1"/>
  <c r="H344" i="1"/>
  <c r="H355" i="1"/>
  <c r="H374" i="1"/>
  <c r="Y384" i="1"/>
  <c r="O397" i="1"/>
  <c r="Y411" i="1"/>
  <c r="O333" i="1"/>
  <c r="Y355" i="1"/>
  <c r="H357" i="1"/>
  <c r="O364" i="1"/>
  <c r="Y378" i="1"/>
  <c r="X382" i="1"/>
  <c r="Z382" i="1" s="1"/>
  <c r="Y386" i="1"/>
  <c r="X394" i="1"/>
  <c r="Z394" i="1" s="1"/>
  <c r="H396" i="1"/>
  <c r="H407" i="1"/>
  <c r="Y438" i="1"/>
  <c r="H333" i="1"/>
  <c r="Y338" i="1"/>
  <c r="X340" i="1"/>
  <c r="Z340" i="1" s="1"/>
  <c r="X343" i="1"/>
  <c r="Z343" i="1" s="1"/>
  <c r="O350" i="1"/>
  <c r="Y357" i="1"/>
  <c r="X364" i="1"/>
  <c r="Z364" i="1" s="1"/>
  <c r="X377" i="1"/>
  <c r="Z377" i="1" s="1"/>
  <c r="Y381" i="1"/>
  <c r="H383" i="1"/>
  <c r="O384" i="1"/>
  <c r="O386" i="1"/>
  <c r="Y389" i="1"/>
  <c r="Y391" i="1"/>
  <c r="Y393" i="1"/>
  <c r="H395" i="1"/>
  <c r="O398" i="1"/>
  <c r="H408" i="1"/>
  <c r="H413" i="1"/>
  <c r="H441" i="1"/>
  <c r="U441" i="1" s="1"/>
  <c r="W441" i="1" s="1"/>
  <c r="X355" i="1"/>
  <c r="Z355" i="1" s="1"/>
  <c r="Y379" i="1"/>
  <c r="X384" i="1"/>
  <c r="Z384" i="1" s="1"/>
  <c r="X391" i="1"/>
  <c r="Z391" i="1" s="1"/>
  <c r="H398" i="1"/>
  <c r="O433" i="1"/>
  <c r="O435" i="1"/>
  <c r="O437" i="1"/>
  <c r="O439" i="1"/>
  <c r="Z338" i="1"/>
  <c r="H347" i="1"/>
  <c r="Y337" i="1"/>
  <c r="H339" i="1"/>
  <c r="H342" i="1"/>
  <c r="O347" i="1"/>
  <c r="X349" i="1"/>
  <c r="Z349" i="1" s="1"/>
  <c r="O352" i="1"/>
  <c r="X356" i="1"/>
  <c r="Z356" i="1" s="1"/>
  <c r="O371" i="1"/>
  <c r="X374" i="1"/>
  <c r="Z374" i="1" s="1"/>
  <c r="Y376" i="1"/>
  <c r="H378" i="1"/>
  <c r="O381" i="1"/>
  <c r="H400" i="1"/>
  <c r="U400" i="1" s="1"/>
  <c r="W400" i="1" s="1"/>
  <c r="X407" i="1"/>
  <c r="Z407" i="1" s="1"/>
  <c r="X417" i="1"/>
  <c r="Y424" i="1"/>
  <c r="X429" i="1"/>
  <c r="Y433" i="1"/>
  <c r="Y435" i="1"/>
  <c r="Y437" i="1"/>
  <c r="Y439" i="1"/>
  <c r="Y374" i="1"/>
  <c r="Y383" i="1"/>
  <c r="X385" i="1"/>
  <c r="Z385" i="1" s="1"/>
  <c r="O400" i="1"/>
  <c r="Y407" i="1"/>
  <c r="H409" i="1"/>
  <c r="O410" i="1"/>
  <c r="X415" i="1"/>
  <c r="Z415" i="1" s="1"/>
  <c r="Y417" i="1"/>
  <c r="X422" i="1"/>
  <c r="Y429" i="1"/>
  <c r="X441" i="1"/>
  <c r="O357" i="1"/>
  <c r="H335" i="1"/>
  <c r="Y345" i="1"/>
  <c r="Y347" i="1"/>
  <c r="Y349" i="1"/>
  <c r="H351" i="1"/>
  <c r="U351" i="1" s="1"/>
  <c r="W351" i="1" s="1"/>
  <c r="O356" i="1"/>
  <c r="X359" i="1"/>
  <c r="Z359" i="1" s="1"/>
  <c r="H361" i="1"/>
  <c r="X337" i="1"/>
  <c r="Z337" i="1" s="1"/>
  <c r="Y342" i="1"/>
  <c r="Y351" i="1"/>
  <c r="H353" i="1"/>
  <c r="U353" i="1" s="1"/>
  <c r="W353" i="1" s="1"/>
  <c r="X354" i="1"/>
  <c r="Z354" i="1" s="1"/>
  <c r="X357" i="1"/>
  <c r="Z357" i="1" s="1"/>
  <c r="Y359" i="1"/>
  <c r="H363" i="1"/>
  <c r="Y366" i="1"/>
  <c r="H371" i="1"/>
  <c r="Y380" i="1"/>
  <c r="H382" i="1"/>
  <c r="Z383" i="1"/>
  <c r="O385" i="1"/>
  <c r="X388" i="1"/>
  <c r="Z388" i="1" s="1"/>
  <c r="Y390" i="1"/>
  <c r="H392" i="1"/>
  <c r="H394" i="1"/>
  <c r="O395" i="1"/>
  <c r="Y398" i="1"/>
  <c r="Y400" i="1"/>
  <c r="Y412" i="1"/>
  <c r="Y415" i="1"/>
  <c r="Y422" i="1"/>
  <c r="X427" i="1"/>
  <c r="X433" i="1"/>
  <c r="X435" i="1"/>
  <c r="X437" i="1"/>
  <c r="X439" i="1"/>
  <c r="Z439" i="1" s="1"/>
  <c r="O368" i="1"/>
  <c r="Y369" i="1"/>
  <c r="H373" i="1"/>
  <c r="X410" i="1"/>
  <c r="Z410" i="1" s="1"/>
  <c r="O412" i="1"/>
  <c r="H341" i="1"/>
  <c r="U341" i="1" s="1"/>
  <c r="W341" i="1" s="1"/>
  <c r="O399" i="1"/>
  <c r="O407" i="1"/>
  <c r="H434" i="1"/>
  <c r="U434" i="1" s="1"/>
  <c r="W434" i="1" s="1"/>
  <c r="H436" i="1"/>
  <c r="U436" i="1" s="1"/>
  <c r="W436" i="1" s="1"/>
  <c r="H438" i="1"/>
  <c r="U438" i="1" s="1"/>
  <c r="W438" i="1" s="1"/>
  <c r="Z438" i="1" s="1"/>
  <c r="O440" i="1"/>
  <c r="X341" i="1"/>
  <c r="X358" i="1"/>
  <c r="Z358" i="1" s="1"/>
  <c r="H367" i="1"/>
  <c r="Y399" i="1"/>
  <c r="Y402" i="1"/>
  <c r="O404" i="1"/>
  <c r="H406" i="1"/>
  <c r="X418" i="1"/>
  <c r="Y425" i="1"/>
  <c r="X430" i="1"/>
  <c r="O432" i="1"/>
  <c r="O434" i="1"/>
  <c r="O436" i="1"/>
  <c r="O438" i="1"/>
  <c r="Y440" i="1"/>
  <c r="H338" i="1"/>
  <c r="X344" i="1"/>
  <c r="Z344" i="1" s="1"/>
  <c r="X411" i="1"/>
  <c r="Z411" i="1" s="1"/>
  <c r="X365" i="1"/>
  <c r="Z365" i="1" s="1"/>
  <c r="Y392" i="1"/>
  <c r="X397" i="1"/>
  <c r="Z397" i="1" s="1"/>
  <c r="O411" i="1"/>
  <c r="X442" i="1"/>
  <c r="O342" i="1"/>
  <c r="X336" i="1"/>
  <c r="Z336" i="1" s="1"/>
  <c r="O370" i="1"/>
  <c r="O351" i="1"/>
  <c r="Y356" i="1"/>
  <c r="O336" i="1"/>
  <c r="X339" i="1"/>
  <c r="Z339" i="1" s="1"/>
  <c r="X350" i="1"/>
  <c r="Z350" i="1" s="1"/>
  <c r="H352" i="1"/>
  <c r="X353" i="1"/>
  <c r="H370" i="1"/>
  <c r="U370" i="1" s="1"/>
  <c r="W370" i="1" s="1"/>
  <c r="O372" i="1"/>
  <c r="Y375" i="1"/>
  <c r="Y377" i="1"/>
  <c r="H379" i="1"/>
  <c r="H381" i="1"/>
  <c r="O382" i="1"/>
  <c r="Y385" i="1"/>
  <c r="H391" i="1"/>
  <c r="O394" i="1"/>
  <c r="H401" i="1"/>
  <c r="Y408" i="1"/>
  <c r="X409" i="1"/>
  <c r="Z409" i="1" s="1"/>
  <c r="X416" i="1"/>
  <c r="Y423" i="1"/>
  <c r="X428" i="1"/>
  <c r="X440" i="1"/>
  <c r="Y335" i="1"/>
  <c r="O335" i="1"/>
  <c r="X345" i="1"/>
  <c r="O345" i="1"/>
  <c r="H345" i="1"/>
  <c r="U345" i="1" s="1"/>
  <c r="W345" i="1" s="1"/>
  <c r="X376" i="1"/>
  <c r="Z376" i="1" s="1"/>
  <c r="O376" i="1"/>
  <c r="H376" i="1"/>
  <c r="O337" i="1"/>
  <c r="H380" i="1"/>
  <c r="X390" i="1"/>
  <c r="Z390" i="1" s="1"/>
  <c r="O390" i="1"/>
  <c r="H390" i="1"/>
  <c r="O361" i="1"/>
  <c r="X346" i="1"/>
  <c r="Z346" i="1" s="1"/>
  <c r="O346" i="1"/>
  <c r="H346" i="1"/>
  <c r="Y394" i="1"/>
  <c r="X334" i="1"/>
  <c r="Z334" i="1" s="1"/>
  <c r="O334" i="1"/>
  <c r="H334" i="1"/>
  <c r="X375" i="1"/>
  <c r="O375" i="1"/>
  <c r="H375" i="1"/>
  <c r="U375" i="1" s="1"/>
  <c r="W375" i="1" s="1"/>
  <c r="O377" i="1"/>
  <c r="X389" i="1"/>
  <c r="O389" i="1"/>
  <c r="H389" i="1"/>
  <c r="U389" i="1" s="1"/>
  <c r="W389" i="1" s="1"/>
  <c r="X360" i="1"/>
  <c r="Z360" i="1" s="1"/>
  <c r="O360" i="1"/>
  <c r="H360" i="1"/>
  <c r="H440" i="1"/>
  <c r="U440" i="1" s="1"/>
  <c r="W440" i="1" s="1"/>
  <c r="H442" i="1"/>
  <c r="U442" i="1" s="1"/>
  <c r="W442" i="1" s="1"/>
  <c r="X332" i="1"/>
  <c r="Z332" i="1" s="1"/>
  <c r="O338" i="1"/>
  <c r="O353" i="1"/>
  <c r="O354" i="1"/>
  <c r="O366" i="1"/>
  <c r="O383" i="1"/>
  <c r="O396" i="1"/>
  <c r="H403" i="1"/>
  <c r="O409" i="1"/>
  <c r="H416" i="1"/>
  <c r="U416" i="1" s="1"/>
  <c r="W416" i="1" s="1"/>
  <c r="H417" i="1"/>
  <c r="U417" i="1" s="1"/>
  <c r="W417" i="1" s="1"/>
  <c r="H418" i="1"/>
  <c r="U418" i="1" s="1"/>
  <c r="W418" i="1" s="1"/>
  <c r="H419" i="1"/>
  <c r="U419" i="1" s="1"/>
  <c r="W419" i="1" s="1"/>
  <c r="H420" i="1"/>
  <c r="U420" i="1" s="1"/>
  <c r="W420" i="1" s="1"/>
  <c r="Z420" i="1" s="1"/>
  <c r="H421" i="1"/>
  <c r="U421" i="1" s="1"/>
  <c r="W421" i="1" s="1"/>
  <c r="H422" i="1"/>
  <c r="U422" i="1" s="1"/>
  <c r="W422" i="1" s="1"/>
  <c r="H423" i="1"/>
  <c r="U423" i="1" s="1"/>
  <c r="W423" i="1" s="1"/>
  <c r="Z423" i="1" s="1"/>
  <c r="H424" i="1"/>
  <c r="U424" i="1" s="1"/>
  <c r="W424" i="1" s="1"/>
  <c r="Z424" i="1" s="1"/>
  <c r="H425" i="1"/>
  <c r="U425" i="1" s="1"/>
  <c r="W425" i="1" s="1"/>
  <c r="H426" i="1"/>
  <c r="U426" i="1" s="1"/>
  <c r="W426" i="1" s="1"/>
  <c r="H427" i="1"/>
  <c r="U427" i="1" s="1"/>
  <c r="W427" i="1" s="1"/>
  <c r="H428" i="1"/>
  <c r="U428" i="1" s="1"/>
  <c r="W428" i="1" s="1"/>
  <c r="H429" i="1"/>
  <c r="U429" i="1" s="1"/>
  <c r="W429" i="1" s="1"/>
  <c r="H430" i="1"/>
  <c r="U430" i="1" s="1"/>
  <c r="W430" i="1" s="1"/>
  <c r="H431" i="1"/>
  <c r="O406" i="1"/>
  <c r="O348" i="1"/>
  <c r="X351" i="1"/>
  <c r="O362" i="1"/>
  <c r="O378" i="1"/>
  <c r="O379" i="1"/>
  <c r="O392" i="1"/>
  <c r="O405" i="1"/>
  <c r="O349" i="1"/>
  <c r="X363" i="1"/>
  <c r="Z363" i="1" s="1"/>
  <c r="X380" i="1"/>
  <c r="Z380" i="1" s="1"/>
  <c r="X393" i="1"/>
  <c r="Z393" i="1" s="1"/>
  <c r="X406" i="1"/>
  <c r="Z406" i="1" s="1"/>
  <c r="O363" i="1"/>
  <c r="O380" i="1"/>
  <c r="O393" i="1"/>
  <c r="X408" i="1"/>
  <c r="Z408" i="1" s="1"/>
  <c r="H332" i="1"/>
  <c r="X348" i="1"/>
  <c r="Z348" i="1" s="1"/>
  <c r="X362" i="1"/>
  <c r="Z362" i="1" s="1"/>
  <c r="X379" i="1"/>
  <c r="Z379" i="1" s="1"/>
  <c r="X392" i="1"/>
  <c r="Z392" i="1" s="1"/>
  <c r="O403" i="1"/>
  <c r="X405" i="1"/>
  <c r="Z405" i="1" s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344" i="1"/>
  <c r="O359" i="1"/>
  <c r="O374" i="1"/>
  <c r="X378" i="1"/>
  <c r="Z378" i="1" s="1"/>
  <c r="O388" i="1"/>
  <c r="O402" i="1"/>
  <c r="O414" i="1"/>
  <c r="O415" i="1"/>
  <c r="O401" i="1"/>
  <c r="O413" i="1"/>
  <c r="O343" i="1"/>
  <c r="O373" i="1"/>
  <c r="O387" i="1"/>
  <c r="O358" i="1"/>
  <c r="M552" i="1"/>
  <c r="L552" i="1"/>
  <c r="K552" i="1"/>
  <c r="J552" i="1"/>
  <c r="I552" i="1"/>
  <c r="M551" i="1"/>
  <c r="L551" i="1"/>
  <c r="K551" i="1"/>
  <c r="J551" i="1"/>
  <c r="I551" i="1"/>
  <c r="M550" i="1"/>
  <c r="L550" i="1"/>
  <c r="K550" i="1"/>
  <c r="J550" i="1"/>
  <c r="I550" i="1"/>
  <c r="M549" i="1"/>
  <c r="L549" i="1"/>
  <c r="K549" i="1"/>
  <c r="J549" i="1"/>
  <c r="I549" i="1"/>
  <c r="M548" i="1"/>
  <c r="L548" i="1"/>
  <c r="K548" i="1"/>
  <c r="J548" i="1"/>
  <c r="I548" i="1"/>
  <c r="M547" i="1"/>
  <c r="L547" i="1"/>
  <c r="K547" i="1"/>
  <c r="J547" i="1"/>
  <c r="I547" i="1"/>
  <c r="M546" i="1"/>
  <c r="L546" i="1"/>
  <c r="K546" i="1"/>
  <c r="J546" i="1"/>
  <c r="I546" i="1"/>
  <c r="M545" i="1"/>
  <c r="L545" i="1"/>
  <c r="K545" i="1"/>
  <c r="J545" i="1"/>
  <c r="I545" i="1"/>
  <c r="M544" i="1"/>
  <c r="L544" i="1"/>
  <c r="K544" i="1"/>
  <c r="J544" i="1"/>
  <c r="I544" i="1"/>
  <c r="M543" i="1"/>
  <c r="L543" i="1"/>
  <c r="K543" i="1"/>
  <c r="J543" i="1"/>
  <c r="I543" i="1"/>
  <c r="W542" i="1"/>
  <c r="M542" i="1"/>
  <c r="L542" i="1"/>
  <c r="K542" i="1"/>
  <c r="J542" i="1"/>
  <c r="I542" i="1"/>
  <c r="M541" i="1"/>
  <c r="L541" i="1"/>
  <c r="K541" i="1"/>
  <c r="J541" i="1"/>
  <c r="I541" i="1"/>
  <c r="M540" i="1"/>
  <c r="L540" i="1"/>
  <c r="K540" i="1"/>
  <c r="J540" i="1"/>
  <c r="I540" i="1"/>
  <c r="M539" i="1"/>
  <c r="L539" i="1"/>
  <c r="K539" i="1"/>
  <c r="J539" i="1"/>
  <c r="I539" i="1"/>
  <c r="M538" i="1"/>
  <c r="L538" i="1"/>
  <c r="K538" i="1"/>
  <c r="J538" i="1"/>
  <c r="I538" i="1"/>
  <c r="M537" i="1"/>
  <c r="L537" i="1"/>
  <c r="K537" i="1"/>
  <c r="J537" i="1"/>
  <c r="I537" i="1"/>
  <c r="M536" i="1"/>
  <c r="L536" i="1"/>
  <c r="K536" i="1"/>
  <c r="J536" i="1"/>
  <c r="I536" i="1"/>
  <c r="M535" i="1"/>
  <c r="L535" i="1"/>
  <c r="K535" i="1"/>
  <c r="J535" i="1"/>
  <c r="I535" i="1"/>
  <c r="M534" i="1"/>
  <c r="L534" i="1"/>
  <c r="K534" i="1"/>
  <c r="J534" i="1"/>
  <c r="I534" i="1"/>
  <c r="M533" i="1"/>
  <c r="L533" i="1"/>
  <c r="K533" i="1"/>
  <c r="J533" i="1"/>
  <c r="I533" i="1"/>
  <c r="M532" i="1"/>
  <c r="L532" i="1"/>
  <c r="K532" i="1"/>
  <c r="J532" i="1"/>
  <c r="I532" i="1"/>
  <c r="M531" i="1"/>
  <c r="L531" i="1"/>
  <c r="K531" i="1"/>
  <c r="J531" i="1"/>
  <c r="I531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W526" i="1"/>
  <c r="M526" i="1"/>
  <c r="L526" i="1"/>
  <c r="K526" i="1"/>
  <c r="J526" i="1"/>
  <c r="I526" i="1"/>
  <c r="M525" i="1"/>
  <c r="L525" i="1"/>
  <c r="K525" i="1"/>
  <c r="J525" i="1"/>
  <c r="I525" i="1"/>
  <c r="W524" i="1"/>
  <c r="M524" i="1"/>
  <c r="L524" i="1"/>
  <c r="K524" i="1"/>
  <c r="J524" i="1"/>
  <c r="I524" i="1"/>
  <c r="W523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M512" i="1"/>
  <c r="L512" i="1"/>
  <c r="K512" i="1"/>
  <c r="J512" i="1"/>
  <c r="I512" i="1"/>
  <c r="M511" i="1"/>
  <c r="L511" i="1"/>
  <c r="K511" i="1"/>
  <c r="J511" i="1"/>
  <c r="I511" i="1"/>
  <c r="W510" i="1"/>
  <c r="M510" i="1"/>
  <c r="L510" i="1"/>
  <c r="K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M505" i="1"/>
  <c r="L505" i="1"/>
  <c r="K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W493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W489" i="1"/>
  <c r="M489" i="1"/>
  <c r="L489" i="1"/>
  <c r="K489" i="1"/>
  <c r="J489" i="1"/>
  <c r="I489" i="1"/>
  <c r="W488" i="1"/>
  <c r="M488" i="1"/>
  <c r="L488" i="1"/>
  <c r="K488" i="1"/>
  <c r="J488" i="1"/>
  <c r="I488" i="1"/>
  <c r="W487" i="1"/>
  <c r="M487" i="1"/>
  <c r="L487" i="1"/>
  <c r="K487" i="1"/>
  <c r="J487" i="1"/>
  <c r="I487" i="1"/>
  <c r="M486" i="1"/>
  <c r="L486" i="1"/>
  <c r="K486" i="1"/>
  <c r="J486" i="1"/>
  <c r="I486" i="1"/>
  <c r="W485" i="1"/>
  <c r="M485" i="1"/>
  <c r="L485" i="1"/>
  <c r="K485" i="1"/>
  <c r="J485" i="1"/>
  <c r="I485" i="1"/>
  <c r="W484" i="1"/>
  <c r="M484" i="1"/>
  <c r="L484" i="1"/>
  <c r="K484" i="1"/>
  <c r="J484" i="1"/>
  <c r="I484" i="1"/>
  <c r="W483" i="1"/>
  <c r="M483" i="1"/>
  <c r="L483" i="1"/>
  <c r="K483" i="1"/>
  <c r="J483" i="1"/>
  <c r="I483" i="1"/>
  <c r="W482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W478" i="1"/>
  <c r="M478" i="1"/>
  <c r="L478" i="1"/>
  <c r="K478" i="1"/>
  <c r="J478" i="1"/>
  <c r="I478" i="1"/>
  <c r="W477" i="1"/>
  <c r="M477" i="1"/>
  <c r="L477" i="1"/>
  <c r="K477" i="1"/>
  <c r="J477" i="1"/>
  <c r="I477" i="1"/>
  <c r="W476" i="1"/>
  <c r="M476" i="1"/>
  <c r="L476" i="1"/>
  <c r="K476" i="1"/>
  <c r="J476" i="1"/>
  <c r="I476" i="1"/>
  <c r="W475" i="1"/>
  <c r="M475" i="1"/>
  <c r="L475" i="1"/>
  <c r="K475" i="1"/>
  <c r="J475" i="1"/>
  <c r="I475" i="1"/>
  <c r="W474" i="1"/>
  <c r="M474" i="1"/>
  <c r="L474" i="1"/>
  <c r="K474" i="1"/>
  <c r="J474" i="1"/>
  <c r="I474" i="1"/>
  <c r="W473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M464" i="1"/>
  <c r="L464" i="1"/>
  <c r="K464" i="1"/>
  <c r="J464" i="1"/>
  <c r="I464" i="1"/>
  <c r="W463" i="1"/>
  <c r="M463" i="1"/>
  <c r="L463" i="1"/>
  <c r="K463" i="1"/>
  <c r="J463" i="1"/>
  <c r="I463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K445" i="1"/>
  <c r="J445" i="1"/>
  <c r="Y445" i="1" s="1"/>
  <c r="I445" i="1"/>
  <c r="X445" i="1" s="1"/>
  <c r="W444" i="1"/>
  <c r="K444" i="1"/>
  <c r="J444" i="1"/>
  <c r="Y444" i="1" s="1"/>
  <c r="I444" i="1"/>
  <c r="H444" i="1" s="1"/>
  <c r="W443" i="1"/>
  <c r="K443" i="1"/>
  <c r="J443" i="1"/>
  <c r="Y443" i="1" s="1"/>
  <c r="I443" i="1"/>
  <c r="H443" i="1" s="1"/>
  <c r="Z370" i="1" l="1"/>
  <c r="Z436" i="1"/>
  <c r="Z375" i="1"/>
  <c r="Z419" i="1"/>
  <c r="Z400" i="1"/>
  <c r="Z414" i="1"/>
  <c r="Z368" i="1"/>
  <c r="Z432" i="1"/>
  <c r="Z351" i="1"/>
  <c r="Z433" i="1"/>
  <c r="Z442" i="1"/>
  <c r="Z429" i="1"/>
  <c r="Z428" i="1"/>
  <c r="Y527" i="1"/>
  <c r="Z418" i="1"/>
  <c r="Z440" i="1"/>
  <c r="Z437" i="1"/>
  <c r="Z434" i="1"/>
  <c r="Z435" i="1"/>
  <c r="Z427" i="1"/>
  <c r="Z422" i="1"/>
  <c r="Z369" i="1"/>
  <c r="Z345" i="1"/>
  <c r="Z430" i="1"/>
  <c r="Z426" i="1"/>
  <c r="Z425" i="1"/>
  <c r="Z421" i="1"/>
  <c r="Z417" i="1"/>
  <c r="Z416" i="1"/>
  <c r="Z353" i="1"/>
  <c r="Z341" i="1"/>
  <c r="Z441" i="1"/>
  <c r="X522" i="1"/>
  <c r="Z522" i="1" s="1"/>
  <c r="Z389" i="1"/>
  <c r="H539" i="1"/>
  <c r="U539" i="1" s="1"/>
  <c r="W539" i="1" s="1"/>
  <c r="H514" i="1"/>
  <c r="H530" i="1"/>
  <c r="U530" i="1" s="1"/>
  <c r="W530" i="1" s="1"/>
  <c r="X470" i="1"/>
  <c r="Z470" i="1" s="1"/>
  <c r="H515" i="1"/>
  <c r="H489" i="1"/>
  <c r="X497" i="1"/>
  <c r="Z497" i="1" s="1"/>
  <c r="H537" i="1"/>
  <c r="U537" i="1" s="1"/>
  <c r="W537" i="1" s="1"/>
  <c r="Y473" i="1"/>
  <c r="Y477" i="1"/>
  <c r="Y479" i="1"/>
  <c r="Y486" i="1"/>
  <c r="X510" i="1"/>
  <c r="Z510" i="1" s="1"/>
  <c r="Y508" i="1"/>
  <c r="X498" i="1"/>
  <c r="Z498" i="1" s="1"/>
  <c r="Y502" i="1"/>
  <c r="Y506" i="1"/>
  <c r="Y510" i="1"/>
  <c r="X513" i="1"/>
  <c r="Z513" i="1" s="1"/>
  <c r="H551" i="1"/>
  <c r="U551" i="1" s="1"/>
  <c r="W551" i="1" s="1"/>
  <c r="H542" i="1"/>
  <c r="Y535" i="1"/>
  <c r="H547" i="1"/>
  <c r="U547" i="1" s="1"/>
  <c r="W547" i="1" s="1"/>
  <c r="H472" i="1"/>
  <c r="X483" i="1"/>
  <c r="Z483" i="1" s="1"/>
  <c r="X485" i="1"/>
  <c r="Z485" i="1" s="1"/>
  <c r="Y487" i="1"/>
  <c r="Y499" i="1"/>
  <c r="X544" i="1"/>
  <c r="X551" i="1"/>
  <c r="Y469" i="1"/>
  <c r="X457" i="1"/>
  <c r="Z457" i="1" s="1"/>
  <c r="H459" i="1"/>
  <c r="H496" i="1"/>
  <c r="H501" i="1"/>
  <c r="H509" i="1"/>
  <c r="X511" i="1"/>
  <c r="Y513" i="1"/>
  <c r="Y525" i="1"/>
  <c r="H532" i="1"/>
  <c r="U532" i="1" s="1"/>
  <c r="W532" i="1" s="1"/>
  <c r="Y470" i="1"/>
  <c r="Y536" i="1"/>
  <c r="H541" i="1"/>
  <c r="U541" i="1" s="1"/>
  <c r="W541" i="1" s="1"/>
  <c r="X543" i="1"/>
  <c r="H483" i="1"/>
  <c r="X527" i="1"/>
  <c r="Y550" i="1"/>
  <c r="Y454" i="1"/>
  <c r="X525" i="1"/>
  <c r="H462" i="1"/>
  <c r="U462" i="1" s="1"/>
  <c r="W462" i="1" s="1"/>
  <c r="H453" i="1"/>
  <c r="Y457" i="1"/>
  <c r="Y471" i="1"/>
  <c r="H540" i="1"/>
  <c r="U540" i="1" s="1"/>
  <c r="W540" i="1" s="1"/>
  <c r="H549" i="1"/>
  <c r="U549" i="1" s="1"/>
  <c r="W549" i="1" s="1"/>
  <c r="H447" i="1"/>
  <c r="H449" i="1"/>
  <c r="H451" i="1"/>
  <c r="Y537" i="1"/>
  <c r="H482" i="1"/>
  <c r="X528" i="1"/>
  <c r="H538" i="1"/>
  <c r="U538" i="1" s="1"/>
  <c r="W538" i="1" s="1"/>
  <c r="X547" i="1"/>
  <c r="X484" i="1"/>
  <c r="Z484" i="1" s="1"/>
  <c r="Y488" i="1"/>
  <c r="X545" i="1"/>
  <c r="O467" i="1"/>
  <c r="O481" i="1"/>
  <c r="X533" i="1"/>
  <c r="Y447" i="1"/>
  <c r="O521" i="1"/>
  <c r="H531" i="1"/>
  <c r="U531" i="1" s="1"/>
  <c r="W531" i="1" s="1"/>
  <c r="Y538" i="1"/>
  <c r="Y544" i="1"/>
  <c r="Y489" i="1"/>
  <c r="Y493" i="1"/>
  <c r="Y495" i="1"/>
  <c r="H529" i="1"/>
  <c r="U529" i="1" s="1"/>
  <c r="W529" i="1" s="1"/>
  <c r="H534" i="1"/>
  <c r="U534" i="1" s="1"/>
  <c r="W534" i="1" s="1"/>
  <c r="H545" i="1"/>
  <c r="U545" i="1" s="1"/>
  <c r="W545" i="1" s="1"/>
  <c r="H473" i="1"/>
  <c r="H505" i="1"/>
  <c r="H507" i="1"/>
  <c r="X538" i="1"/>
  <c r="Y551" i="1"/>
  <c r="O541" i="1"/>
  <c r="H446" i="1"/>
  <c r="X452" i="1"/>
  <c r="X456" i="1"/>
  <c r="O468" i="1"/>
  <c r="H474" i="1"/>
  <c r="O476" i="1"/>
  <c r="H502" i="1"/>
  <c r="Y512" i="1"/>
  <c r="H522" i="1"/>
  <c r="Y530" i="1"/>
  <c r="Y446" i="1"/>
  <c r="Y448" i="1"/>
  <c r="Y450" i="1"/>
  <c r="H468" i="1"/>
  <c r="Y472" i="1"/>
  <c r="X486" i="1"/>
  <c r="H500" i="1"/>
  <c r="U500" i="1" s="1"/>
  <c r="W500" i="1" s="1"/>
  <c r="X524" i="1"/>
  <c r="Z524" i="1" s="1"/>
  <c r="Y528" i="1"/>
  <c r="X532" i="1"/>
  <c r="H535" i="1"/>
  <c r="U535" i="1" s="1"/>
  <c r="W535" i="1" s="1"/>
  <c r="H458" i="1"/>
  <c r="H512" i="1"/>
  <c r="Y526" i="1"/>
  <c r="Y543" i="1"/>
  <c r="X546" i="1"/>
  <c r="Y552" i="1"/>
  <c r="O495" i="1"/>
  <c r="O508" i="1"/>
  <c r="Y453" i="1"/>
  <c r="X455" i="1"/>
  <c r="Z455" i="1" s="1"/>
  <c r="H465" i="1"/>
  <c r="H467" i="1"/>
  <c r="H480" i="1"/>
  <c r="U480" i="1" s="1"/>
  <c r="W480" i="1" s="1"/>
  <c r="Y484" i="1"/>
  <c r="H488" i="1"/>
  <c r="H490" i="1"/>
  <c r="Y522" i="1"/>
  <c r="H536" i="1"/>
  <c r="U536" i="1" s="1"/>
  <c r="W536" i="1" s="1"/>
  <c r="Y542" i="1"/>
  <c r="Y548" i="1"/>
  <c r="X469" i="1"/>
  <c r="Z469" i="1" s="1"/>
  <c r="Y474" i="1"/>
  <c r="Y476" i="1"/>
  <c r="Y478" i="1"/>
  <c r="O496" i="1"/>
  <c r="X501" i="1"/>
  <c r="Z501" i="1" s="1"/>
  <c r="Y509" i="1"/>
  <c r="X514" i="1"/>
  <c r="Z514" i="1" s="1"/>
  <c r="H518" i="1"/>
  <c r="H520" i="1"/>
  <c r="Y524" i="1"/>
  <c r="X526" i="1"/>
  <c r="Z526" i="1" s="1"/>
  <c r="Y534" i="1"/>
  <c r="X540" i="1"/>
  <c r="Y546" i="1"/>
  <c r="X549" i="1"/>
  <c r="O520" i="1"/>
  <c r="H463" i="1"/>
  <c r="Y465" i="1"/>
  <c r="O507" i="1"/>
  <c r="O522" i="1"/>
  <c r="H524" i="1"/>
  <c r="X534" i="1"/>
  <c r="O451" i="1"/>
  <c r="H452" i="1"/>
  <c r="U452" i="1" s="1"/>
  <c r="W452" i="1" s="1"/>
  <c r="H543" i="1"/>
  <c r="U543" i="1" s="1"/>
  <c r="W543" i="1" s="1"/>
  <c r="Y532" i="1"/>
  <c r="Y456" i="1"/>
  <c r="H464" i="1"/>
  <c r="U464" i="1" s="1"/>
  <c r="W464" i="1" s="1"/>
  <c r="Y466" i="1"/>
  <c r="X468" i="1"/>
  <c r="Z468" i="1" s="1"/>
  <c r="X473" i="1"/>
  <c r="Z473" i="1" s="1"/>
  <c r="H475" i="1"/>
  <c r="H477" i="1"/>
  <c r="H479" i="1"/>
  <c r="U479" i="1" s="1"/>
  <c r="W479" i="1" s="1"/>
  <c r="H498" i="1"/>
  <c r="Y500" i="1"/>
  <c r="O523" i="1"/>
  <c r="H533" i="1"/>
  <c r="U533" i="1" s="1"/>
  <c r="W533" i="1" s="1"/>
  <c r="Y539" i="1"/>
  <c r="Y549" i="1"/>
  <c r="X552" i="1"/>
  <c r="Y497" i="1"/>
  <c r="Y459" i="1"/>
  <c r="H511" i="1"/>
  <c r="U511" i="1" s="1"/>
  <c r="W511" i="1" s="1"/>
  <c r="O479" i="1"/>
  <c r="X496" i="1"/>
  <c r="Z496" i="1" s="1"/>
  <c r="Y498" i="1"/>
  <c r="Y523" i="1"/>
  <c r="X537" i="1"/>
  <c r="Y547" i="1"/>
  <c r="X550" i="1"/>
  <c r="Y481" i="1"/>
  <c r="O483" i="1"/>
  <c r="X512" i="1"/>
  <c r="Z512" i="1" s="1"/>
  <c r="Y515" i="1"/>
  <c r="Y519" i="1"/>
  <c r="Y521" i="1"/>
  <c r="Y529" i="1"/>
  <c r="Y531" i="1"/>
  <c r="Y533" i="1"/>
  <c r="X539" i="1"/>
  <c r="Y545" i="1"/>
  <c r="X548" i="1"/>
  <c r="O485" i="1"/>
  <c r="H448" i="1"/>
  <c r="H450" i="1"/>
  <c r="Y452" i="1"/>
  <c r="O453" i="1"/>
  <c r="O455" i="1"/>
  <c r="Y458" i="1"/>
  <c r="H460" i="1"/>
  <c r="X462" i="1"/>
  <c r="Y464" i="1"/>
  <c r="X472" i="1"/>
  <c r="Z472" i="1" s="1"/>
  <c r="Y490" i="1"/>
  <c r="Y492" i="1"/>
  <c r="Y494" i="1"/>
  <c r="X502" i="1"/>
  <c r="Z502" i="1" s="1"/>
  <c r="H504" i="1"/>
  <c r="H506" i="1"/>
  <c r="H508" i="1"/>
  <c r="X529" i="1"/>
  <c r="X541" i="1"/>
  <c r="X444" i="1"/>
  <c r="Z444" i="1" s="1"/>
  <c r="O450" i="1"/>
  <c r="Y460" i="1"/>
  <c r="Y462" i="1"/>
  <c r="H466" i="1"/>
  <c r="Y468" i="1"/>
  <c r="X471" i="1"/>
  <c r="Z471" i="1" s="1"/>
  <c r="H476" i="1"/>
  <c r="H478" i="1"/>
  <c r="H485" i="1"/>
  <c r="X488" i="1"/>
  <c r="Z488" i="1" s="1"/>
  <c r="X500" i="1"/>
  <c r="Y504" i="1"/>
  <c r="O509" i="1"/>
  <c r="O511" i="1"/>
  <c r="Y514" i="1"/>
  <c r="H516" i="1"/>
  <c r="H528" i="1"/>
  <c r="U528" i="1" s="1"/>
  <c r="W528" i="1" s="1"/>
  <c r="X536" i="1"/>
  <c r="O538" i="1"/>
  <c r="X453" i="1"/>
  <c r="Z453" i="1" s="1"/>
  <c r="H455" i="1"/>
  <c r="X458" i="1"/>
  <c r="Z458" i="1" s="1"/>
  <c r="X464" i="1"/>
  <c r="O466" i="1"/>
  <c r="O478" i="1"/>
  <c r="Y480" i="1"/>
  <c r="Y482" i="1"/>
  <c r="O484" i="1"/>
  <c r="X487" i="1"/>
  <c r="Z487" i="1" s="1"/>
  <c r="H492" i="1"/>
  <c r="H494" i="1"/>
  <c r="Y496" i="1"/>
  <c r="X499" i="1"/>
  <c r="Z499" i="1" s="1"/>
  <c r="Y516" i="1"/>
  <c r="Y518" i="1"/>
  <c r="Y520" i="1"/>
  <c r="X531" i="1"/>
  <c r="Y541" i="1"/>
  <c r="O444" i="1"/>
  <c r="O454" i="1"/>
  <c r="O480" i="1"/>
  <c r="O482" i="1"/>
  <c r="O494" i="1"/>
  <c r="X509" i="1"/>
  <c r="Z509" i="1" s="1"/>
  <c r="O540" i="1"/>
  <c r="O452" i="1"/>
  <c r="H481" i="1"/>
  <c r="U481" i="1" s="1"/>
  <c r="W481" i="1" s="1"/>
  <c r="O510" i="1"/>
  <c r="O525" i="1"/>
  <c r="H544" i="1"/>
  <c r="U544" i="1" s="1"/>
  <c r="W544" i="1" s="1"/>
  <c r="H546" i="1"/>
  <c r="U546" i="1" s="1"/>
  <c r="W546" i="1" s="1"/>
  <c r="H548" i="1"/>
  <c r="U548" i="1" s="1"/>
  <c r="W548" i="1" s="1"/>
  <c r="H550" i="1"/>
  <c r="U550" i="1" s="1"/>
  <c r="W550" i="1" s="1"/>
  <c r="H552" i="1"/>
  <c r="U552" i="1" s="1"/>
  <c r="W552" i="1" s="1"/>
  <c r="O463" i="1"/>
  <c r="O470" i="1"/>
  <c r="Y475" i="1"/>
  <c r="Y485" i="1"/>
  <c r="X489" i="1"/>
  <c r="Z489" i="1" s="1"/>
  <c r="H491" i="1"/>
  <c r="H493" i="1"/>
  <c r="H495" i="1"/>
  <c r="X523" i="1"/>
  <c r="Z523" i="1" s="1"/>
  <c r="O443" i="1"/>
  <c r="Y455" i="1"/>
  <c r="X459" i="1"/>
  <c r="Z459" i="1" s="1"/>
  <c r="H461" i="1"/>
  <c r="Y463" i="1"/>
  <c r="Y491" i="1"/>
  <c r="O498" i="1"/>
  <c r="Y501" i="1"/>
  <c r="H503" i="1"/>
  <c r="Y511" i="1"/>
  <c r="H527" i="1"/>
  <c r="U527" i="1" s="1"/>
  <c r="W527" i="1" s="1"/>
  <c r="X535" i="1"/>
  <c r="Y449" i="1"/>
  <c r="Y451" i="1"/>
  <c r="Y461" i="1"/>
  <c r="H470" i="1"/>
  <c r="Y483" i="1"/>
  <c r="O486" i="1"/>
  <c r="Y503" i="1"/>
  <c r="Y505" i="1"/>
  <c r="Y507" i="1"/>
  <c r="X515" i="1"/>
  <c r="Z515" i="1" s="1"/>
  <c r="H517" i="1"/>
  <c r="H519" i="1"/>
  <c r="H521" i="1"/>
  <c r="X530" i="1"/>
  <c r="Y540" i="1"/>
  <c r="X542" i="1"/>
  <c r="Z542" i="1" s="1"/>
  <c r="O456" i="1"/>
  <c r="Y467" i="1"/>
  <c r="O469" i="1"/>
  <c r="O512" i="1"/>
  <c r="Y517" i="1"/>
  <c r="O524" i="1"/>
  <c r="O539" i="1"/>
  <c r="O448" i="1"/>
  <c r="X454" i="1"/>
  <c r="Z454" i="1" s="1"/>
  <c r="O497" i="1"/>
  <c r="Z445" i="1"/>
  <c r="X443" i="1"/>
  <c r="Z443" i="1" s="1"/>
  <c r="H445" i="1"/>
  <c r="O449" i="1"/>
  <c r="X451" i="1"/>
  <c r="Z451" i="1" s="1"/>
  <c r="H456" i="1"/>
  <c r="U456" i="1" s="1"/>
  <c r="W456" i="1" s="1"/>
  <c r="H457" i="1"/>
  <c r="O464" i="1"/>
  <c r="O465" i="1"/>
  <c r="X467" i="1"/>
  <c r="Z467" i="1" s="1"/>
  <c r="H471" i="1"/>
  <c r="O477" i="1"/>
  <c r="X482" i="1"/>
  <c r="Z482" i="1" s="1"/>
  <c r="H486" i="1"/>
  <c r="U486" i="1" s="1"/>
  <c r="W486" i="1" s="1"/>
  <c r="H487" i="1"/>
  <c r="O493" i="1"/>
  <c r="X495" i="1"/>
  <c r="Z495" i="1" s="1"/>
  <c r="H499" i="1"/>
  <c r="O506" i="1"/>
  <c r="X508" i="1"/>
  <c r="Z508" i="1" s="1"/>
  <c r="H513" i="1"/>
  <c r="O519" i="1"/>
  <c r="X521" i="1"/>
  <c r="Z521" i="1" s="1"/>
  <c r="H525" i="1"/>
  <c r="U525" i="1" s="1"/>
  <c r="W525" i="1" s="1"/>
  <c r="H526" i="1"/>
  <c r="O462" i="1"/>
  <c r="X466" i="1"/>
  <c r="Z466" i="1" s="1"/>
  <c r="X478" i="1"/>
  <c r="Z478" i="1" s="1"/>
  <c r="X479" i="1"/>
  <c r="X480" i="1"/>
  <c r="X481" i="1"/>
  <c r="O492" i="1"/>
  <c r="X494" i="1"/>
  <c r="Z494" i="1" s="1"/>
  <c r="O505" i="1"/>
  <c r="X507" i="1"/>
  <c r="Z507" i="1" s="1"/>
  <c r="O518" i="1"/>
  <c r="X520" i="1"/>
  <c r="Z520" i="1" s="1"/>
  <c r="X450" i="1"/>
  <c r="Z450" i="1" s="1"/>
  <c r="O447" i="1"/>
  <c r="X449" i="1"/>
  <c r="Z449" i="1" s="1"/>
  <c r="H454" i="1"/>
  <c r="O461" i="1"/>
  <c r="X465" i="1"/>
  <c r="Z465" i="1" s="1"/>
  <c r="H469" i="1"/>
  <c r="O475" i="1"/>
  <c r="X477" i="1"/>
  <c r="Z477" i="1" s="1"/>
  <c r="H484" i="1"/>
  <c r="O491" i="1"/>
  <c r="X493" i="1"/>
  <c r="Z493" i="1" s="1"/>
  <c r="H497" i="1"/>
  <c r="O504" i="1"/>
  <c r="X506" i="1"/>
  <c r="Z506" i="1" s="1"/>
  <c r="H510" i="1"/>
  <c r="O517" i="1"/>
  <c r="X519" i="1"/>
  <c r="Z519" i="1" s="1"/>
  <c r="H523" i="1"/>
  <c r="O474" i="1"/>
  <c r="X476" i="1"/>
  <c r="Z476" i="1" s="1"/>
  <c r="O490" i="1"/>
  <c r="X492" i="1"/>
  <c r="Z492" i="1" s="1"/>
  <c r="O503" i="1"/>
  <c r="X505" i="1"/>
  <c r="Z505" i="1" s="1"/>
  <c r="O516" i="1"/>
  <c r="X518" i="1"/>
  <c r="Z518" i="1" s="1"/>
  <c r="X463" i="1"/>
  <c r="Z463" i="1" s="1"/>
  <c r="O445" i="1"/>
  <c r="X447" i="1"/>
  <c r="Z447" i="1" s="1"/>
  <c r="O459" i="1"/>
  <c r="X461" i="1"/>
  <c r="Z461" i="1" s="1"/>
  <c r="O473" i="1"/>
  <c r="X475" i="1"/>
  <c r="Z475" i="1" s="1"/>
  <c r="O489" i="1"/>
  <c r="X491" i="1"/>
  <c r="Z491" i="1" s="1"/>
  <c r="O502" i="1"/>
  <c r="X504" i="1"/>
  <c r="Z504" i="1" s="1"/>
  <c r="O515" i="1"/>
  <c r="X517" i="1"/>
  <c r="Z517" i="1" s="1"/>
  <c r="O543" i="1"/>
  <c r="O544" i="1"/>
  <c r="O545" i="1"/>
  <c r="O546" i="1"/>
  <c r="O547" i="1"/>
  <c r="O548" i="1"/>
  <c r="O549" i="1"/>
  <c r="O550" i="1"/>
  <c r="O551" i="1"/>
  <c r="O552" i="1"/>
  <c r="O446" i="1"/>
  <c r="X446" i="1"/>
  <c r="Z446" i="1" s="1"/>
  <c r="O458" i="1"/>
  <c r="X460" i="1"/>
  <c r="Z460" i="1" s="1"/>
  <c r="O472" i="1"/>
  <c r="X474" i="1"/>
  <c r="Z474" i="1" s="1"/>
  <c r="O488" i="1"/>
  <c r="X490" i="1"/>
  <c r="Z490" i="1" s="1"/>
  <c r="O500" i="1"/>
  <c r="O501" i="1"/>
  <c r="X503" i="1"/>
  <c r="Z503" i="1" s="1"/>
  <c r="O514" i="1"/>
  <c r="X516" i="1"/>
  <c r="Z516" i="1" s="1"/>
  <c r="O527" i="1"/>
  <c r="O528" i="1"/>
  <c r="O529" i="1"/>
  <c r="O530" i="1"/>
  <c r="O531" i="1"/>
  <c r="O532" i="1"/>
  <c r="O533" i="1"/>
  <c r="O534" i="1"/>
  <c r="O535" i="1"/>
  <c r="O536" i="1"/>
  <c r="O537" i="1"/>
  <c r="O542" i="1"/>
  <c r="O457" i="1"/>
  <c r="O471" i="1"/>
  <c r="O487" i="1"/>
  <c r="O499" i="1"/>
  <c r="O513" i="1"/>
  <c r="O526" i="1"/>
  <c r="X448" i="1"/>
  <c r="Z448" i="1" s="1"/>
  <c r="O460" i="1"/>
  <c r="Z530" i="1" l="1"/>
  <c r="Z541" i="1"/>
  <c r="Z545" i="1"/>
  <c r="Z486" i="1"/>
  <c r="Z529" i="1"/>
  <c r="Z537" i="1"/>
  <c r="Z540" i="1"/>
  <c r="Z549" i="1"/>
  <c r="Z452" i="1"/>
  <c r="Z456" i="1"/>
  <c r="Z539" i="1"/>
  <c r="Z511" i="1"/>
  <c r="Z462" i="1"/>
  <c r="Z534" i="1"/>
  <c r="Z535" i="1"/>
  <c r="Z546" i="1"/>
  <c r="Z551" i="1"/>
  <c r="Z547" i="1"/>
  <c r="Z543" i="1"/>
  <c r="Z532" i="1"/>
  <c r="Z464" i="1"/>
  <c r="Z500" i="1"/>
  <c r="Z544" i="1"/>
  <c r="Z538" i="1"/>
  <c r="Z533" i="1"/>
  <c r="Z527" i="1"/>
  <c r="Z480" i="1"/>
  <c r="Z550" i="1"/>
  <c r="Z548" i="1"/>
  <c r="Z525" i="1"/>
  <c r="Z528" i="1"/>
  <c r="Z481" i="1"/>
  <c r="Z536" i="1"/>
  <c r="Z531" i="1"/>
  <c r="Z479" i="1"/>
  <c r="Z552" i="1"/>
  <c r="M659" i="1"/>
  <c r="L659" i="1"/>
  <c r="K659" i="1"/>
  <c r="J659" i="1"/>
  <c r="I659" i="1"/>
  <c r="M658" i="1"/>
  <c r="L658" i="1"/>
  <c r="K658" i="1"/>
  <c r="J658" i="1"/>
  <c r="I658" i="1"/>
  <c r="M657" i="1"/>
  <c r="L657" i="1"/>
  <c r="K657" i="1"/>
  <c r="J657" i="1"/>
  <c r="I657" i="1"/>
  <c r="M656" i="1"/>
  <c r="L656" i="1"/>
  <c r="K656" i="1"/>
  <c r="J656" i="1"/>
  <c r="I656" i="1"/>
  <c r="M655" i="1"/>
  <c r="L655" i="1"/>
  <c r="K655" i="1"/>
  <c r="J655" i="1"/>
  <c r="I655" i="1"/>
  <c r="M654" i="1"/>
  <c r="L654" i="1"/>
  <c r="K654" i="1"/>
  <c r="J654" i="1"/>
  <c r="I654" i="1"/>
  <c r="W653" i="1"/>
  <c r="M653" i="1"/>
  <c r="L653" i="1"/>
  <c r="K653" i="1"/>
  <c r="J653" i="1"/>
  <c r="I653" i="1"/>
  <c r="M652" i="1"/>
  <c r="L652" i="1"/>
  <c r="K652" i="1"/>
  <c r="J652" i="1"/>
  <c r="I652" i="1"/>
  <c r="M651" i="1"/>
  <c r="L651" i="1"/>
  <c r="K651" i="1"/>
  <c r="J651" i="1"/>
  <c r="I651" i="1"/>
  <c r="M650" i="1"/>
  <c r="L650" i="1"/>
  <c r="K650" i="1"/>
  <c r="J650" i="1"/>
  <c r="I650" i="1"/>
  <c r="M649" i="1"/>
  <c r="L649" i="1"/>
  <c r="K649" i="1"/>
  <c r="J649" i="1"/>
  <c r="I649" i="1"/>
  <c r="M648" i="1"/>
  <c r="L648" i="1"/>
  <c r="K648" i="1"/>
  <c r="J648" i="1"/>
  <c r="I648" i="1"/>
  <c r="M647" i="1"/>
  <c r="L647" i="1"/>
  <c r="K647" i="1"/>
  <c r="J647" i="1"/>
  <c r="I647" i="1"/>
  <c r="M646" i="1"/>
  <c r="L646" i="1"/>
  <c r="K646" i="1"/>
  <c r="J646" i="1"/>
  <c r="I646" i="1"/>
  <c r="M645" i="1"/>
  <c r="L645" i="1"/>
  <c r="K645" i="1"/>
  <c r="J645" i="1"/>
  <c r="I645" i="1"/>
  <c r="M644" i="1"/>
  <c r="L644" i="1"/>
  <c r="K644" i="1"/>
  <c r="J644" i="1"/>
  <c r="I644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W637" i="1"/>
  <c r="M637" i="1"/>
  <c r="L637" i="1"/>
  <c r="K637" i="1"/>
  <c r="J637" i="1"/>
  <c r="I637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K624" i="1"/>
  <c r="J624" i="1"/>
  <c r="I624" i="1"/>
  <c r="W623" i="1"/>
  <c r="M623" i="1"/>
  <c r="L623" i="1"/>
  <c r="K623" i="1"/>
  <c r="J623" i="1"/>
  <c r="I623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M619" i="1"/>
  <c r="L619" i="1"/>
  <c r="K619" i="1"/>
  <c r="J619" i="1"/>
  <c r="I619" i="1"/>
  <c r="W618" i="1"/>
  <c r="M618" i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M597" i="1"/>
  <c r="L597" i="1"/>
  <c r="K597" i="1"/>
  <c r="J597" i="1"/>
  <c r="I597" i="1"/>
  <c r="W596" i="1"/>
  <c r="M596" i="1"/>
  <c r="L596" i="1"/>
  <c r="K596" i="1"/>
  <c r="J596" i="1"/>
  <c r="I596" i="1"/>
  <c r="W595" i="1"/>
  <c r="M595" i="1"/>
  <c r="L595" i="1"/>
  <c r="K595" i="1"/>
  <c r="J595" i="1"/>
  <c r="I595" i="1"/>
  <c r="W594" i="1"/>
  <c r="M594" i="1"/>
  <c r="L594" i="1"/>
  <c r="K594" i="1"/>
  <c r="J594" i="1"/>
  <c r="I594" i="1"/>
  <c r="W593" i="1"/>
  <c r="M593" i="1"/>
  <c r="L593" i="1"/>
  <c r="K593" i="1"/>
  <c r="J593" i="1"/>
  <c r="I593" i="1"/>
  <c r="M592" i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W589" i="1"/>
  <c r="M589" i="1"/>
  <c r="L589" i="1"/>
  <c r="K589" i="1"/>
  <c r="J589" i="1"/>
  <c r="I589" i="1"/>
  <c r="W588" i="1"/>
  <c r="M588" i="1"/>
  <c r="L588" i="1"/>
  <c r="K588" i="1"/>
  <c r="J588" i="1"/>
  <c r="I588" i="1"/>
  <c r="W587" i="1"/>
  <c r="M587" i="1"/>
  <c r="L587" i="1"/>
  <c r="K587" i="1"/>
  <c r="J587" i="1"/>
  <c r="I587" i="1"/>
  <c r="W586" i="1"/>
  <c r="M586" i="1"/>
  <c r="L586" i="1"/>
  <c r="K586" i="1"/>
  <c r="J586" i="1"/>
  <c r="I586" i="1"/>
  <c r="W585" i="1"/>
  <c r="M585" i="1"/>
  <c r="L585" i="1"/>
  <c r="K585" i="1"/>
  <c r="J585" i="1"/>
  <c r="I585" i="1"/>
  <c r="W584" i="1"/>
  <c r="M584" i="1"/>
  <c r="L584" i="1"/>
  <c r="K584" i="1"/>
  <c r="J584" i="1"/>
  <c r="I584" i="1"/>
  <c r="W583" i="1"/>
  <c r="M583" i="1"/>
  <c r="L583" i="1"/>
  <c r="K583" i="1"/>
  <c r="J583" i="1"/>
  <c r="I583" i="1"/>
  <c r="W582" i="1"/>
  <c r="M582" i="1"/>
  <c r="L582" i="1"/>
  <c r="K582" i="1"/>
  <c r="J582" i="1"/>
  <c r="I582" i="1"/>
  <c r="W581" i="1"/>
  <c r="M581" i="1"/>
  <c r="L581" i="1"/>
  <c r="K581" i="1"/>
  <c r="J581" i="1"/>
  <c r="I581" i="1"/>
  <c r="W580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W577" i="1"/>
  <c r="M577" i="1"/>
  <c r="L577" i="1"/>
  <c r="K577" i="1"/>
  <c r="J577" i="1"/>
  <c r="I577" i="1"/>
  <c r="W576" i="1"/>
  <c r="M576" i="1"/>
  <c r="L576" i="1"/>
  <c r="K576" i="1"/>
  <c r="J576" i="1"/>
  <c r="I576" i="1"/>
  <c r="W575" i="1"/>
  <c r="M575" i="1"/>
  <c r="L575" i="1"/>
  <c r="K575" i="1"/>
  <c r="J575" i="1"/>
  <c r="I575" i="1"/>
  <c r="M574" i="1"/>
  <c r="L574" i="1"/>
  <c r="K574" i="1"/>
  <c r="J574" i="1"/>
  <c r="I574" i="1"/>
  <c r="W573" i="1"/>
  <c r="M573" i="1"/>
  <c r="L573" i="1"/>
  <c r="K573" i="1"/>
  <c r="J573" i="1"/>
  <c r="I573" i="1"/>
  <c r="M572" i="1"/>
  <c r="L572" i="1"/>
  <c r="K572" i="1"/>
  <c r="J572" i="1"/>
  <c r="I572" i="1"/>
  <c r="W571" i="1"/>
  <c r="M571" i="1"/>
  <c r="L571" i="1"/>
  <c r="K571" i="1"/>
  <c r="J571" i="1"/>
  <c r="I571" i="1"/>
  <c r="W570" i="1"/>
  <c r="M570" i="1"/>
  <c r="L570" i="1"/>
  <c r="K570" i="1"/>
  <c r="J570" i="1"/>
  <c r="I570" i="1"/>
  <c r="W569" i="1"/>
  <c r="M569" i="1"/>
  <c r="L569" i="1"/>
  <c r="K569" i="1"/>
  <c r="J569" i="1"/>
  <c r="I569" i="1"/>
  <c r="W568" i="1"/>
  <c r="M568" i="1"/>
  <c r="L568" i="1"/>
  <c r="K568" i="1"/>
  <c r="J568" i="1"/>
  <c r="I568" i="1"/>
  <c r="W567" i="1"/>
  <c r="M567" i="1"/>
  <c r="L567" i="1"/>
  <c r="K567" i="1"/>
  <c r="J567" i="1"/>
  <c r="I567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K555" i="1"/>
  <c r="J555" i="1"/>
  <c r="Y555" i="1" s="1"/>
  <c r="I555" i="1"/>
  <c r="H555" i="1" s="1"/>
  <c r="W554" i="1"/>
  <c r="K554" i="1"/>
  <c r="J554" i="1"/>
  <c r="Y554" i="1" s="1"/>
  <c r="I554" i="1"/>
  <c r="H554" i="1" s="1"/>
  <c r="W553" i="1"/>
  <c r="K553" i="1"/>
  <c r="J553" i="1"/>
  <c r="Y553" i="1" s="1"/>
  <c r="I553" i="1"/>
  <c r="X553" i="1" s="1"/>
  <c r="H591" i="1" l="1"/>
  <c r="U591" i="1" s="1"/>
  <c r="W591" i="1" s="1"/>
  <c r="Y625" i="1"/>
  <c r="H583" i="1"/>
  <c r="Y592" i="1"/>
  <c r="H588" i="1"/>
  <c r="X582" i="1"/>
  <c r="Z582" i="1" s="1"/>
  <c r="H603" i="1"/>
  <c r="H577" i="1"/>
  <c r="X587" i="1"/>
  <c r="Z587" i="1" s="1"/>
  <c r="O640" i="1"/>
  <c r="H589" i="1"/>
  <c r="O652" i="1"/>
  <c r="Y638" i="1"/>
  <c r="Y650" i="1"/>
  <c r="Y573" i="1"/>
  <c r="X618" i="1"/>
  <c r="Z618" i="1" s="1"/>
  <c r="H622" i="1"/>
  <c r="U622" i="1" s="1"/>
  <c r="W622" i="1" s="1"/>
  <c r="Y624" i="1"/>
  <c r="Y632" i="1"/>
  <c r="Y569" i="1"/>
  <c r="X610" i="1"/>
  <c r="Z610" i="1" s="1"/>
  <c r="Y612" i="1"/>
  <c r="Y622" i="1"/>
  <c r="X557" i="1"/>
  <c r="Z557" i="1" s="1"/>
  <c r="Y610" i="1"/>
  <c r="Y584" i="1"/>
  <c r="Y588" i="1"/>
  <c r="H574" i="1"/>
  <c r="U574" i="1" s="1"/>
  <c r="W574" i="1" s="1"/>
  <c r="Y586" i="1"/>
  <c r="H590" i="1"/>
  <c r="U590" i="1" s="1"/>
  <c r="W590" i="1" s="1"/>
  <c r="H629" i="1"/>
  <c r="X568" i="1"/>
  <c r="Z568" i="1" s="1"/>
  <c r="X572" i="1"/>
  <c r="Y574" i="1"/>
  <c r="H637" i="1"/>
  <c r="H594" i="1"/>
  <c r="H634" i="1"/>
  <c r="O625" i="1"/>
  <c r="H553" i="1"/>
  <c r="H599" i="1"/>
  <c r="H601" i="1"/>
  <c r="Y646" i="1"/>
  <c r="O658" i="1"/>
  <c r="X556" i="1"/>
  <c r="Z556" i="1" s="1"/>
  <c r="X558" i="1"/>
  <c r="Z558" i="1" s="1"/>
  <c r="H562" i="1"/>
  <c r="U562" i="1" s="1"/>
  <c r="W562" i="1" s="1"/>
  <c r="Y566" i="1"/>
  <c r="H597" i="1"/>
  <c r="U597" i="1" s="1"/>
  <c r="W597" i="1" s="1"/>
  <c r="Y599" i="1"/>
  <c r="Y601" i="1"/>
  <c r="X631" i="1"/>
  <c r="Z631" i="1" s="1"/>
  <c r="X635" i="1"/>
  <c r="Z635" i="1" s="1"/>
  <c r="Y561" i="1"/>
  <c r="H607" i="1"/>
  <c r="O609" i="1"/>
  <c r="H615" i="1"/>
  <c r="O633" i="1"/>
  <c r="X637" i="1"/>
  <c r="Z637" i="1" s="1"/>
  <c r="O644" i="1"/>
  <c r="X653" i="1"/>
  <c r="Z653" i="1" s="1"/>
  <c r="Z553" i="1"/>
  <c r="Y644" i="1"/>
  <c r="O656" i="1"/>
  <c r="H598" i="1"/>
  <c r="Y621" i="1"/>
  <c r="H627" i="1"/>
  <c r="O642" i="1"/>
  <c r="H580" i="1"/>
  <c r="Y600" i="1"/>
  <c r="Y602" i="1"/>
  <c r="H606" i="1"/>
  <c r="X608" i="1"/>
  <c r="Z608" i="1" s="1"/>
  <c r="H610" i="1"/>
  <c r="H612" i="1"/>
  <c r="X614" i="1"/>
  <c r="Z614" i="1" s="1"/>
  <c r="X616" i="1"/>
  <c r="Z616" i="1" s="1"/>
  <c r="H618" i="1"/>
  <c r="H624" i="1"/>
  <c r="Y642" i="1"/>
  <c r="O654" i="1"/>
  <c r="Y640" i="1"/>
  <c r="Y652" i="1"/>
  <c r="Y626" i="1"/>
  <c r="Y628" i="1"/>
  <c r="H564" i="1"/>
  <c r="O566" i="1"/>
  <c r="H569" i="1"/>
  <c r="X571" i="1"/>
  <c r="Z571" i="1" s="1"/>
  <c r="H575" i="1"/>
  <c r="Y597" i="1"/>
  <c r="Y613" i="1"/>
  <c r="Y615" i="1"/>
  <c r="Y617" i="1"/>
  <c r="H619" i="1"/>
  <c r="X621" i="1"/>
  <c r="Z621" i="1" s="1"/>
  <c r="O565" i="1"/>
  <c r="Y580" i="1"/>
  <c r="H586" i="1"/>
  <c r="O608" i="1"/>
  <c r="H565" i="1"/>
  <c r="X598" i="1"/>
  <c r="Z598" i="1" s="1"/>
  <c r="H608" i="1"/>
  <c r="H614" i="1"/>
  <c r="X627" i="1"/>
  <c r="Z627" i="1" s="1"/>
  <c r="H559" i="1"/>
  <c r="H561" i="1"/>
  <c r="Y565" i="1"/>
  <c r="H571" i="1"/>
  <c r="H573" i="1"/>
  <c r="Y608" i="1"/>
  <c r="O595" i="1"/>
  <c r="X555" i="1"/>
  <c r="Z555" i="1" s="1"/>
  <c r="H568" i="1"/>
  <c r="Y583" i="1"/>
  <c r="Y587" i="1"/>
  <c r="X589" i="1"/>
  <c r="Z589" i="1" s="1"/>
  <c r="Y591" i="1"/>
  <c r="H595" i="1"/>
  <c r="H605" i="1"/>
  <c r="X623" i="1"/>
  <c r="Z623" i="1" s="1"/>
  <c r="H630" i="1"/>
  <c r="X636" i="1"/>
  <c r="O638" i="1"/>
  <c r="O650" i="1"/>
  <c r="Y659" i="1"/>
  <c r="H579" i="1"/>
  <c r="Y595" i="1"/>
  <c r="H628" i="1"/>
  <c r="Y556" i="1"/>
  <c r="Y558" i="1"/>
  <c r="Y560" i="1"/>
  <c r="Y570" i="1"/>
  <c r="Y572" i="1"/>
  <c r="H585" i="1"/>
  <c r="Y611" i="1"/>
  <c r="O648" i="1"/>
  <c r="Y657" i="1"/>
  <c r="X574" i="1"/>
  <c r="O621" i="1"/>
  <c r="Y648" i="1"/>
  <c r="H572" i="1"/>
  <c r="U572" i="1" s="1"/>
  <c r="W572" i="1" s="1"/>
  <c r="H582" i="1"/>
  <c r="H592" i="1"/>
  <c r="U592" i="1" s="1"/>
  <c r="W592" i="1" s="1"/>
  <c r="Y594" i="1"/>
  <c r="Y596" i="1"/>
  <c r="Y598" i="1"/>
  <c r="Y603" i="1"/>
  <c r="O646" i="1"/>
  <c r="Y653" i="1"/>
  <c r="Y655" i="1"/>
  <c r="O572" i="1"/>
  <c r="O581" i="1"/>
  <c r="O586" i="1"/>
  <c r="O599" i="1"/>
  <c r="O615" i="1"/>
  <c r="H617" i="1"/>
  <c r="O624" i="1"/>
  <c r="X626" i="1"/>
  <c r="Z626" i="1" s="1"/>
  <c r="Y631" i="1"/>
  <c r="Y633" i="1"/>
  <c r="Y635" i="1"/>
  <c r="Y654" i="1"/>
  <c r="Y656" i="1"/>
  <c r="Y658" i="1"/>
  <c r="O596" i="1"/>
  <c r="H576" i="1"/>
  <c r="Y590" i="1"/>
  <c r="X599" i="1"/>
  <c r="Z599" i="1" s="1"/>
  <c r="X603" i="1"/>
  <c r="Z603" i="1" s="1"/>
  <c r="O610" i="1"/>
  <c r="Y619" i="1"/>
  <c r="Y623" i="1"/>
  <c r="X624" i="1"/>
  <c r="Z624" i="1" s="1"/>
  <c r="Y629" i="1"/>
  <c r="H633" i="1"/>
  <c r="O635" i="1"/>
  <c r="Y637" i="1"/>
  <c r="X639" i="1"/>
  <c r="X641" i="1"/>
  <c r="X643" i="1"/>
  <c r="X645" i="1"/>
  <c r="X647" i="1"/>
  <c r="X649" i="1"/>
  <c r="X651" i="1"/>
  <c r="H653" i="1"/>
  <c r="O567" i="1"/>
  <c r="O558" i="1"/>
  <c r="H560" i="1"/>
  <c r="H566" i="1"/>
  <c r="U566" i="1" s="1"/>
  <c r="W566" i="1" s="1"/>
  <c r="Y576" i="1"/>
  <c r="H578" i="1"/>
  <c r="X580" i="1"/>
  <c r="Z580" i="1" s="1"/>
  <c r="X605" i="1"/>
  <c r="Z605" i="1" s="1"/>
  <c r="O607" i="1"/>
  <c r="X609" i="1"/>
  <c r="Z609" i="1" s="1"/>
  <c r="H625" i="1"/>
  <c r="Y639" i="1"/>
  <c r="Y641" i="1"/>
  <c r="Y643" i="1"/>
  <c r="Y645" i="1"/>
  <c r="Y647" i="1"/>
  <c r="Y649" i="1"/>
  <c r="Y651" i="1"/>
  <c r="H558" i="1"/>
  <c r="O564" i="1"/>
  <c r="O569" i="1"/>
  <c r="Y571" i="1"/>
  <c r="Y578" i="1"/>
  <c r="O583" i="1"/>
  <c r="Y585" i="1"/>
  <c r="H593" i="1"/>
  <c r="X595" i="1"/>
  <c r="Z595" i="1" s="1"/>
  <c r="O598" i="1"/>
  <c r="X600" i="1"/>
  <c r="Z600" i="1" s="1"/>
  <c r="Y605" i="1"/>
  <c r="Y607" i="1"/>
  <c r="Y609" i="1"/>
  <c r="O612" i="1"/>
  <c r="Y614" i="1"/>
  <c r="H621" i="1"/>
  <c r="O623" i="1"/>
  <c r="O628" i="1"/>
  <c r="X654" i="1"/>
  <c r="X656" i="1"/>
  <c r="X658" i="1"/>
  <c r="Y562" i="1"/>
  <c r="Y568" i="1"/>
  <c r="X573" i="1"/>
  <c r="Z573" i="1" s="1"/>
  <c r="O580" i="1"/>
  <c r="Y582" i="1"/>
  <c r="H587" i="1"/>
  <c r="Y593" i="1"/>
  <c r="X597" i="1"/>
  <c r="X601" i="1"/>
  <c r="Z601" i="1" s="1"/>
  <c r="X611" i="1"/>
  <c r="H616" i="1"/>
  <c r="Y630" i="1"/>
  <c r="H632" i="1"/>
  <c r="X634" i="1"/>
  <c r="Z634" i="1" s="1"/>
  <c r="H636" i="1"/>
  <c r="U636" i="1" s="1"/>
  <c r="W636" i="1" s="1"/>
  <c r="O655" i="1"/>
  <c r="O657" i="1"/>
  <c r="O659" i="1"/>
  <c r="X569" i="1"/>
  <c r="Z569" i="1" s="1"/>
  <c r="X583" i="1"/>
  <c r="Z583" i="1" s="1"/>
  <c r="X612" i="1"/>
  <c r="Z612" i="1" s="1"/>
  <c r="O555" i="1"/>
  <c r="Y557" i="1"/>
  <c r="O573" i="1"/>
  <c r="O620" i="1"/>
  <c r="O634" i="1"/>
  <c r="O636" i="1"/>
  <c r="O639" i="1"/>
  <c r="O641" i="1"/>
  <c r="O643" i="1"/>
  <c r="O645" i="1"/>
  <c r="O647" i="1"/>
  <c r="O649" i="1"/>
  <c r="O651" i="1"/>
  <c r="O653" i="1"/>
  <c r="O553" i="1"/>
  <c r="O568" i="1"/>
  <c r="X570" i="1"/>
  <c r="Z570" i="1" s="1"/>
  <c r="X575" i="1"/>
  <c r="Z575" i="1" s="1"/>
  <c r="O582" i="1"/>
  <c r="X584" i="1"/>
  <c r="Z584" i="1" s="1"/>
  <c r="Y589" i="1"/>
  <c r="O602" i="1"/>
  <c r="H604" i="1"/>
  <c r="X613" i="1"/>
  <c r="Z613" i="1" s="1"/>
  <c r="Y618" i="1"/>
  <c r="Y620" i="1"/>
  <c r="Y627" i="1"/>
  <c r="X638" i="1"/>
  <c r="X640" i="1"/>
  <c r="X642" i="1"/>
  <c r="X644" i="1"/>
  <c r="X646" i="1"/>
  <c r="X648" i="1"/>
  <c r="X650" i="1"/>
  <c r="X652" i="1"/>
  <c r="H557" i="1"/>
  <c r="X559" i="1"/>
  <c r="Z559" i="1" s="1"/>
  <c r="H563" i="1"/>
  <c r="X565" i="1"/>
  <c r="Z565" i="1" s="1"/>
  <c r="X567" i="1"/>
  <c r="Z567" i="1" s="1"/>
  <c r="Y575" i="1"/>
  <c r="X577" i="1"/>
  <c r="Z577" i="1" s="1"/>
  <c r="X581" i="1"/>
  <c r="Z581" i="1" s="1"/>
  <c r="X585" i="1"/>
  <c r="Z585" i="1" s="1"/>
  <c r="O597" i="1"/>
  <c r="H602" i="1"/>
  <c r="Y604" i="1"/>
  <c r="Y634" i="1"/>
  <c r="Y559" i="1"/>
  <c r="X561" i="1"/>
  <c r="Z561" i="1" s="1"/>
  <c r="Y563" i="1"/>
  <c r="Y567" i="1"/>
  <c r="Y577" i="1"/>
  <c r="O579" i="1"/>
  <c r="Y581" i="1"/>
  <c r="X586" i="1"/>
  <c r="Z586" i="1" s="1"/>
  <c r="O594" i="1"/>
  <c r="X596" i="1"/>
  <c r="Z596" i="1" s="1"/>
  <c r="Y606" i="1"/>
  <c r="O611" i="1"/>
  <c r="Y616" i="1"/>
  <c r="H620" i="1"/>
  <c r="O622" i="1"/>
  <c r="X625" i="1"/>
  <c r="Z625" i="1" s="1"/>
  <c r="X629" i="1"/>
  <c r="Z629" i="1" s="1"/>
  <c r="H631" i="1"/>
  <c r="X655" i="1"/>
  <c r="X657" i="1"/>
  <c r="X659" i="1"/>
  <c r="O554" i="1"/>
  <c r="X554" i="1"/>
  <c r="Z554" i="1" s="1"/>
  <c r="H556" i="1"/>
  <c r="O562" i="1"/>
  <c r="O563" i="1"/>
  <c r="X566" i="1"/>
  <c r="H570" i="1"/>
  <c r="O578" i="1"/>
  <c r="H584" i="1"/>
  <c r="O590" i="1"/>
  <c r="O591" i="1"/>
  <c r="O592" i="1"/>
  <c r="O593" i="1"/>
  <c r="H600" i="1"/>
  <c r="O606" i="1"/>
  <c r="H613" i="1"/>
  <c r="O619" i="1"/>
  <c r="X622" i="1"/>
  <c r="H626" i="1"/>
  <c r="O632" i="1"/>
  <c r="Y636" i="1"/>
  <c r="H654" i="1"/>
  <c r="U654" i="1" s="1"/>
  <c r="W654" i="1" s="1"/>
  <c r="H655" i="1"/>
  <c r="U655" i="1" s="1"/>
  <c r="W655" i="1" s="1"/>
  <c r="H656" i="1"/>
  <c r="U656" i="1" s="1"/>
  <c r="W656" i="1" s="1"/>
  <c r="H657" i="1"/>
  <c r="U657" i="1" s="1"/>
  <c r="W657" i="1" s="1"/>
  <c r="H658" i="1"/>
  <c r="U658" i="1" s="1"/>
  <c r="W658" i="1" s="1"/>
  <c r="H659" i="1"/>
  <c r="U659" i="1" s="1"/>
  <c r="W659" i="1" s="1"/>
  <c r="O561" i="1"/>
  <c r="X564" i="1"/>
  <c r="Z564" i="1" s="1"/>
  <c r="O577" i="1"/>
  <c r="X579" i="1"/>
  <c r="Z579" i="1" s="1"/>
  <c r="O589" i="1"/>
  <c r="X594" i="1"/>
  <c r="Z594" i="1" s="1"/>
  <c r="O605" i="1"/>
  <c r="X607" i="1"/>
  <c r="Z607" i="1" s="1"/>
  <c r="H611" i="1"/>
  <c r="U611" i="1" s="1"/>
  <c r="W611" i="1" s="1"/>
  <c r="O618" i="1"/>
  <c r="X620" i="1"/>
  <c r="Z620" i="1" s="1"/>
  <c r="O631" i="1"/>
  <c r="X633" i="1"/>
  <c r="Z633" i="1" s="1"/>
  <c r="H638" i="1"/>
  <c r="U638" i="1" s="1"/>
  <c r="W638" i="1" s="1"/>
  <c r="H639" i="1"/>
  <c r="U639" i="1" s="1"/>
  <c r="W639" i="1" s="1"/>
  <c r="H640" i="1"/>
  <c r="U640" i="1" s="1"/>
  <c r="W640" i="1" s="1"/>
  <c r="H641" i="1"/>
  <c r="U641" i="1" s="1"/>
  <c r="W641" i="1" s="1"/>
  <c r="H642" i="1"/>
  <c r="U642" i="1" s="1"/>
  <c r="W642" i="1" s="1"/>
  <c r="H643" i="1"/>
  <c r="U643" i="1" s="1"/>
  <c r="W643" i="1" s="1"/>
  <c r="H644" i="1"/>
  <c r="U644" i="1" s="1"/>
  <c r="W644" i="1" s="1"/>
  <c r="H645" i="1"/>
  <c r="U645" i="1" s="1"/>
  <c r="W645" i="1" s="1"/>
  <c r="H646" i="1"/>
  <c r="U646" i="1" s="1"/>
  <c r="W646" i="1" s="1"/>
  <c r="H647" i="1"/>
  <c r="U647" i="1" s="1"/>
  <c r="W647" i="1" s="1"/>
  <c r="H648" i="1"/>
  <c r="U648" i="1" s="1"/>
  <c r="W648" i="1" s="1"/>
  <c r="H649" i="1"/>
  <c r="U649" i="1" s="1"/>
  <c r="W649" i="1" s="1"/>
  <c r="H650" i="1"/>
  <c r="U650" i="1" s="1"/>
  <c r="W650" i="1" s="1"/>
  <c r="H651" i="1"/>
  <c r="U651" i="1" s="1"/>
  <c r="W651" i="1" s="1"/>
  <c r="H652" i="1"/>
  <c r="U652" i="1" s="1"/>
  <c r="W652" i="1" s="1"/>
  <c r="O588" i="1"/>
  <c r="X606" i="1"/>
  <c r="Z606" i="1" s="1"/>
  <c r="X619" i="1"/>
  <c r="Z619" i="1" s="1"/>
  <c r="O630" i="1"/>
  <c r="X632" i="1"/>
  <c r="Z632" i="1" s="1"/>
  <c r="O559" i="1"/>
  <c r="X562" i="1"/>
  <c r="H567" i="1"/>
  <c r="O574" i="1"/>
  <c r="O575" i="1"/>
  <c r="H581" i="1"/>
  <c r="O587" i="1"/>
  <c r="X590" i="1"/>
  <c r="X591" i="1"/>
  <c r="X592" i="1"/>
  <c r="H596" i="1"/>
  <c r="O603" i="1"/>
  <c r="H609" i="1"/>
  <c r="O616" i="1"/>
  <c r="H623" i="1"/>
  <c r="O629" i="1"/>
  <c r="H635" i="1"/>
  <c r="O560" i="1"/>
  <c r="X563" i="1"/>
  <c r="Z563" i="1" s="1"/>
  <c r="Y579" i="1"/>
  <c r="O617" i="1"/>
  <c r="X576" i="1"/>
  <c r="Z576" i="1" s="1"/>
  <c r="X588" i="1"/>
  <c r="Z588" i="1" s="1"/>
  <c r="X604" i="1"/>
  <c r="Z604" i="1" s="1"/>
  <c r="X617" i="1"/>
  <c r="Z617" i="1" s="1"/>
  <c r="X630" i="1"/>
  <c r="Z630" i="1" s="1"/>
  <c r="Y564" i="1"/>
  <c r="O576" i="1"/>
  <c r="X578" i="1"/>
  <c r="Z578" i="1" s="1"/>
  <c r="O604" i="1"/>
  <c r="O557" i="1"/>
  <c r="O571" i="1"/>
  <c r="O585" i="1"/>
  <c r="O601" i="1"/>
  <c r="O614" i="1"/>
  <c r="O627" i="1"/>
  <c r="X593" i="1"/>
  <c r="Z593" i="1" s="1"/>
  <c r="X560" i="1"/>
  <c r="Z560" i="1" s="1"/>
  <c r="O556" i="1"/>
  <c r="O570" i="1"/>
  <c r="O584" i="1"/>
  <c r="O600" i="1"/>
  <c r="X602" i="1"/>
  <c r="Z602" i="1" s="1"/>
  <c r="O613" i="1"/>
  <c r="X615" i="1"/>
  <c r="Z615" i="1" s="1"/>
  <c r="O626" i="1"/>
  <c r="X628" i="1"/>
  <c r="Z628" i="1" s="1"/>
  <c r="O637" i="1"/>
  <c r="Z562" i="1" l="1"/>
  <c r="Z591" i="1"/>
  <c r="Z574" i="1"/>
  <c r="Z611" i="1"/>
  <c r="Z590" i="1"/>
  <c r="Z572" i="1"/>
  <c r="Z652" i="1"/>
  <c r="Z639" i="1"/>
  <c r="Z658" i="1"/>
  <c r="Z597" i="1"/>
  <c r="Z622" i="1"/>
  <c r="Z650" i="1"/>
  <c r="Z644" i="1"/>
  <c r="Z640" i="1"/>
  <c r="Z638" i="1"/>
  <c r="Z648" i="1"/>
  <c r="Z646" i="1"/>
  <c r="Z592" i="1"/>
  <c r="Z647" i="1"/>
  <c r="Z566" i="1"/>
  <c r="Z645" i="1"/>
  <c r="Z641" i="1"/>
  <c r="Z636" i="1"/>
  <c r="Z659" i="1"/>
  <c r="Z657" i="1"/>
  <c r="Z656" i="1"/>
  <c r="Z655" i="1"/>
  <c r="Z643" i="1"/>
  <c r="Z654" i="1"/>
  <c r="Z642" i="1"/>
  <c r="Z651" i="1"/>
  <c r="Z649" i="1"/>
  <c r="X3115" i="1" l="1"/>
  <c r="W3115" i="1"/>
  <c r="O3115" i="1"/>
  <c r="H3115" i="1"/>
  <c r="U3115" i="1" s="1"/>
  <c r="V3115" i="1" s="1"/>
  <c r="X3114" i="1"/>
  <c r="W3114" i="1"/>
  <c r="O3114" i="1"/>
  <c r="H3114" i="1"/>
  <c r="U3114" i="1" s="1"/>
  <c r="V3114" i="1" s="1"/>
  <c r="Y3114" i="1" s="1"/>
  <c r="X3113" i="1"/>
  <c r="W3113" i="1"/>
  <c r="O3113" i="1"/>
  <c r="H3113" i="1"/>
  <c r="U3113" i="1" s="1"/>
  <c r="V3113" i="1" s="1"/>
  <c r="X3112" i="1"/>
  <c r="W3112" i="1"/>
  <c r="O3112" i="1"/>
  <c r="H3112" i="1"/>
  <c r="U3112" i="1" s="1"/>
  <c r="V3112" i="1" s="1"/>
  <c r="X3111" i="1"/>
  <c r="W3111" i="1"/>
  <c r="O3111" i="1"/>
  <c r="H3111" i="1"/>
  <c r="U3111" i="1" s="1"/>
  <c r="V3111" i="1" s="1"/>
  <c r="Y3111" i="1" s="1"/>
  <c r="X3110" i="1"/>
  <c r="W3110" i="1"/>
  <c r="O3110" i="1"/>
  <c r="H3110" i="1"/>
  <c r="U3110" i="1" s="1"/>
  <c r="V3110" i="1" s="1"/>
  <c r="X3109" i="1"/>
  <c r="W3109" i="1"/>
  <c r="O3109" i="1"/>
  <c r="H3109" i="1"/>
  <c r="U3109" i="1" s="1"/>
  <c r="V3109" i="1" s="1"/>
  <c r="X3108" i="1"/>
  <c r="W3108" i="1"/>
  <c r="O3108" i="1"/>
  <c r="H3108" i="1"/>
  <c r="U3108" i="1" s="1"/>
  <c r="V3108" i="1" s="1"/>
  <c r="Y3108" i="1" s="1"/>
  <c r="X3107" i="1"/>
  <c r="W3107" i="1"/>
  <c r="O3107" i="1"/>
  <c r="H3107" i="1"/>
  <c r="U3107" i="1" s="1"/>
  <c r="V3107" i="1" s="1"/>
  <c r="X3106" i="1"/>
  <c r="W3106" i="1"/>
  <c r="O3106" i="1"/>
  <c r="H3106" i="1"/>
  <c r="U3106" i="1" s="1"/>
  <c r="V3106" i="1" s="1"/>
  <c r="X3105" i="1"/>
  <c r="W3105" i="1"/>
  <c r="O3105" i="1"/>
  <c r="H3105" i="1"/>
  <c r="U3105" i="1" s="1"/>
  <c r="V3105" i="1" s="1"/>
  <c r="X3104" i="1"/>
  <c r="W3104" i="1"/>
  <c r="O3104" i="1"/>
  <c r="H3104" i="1"/>
  <c r="U3104" i="1" s="1"/>
  <c r="V3104" i="1" s="1"/>
  <c r="X3103" i="1"/>
  <c r="W3103" i="1"/>
  <c r="O3103" i="1"/>
  <c r="H3103" i="1"/>
  <c r="U3103" i="1" s="1"/>
  <c r="V3103" i="1" s="1"/>
  <c r="X3102" i="1"/>
  <c r="W3102" i="1"/>
  <c r="O3102" i="1"/>
  <c r="H3102" i="1"/>
  <c r="U3102" i="1" s="1"/>
  <c r="V3102" i="1" s="1"/>
  <c r="Y3102" i="1" s="1"/>
  <c r="X3101" i="1"/>
  <c r="W3101" i="1"/>
  <c r="O3101" i="1"/>
  <c r="H3101" i="1"/>
  <c r="U3101" i="1" s="1"/>
  <c r="V3101" i="1" s="1"/>
  <c r="X3100" i="1"/>
  <c r="W3100" i="1"/>
  <c r="O3100" i="1"/>
  <c r="H3100" i="1"/>
  <c r="U3100" i="1" s="1"/>
  <c r="V3100" i="1" s="1"/>
  <c r="X3099" i="1"/>
  <c r="W3099" i="1"/>
  <c r="O3099" i="1"/>
  <c r="H3099" i="1"/>
  <c r="U3099" i="1" s="1"/>
  <c r="V3099" i="1" s="1"/>
  <c r="Y3099" i="1" s="1"/>
  <c r="X3098" i="1"/>
  <c r="W3098" i="1"/>
  <c r="O3098" i="1"/>
  <c r="H3098" i="1"/>
  <c r="U3098" i="1" s="1"/>
  <c r="V3098" i="1" s="1"/>
  <c r="X3097" i="1"/>
  <c r="W3097" i="1"/>
  <c r="O3097" i="1"/>
  <c r="H3097" i="1"/>
  <c r="U3097" i="1" s="1"/>
  <c r="V3097" i="1" s="1"/>
  <c r="X3096" i="1"/>
  <c r="W3096" i="1"/>
  <c r="O3096" i="1"/>
  <c r="H3096" i="1"/>
  <c r="U3096" i="1" s="1"/>
  <c r="V3096" i="1" s="1"/>
  <c r="Y3096" i="1" s="1"/>
  <c r="X3095" i="1"/>
  <c r="W3095" i="1"/>
  <c r="O3095" i="1"/>
  <c r="H3095" i="1"/>
  <c r="U3095" i="1" s="1"/>
  <c r="V3095" i="1" s="1"/>
  <c r="X3094" i="1"/>
  <c r="W3094" i="1"/>
  <c r="O3094" i="1"/>
  <c r="H3094" i="1"/>
  <c r="U3094" i="1" s="1"/>
  <c r="V3094" i="1" s="1"/>
  <c r="X3093" i="1"/>
  <c r="W3093" i="1"/>
  <c r="O3093" i="1"/>
  <c r="H3093" i="1"/>
  <c r="U3093" i="1" s="1"/>
  <c r="V3093" i="1" s="1"/>
  <c r="Y3093" i="1" s="1"/>
  <c r="X3092" i="1"/>
  <c r="W3092" i="1"/>
  <c r="O3092" i="1"/>
  <c r="H3092" i="1"/>
  <c r="U3092" i="1" s="1"/>
  <c r="V3092" i="1" s="1"/>
  <c r="X3091" i="1"/>
  <c r="W3091" i="1"/>
  <c r="O3091" i="1"/>
  <c r="H3091" i="1"/>
  <c r="U3091" i="1" s="1"/>
  <c r="V3091" i="1" s="1"/>
  <c r="X3090" i="1"/>
  <c r="W3090" i="1"/>
  <c r="O3090" i="1"/>
  <c r="H3090" i="1"/>
  <c r="U3090" i="1" s="1"/>
  <c r="V3090" i="1" s="1"/>
  <c r="Y3090" i="1" s="1"/>
  <c r="X3089" i="1"/>
  <c r="W3089" i="1"/>
  <c r="O3089" i="1"/>
  <c r="H3089" i="1"/>
  <c r="U3089" i="1" s="1"/>
  <c r="V3089" i="1" s="1"/>
  <c r="X3088" i="1"/>
  <c r="W3088" i="1"/>
  <c r="O3088" i="1"/>
  <c r="H3088" i="1"/>
  <c r="U3088" i="1" s="1"/>
  <c r="V3088" i="1" s="1"/>
  <c r="X3087" i="1"/>
  <c r="W3087" i="1"/>
  <c r="O3087" i="1"/>
  <c r="H3087" i="1"/>
  <c r="U3087" i="1" s="1"/>
  <c r="V3087" i="1" s="1"/>
  <c r="X3086" i="1"/>
  <c r="W3086" i="1"/>
  <c r="O3086" i="1"/>
  <c r="H3086" i="1"/>
  <c r="U3086" i="1" s="1"/>
  <c r="V3086" i="1" s="1"/>
  <c r="X3085" i="1"/>
  <c r="W3085" i="1"/>
  <c r="O3085" i="1"/>
  <c r="H3085" i="1"/>
  <c r="U3085" i="1" s="1"/>
  <c r="V3085" i="1" s="1"/>
  <c r="X3084" i="1"/>
  <c r="W3084" i="1"/>
  <c r="O3084" i="1"/>
  <c r="H3084" i="1"/>
  <c r="U3084" i="1" s="1"/>
  <c r="V3084" i="1" s="1"/>
  <c r="X3083" i="1"/>
  <c r="W3083" i="1"/>
  <c r="O3083" i="1"/>
  <c r="H3083" i="1"/>
  <c r="U3083" i="1" s="1"/>
  <c r="V3083" i="1" s="1"/>
  <c r="X3082" i="1"/>
  <c r="W3082" i="1"/>
  <c r="O3082" i="1"/>
  <c r="H3082" i="1"/>
  <c r="U3082" i="1" s="1"/>
  <c r="V3082" i="1" s="1"/>
  <c r="X3081" i="1"/>
  <c r="W3081" i="1"/>
  <c r="O3081" i="1"/>
  <c r="H3081" i="1"/>
  <c r="U3081" i="1" s="1"/>
  <c r="V3081" i="1" s="1"/>
  <c r="X3080" i="1"/>
  <c r="W3080" i="1"/>
  <c r="O3080" i="1"/>
  <c r="H3080" i="1"/>
  <c r="U3080" i="1" s="1"/>
  <c r="V3080" i="1" s="1"/>
  <c r="X3079" i="1"/>
  <c r="W3079" i="1"/>
  <c r="O3079" i="1"/>
  <c r="H3079" i="1"/>
  <c r="U3079" i="1" s="1"/>
  <c r="V3079" i="1" s="1"/>
  <c r="X3078" i="1"/>
  <c r="W3078" i="1"/>
  <c r="O3078" i="1"/>
  <c r="H3078" i="1"/>
  <c r="U3078" i="1" s="1"/>
  <c r="V3078" i="1" s="1"/>
  <c r="X3077" i="1"/>
  <c r="W3077" i="1"/>
  <c r="O3077" i="1"/>
  <c r="H3077" i="1"/>
  <c r="U3077" i="1" s="1"/>
  <c r="V3077" i="1" s="1"/>
  <c r="X3076" i="1"/>
  <c r="W3076" i="1"/>
  <c r="O3076" i="1"/>
  <c r="H3076" i="1"/>
  <c r="U3076" i="1" s="1"/>
  <c r="V3076" i="1" s="1"/>
  <c r="X3075" i="1"/>
  <c r="W3075" i="1"/>
  <c r="O3075" i="1"/>
  <c r="H3075" i="1"/>
  <c r="U3075" i="1" s="1"/>
  <c r="V3075" i="1" s="1"/>
  <c r="X3074" i="1"/>
  <c r="W3074" i="1"/>
  <c r="O3074" i="1"/>
  <c r="H3074" i="1"/>
  <c r="U3074" i="1" s="1"/>
  <c r="V3074" i="1" s="1"/>
  <c r="X3073" i="1"/>
  <c r="W3073" i="1"/>
  <c r="O3073" i="1"/>
  <c r="H3073" i="1"/>
  <c r="U3073" i="1" s="1"/>
  <c r="V3073" i="1" s="1"/>
  <c r="X3072" i="1"/>
  <c r="W3072" i="1"/>
  <c r="O3072" i="1"/>
  <c r="H3072" i="1"/>
  <c r="U3072" i="1" s="1"/>
  <c r="V3072" i="1" s="1"/>
  <c r="X3071" i="1"/>
  <c r="W3071" i="1"/>
  <c r="O3071" i="1"/>
  <c r="H3071" i="1"/>
  <c r="U3071" i="1" s="1"/>
  <c r="V3071" i="1" s="1"/>
  <c r="X3070" i="1"/>
  <c r="W3070" i="1"/>
  <c r="O3070" i="1"/>
  <c r="H3070" i="1"/>
  <c r="U3070" i="1" s="1"/>
  <c r="V3070" i="1" s="1"/>
  <c r="X3069" i="1"/>
  <c r="W3069" i="1"/>
  <c r="O3069" i="1"/>
  <c r="H3069" i="1"/>
  <c r="U3069" i="1" s="1"/>
  <c r="V3069" i="1" s="1"/>
  <c r="X3068" i="1"/>
  <c r="W3068" i="1"/>
  <c r="O3068" i="1"/>
  <c r="H3068" i="1"/>
  <c r="U3068" i="1" s="1"/>
  <c r="V3068" i="1" s="1"/>
  <c r="X3067" i="1"/>
  <c r="W3067" i="1"/>
  <c r="O3067" i="1"/>
  <c r="H3067" i="1"/>
  <c r="U3067" i="1" s="1"/>
  <c r="V3067" i="1" s="1"/>
  <c r="X3066" i="1"/>
  <c r="W3066" i="1"/>
  <c r="O3066" i="1"/>
  <c r="H3066" i="1"/>
  <c r="U3066" i="1" s="1"/>
  <c r="V3066" i="1" s="1"/>
  <c r="X3065" i="1"/>
  <c r="W3065" i="1"/>
  <c r="O3065" i="1"/>
  <c r="H3065" i="1"/>
  <c r="U3065" i="1" s="1"/>
  <c r="V3065" i="1" s="1"/>
  <c r="X3064" i="1"/>
  <c r="W3064" i="1"/>
  <c r="O3064" i="1"/>
  <c r="H3064" i="1"/>
  <c r="U3064" i="1" s="1"/>
  <c r="V3064" i="1" s="1"/>
  <c r="X3063" i="1"/>
  <c r="W3063" i="1"/>
  <c r="O3063" i="1"/>
  <c r="H3063" i="1"/>
  <c r="U3063" i="1" s="1"/>
  <c r="V3063" i="1" s="1"/>
  <c r="X3062" i="1"/>
  <c r="W3062" i="1"/>
  <c r="O3062" i="1"/>
  <c r="H3062" i="1"/>
  <c r="U3062" i="1" s="1"/>
  <c r="V3062" i="1" s="1"/>
  <c r="X3061" i="1"/>
  <c r="W3061" i="1"/>
  <c r="O3061" i="1"/>
  <c r="H3061" i="1"/>
  <c r="U3061" i="1" s="1"/>
  <c r="V3061" i="1" s="1"/>
  <c r="X3060" i="1"/>
  <c r="W3060" i="1"/>
  <c r="O3060" i="1"/>
  <c r="H3060" i="1"/>
  <c r="U3060" i="1" s="1"/>
  <c r="V3060" i="1" s="1"/>
  <c r="X3059" i="1"/>
  <c r="W3059" i="1"/>
  <c r="O3059" i="1"/>
  <c r="H3059" i="1"/>
  <c r="U3059" i="1" s="1"/>
  <c r="V3059" i="1" s="1"/>
  <c r="X3058" i="1"/>
  <c r="W3058" i="1"/>
  <c r="O3058" i="1"/>
  <c r="H3058" i="1"/>
  <c r="U3058" i="1" s="1"/>
  <c r="V3058" i="1" s="1"/>
  <c r="X3057" i="1"/>
  <c r="W3057" i="1"/>
  <c r="O3057" i="1"/>
  <c r="H3057" i="1"/>
  <c r="U3057" i="1" s="1"/>
  <c r="V3057" i="1" s="1"/>
  <c r="X3056" i="1"/>
  <c r="W3056" i="1"/>
  <c r="O3056" i="1"/>
  <c r="H3056" i="1"/>
  <c r="U3056" i="1" s="1"/>
  <c r="V3056" i="1" s="1"/>
  <c r="X3055" i="1"/>
  <c r="W3055" i="1"/>
  <c r="O3055" i="1"/>
  <c r="H3055" i="1"/>
  <c r="U3055" i="1" s="1"/>
  <c r="V3055" i="1" s="1"/>
  <c r="X3054" i="1"/>
  <c r="W3054" i="1"/>
  <c r="O3054" i="1"/>
  <c r="H3054" i="1"/>
  <c r="U3054" i="1" s="1"/>
  <c r="V3054" i="1" s="1"/>
  <c r="X3053" i="1"/>
  <c r="W3053" i="1"/>
  <c r="O3053" i="1"/>
  <c r="H3053" i="1"/>
  <c r="U3053" i="1" s="1"/>
  <c r="V3053" i="1" s="1"/>
  <c r="X3052" i="1"/>
  <c r="W3052" i="1"/>
  <c r="O3052" i="1"/>
  <c r="H3052" i="1"/>
  <c r="U3052" i="1" s="1"/>
  <c r="V3052" i="1" s="1"/>
  <c r="X3051" i="1"/>
  <c r="W3051" i="1"/>
  <c r="O3051" i="1"/>
  <c r="H3051" i="1"/>
  <c r="U3051" i="1" s="1"/>
  <c r="V3051" i="1" s="1"/>
  <c r="X3050" i="1"/>
  <c r="W3050" i="1"/>
  <c r="O3050" i="1"/>
  <c r="H3050" i="1"/>
  <c r="U3050" i="1" s="1"/>
  <c r="V3050" i="1" s="1"/>
  <c r="X3049" i="1"/>
  <c r="W3049" i="1"/>
  <c r="O3049" i="1"/>
  <c r="H3049" i="1"/>
  <c r="U3049" i="1" s="1"/>
  <c r="V3049" i="1" s="1"/>
  <c r="X3048" i="1"/>
  <c r="W3048" i="1"/>
  <c r="O3048" i="1"/>
  <c r="H3048" i="1"/>
  <c r="U3048" i="1" s="1"/>
  <c r="V3048" i="1" s="1"/>
  <c r="Y3048" i="1" s="1"/>
  <c r="X3047" i="1"/>
  <c r="W3047" i="1"/>
  <c r="O3047" i="1"/>
  <c r="H3047" i="1"/>
  <c r="U3047" i="1" s="1"/>
  <c r="V3047" i="1" s="1"/>
  <c r="X3046" i="1"/>
  <c r="W3046" i="1"/>
  <c r="O3046" i="1"/>
  <c r="H3046" i="1"/>
  <c r="U3046" i="1" s="1"/>
  <c r="V3046" i="1" s="1"/>
  <c r="X3045" i="1"/>
  <c r="W3045" i="1"/>
  <c r="O3045" i="1"/>
  <c r="H3045" i="1"/>
  <c r="U3045" i="1" s="1"/>
  <c r="V3045" i="1" s="1"/>
  <c r="Y3045" i="1" s="1"/>
  <c r="X3044" i="1"/>
  <c r="W3044" i="1"/>
  <c r="O3044" i="1"/>
  <c r="H3044" i="1"/>
  <c r="U3044" i="1" s="1"/>
  <c r="V3044" i="1" s="1"/>
  <c r="X3043" i="1"/>
  <c r="W3043" i="1"/>
  <c r="O3043" i="1"/>
  <c r="H3043" i="1"/>
  <c r="U3043" i="1" s="1"/>
  <c r="V3043" i="1" s="1"/>
  <c r="X3042" i="1"/>
  <c r="W3042" i="1"/>
  <c r="O3042" i="1"/>
  <c r="H3042" i="1"/>
  <c r="U3042" i="1" s="1"/>
  <c r="V3042" i="1" s="1"/>
  <c r="X3041" i="1"/>
  <c r="W3041" i="1"/>
  <c r="O3041" i="1"/>
  <c r="H3041" i="1"/>
  <c r="U3041" i="1" s="1"/>
  <c r="V3041" i="1" s="1"/>
  <c r="X3040" i="1"/>
  <c r="W3040" i="1"/>
  <c r="O3040" i="1"/>
  <c r="H3040" i="1"/>
  <c r="U3040" i="1" s="1"/>
  <c r="V3040" i="1" s="1"/>
  <c r="X3039" i="1"/>
  <c r="W3039" i="1"/>
  <c r="O3039" i="1"/>
  <c r="H3039" i="1"/>
  <c r="U3039" i="1" s="1"/>
  <c r="V3039" i="1" s="1"/>
  <c r="X3038" i="1"/>
  <c r="W3038" i="1"/>
  <c r="O3038" i="1"/>
  <c r="H3038" i="1"/>
  <c r="U3038" i="1" s="1"/>
  <c r="V3038" i="1" s="1"/>
  <c r="X3037" i="1"/>
  <c r="W3037" i="1"/>
  <c r="O3037" i="1"/>
  <c r="H3037" i="1"/>
  <c r="U3037" i="1" s="1"/>
  <c r="V3037" i="1" s="1"/>
  <c r="X3036" i="1"/>
  <c r="W3036" i="1"/>
  <c r="O3036" i="1"/>
  <c r="H3036" i="1"/>
  <c r="U3036" i="1" s="1"/>
  <c r="V3036" i="1" s="1"/>
  <c r="X3035" i="1"/>
  <c r="W3035" i="1"/>
  <c r="O3035" i="1"/>
  <c r="H3035" i="1"/>
  <c r="U3035" i="1" s="1"/>
  <c r="V3035" i="1" s="1"/>
  <c r="X3034" i="1"/>
  <c r="W3034" i="1"/>
  <c r="O3034" i="1"/>
  <c r="H3034" i="1"/>
  <c r="U3034" i="1" s="1"/>
  <c r="V3034" i="1" s="1"/>
  <c r="X3033" i="1"/>
  <c r="W3033" i="1"/>
  <c r="O3033" i="1"/>
  <c r="H3033" i="1"/>
  <c r="U3033" i="1" s="1"/>
  <c r="V3033" i="1" s="1"/>
  <c r="X3032" i="1"/>
  <c r="W3032" i="1"/>
  <c r="O3032" i="1"/>
  <c r="H3032" i="1"/>
  <c r="U3032" i="1" s="1"/>
  <c r="V3032" i="1" s="1"/>
  <c r="X3031" i="1"/>
  <c r="W3031" i="1"/>
  <c r="O3031" i="1"/>
  <c r="H3031" i="1"/>
  <c r="U3031" i="1" s="1"/>
  <c r="V3031" i="1" s="1"/>
  <c r="X3030" i="1"/>
  <c r="W3030" i="1"/>
  <c r="O3030" i="1"/>
  <c r="H3030" i="1"/>
  <c r="U3030" i="1" s="1"/>
  <c r="V3030" i="1" s="1"/>
  <c r="X3029" i="1"/>
  <c r="W3029" i="1"/>
  <c r="O3029" i="1"/>
  <c r="H3029" i="1"/>
  <c r="U3029" i="1" s="1"/>
  <c r="V3029" i="1" s="1"/>
  <c r="X3028" i="1"/>
  <c r="W3028" i="1"/>
  <c r="O3028" i="1"/>
  <c r="H3028" i="1"/>
  <c r="U3028" i="1" s="1"/>
  <c r="V3028" i="1" s="1"/>
  <c r="X3027" i="1"/>
  <c r="W3027" i="1"/>
  <c r="O3027" i="1"/>
  <c r="H3027" i="1"/>
  <c r="U3027" i="1" s="1"/>
  <c r="V3027" i="1" s="1"/>
  <c r="X3026" i="1"/>
  <c r="W3026" i="1"/>
  <c r="O3026" i="1"/>
  <c r="H3026" i="1"/>
  <c r="U3026" i="1" s="1"/>
  <c r="V3026" i="1" s="1"/>
  <c r="X3025" i="1"/>
  <c r="W3025" i="1"/>
  <c r="O3025" i="1"/>
  <c r="H3025" i="1"/>
  <c r="U3025" i="1" s="1"/>
  <c r="V3025" i="1" s="1"/>
  <c r="X3024" i="1"/>
  <c r="W3024" i="1"/>
  <c r="O3024" i="1"/>
  <c r="H3024" i="1"/>
  <c r="U3024" i="1" s="1"/>
  <c r="V3024" i="1" s="1"/>
  <c r="X3023" i="1"/>
  <c r="W3023" i="1"/>
  <c r="O3023" i="1"/>
  <c r="H3023" i="1"/>
  <c r="U3023" i="1" s="1"/>
  <c r="V3023" i="1" s="1"/>
  <c r="X3022" i="1"/>
  <c r="W3022" i="1"/>
  <c r="O3022" i="1"/>
  <c r="H3022" i="1"/>
  <c r="U3022" i="1" s="1"/>
  <c r="V3022" i="1" s="1"/>
  <c r="X3021" i="1"/>
  <c r="W3021" i="1"/>
  <c r="O3021" i="1"/>
  <c r="H3021" i="1"/>
  <c r="U3021" i="1" s="1"/>
  <c r="V3021" i="1" s="1"/>
  <c r="X3020" i="1"/>
  <c r="W3020" i="1"/>
  <c r="O3020" i="1"/>
  <c r="H3020" i="1"/>
  <c r="U3020" i="1" s="1"/>
  <c r="V3020" i="1" s="1"/>
  <c r="X3019" i="1"/>
  <c r="W3019" i="1"/>
  <c r="O3019" i="1"/>
  <c r="H3019" i="1"/>
  <c r="U3019" i="1" s="1"/>
  <c r="V3019" i="1" s="1"/>
  <c r="X3018" i="1"/>
  <c r="W3018" i="1"/>
  <c r="O3018" i="1"/>
  <c r="H3018" i="1"/>
  <c r="U3018" i="1" s="1"/>
  <c r="V3018" i="1" s="1"/>
  <c r="X3017" i="1"/>
  <c r="W3017" i="1"/>
  <c r="O3017" i="1"/>
  <c r="H3017" i="1"/>
  <c r="U3017" i="1" s="1"/>
  <c r="V3017" i="1" s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M3010" i="1"/>
  <c r="L3010" i="1"/>
  <c r="K3010" i="1"/>
  <c r="J3010" i="1"/>
  <c r="I3010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M3004" i="1"/>
  <c r="L3004" i="1"/>
  <c r="K3004" i="1"/>
  <c r="J3004" i="1"/>
  <c r="I3004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M2999" i="1"/>
  <c r="L2999" i="1"/>
  <c r="K2999" i="1"/>
  <c r="J2999" i="1"/>
  <c r="I2999" i="1"/>
  <c r="M2998" i="1"/>
  <c r="L2998" i="1"/>
  <c r="K2998" i="1"/>
  <c r="J2998" i="1"/>
  <c r="I2998" i="1"/>
  <c r="M2997" i="1"/>
  <c r="L2997" i="1"/>
  <c r="K2997" i="1"/>
  <c r="J2997" i="1"/>
  <c r="I2997" i="1"/>
  <c r="M2996" i="1"/>
  <c r="L2996" i="1"/>
  <c r="K2996" i="1"/>
  <c r="J2996" i="1"/>
  <c r="I2996" i="1"/>
  <c r="M2995" i="1"/>
  <c r="L2995" i="1"/>
  <c r="K2995" i="1"/>
  <c r="J2995" i="1"/>
  <c r="I2995" i="1"/>
  <c r="M2994" i="1"/>
  <c r="L2994" i="1"/>
  <c r="K2994" i="1"/>
  <c r="J2994" i="1"/>
  <c r="I2994" i="1"/>
  <c r="M2993" i="1"/>
  <c r="L2993" i="1"/>
  <c r="K2993" i="1"/>
  <c r="J2993" i="1"/>
  <c r="I2993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M2988" i="1"/>
  <c r="L2988" i="1"/>
  <c r="K2988" i="1"/>
  <c r="J2988" i="1"/>
  <c r="I2988" i="1"/>
  <c r="M2987" i="1"/>
  <c r="L2987" i="1"/>
  <c r="K2987" i="1"/>
  <c r="J2987" i="1"/>
  <c r="I2987" i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M2983" i="1"/>
  <c r="L2983" i="1"/>
  <c r="K2983" i="1"/>
  <c r="J2983" i="1"/>
  <c r="I2983" i="1"/>
  <c r="M2982" i="1"/>
  <c r="L2982" i="1"/>
  <c r="K2982" i="1"/>
  <c r="J2982" i="1"/>
  <c r="I2982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N2914" i="1"/>
  <c r="M2914" i="1"/>
  <c r="L2914" i="1"/>
  <c r="K2914" i="1"/>
  <c r="J2914" i="1"/>
  <c r="I2914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N2907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M2899" i="1"/>
  <c r="L2899" i="1"/>
  <c r="K2899" i="1"/>
  <c r="J2899" i="1"/>
  <c r="I2899" i="1"/>
  <c r="M2898" i="1"/>
  <c r="L2898" i="1"/>
  <c r="K2898" i="1"/>
  <c r="J2898" i="1"/>
  <c r="I2898" i="1"/>
  <c r="M2897" i="1"/>
  <c r="L2897" i="1"/>
  <c r="K2897" i="1"/>
  <c r="J2897" i="1"/>
  <c r="I2897" i="1"/>
  <c r="M2896" i="1"/>
  <c r="L2896" i="1"/>
  <c r="K2896" i="1"/>
  <c r="J2896" i="1"/>
  <c r="I2896" i="1"/>
  <c r="M2895" i="1"/>
  <c r="L2895" i="1"/>
  <c r="K2895" i="1"/>
  <c r="J2895" i="1"/>
  <c r="I2895" i="1"/>
  <c r="M2894" i="1"/>
  <c r="L2894" i="1"/>
  <c r="K2894" i="1"/>
  <c r="J2894" i="1"/>
  <c r="I2894" i="1"/>
  <c r="M2893" i="1"/>
  <c r="L2893" i="1"/>
  <c r="K2893" i="1"/>
  <c r="J2893" i="1"/>
  <c r="I2893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M2888" i="1"/>
  <c r="L2888" i="1"/>
  <c r="K2888" i="1"/>
  <c r="J2888" i="1"/>
  <c r="I2888" i="1"/>
  <c r="M2887" i="1"/>
  <c r="L2887" i="1"/>
  <c r="K2887" i="1"/>
  <c r="J2887" i="1"/>
  <c r="I2887" i="1"/>
  <c r="N2886" i="1"/>
  <c r="M2886" i="1"/>
  <c r="L2886" i="1"/>
  <c r="K2886" i="1"/>
  <c r="J2886" i="1"/>
  <c r="I2886" i="1"/>
  <c r="M2885" i="1"/>
  <c r="L2885" i="1"/>
  <c r="K2885" i="1"/>
  <c r="J2885" i="1"/>
  <c r="I2885" i="1"/>
  <c r="M2884" i="1"/>
  <c r="L2884" i="1"/>
  <c r="K2884" i="1"/>
  <c r="J2884" i="1"/>
  <c r="I2884" i="1"/>
  <c r="M2883" i="1"/>
  <c r="L2883" i="1"/>
  <c r="K2883" i="1"/>
  <c r="J2883" i="1"/>
  <c r="I2883" i="1"/>
  <c r="M2882" i="1"/>
  <c r="L2882" i="1"/>
  <c r="K2882" i="1"/>
  <c r="J2882" i="1"/>
  <c r="I2882" i="1"/>
  <c r="N2881" i="1"/>
  <c r="M2881" i="1"/>
  <c r="L2881" i="1"/>
  <c r="K2881" i="1"/>
  <c r="J2881" i="1"/>
  <c r="I2881" i="1"/>
  <c r="M2880" i="1"/>
  <c r="L2880" i="1"/>
  <c r="K2880" i="1"/>
  <c r="J2880" i="1"/>
  <c r="I2880" i="1"/>
  <c r="M2879" i="1"/>
  <c r="L2879" i="1"/>
  <c r="K2879" i="1"/>
  <c r="J2879" i="1"/>
  <c r="I2879" i="1"/>
  <c r="M2878" i="1"/>
  <c r="L2878" i="1"/>
  <c r="K2878" i="1"/>
  <c r="J2878" i="1"/>
  <c r="I2878" i="1"/>
  <c r="M2877" i="1"/>
  <c r="L2877" i="1"/>
  <c r="K2877" i="1"/>
  <c r="J2877" i="1"/>
  <c r="I2877" i="1"/>
  <c r="M2876" i="1"/>
  <c r="L2876" i="1"/>
  <c r="K2876" i="1"/>
  <c r="J2876" i="1"/>
  <c r="I2876" i="1"/>
  <c r="M2875" i="1"/>
  <c r="L2875" i="1"/>
  <c r="K2875" i="1"/>
  <c r="J2875" i="1"/>
  <c r="I2875" i="1"/>
  <c r="M2874" i="1"/>
  <c r="L2874" i="1"/>
  <c r="K2874" i="1"/>
  <c r="J2874" i="1"/>
  <c r="I2874" i="1"/>
  <c r="M2873" i="1"/>
  <c r="L2873" i="1"/>
  <c r="K2873" i="1"/>
  <c r="J2873" i="1"/>
  <c r="I2873" i="1"/>
  <c r="N2872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N2849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N2843" i="1"/>
  <c r="M2843" i="1"/>
  <c r="L2843" i="1"/>
  <c r="K2843" i="1"/>
  <c r="J2843" i="1"/>
  <c r="I2843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N2835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M2831" i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N2826" i="1"/>
  <c r="M2826" i="1"/>
  <c r="L2826" i="1"/>
  <c r="K2826" i="1"/>
  <c r="J2826" i="1"/>
  <c r="I2826" i="1"/>
  <c r="N2825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N2813" i="1"/>
  <c r="M2813" i="1"/>
  <c r="L2813" i="1"/>
  <c r="K2813" i="1"/>
  <c r="J2813" i="1"/>
  <c r="I2813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M2805" i="1"/>
  <c r="L2805" i="1"/>
  <c r="K2805" i="1"/>
  <c r="J2805" i="1"/>
  <c r="I2805" i="1"/>
  <c r="M2804" i="1"/>
  <c r="L2804" i="1"/>
  <c r="K2804" i="1"/>
  <c r="J2804" i="1"/>
  <c r="I2804" i="1"/>
  <c r="M2803" i="1"/>
  <c r="L2803" i="1"/>
  <c r="K2803" i="1"/>
  <c r="J2803" i="1"/>
  <c r="I2803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M2798" i="1"/>
  <c r="L2798" i="1"/>
  <c r="K2798" i="1"/>
  <c r="J2798" i="1"/>
  <c r="I2798" i="1"/>
  <c r="M2797" i="1"/>
  <c r="L2797" i="1"/>
  <c r="K2797" i="1"/>
  <c r="J2797" i="1"/>
  <c r="I2797" i="1"/>
  <c r="M2796" i="1"/>
  <c r="L2796" i="1"/>
  <c r="K2796" i="1"/>
  <c r="J2796" i="1"/>
  <c r="I2796" i="1"/>
  <c r="M2795" i="1"/>
  <c r="L2795" i="1"/>
  <c r="K2795" i="1"/>
  <c r="J2795" i="1"/>
  <c r="I2795" i="1"/>
  <c r="M2794" i="1"/>
  <c r="L2794" i="1"/>
  <c r="K2794" i="1"/>
  <c r="J2794" i="1"/>
  <c r="I2794" i="1"/>
  <c r="M2793" i="1"/>
  <c r="L2793" i="1"/>
  <c r="K2793" i="1"/>
  <c r="J2793" i="1"/>
  <c r="I2793" i="1"/>
  <c r="M2792" i="1"/>
  <c r="L2792" i="1"/>
  <c r="K2792" i="1"/>
  <c r="J2792" i="1"/>
  <c r="I2792" i="1"/>
  <c r="M2791" i="1"/>
  <c r="L2791" i="1"/>
  <c r="K2791" i="1"/>
  <c r="J2791" i="1"/>
  <c r="I2791" i="1"/>
  <c r="M2790" i="1"/>
  <c r="L2790" i="1"/>
  <c r="K2790" i="1"/>
  <c r="J2790" i="1"/>
  <c r="I2790" i="1"/>
  <c r="M2789" i="1"/>
  <c r="L2789" i="1"/>
  <c r="K2789" i="1"/>
  <c r="J2789" i="1"/>
  <c r="I2789" i="1"/>
  <c r="M2788" i="1"/>
  <c r="L2788" i="1"/>
  <c r="K2788" i="1"/>
  <c r="J2788" i="1"/>
  <c r="I2788" i="1"/>
  <c r="M2787" i="1"/>
  <c r="L2787" i="1"/>
  <c r="K2787" i="1"/>
  <c r="J2787" i="1"/>
  <c r="I2787" i="1"/>
  <c r="M2786" i="1"/>
  <c r="L2786" i="1"/>
  <c r="K2786" i="1"/>
  <c r="J2786" i="1"/>
  <c r="I2786" i="1"/>
  <c r="M2785" i="1"/>
  <c r="L2785" i="1"/>
  <c r="K2785" i="1"/>
  <c r="J2785" i="1"/>
  <c r="I2785" i="1"/>
  <c r="M2784" i="1"/>
  <c r="L2784" i="1"/>
  <c r="K2784" i="1"/>
  <c r="J2784" i="1"/>
  <c r="I2784" i="1"/>
  <c r="M2783" i="1"/>
  <c r="L2783" i="1"/>
  <c r="K2783" i="1"/>
  <c r="J2783" i="1"/>
  <c r="I2783" i="1"/>
  <c r="M2782" i="1"/>
  <c r="L2782" i="1"/>
  <c r="K2782" i="1"/>
  <c r="J2782" i="1"/>
  <c r="I2782" i="1"/>
  <c r="M2781" i="1"/>
  <c r="L2781" i="1"/>
  <c r="K2781" i="1"/>
  <c r="J2781" i="1"/>
  <c r="I2781" i="1"/>
  <c r="M2780" i="1"/>
  <c r="L2780" i="1"/>
  <c r="K2780" i="1"/>
  <c r="J2780" i="1"/>
  <c r="I2780" i="1"/>
  <c r="M2779" i="1"/>
  <c r="L2779" i="1"/>
  <c r="K2779" i="1"/>
  <c r="J2779" i="1"/>
  <c r="I2779" i="1"/>
  <c r="M2778" i="1"/>
  <c r="L2778" i="1"/>
  <c r="K2778" i="1"/>
  <c r="J2778" i="1"/>
  <c r="I2778" i="1"/>
  <c r="M2777" i="1"/>
  <c r="L2777" i="1"/>
  <c r="K2777" i="1"/>
  <c r="J2777" i="1"/>
  <c r="I2777" i="1"/>
  <c r="M2776" i="1"/>
  <c r="L2776" i="1"/>
  <c r="K2776" i="1"/>
  <c r="J2776" i="1"/>
  <c r="I2776" i="1"/>
  <c r="N2775" i="1"/>
  <c r="M2775" i="1"/>
  <c r="L2775" i="1"/>
  <c r="K2775" i="1"/>
  <c r="J2775" i="1"/>
  <c r="I2775" i="1"/>
  <c r="M2774" i="1"/>
  <c r="L2774" i="1"/>
  <c r="K2774" i="1"/>
  <c r="J2774" i="1"/>
  <c r="I2774" i="1"/>
  <c r="M2773" i="1"/>
  <c r="L2773" i="1"/>
  <c r="K2773" i="1"/>
  <c r="J2773" i="1"/>
  <c r="I2773" i="1"/>
  <c r="M2772" i="1"/>
  <c r="L2772" i="1"/>
  <c r="K2772" i="1"/>
  <c r="J2772" i="1"/>
  <c r="I2772" i="1"/>
  <c r="M2771" i="1"/>
  <c r="L2771" i="1"/>
  <c r="K2771" i="1"/>
  <c r="J2771" i="1"/>
  <c r="I2771" i="1"/>
  <c r="M2770" i="1"/>
  <c r="L2770" i="1"/>
  <c r="K2770" i="1"/>
  <c r="J2770" i="1"/>
  <c r="I2770" i="1"/>
  <c r="M2769" i="1"/>
  <c r="L2769" i="1"/>
  <c r="K2769" i="1"/>
  <c r="J2769" i="1"/>
  <c r="I2769" i="1"/>
  <c r="M2768" i="1"/>
  <c r="L2768" i="1"/>
  <c r="K2768" i="1"/>
  <c r="J2768" i="1"/>
  <c r="I2768" i="1"/>
  <c r="N2767" i="1"/>
  <c r="M2767" i="1"/>
  <c r="L2767" i="1"/>
  <c r="K2767" i="1"/>
  <c r="J2767" i="1"/>
  <c r="I2767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M2762" i="1"/>
  <c r="L2762" i="1"/>
  <c r="K2762" i="1"/>
  <c r="J2762" i="1"/>
  <c r="I2762" i="1"/>
  <c r="N2761" i="1"/>
  <c r="M2761" i="1"/>
  <c r="L2761" i="1"/>
  <c r="K2761" i="1"/>
  <c r="J2761" i="1"/>
  <c r="I2761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N2749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N2736" i="1"/>
  <c r="M2736" i="1"/>
  <c r="L2736" i="1"/>
  <c r="K2736" i="1"/>
  <c r="J2736" i="1"/>
  <c r="I2736" i="1"/>
  <c r="M2735" i="1"/>
  <c r="L2735" i="1"/>
  <c r="K2735" i="1"/>
  <c r="J2735" i="1"/>
  <c r="I2735" i="1"/>
  <c r="N2734" i="1"/>
  <c r="N2735" i="1" s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N2731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M2724" i="1"/>
  <c r="L2724" i="1"/>
  <c r="K2724" i="1"/>
  <c r="J2724" i="1"/>
  <c r="I2724" i="1"/>
  <c r="N2723" i="1"/>
  <c r="M2723" i="1"/>
  <c r="L2723" i="1"/>
  <c r="K2723" i="1"/>
  <c r="J2723" i="1"/>
  <c r="I2723" i="1"/>
  <c r="M2722" i="1"/>
  <c r="L2722" i="1"/>
  <c r="K2722" i="1"/>
  <c r="J2722" i="1"/>
  <c r="I2722" i="1"/>
  <c r="N2721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N2718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M2703" i="1"/>
  <c r="L2703" i="1"/>
  <c r="K2703" i="1"/>
  <c r="J2703" i="1"/>
  <c r="I2703" i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N2692" i="1"/>
  <c r="M2692" i="1"/>
  <c r="L2692" i="1"/>
  <c r="K2692" i="1"/>
  <c r="J2692" i="1"/>
  <c r="I2692" i="1"/>
  <c r="M2691" i="1"/>
  <c r="L2691" i="1"/>
  <c r="K2691" i="1"/>
  <c r="J2691" i="1"/>
  <c r="I2691" i="1"/>
  <c r="M2690" i="1"/>
  <c r="L2690" i="1"/>
  <c r="K2690" i="1"/>
  <c r="J2690" i="1"/>
  <c r="I2690" i="1"/>
  <c r="M2689" i="1"/>
  <c r="L2689" i="1"/>
  <c r="K2689" i="1"/>
  <c r="J2689" i="1"/>
  <c r="I2689" i="1"/>
  <c r="M2688" i="1"/>
  <c r="L2688" i="1"/>
  <c r="K2688" i="1"/>
  <c r="J2688" i="1"/>
  <c r="I2688" i="1"/>
  <c r="M2687" i="1"/>
  <c r="L2687" i="1"/>
  <c r="K2687" i="1"/>
  <c r="J2687" i="1"/>
  <c r="I2687" i="1"/>
  <c r="M2686" i="1"/>
  <c r="L2686" i="1"/>
  <c r="K2686" i="1"/>
  <c r="J2686" i="1"/>
  <c r="I2686" i="1"/>
  <c r="M2685" i="1"/>
  <c r="L2685" i="1"/>
  <c r="K2685" i="1"/>
  <c r="J2685" i="1"/>
  <c r="I2685" i="1"/>
  <c r="M2684" i="1"/>
  <c r="L2684" i="1"/>
  <c r="K2684" i="1"/>
  <c r="J2684" i="1"/>
  <c r="I2684" i="1"/>
  <c r="M2683" i="1"/>
  <c r="L2683" i="1"/>
  <c r="K2683" i="1"/>
  <c r="J2683" i="1"/>
  <c r="I2683" i="1"/>
  <c r="M2682" i="1"/>
  <c r="L2682" i="1"/>
  <c r="K2682" i="1"/>
  <c r="J2682" i="1"/>
  <c r="I2682" i="1"/>
  <c r="M2681" i="1"/>
  <c r="L2681" i="1"/>
  <c r="K2681" i="1"/>
  <c r="J2681" i="1"/>
  <c r="I2681" i="1"/>
  <c r="M2680" i="1"/>
  <c r="L2680" i="1"/>
  <c r="K2680" i="1"/>
  <c r="J2680" i="1"/>
  <c r="I2680" i="1"/>
  <c r="M2679" i="1"/>
  <c r="L2679" i="1"/>
  <c r="K2679" i="1"/>
  <c r="J2679" i="1"/>
  <c r="I2679" i="1"/>
  <c r="M2678" i="1"/>
  <c r="L2678" i="1"/>
  <c r="K2678" i="1"/>
  <c r="J2678" i="1"/>
  <c r="I2678" i="1"/>
  <c r="M2677" i="1"/>
  <c r="L2677" i="1"/>
  <c r="K2677" i="1"/>
  <c r="J2677" i="1"/>
  <c r="I2677" i="1"/>
  <c r="M2676" i="1"/>
  <c r="L2676" i="1"/>
  <c r="K2676" i="1"/>
  <c r="J2676" i="1"/>
  <c r="I2676" i="1"/>
  <c r="M2675" i="1"/>
  <c r="L2675" i="1"/>
  <c r="K2675" i="1"/>
  <c r="J2675" i="1"/>
  <c r="I2675" i="1"/>
  <c r="N2674" i="1"/>
  <c r="M2674" i="1"/>
  <c r="L2674" i="1"/>
  <c r="K2674" i="1"/>
  <c r="J2674" i="1"/>
  <c r="I2674" i="1"/>
  <c r="M2673" i="1"/>
  <c r="L2673" i="1"/>
  <c r="K2673" i="1"/>
  <c r="J2673" i="1"/>
  <c r="I2673" i="1"/>
  <c r="M2672" i="1"/>
  <c r="L2672" i="1"/>
  <c r="K2672" i="1"/>
  <c r="J2672" i="1"/>
  <c r="I2672" i="1"/>
  <c r="M2671" i="1"/>
  <c r="L2671" i="1"/>
  <c r="K2671" i="1"/>
  <c r="J2671" i="1"/>
  <c r="I2671" i="1"/>
  <c r="M2670" i="1"/>
  <c r="L2670" i="1"/>
  <c r="K2670" i="1"/>
  <c r="J2670" i="1"/>
  <c r="I2670" i="1"/>
  <c r="M2669" i="1"/>
  <c r="L2669" i="1"/>
  <c r="K2669" i="1"/>
  <c r="J2669" i="1"/>
  <c r="I2669" i="1"/>
  <c r="M2668" i="1"/>
  <c r="L2668" i="1"/>
  <c r="K2668" i="1"/>
  <c r="J2668" i="1"/>
  <c r="I2668" i="1"/>
  <c r="M2667" i="1"/>
  <c r="L2667" i="1"/>
  <c r="K2667" i="1"/>
  <c r="J2667" i="1"/>
  <c r="I2667" i="1"/>
  <c r="N2666" i="1"/>
  <c r="M2666" i="1"/>
  <c r="L2666" i="1"/>
  <c r="K2666" i="1"/>
  <c r="J2666" i="1"/>
  <c r="I2666" i="1"/>
  <c r="M2665" i="1"/>
  <c r="L2665" i="1"/>
  <c r="K2665" i="1"/>
  <c r="J2665" i="1"/>
  <c r="I2665" i="1"/>
  <c r="M2664" i="1"/>
  <c r="L2664" i="1"/>
  <c r="K2664" i="1"/>
  <c r="J2664" i="1"/>
  <c r="I2664" i="1"/>
  <c r="M2663" i="1"/>
  <c r="L2663" i="1"/>
  <c r="K2663" i="1"/>
  <c r="J2663" i="1"/>
  <c r="I2663" i="1"/>
  <c r="M2662" i="1"/>
  <c r="L2662" i="1"/>
  <c r="K2662" i="1"/>
  <c r="J2662" i="1"/>
  <c r="I2662" i="1"/>
  <c r="M2661" i="1"/>
  <c r="L2661" i="1"/>
  <c r="K2661" i="1"/>
  <c r="J2661" i="1"/>
  <c r="I2661" i="1"/>
  <c r="N2660" i="1"/>
  <c r="M2660" i="1"/>
  <c r="L2660" i="1"/>
  <c r="K2660" i="1"/>
  <c r="J2660" i="1"/>
  <c r="I2660" i="1"/>
  <c r="M2659" i="1"/>
  <c r="L2659" i="1"/>
  <c r="K2659" i="1"/>
  <c r="J2659" i="1"/>
  <c r="I2659" i="1"/>
  <c r="M2658" i="1"/>
  <c r="L2658" i="1"/>
  <c r="K2658" i="1"/>
  <c r="J2658" i="1"/>
  <c r="I2658" i="1"/>
  <c r="M2657" i="1"/>
  <c r="L2657" i="1"/>
  <c r="K2657" i="1"/>
  <c r="J2657" i="1"/>
  <c r="I2657" i="1"/>
  <c r="M2656" i="1"/>
  <c r="L2656" i="1"/>
  <c r="K2656" i="1"/>
  <c r="J2656" i="1"/>
  <c r="I2656" i="1"/>
  <c r="M2655" i="1"/>
  <c r="L2655" i="1"/>
  <c r="K2655" i="1"/>
  <c r="J2655" i="1"/>
  <c r="I2655" i="1"/>
  <c r="M2654" i="1"/>
  <c r="L2654" i="1"/>
  <c r="K2654" i="1"/>
  <c r="J2654" i="1"/>
  <c r="I2654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N2648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N2636" i="1"/>
  <c r="M2636" i="1"/>
  <c r="L2636" i="1"/>
  <c r="K2636" i="1"/>
  <c r="J2636" i="1"/>
  <c r="I2636" i="1"/>
  <c r="M2635" i="1"/>
  <c r="L2635" i="1"/>
  <c r="K2635" i="1"/>
  <c r="J2635" i="1"/>
  <c r="I2635" i="1"/>
  <c r="N2634" i="1"/>
  <c r="N2635" i="1" s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N2631" i="1"/>
  <c r="M2631" i="1"/>
  <c r="L2631" i="1"/>
  <c r="K2631" i="1"/>
  <c r="J2631" i="1"/>
  <c r="I2631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N2623" i="1"/>
  <c r="M2623" i="1"/>
  <c r="L2623" i="1"/>
  <c r="K2623" i="1"/>
  <c r="J2623" i="1"/>
  <c r="I2623" i="1"/>
  <c r="M2622" i="1"/>
  <c r="L2622" i="1"/>
  <c r="K2622" i="1"/>
  <c r="J2622" i="1"/>
  <c r="I2622" i="1"/>
  <c r="N2621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N2618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M2606" i="1"/>
  <c r="L2606" i="1"/>
  <c r="K2606" i="1"/>
  <c r="J2606" i="1"/>
  <c r="I2606" i="1"/>
  <c r="M2605" i="1"/>
  <c r="L2605" i="1"/>
  <c r="K2605" i="1"/>
  <c r="J2605" i="1"/>
  <c r="I2605" i="1"/>
  <c r="M2604" i="1"/>
  <c r="L2604" i="1"/>
  <c r="K2604" i="1"/>
  <c r="J2604" i="1"/>
  <c r="I2604" i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M2593" i="1"/>
  <c r="L2593" i="1"/>
  <c r="K2593" i="1"/>
  <c r="J2593" i="1"/>
  <c r="I2593" i="1"/>
  <c r="N2592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M2584" i="1"/>
  <c r="L2584" i="1"/>
  <c r="K2584" i="1"/>
  <c r="J2584" i="1"/>
  <c r="I2584" i="1"/>
  <c r="M2583" i="1"/>
  <c r="L2583" i="1"/>
  <c r="K2583" i="1"/>
  <c r="J2583" i="1"/>
  <c r="I2583" i="1"/>
  <c r="M2582" i="1"/>
  <c r="L2582" i="1"/>
  <c r="K2582" i="1"/>
  <c r="J2582" i="1"/>
  <c r="I2582" i="1"/>
  <c r="M2581" i="1"/>
  <c r="L2581" i="1"/>
  <c r="K2581" i="1"/>
  <c r="J2581" i="1"/>
  <c r="I2581" i="1"/>
  <c r="M2580" i="1"/>
  <c r="L2580" i="1"/>
  <c r="K2580" i="1"/>
  <c r="J2580" i="1"/>
  <c r="I2580" i="1"/>
  <c r="M2579" i="1"/>
  <c r="L2579" i="1"/>
  <c r="K2579" i="1"/>
  <c r="J2579" i="1"/>
  <c r="I2579" i="1"/>
  <c r="M2578" i="1"/>
  <c r="L2578" i="1"/>
  <c r="K2578" i="1"/>
  <c r="J2578" i="1"/>
  <c r="I2578" i="1"/>
  <c r="M2577" i="1"/>
  <c r="L2577" i="1"/>
  <c r="K2577" i="1"/>
  <c r="J2577" i="1"/>
  <c r="I2577" i="1"/>
  <c r="M2576" i="1"/>
  <c r="L2576" i="1"/>
  <c r="K2576" i="1"/>
  <c r="J2576" i="1"/>
  <c r="I2576" i="1"/>
  <c r="M2575" i="1"/>
  <c r="L2575" i="1"/>
  <c r="K2575" i="1"/>
  <c r="J2575" i="1"/>
  <c r="I2575" i="1"/>
  <c r="N2574" i="1"/>
  <c r="M2574" i="1"/>
  <c r="L2574" i="1"/>
  <c r="K2574" i="1"/>
  <c r="J2574" i="1"/>
  <c r="I2574" i="1"/>
  <c r="M2573" i="1"/>
  <c r="L2573" i="1"/>
  <c r="K2573" i="1"/>
  <c r="J2573" i="1"/>
  <c r="I2573" i="1"/>
  <c r="M2572" i="1"/>
  <c r="L2572" i="1"/>
  <c r="K2572" i="1"/>
  <c r="J2572" i="1"/>
  <c r="I2572" i="1"/>
  <c r="M2571" i="1"/>
  <c r="L2571" i="1"/>
  <c r="K2571" i="1"/>
  <c r="J2571" i="1"/>
  <c r="I2571" i="1"/>
  <c r="M2570" i="1"/>
  <c r="L2570" i="1"/>
  <c r="K2570" i="1"/>
  <c r="J2570" i="1"/>
  <c r="I2570" i="1"/>
  <c r="M2569" i="1"/>
  <c r="L2569" i="1"/>
  <c r="K2569" i="1"/>
  <c r="J2569" i="1"/>
  <c r="I2569" i="1"/>
  <c r="M2568" i="1"/>
  <c r="L2568" i="1"/>
  <c r="K2568" i="1"/>
  <c r="J2568" i="1"/>
  <c r="I2568" i="1"/>
  <c r="N2567" i="1"/>
  <c r="M2567" i="1"/>
  <c r="L2567" i="1"/>
  <c r="K2567" i="1"/>
  <c r="J2567" i="1"/>
  <c r="I2567" i="1"/>
  <c r="M2566" i="1"/>
  <c r="L2566" i="1"/>
  <c r="K2566" i="1"/>
  <c r="J2566" i="1"/>
  <c r="I2566" i="1"/>
  <c r="M2565" i="1"/>
  <c r="L2565" i="1"/>
  <c r="K2565" i="1"/>
  <c r="J2565" i="1"/>
  <c r="I2565" i="1"/>
  <c r="M2564" i="1"/>
  <c r="L2564" i="1"/>
  <c r="K2564" i="1"/>
  <c r="J2564" i="1"/>
  <c r="I2564" i="1"/>
  <c r="M2563" i="1"/>
  <c r="L2563" i="1"/>
  <c r="K2563" i="1"/>
  <c r="J2563" i="1"/>
  <c r="I2563" i="1"/>
  <c r="M2562" i="1"/>
  <c r="L2562" i="1"/>
  <c r="K2562" i="1"/>
  <c r="J2562" i="1"/>
  <c r="I2562" i="1"/>
  <c r="N2561" i="1"/>
  <c r="M2561" i="1"/>
  <c r="L2561" i="1"/>
  <c r="K2561" i="1"/>
  <c r="J2561" i="1"/>
  <c r="I2561" i="1"/>
  <c r="M2560" i="1"/>
  <c r="L2560" i="1"/>
  <c r="K2560" i="1"/>
  <c r="J2560" i="1"/>
  <c r="I2560" i="1"/>
  <c r="M2559" i="1"/>
  <c r="L2559" i="1"/>
  <c r="K2559" i="1"/>
  <c r="J2559" i="1"/>
  <c r="I2559" i="1"/>
  <c r="M2558" i="1"/>
  <c r="L2558" i="1"/>
  <c r="K2558" i="1"/>
  <c r="J2558" i="1"/>
  <c r="I2558" i="1"/>
  <c r="M2557" i="1"/>
  <c r="L2557" i="1"/>
  <c r="K2557" i="1"/>
  <c r="J2557" i="1"/>
  <c r="I2557" i="1"/>
  <c r="M2556" i="1"/>
  <c r="L2556" i="1"/>
  <c r="K2556" i="1"/>
  <c r="J2556" i="1"/>
  <c r="I2556" i="1"/>
  <c r="M2555" i="1"/>
  <c r="L2555" i="1"/>
  <c r="K2555" i="1"/>
  <c r="J2555" i="1"/>
  <c r="I2555" i="1"/>
  <c r="M2554" i="1"/>
  <c r="L2554" i="1"/>
  <c r="K2554" i="1"/>
  <c r="J2554" i="1"/>
  <c r="I2554" i="1"/>
  <c r="M2553" i="1"/>
  <c r="L2553" i="1"/>
  <c r="K2553" i="1"/>
  <c r="J2553" i="1"/>
  <c r="I2553" i="1"/>
  <c r="M2552" i="1"/>
  <c r="L2552" i="1"/>
  <c r="K2552" i="1"/>
  <c r="J2552" i="1"/>
  <c r="I2552" i="1"/>
  <c r="M2551" i="1"/>
  <c r="L2551" i="1"/>
  <c r="K2551" i="1"/>
  <c r="J2551" i="1"/>
  <c r="I2551" i="1"/>
  <c r="M2550" i="1"/>
  <c r="L2550" i="1"/>
  <c r="K2550" i="1"/>
  <c r="J2550" i="1"/>
  <c r="I2550" i="1"/>
  <c r="N2549" i="1"/>
  <c r="M2549" i="1"/>
  <c r="L2549" i="1"/>
  <c r="K2549" i="1"/>
  <c r="J2549" i="1"/>
  <c r="I2549" i="1"/>
  <c r="M2548" i="1"/>
  <c r="L2548" i="1"/>
  <c r="K2548" i="1"/>
  <c r="J2548" i="1"/>
  <c r="I2548" i="1"/>
  <c r="M2547" i="1"/>
  <c r="L2547" i="1"/>
  <c r="K2547" i="1"/>
  <c r="J2547" i="1"/>
  <c r="I2547" i="1"/>
  <c r="M2546" i="1"/>
  <c r="L2546" i="1"/>
  <c r="K2546" i="1"/>
  <c r="J2546" i="1"/>
  <c r="I2546" i="1"/>
  <c r="M2545" i="1"/>
  <c r="L2545" i="1"/>
  <c r="K2545" i="1"/>
  <c r="J2545" i="1"/>
  <c r="I2545" i="1"/>
  <c r="M2544" i="1"/>
  <c r="L2544" i="1"/>
  <c r="K2544" i="1"/>
  <c r="J2544" i="1"/>
  <c r="I2544" i="1"/>
  <c r="M2543" i="1"/>
  <c r="L2543" i="1"/>
  <c r="K2543" i="1"/>
  <c r="J2543" i="1"/>
  <c r="I2543" i="1"/>
  <c r="M2542" i="1"/>
  <c r="L2542" i="1"/>
  <c r="K2542" i="1"/>
  <c r="J2542" i="1"/>
  <c r="I2542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M2538" i="1"/>
  <c r="L2538" i="1"/>
  <c r="K2538" i="1"/>
  <c r="J2538" i="1"/>
  <c r="I2538" i="1"/>
  <c r="N2537" i="1"/>
  <c r="M2537" i="1"/>
  <c r="L2537" i="1"/>
  <c r="K2537" i="1"/>
  <c r="J2537" i="1"/>
  <c r="I2537" i="1"/>
  <c r="M2536" i="1"/>
  <c r="L2536" i="1"/>
  <c r="K2536" i="1"/>
  <c r="J2536" i="1"/>
  <c r="I2536" i="1"/>
  <c r="N2535" i="1"/>
  <c r="N2536" i="1" s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N2532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N2524" i="1"/>
  <c r="M2524" i="1"/>
  <c r="L2524" i="1"/>
  <c r="K2524" i="1"/>
  <c r="J2524" i="1"/>
  <c r="I2524" i="1"/>
  <c r="M2523" i="1"/>
  <c r="L2523" i="1"/>
  <c r="K2523" i="1"/>
  <c r="J2523" i="1"/>
  <c r="I2523" i="1"/>
  <c r="N2522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N2519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M2506" i="1"/>
  <c r="L2506" i="1"/>
  <c r="K2506" i="1"/>
  <c r="J2506" i="1"/>
  <c r="I2506" i="1"/>
  <c r="M2505" i="1"/>
  <c r="L2505" i="1"/>
  <c r="K2505" i="1"/>
  <c r="J2505" i="1"/>
  <c r="I2505" i="1"/>
  <c r="M2504" i="1"/>
  <c r="L2504" i="1"/>
  <c r="K2504" i="1"/>
  <c r="J2504" i="1"/>
  <c r="I2504" i="1"/>
  <c r="M2503" i="1"/>
  <c r="L2503" i="1"/>
  <c r="K2503" i="1"/>
  <c r="J2503" i="1"/>
  <c r="I2503" i="1"/>
  <c r="M2502" i="1"/>
  <c r="L2502" i="1"/>
  <c r="K2502" i="1"/>
  <c r="J2502" i="1"/>
  <c r="I2502" i="1"/>
  <c r="M2501" i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M2494" i="1"/>
  <c r="L2494" i="1"/>
  <c r="K2494" i="1"/>
  <c r="J2494" i="1"/>
  <c r="I2494" i="1"/>
  <c r="N2493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N2476" i="1"/>
  <c r="M2476" i="1"/>
  <c r="L2476" i="1"/>
  <c r="K2476" i="1"/>
  <c r="J2476" i="1"/>
  <c r="I2476" i="1"/>
  <c r="M2475" i="1"/>
  <c r="L2475" i="1"/>
  <c r="K2475" i="1"/>
  <c r="J2475" i="1"/>
  <c r="I2475" i="1"/>
  <c r="M2474" i="1"/>
  <c r="L2474" i="1"/>
  <c r="K2474" i="1"/>
  <c r="J2474" i="1"/>
  <c r="I2474" i="1"/>
  <c r="M2473" i="1"/>
  <c r="L2473" i="1"/>
  <c r="K2473" i="1"/>
  <c r="J2473" i="1"/>
  <c r="I2473" i="1"/>
  <c r="M2472" i="1"/>
  <c r="L2472" i="1"/>
  <c r="K2472" i="1"/>
  <c r="J2472" i="1"/>
  <c r="I2472" i="1"/>
  <c r="M2471" i="1"/>
  <c r="L2471" i="1"/>
  <c r="K2471" i="1"/>
  <c r="J2471" i="1"/>
  <c r="I2471" i="1"/>
  <c r="M2470" i="1"/>
  <c r="L2470" i="1"/>
  <c r="K2470" i="1"/>
  <c r="J2470" i="1"/>
  <c r="I2470" i="1"/>
  <c r="N2469" i="1"/>
  <c r="M2469" i="1"/>
  <c r="L2469" i="1"/>
  <c r="K2469" i="1"/>
  <c r="J2469" i="1"/>
  <c r="I2469" i="1"/>
  <c r="M2468" i="1"/>
  <c r="L2468" i="1"/>
  <c r="K2468" i="1"/>
  <c r="J2468" i="1"/>
  <c r="I2468" i="1"/>
  <c r="M2467" i="1"/>
  <c r="L2467" i="1"/>
  <c r="K2467" i="1"/>
  <c r="J2467" i="1"/>
  <c r="I2467" i="1"/>
  <c r="M2466" i="1"/>
  <c r="L2466" i="1"/>
  <c r="K2466" i="1"/>
  <c r="J2466" i="1"/>
  <c r="I2466" i="1"/>
  <c r="M2465" i="1"/>
  <c r="L2465" i="1"/>
  <c r="K2465" i="1"/>
  <c r="J2465" i="1"/>
  <c r="I2465" i="1"/>
  <c r="M2464" i="1"/>
  <c r="L2464" i="1"/>
  <c r="K2464" i="1"/>
  <c r="J2464" i="1"/>
  <c r="I2464" i="1"/>
  <c r="N2463" i="1"/>
  <c r="M2463" i="1"/>
  <c r="L2463" i="1"/>
  <c r="K2463" i="1"/>
  <c r="J2463" i="1"/>
  <c r="I2463" i="1"/>
  <c r="M2462" i="1"/>
  <c r="L2462" i="1"/>
  <c r="K2462" i="1"/>
  <c r="J2462" i="1"/>
  <c r="I2462" i="1"/>
  <c r="M2461" i="1"/>
  <c r="L2461" i="1"/>
  <c r="K2461" i="1"/>
  <c r="J2461" i="1"/>
  <c r="I2461" i="1"/>
  <c r="M2460" i="1"/>
  <c r="L2460" i="1"/>
  <c r="K2460" i="1"/>
  <c r="J2460" i="1"/>
  <c r="I2460" i="1"/>
  <c r="M2459" i="1"/>
  <c r="L2459" i="1"/>
  <c r="K2459" i="1"/>
  <c r="J2459" i="1"/>
  <c r="I2459" i="1"/>
  <c r="M2458" i="1"/>
  <c r="L2458" i="1"/>
  <c r="K2458" i="1"/>
  <c r="J2458" i="1"/>
  <c r="I2458" i="1"/>
  <c r="M2457" i="1"/>
  <c r="L2457" i="1"/>
  <c r="K2457" i="1"/>
  <c r="J2457" i="1"/>
  <c r="I2457" i="1"/>
  <c r="M2456" i="1"/>
  <c r="L2456" i="1"/>
  <c r="K2456" i="1"/>
  <c r="J2456" i="1"/>
  <c r="I2456" i="1"/>
  <c r="M2455" i="1"/>
  <c r="L2455" i="1"/>
  <c r="K2455" i="1"/>
  <c r="J2455" i="1"/>
  <c r="I2455" i="1"/>
  <c r="M2454" i="1"/>
  <c r="L2454" i="1"/>
  <c r="K2454" i="1"/>
  <c r="J2454" i="1"/>
  <c r="I2454" i="1"/>
  <c r="M2453" i="1"/>
  <c r="L2453" i="1"/>
  <c r="K2453" i="1"/>
  <c r="J2453" i="1"/>
  <c r="I2453" i="1"/>
  <c r="M2452" i="1"/>
  <c r="L2452" i="1"/>
  <c r="K2452" i="1"/>
  <c r="J2452" i="1"/>
  <c r="I2452" i="1"/>
  <c r="N2451" i="1"/>
  <c r="M2451" i="1"/>
  <c r="L2451" i="1"/>
  <c r="K2451" i="1"/>
  <c r="J2451" i="1"/>
  <c r="I2451" i="1"/>
  <c r="M2450" i="1"/>
  <c r="L2450" i="1"/>
  <c r="K2450" i="1"/>
  <c r="J2450" i="1"/>
  <c r="I2450" i="1"/>
  <c r="M2449" i="1"/>
  <c r="L2449" i="1"/>
  <c r="K2449" i="1"/>
  <c r="J2449" i="1"/>
  <c r="I2449" i="1"/>
  <c r="M2448" i="1"/>
  <c r="L2448" i="1"/>
  <c r="K2448" i="1"/>
  <c r="J2448" i="1"/>
  <c r="I2448" i="1"/>
  <c r="M2447" i="1"/>
  <c r="L2447" i="1"/>
  <c r="K2447" i="1"/>
  <c r="J2447" i="1"/>
  <c r="I2447" i="1"/>
  <c r="M2446" i="1"/>
  <c r="L2446" i="1"/>
  <c r="K2446" i="1"/>
  <c r="J2446" i="1"/>
  <c r="I2446" i="1"/>
  <c r="M2445" i="1"/>
  <c r="L2445" i="1"/>
  <c r="K2445" i="1"/>
  <c r="J2445" i="1"/>
  <c r="I2445" i="1"/>
  <c r="M2444" i="1"/>
  <c r="L2444" i="1"/>
  <c r="K2444" i="1"/>
  <c r="J2444" i="1"/>
  <c r="I2444" i="1"/>
  <c r="M2443" i="1"/>
  <c r="L2443" i="1"/>
  <c r="K2443" i="1"/>
  <c r="J2443" i="1"/>
  <c r="I2443" i="1"/>
  <c r="M2442" i="1"/>
  <c r="L2442" i="1"/>
  <c r="K2442" i="1"/>
  <c r="J2442" i="1"/>
  <c r="I2442" i="1"/>
  <c r="M2441" i="1"/>
  <c r="L2441" i="1"/>
  <c r="K2441" i="1"/>
  <c r="J2441" i="1"/>
  <c r="I2441" i="1"/>
  <c r="N2440" i="1"/>
  <c r="M2440" i="1"/>
  <c r="L2440" i="1"/>
  <c r="K2440" i="1"/>
  <c r="J2440" i="1"/>
  <c r="I2440" i="1"/>
  <c r="M2439" i="1"/>
  <c r="L2439" i="1"/>
  <c r="K2439" i="1"/>
  <c r="J2439" i="1"/>
  <c r="I2439" i="1"/>
  <c r="N2438" i="1"/>
  <c r="N2439" i="1" s="1"/>
  <c r="M2438" i="1"/>
  <c r="L2438" i="1"/>
  <c r="K2438" i="1"/>
  <c r="J2438" i="1"/>
  <c r="I2438" i="1"/>
  <c r="M2437" i="1"/>
  <c r="L2437" i="1"/>
  <c r="K2437" i="1"/>
  <c r="J2437" i="1"/>
  <c r="I2437" i="1"/>
  <c r="M2436" i="1"/>
  <c r="L2436" i="1"/>
  <c r="K2436" i="1"/>
  <c r="J2436" i="1"/>
  <c r="I2436" i="1"/>
  <c r="N2435" i="1"/>
  <c r="M2435" i="1"/>
  <c r="L2435" i="1"/>
  <c r="K2435" i="1"/>
  <c r="J2435" i="1"/>
  <c r="I2435" i="1"/>
  <c r="M2434" i="1"/>
  <c r="L2434" i="1"/>
  <c r="K2434" i="1"/>
  <c r="J2434" i="1"/>
  <c r="I2434" i="1"/>
  <c r="M2433" i="1"/>
  <c r="L2433" i="1"/>
  <c r="K2433" i="1"/>
  <c r="J2433" i="1"/>
  <c r="I2433" i="1"/>
  <c r="M2432" i="1"/>
  <c r="L2432" i="1"/>
  <c r="K2432" i="1"/>
  <c r="J2432" i="1"/>
  <c r="I2432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N2427" i="1"/>
  <c r="M2427" i="1"/>
  <c r="L2427" i="1"/>
  <c r="K2427" i="1"/>
  <c r="J2427" i="1"/>
  <c r="I2427" i="1"/>
  <c r="M2426" i="1"/>
  <c r="L2426" i="1"/>
  <c r="K2426" i="1"/>
  <c r="J2426" i="1"/>
  <c r="I2426" i="1"/>
  <c r="N2425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N2422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H2413" i="1" s="1"/>
  <c r="U2413" i="1" s="1"/>
  <c r="W2413" i="1" s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M2404" i="1"/>
  <c r="L2404" i="1"/>
  <c r="K2404" i="1"/>
  <c r="J2404" i="1"/>
  <c r="I2404" i="1"/>
  <c r="M2403" i="1"/>
  <c r="L2403" i="1"/>
  <c r="K2403" i="1"/>
  <c r="J2403" i="1"/>
  <c r="I2403" i="1"/>
  <c r="N2402" i="1"/>
  <c r="M2402" i="1"/>
  <c r="L2402" i="1"/>
  <c r="K2402" i="1"/>
  <c r="J2402" i="1"/>
  <c r="I2402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N2386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N2374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M2366" i="1"/>
  <c r="L2366" i="1"/>
  <c r="K2366" i="1"/>
  <c r="J2366" i="1"/>
  <c r="I2366" i="1"/>
  <c r="M2365" i="1"/>
  <c r="L2365" i="1"/>
  <c r="K2365" i="1"/>
  <c r="J2365" i="1"/>
  <c r="I2365" i="1"/>
  <c r="M2364" i="1"/>
  <c r="L2364" i="1"/>
  <c r="K2364" i="1"/>
  <c r="J2364" i="1"/>
  <c r="I2364" i="1"/>
  <c r="N2363" i="1"/>
  <c r="M2363" i="1"/>
  <c r="L2363" i="1"/>
  <c r="K2363" i="1"/>
  <c r="J2363" i="1"/>
  <c r="I2363" i="1"/>
  <c r="M2362" i="1"/>
  <c r="L2362" i="1"/>
  <c r="K2362" i="1"/>
  <c r="J2362" i="1"/>
  <c r="I2362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M2358" i="1"/>
  <c r="L2358" i="1"/>
  <c r="K2358" i="1"/>
  <c r="J2358" i="1"/>
  <c r="I2358" i="1"/>
  <c r="M2357" i="1"/>
  <c r="L2357" i="1"/>
  <c r="K2357" i="1"/>
  <c r="J2357" i="1"/>
  <c r="I2357" i="1"/>
  <c r="N2356" i="1"/>
  <c r="M2356" i="1"/>
  <c r="L2356" i="1"/>
  <c r="K2356" i="1"/>
  <c r="J2356" i="1"/>
  <c r="I2356" i="1"/>
  <c r="M2355" i="1"/>
  <c r="L2355" i="1"/>
  <c r="K2355" i="1"/>
  <c r="J2355" i="1"/>
  <c r="I2355" i="1"/>
  <c r="N2354" i="1"/>
  <c r="N2355" i="1" s="1"/>
  <c r="M2354" i="1"/>
  <c r="L2354" i="1"/>
  <c r="K2354" i="1"/>
  <c r="J2354" i="1"/>
  <c r="I2354" i="1"/>
  <c r="M2353" i="1"/>
  <c r="L2353" i="1"/>
  <c r="K2353" i="1"/>
  <c r="J2353" i="1"/>
  <c r="I2353" i="1"/>
  <c r="M2352" i="1"/>
  <c r="L2352" i="1"/>
  <c r="K2352" i="1"/>
  <c r="J2352" i="1"/>
  <c r="I2352" i="1"/>
  <c r="N2351" i="1"/>
  <c r="M2351" i="1"/>
  <c r="L2351" i="1"/>
  <c r="K2351" i="1"/>
  <c r="J2351" i="1"/>
  <c r="I2351" i="1"/>
  <c r="M2350" i="1"/>
  <c r="L2350" i="1"/>
  <c r="K2350" i="1"/>
  <c r="J2350" i="1"/>
  <c r="I2350" i="1"/>
  <c r="M2349" i="1"/>
  <c r="L2349" i="1"/>
  <c r="K2349" i="1"/>
  <c r="J2349" i="1"/>
  <c r="I2349" i="1"/>
  <c r="M2348" i="1"/>
  <c r="L2348" i="1"/>
  <c r="K2348" i="1"/>
  <c r="J2348" i="1"/>
  <c r="I2348" i="1"/>
  <c r="M2347" i="1"/>
  <c r="L2347" i="1"/>
  <c r="K2347" i="1"/>
  <c r="J2347" i="1"/>
  <c r="I2347" i="1"/>
  <c r="M2346" i="1"/>
  <c r="L2346" i="1"/>
  <c r="K2346" i="1"/>
  <c r="J2346" i="1"/>
  <c r="I2346" i="1"/>
  <c r="M2345" i="1"/>
  <c r="L2345" i="1"/>
  <c r="K2345" i="1"/>
  <c r="J2345" i="1"/>
  <c r="I2345" i="1"/>
  <c r="M2344" i="1"/>
  <c r="L2344" i="1"/>
  <c r="K2344" i="1"/>
  <c r="J2344" i="1"/>
  <c r="I2344" i="1"/>
  <c r="M2343" i="1"/>
  <c r="L2343" i="1"/>
  <c r="K2343" i="1"/>
  <c r="J2343" i="1"/>
  <c r="I2343" i="1"/>
  <c r="M2342" i="1"/>
  <c r="L2342" i="1"/>
  <c r="K2342" i="1"/>
  <c r="J2342" i="1"/>
  <c r="I2342" i="1"/>
  <c r="N2341" i="1"/>
  <c r="M2341" i="1"/>
  <c r="L2341" i="1"/>
  <c r="K2341" i="1"/>
  <c r="J2341" i="1"/>
  <c r="I2341" i="1"/>
  <c r="M2340" i="1"/>
  <c r="L2340" i="1"/>
  <c r="K2340" i="1"/>
  <c r="J2340" i="1"/>
  <c r="I2340" i="1"/>
  <c r="M2339" i="1"/>
  <c r="L2339" i="1"/>
  <c r="K2339" i="1"/>
  <c r="J2339" i="1"/>
  <c r="I2339" i="1"/>
  <c r="N2338" i="1"/>
  <c r="M2338" i="1"/>
  <c r="L2338" i="1"/>
  <c r="K2338" i="1"/>
  <c r="J2338" i="1"/>
  <c r="I2338" i="1"/>
  <c r="M2337" i="1"/>
  <c r="L2337" i="1"/>
  <c r="K2337" i="1"/>
  <c r="J2337" i="1"/>
  <c r="I2337" i="1"/>
  <c r="M2336" i="1"/>
  <c r="L2336" i="1"/>
  <c r="K2336" i="1"/>
  <c r="J2336" i="1"/>
  <c r="I2336" i="1"/>
  <c r="M2335" i="1"/>
  <c r="L2335" i="1"/>
  <c r="K2335" i="1"/>
  <c r="J2335" i="1"/>
  <c r="I2335" i="1"/>
  <c r="M2334" i="1"/>
  <c r="L2334" i="1"/>
  <c r="K2334" i="1"/>
  <c r="J2334" i="1"/>
  <c r="I2334" i="1"/>
  <c r="M2333" i="1"/>
  <c r="L2333" i="1"/>
  <c r="K2333" i="1"/>
  <c r="J2333" i="1"/>
  <c r="I2333" i="1"/>
  <c r="M2332" i="1"/>
  <c r="L2332" i="1"/>
  <c r="K2332" i="1"/>
  <c r="J2332" i="1"/>
  <c r="I2332" i="1"/>
  <c r="M2331" i="1"/>
  <c r="L2331" i="1"/>
  <c r="K2331" i="1"/>
  <c r="J2331" i="1"/>
  <c r="I2331" i="1"/>
  <c r="M2330" i="1"/>
  <c r="L2330" i="1"/>
  <c r="K2330" i="1"/>
  <c r="J2330" i="1"/>
  <c r="I2330" i="1"/>
  <c r="M2329" i="1"/>
  <c r="L2329" i="1"/>
  <c r="K2329" i="1"/>
  <c r="J2329" i="1"/>
  <c r="I2329" i="1"/>
  <c r="M2328" i="1"/>
  <c r="L2328" i="1"/>
  <c r="K2328" i="1"/>
  <c r="J2328" i="1"/>
  <c r="I2328" i="1"/>
  <c r="M2327" i="1"/>
  <c r="L2327" i="1"/>
  <c r="K2327" i="1"/>
  <c r="J2327" i="1"/>
  <c r="I2327" i="1"/>
  <c r="M2326" i="1"/>
  <c r="L2326" i="1"/>
  <c r="K2326" i="1"/>
  <c r="J2326" i="1"/>
  <c r="I2326" i="1"/>
  <c r="M2325" i="1"/>
  <c r="L2325" i="1"/>
  <c r="K2325" i="1"/>
  <c r="J2325" i="1"/>
  <c r="I2325" i="1"/>
  <c r="M2324" i="1"/>
  <c r="L2324" i="1"/>
  <c r="K2324" i="1"/>
  <c r="J2324" i="1"/>
  <c r="I2324" i="1"/>
  <c r="M2323" i="1"/>
  <c r="L2323" i="1"/>
  <c r="K2323" i="1"/>
  <c r="J2323" i="1"/>
  <c r="I2323" i="1"/>
  <c r="M2322" i="1"/>
  <c r="L2322" i="1"/>
  <c r="K2322" i="1"/>
  <c r="J2322" i="1"/>
  <c r="I2322" i="1"/>
  <c r="M2321" i="1"/>
  <c r="L2321" i="1"/>
  <c r="K2321" i="1"/>
  <c r="J2321" i="1"/>
  <c r="I2321" i="1"/>
  <c r="N2320" i="1"/>
  <c r="M2320" i="1"/>
  <c r="L2320" i="1"/>
  <c r="K2320" i="1"/>
  <c r="J2320" i="1"/>
  <c r="I2320" i="1"/>
  <c r="M2319" i="1"/>
  <c r="L2319" i="1"/>
  <c r="K2319" i="1"/>
  <c r="J2319" i="1"/>
  <c r="I2319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M2314" i="1"/>
  <c r="L2314" i="1"/>
  <c r="K2314" i="1"/>
  <c r="J2314" i="1"/>
  <c r="I2314" i="1"/>
  <c r="M2313" i="1"/>
  <c r="L2313" i="1"/>
  <c r="K2313" i="1"/>
  <c r="J2313" i="1"/>
  <c r="I2313" i="1"/>
  <c r="M2312" i="1"/>
  <c r="L2312" i="1"/>
  <c r="K2312" i="1"/>
  <c r="J2312" i="1"/>
  <c r="I2312" i="1"/>
  <c r="M2311" i="1"/>
  <c r="L2311" i="1"/>
  <c r="K2311" i="1"/>
  <c r="J2311" i="1"/>
  <c r="I2311" i="1"/>
  <c r="M2310" i="1"/>
  <c r="L2310" i="1"/>
  <c r="K2310" i="1"/>
  <c r="J2310" i="1"/>
  <c r="I2310" i="1"/>
  <c r="M2309" i="1"/>
  <c r="L2309" i="1"/>
  <c r="K2309" i="1"/>
  <c r="J2309" i="1"/>
  <c r="I2309" i="1"/>
  <c r="M2308" i="1"/>
  <c r="L2308" i="1"/>
  <c r="K2308" i="1"/>
  <c r="J2308" i="1"/>
  <c r="I2308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M2304" i="1"/>
  <c r="L2304" i="1"/>
  <c r="K2304" i="1"/>
  <c r="J2304" i="1"/>
  <c r="I2304" i="1"/>
  <c r="M2303" i="1"/>
  <c r="L2303" i="1"/>
  <c r="K2303" i="1"/>
  <c r="J2303" i="1"/>
  <c r="I2303" i="1"/>
  <c r="M2302" i="1"/>
  <c r="L2302" i="1"/>
  <c r="K2302" i="1"/>
  <c r="J2302" i="1"/>
  <c r="I2302" i="1"/>
  <c r="N2301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M2295" i="1"/>
  <c r="L2295" i="1"/>
  <c r="K2295" i="1"/>
  <c r="J2295" i="1"/>
  <c r="I2295" i="1"/>
  <c r="M2294" i="1"/>
  <c r="L2294" i="1"/>
  <c r="K2294" i="1"/>
  <c r="J2294" i="1"/>
  <c r="I2294" i="1"/>
  <c r="M2293" i="1"/>
  <c r="L2293" i="1"/>
  <c r="K2293" i="1"/>
  <c r="J2293" i="1"/>
  <c r="I2293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N2289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M2286" i="1"/>
  <c r="L2286" i="1"/>
  <c r="K2286" i="1"/>
  <c r="J2286" i="1"/>
  <c r="I2286" i="1"/>
  <c r="M2285" i="1"/>
  <c r="L2285" i="1"/>
  <c r="K2285" i="1"/>
  <c r="J2285" i="1"/>
  <c r="I2285" i="1"/>
  <c r="M2284" i="1"/>
  <c r="L2284" i="1"/>
  <c r="K2284" i="1"/>
  <c r="J2284" i="1"/>
  <c r="I2284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N2278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N2271" i="1"/>
  <c r="M2271" i="1"/>
  <c r="L2271" i="1"/>
  <c r="K2271" i="1"/>
  <c r="J2271" i="1"/>
  <c r="I2271" i="1"/>
  <c r="M2270" i="1"/>
  <c r="L2270" i="1"/>
  <c r="K2270" i="1"/>
  <c r="J2270" i="1"/>
  <c r="I2270" i="1"/>
  <c r="N2269" i="1"/>
  <c r="N2270" i="1" s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N2266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N2256" i="1"/>
  <c r="M2256" i="1"/>
  <c r="L2256" i="1"/>
  <c r="K2256" i="1"/>
  <c r="J2256" i="1"/>
  <c r="I2256" i="1"/>
  <c r="M2255" i="1"/>
  <c r="L2255" i="1"/>
  <c r="K2255" i="1"/>
  <c r="J2255" i="1"/>
  <c r="I2255" i="1"/>
  <c r="M2254" i="1"/>
  <c r="L2254" i="1"/>
  <c r="K2254" i="1"/>
  <c r="J2254" i="1"/>
  <c r="I2254" i="1"/>
  <c r="N2253" i="1"/>
  <c r="M2253" i="1"/>
  <c r="L2253" i="1"/>
  <c r="K2253" i="1"/>
  <c r="J2253" i="1"/>
  <c r="I2253" i="1"/>
  <c r="M2252" i="1"/>
  <c r="L2252" i="1"/>
  <c r="K2252" i="1"/>
  <c r="J2252" i="1"/>
  <c r="I2252" i="1"/>
  <c r="M2251" i="1"/>
  <c r="L2251" i="1"/>
  <c r="K2251" i="1"/>
  <c r="J2251" i="1"/>
  <c r="I2251" i="1"/>
  <c r="M2250" i="1"/>
  <c r="L2250" i="1"/>
  <c r="K2250" i="1"/>
  <c r="J2250" i="1"/>
  <c r="I2250" i="1"/>
  <c r="M2249" i="1"/>
  <c r="L2249" i="1"/>
  <c r="K2249" i="1"/>
  <c r="J2249" i="1"/>
  <c r="I2249" i="1"/>
  <c r="M2248" i="1"/>
  <c r="L2248" i="1"/>
  <c r="K2248" i="1"/>
  <c r="J2248" i="1"/>
  <c r="I2248" i="1"/>
  <c r="M2247" i="1"/>
  <c r="L2247" i="1"/>
  <c r="K2247" i="1"/>
  <c r="J2247" i="1"/>
  <c r="I2247" i="1"/>
  <c r="M2246" i="1"/>
  <c r="L2246" i="1"/>
  <c r="K2246" i="1"/>
  <c r="J2246" i="1"/>
  <c r="I2246" i="1"/>
  <c r="M2245" i="1"/>
  <c r="L2245" i="1"/>
  <c r="K2245" i="1"/>
  <c r="J2245" i="1"/>
  <c r="I2245" i="1"/>
  <c r="M2244" i="1"/>
  <c r="L2244" i="1"/>
  <c r="K2244" i="1"/>
  <c r="J2244" i="1"/>
  <c r="I2244" i="1"/>
  <c r="M2243" i="1"/>
  <c r="L2243" i="1"/>
  <c r="K2243" i="1"/>
  <c r="J2243" i="1"/>
  <c r="I2243" i="1"/>
  <c r="M2242" i="1"/>
  <c r="L2242" i="1"/>
  <c r="K2242" i="1"/>
  <c r="J2242" i="1"/>
  <c r="I2242" i="1"/>
  <c r="M2241" i="1"/>
  <c r="L2241" i="1"/>
  <c r="K2241" i="1"/>
  <c r="J2241" i="1"/>
  <c r="I2241" i="1"/>
  <c r="M2240" i="1"/>
  <c r="L2240" i="1"/>
  <c r="K2240" i="1"/>
  <c r="J2240" i="1"/>
  <c r="I2240" i="1"/>
  <c r="M2239" i="1"/>
  <c r="L2239" i="1"/>
  <c r="K2239" i="1"/>
  <c r="J2239" i="1"/>
  <c r="I2239" i="1"/>
  <c r="M2238" i="1"/>
  <c r="L2238" i="1"/>
  <c r="K2238" i="1"/>
  <c r="J2238" i="1"/>
  <c r="I2238" i="1"/>
  <c r="M2237" i="1"/>
  <c r="L2237" i="1"/>
  <c r="K2237" i="1"/>
  <c r="J2237" i="1"/>
  <c r="I2237" i="1"/>
  <c r="M2236" i="1"/>
  <c r="L2236" i="1"/>
  <c r="K2236" i="1"/>
  <c r="J2236" i="1"/>
  <c r="I2236" i="1"/>
  <c r="M2235" i="1"/>
  <c r="L2235" i="1"/>
  <c r="K2235" i="1"/>
  <c r="J2235" i="1"/>
  <c r="I2235" i="1"/>
  <c r="M2234" i="1"/>
  <c r="L2234" i="1"/>
  <c r="K2234" i="1"/>
  <c r="J2234" i="1"/>
  <c r="I2234" i="1"/>
  <c r="M2233" i="1"/>
  <c r="L2233" i="1"/>
  <c r="K2233" i="1"/>
  <c r="J2233" i="1"/>
  <c r="I2233" i="1"/>
  <c r="M2232" i="1"/>
  <c r="L2232" i="1"/>
  <c r="K2232" i="1"/>
  <c r="J2232" i="1"/>
  <c r="I2232" i="1"/>
  <c r="N2231" i="1"/>
  <c r="M2231" i="1"/>
  <c r="L2231" i="1"/>
  <c r="K2231" i="1"/>
  <c r="J2231" i="1"/>
  <c r="I2231" i="1"/>
  <c r="M2230" i="1"/>
  <c r="L2230" i="1"/>
  <c r="K2230" i="1"/>
  <c r="J2230" i="1"/>
  <c r="I2230" i="1"/>
  <c r="M2229" i="1"/>
  <c r="L2229" i="1"/>
  <c r="K2229" i="1"/>
  <c r="J2229" i="1"/>
  <c r="I2229" i="1"/>
  <c r="M2228" i="1"/>
  <c r="L2228" i="1"/>
  <c r="K2228" i="1"/>
  <c r="J2228" i="1"/>
  <c r="I2228" i="1"/>
  <c r="M2227" i="1"/>
  <c r="L2227" i="1"/>
  <c r="K2227" i="1"/>
  <c r="J2227" i="1"/>
  <c r="I2227" i="1"/>
  <c r="M2226" i="1"/>
  <c r="L2226" i="1"/>
  <c r="K2226" i="1"/>
  <c r="J2226" i="1"/>
  <c r="I2226" i="1"/>
  <c r="M2225" i="1"/>
  <c r="L2225" i="1"/>
  <c r="K2225" i="1"/>
  <c r="J2225" i="1"/>
  <c r="I2225" i="1"/>
  <c r="M2224" i="1"/>
  <c r="L2224" i="1"/>
  <c r="K2224" i="1"/>
  <c r="J2224" i="1"/>
  <c r="I2224" i="1"/>
  <c r="M2223" i="1"/>
  <c r="L2223" i="1"/>
  <c r="K2223" i="1"/>
  <c r="J2223" i="1"/>
  <c r="I2223" i="1"/>
  <c r="M2222" i="1"/>
  <c r="L2222" i="1"/>
  <c r="K2222" i="1"/>
  <c r="J2222" i="1"/>
  <c r="I2222" i="1"/>
  <c r="M2221" i="1"/>
  <c r="L2221" i="1"/>
  <c r="K2221" i="1"/>
  <c r="J2221" i="1"/>
  <c r="I2221" i="1"/>
  <c r="H2221" i="1" s="1"/>
  <c r="U2221" i="1" s="1"/>
  <c r="W2221" i="1" s="1"/>
  <c r="M2220" i="1"/>
  <c r="L2220" i="1"/>
  <c r="K2220" i="1"/>
  <c r="J2220" i="1"/>
  <c r="I2220" i="1"/>
  <c r="M2219" i="1"/>
  <c r="L2219" i="1"/>
  <c r="K2219" i="1"/>
  <c r="J2219" i="1"/>
  <c r="I2219" i="1"/>
  <c r="M2218" i="1"/>
  <c r="L2218" i="1"/>
  <c r="K2218" i="1"/>
  <c r="J2218" i="1"/>
  <c r="I2218" i="1"/>
  <c r="M2217" i="1"/>
  <c r="L2217" i="1"/>
  <c r="K2217" i="1"/>
  <c r="J2217" i="1"/>
  <c r="I2217" i="1"/>
  <c r="M2216" i="1"/>
  <c r="L2216" i="1"/>
  <c r="K2216" i="1"/>
  <c r="J2216" i="1"/>
  <c r="I2216" i="1"/>
  <c r="M2215" i="1"/>
  <c r="L2215" i="1"/>
  <c r="K2215" i="1"/>
  <c r="J2215" i="1"/>
  <c r="I2215" i="1"/>
  <c r="M2214" i="1"/>
  <c r="L2214" i="1"/>
  <c r="K2214" i="1"/>
  <c r="J2214" i="1"/>
  <c r="I2214" i="1"/>
  <c r="N2213" i="1"/>
  <c r="M2213" i="1"/>
  <c r="L2213" i="1"/>
  <c r="K2213" i="1"/>
  <c r="J2213" i="1"/>
  <c r="I2213" i="1"/>
  <c r="M2212" i="1"/>
  <c r="L2212" i="1"/>
  <c r="K2212" i="1"/>
  <c r="J2212" i="1"/>
  <c r="I2212" i="1"/>
  <c r="M2211" i="1"/>
  <c r="L2211" i="1"/>
  <c r="K2211" i="1"/>
  <c r="J2211" i="1"/>
  <c r="I2211" i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M2203" i="1"/>
  <c r="L2203" i="1"/>
  <c r="K2203" i="1"/>
  <c r="J2203" i="1"/>
  <c r="I2203" i="1"/>
  <c r="M2202" i="1"/>
  <c r="L2202" i="1"/>
  <c r="K2202" i="1"/>
  <c r="J2202" i="1"/>
  <c r="I2202" i="1"/>
  <c r="X2202" i="1" s="1"/>
  <c r="M2201" i="1"/>
  <c r="L2201" i="1"/>
  <c r="K2201" i="1"/>
  <c r="J2201" i="1"/>
  <c r="I2201" i="1"/>
  <c r="M2200" i="1"/>
  <c r="L2200" i="1"/>
  <c r="K2200" i="1"/>
  <c r="J2200" i="1"/>
  <c r="I2200" i="1"/>
  <c r="M2199" i="1"/>
  <c r="L2199" i="1"/>
  <c r="K2199" i="1"/>
  <c r="J2199" i="1"/>
  <c r="I2199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M2195" i="1"/>
  <c r="L2195" i="1"/>
  <c r="K2195" i="1"/>
  <c r="J2195" i="1"/>
  <c r="I2195" i="1"/>
  <c r="M2194" i="1"/>
  <c r="L2194" i="1"/>
  <c r="K2194" i="1"/>
  <c r="J2194" i="1"/>
  <c r="I2194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M2185" i="1"/>
  <c r="L2185" i="1"/>
  <c r="K2185" i="1"/>
  <c r="J2185" i="1"/>
  <c r="I2185" i="1"/>
  <c r="M2184" i="1"/>
  <c r="L2184" i="1"/>
  <c r="K2184" i="1"/>
  <c r="J2184" i="1"/>
  <c r="I2184" i="1"/>
  <c r="N2183" i="1"/>
  <c r="M2183" i="1"/>
  <c r="L2183" i="1"/>
  <c r="K2183" i="1"/>
  <c r="J2183" i="1"/>
  <c r="I2183" i="1"/>
  <c r="M2182" i="1"/>
  <c r="L2182" i="1"/>
  <c r="K2182" i="1"/>
  <c r="J2182" i="1"/>
  <c r="I2182" i="1"/>
  <c r="N2181" i="1"/>
  <c r="M2181" i="1"/>
  <c r="L2181" i="1"/>
  <c r="K2181" i="1"/>
  <c r="J2181" i="1"/>
  <c r="I2181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M2177" i="1"/>
  <c r="L2177" i="1"/>
  <c r="K2177" i="1"/>
  <c r="J2177" i="1"/>
  <c r="I2177" i="1"/>
  <c r="M2176" i="1"/>
  <c r="L2176" i="1"/>
  <c r="K2176" i="1"/>
  <c r="J2176" i="1"/>
  <c r="I2176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N2169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N2166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Y2145" i="1" s="1"/>
  <c r="I2145" i="1"/>
  <c r="N2144" i="1"/>
  <c r="M2144" i="1"/>
  <c r="L2144" i="1"/>
  <c r="K2144" i="1"/>
  <c r="J2144" i="1"/>
  <c r="I2144" i="1"/>
  <c r="M2143" i="1"/>
  <c r="L2143" i="1"/>
  <c r="K2143" i="1"/>
  <c r="J2143" i="1"/>
  <c r="I2143" i="1"/>
  <c r="H2143" i="1" s="1"/>
  <c r="U2143" i="1" s="1"/>
  <c r="W2143" i="1" s="1"/>
  <c r="M2142" i="1"/>
  <c r="L2142" i="1"/>
  <c r="K2142" i="1"/>
  <c r="J2142" i="1"/>
  <c r="I2142" i="1"/>
  <c r="M2141" i="1"/>
  <c r="L2141" i="1"/>
  <c r="K2141" i="1"/>
  <c r="J2141" i="1"/>
  <c r="I2141" i="1"/>
  <c r="M2140" i="1"/>
  <c r="L2140" i="1"/>
  <c r="K2140" i="1"/>
  <c r="J2140" i="1"/>
  <c r="I2140" i="1"/>
  <c r="M2139" i="1"/>
  <c r="L2139" i="1"/>
  <c r="K2139" i="1"/>
  <c r="J2139" i="1"/>
  <c r="I2139" i="1"/>
  <c r="M2138" i="1"/>
  <c r="L2138" i="1"/>
  <c r="K2138" i="1"/>
  <c r="J2138" i="1"/>
  <c r="I2138" i="1"/>
  <c r="H2138" i="1" s="1"/>
  <c r="U2138" i="1" s="1"/>
  <c r="W2138" i="1" s="1"/>
  <c r="M2137" i="1"/>
  <c r="L2137" i="1"/>
  <c r="K2137" i="1"/>
  <c r="J2137" i="1"/>
  <c r="I2137" i="1"/>
  <c r="M2136" i="1"/>
  <c r="L2136" i="1"/>
  <c r="K2136" i="1"/>
  <c r="J2136" i="1"/>
  <c r="I2136" i="1"/>
  <c r="M2135" i="1"/>
  <c r="L2135" i="1"/>
  <c r="K2135" i="1"/>
  <c r="J2135" i="1"/>
  <c r="I2135" i="1"/>
  <c r="M2134" i="1"/>
  <c r="L2134" i="1"/>
  <c r="K2134" i="1"/>
  <c r="J2134" i="1"/>
  <c r="I2134" i="1"/>
  <c r="M2133" i="1"/>
  <c r="L2133" i="1"/>
  <c r="K2133" i="1"/>
  <c r="J2133" i="1"/>
  <c r="I2133" i="1"/>
  <c r="M2132" i="1"/>
  <c r="L2132" i="1"/>
  <c r="K2132" i="1"/>
  <c r="J2132" i="1"/>
  <c r="I2132" i="1"/>
  <c r="M2131" i="1"/>
  <c r="L2131" i="1"/>
  <c r="K2131" i="1"/>
  <c r="J2131" i="1"/>
  <c r="I2131" i="1"/>
  <c r="M2130" i="1"/>
  <c r="L2130" i="1"/>
  <c r="K2130" i="1"/>
  <c r="J2130" i="1"/>
  <c r="I2130" i="1"/>
  <c r="M2129" i="1"/>
  <c r="L2129" i="1"/>
  <c r="K2129" i="1"/>
  <c r="J2129" i="1"/>
  <c r="I2129" i="1"/>
  <c r="M2128" i="1"/>
  <c r="L2128" i="1"/>
  <c r="K2128" i="1"/>
  <c r="J2128" i="1"/>
  <c r="I2128" i="1"/>
  <c r="M2127" i="1"/>
  <c r="L2127" i="1"/>
  <c r="K2127" i="1"/>
  <c r="J2127" i="1"/>
  <c r="I2127" i="1"/>
  <c r="M2126" i="1"/>
  <c r="L2126" i="1"/>
  <c r="K2126" i="1"/>
  <c r="J2126" i="1"/>
  <c r="I2126" i="1"/>
  <c r="M2125" i="1"/>
  <c r="L2125" i="1"/>
  <c r="K2125" i="1"/>
  <c r="J2125" i="1"/>
  <c r="I2125" i="1"/>
  <c r="M2124" i="1"/>
  <c r="L2124" i="1"/>
  <c r="K2124" i="1"/>
  <c r="J2124" i="1"/>
  <c r="I2124" i="1"/>
  <c r="M2123" i="1"/>
  <c r="L2123" i="1"/>
  <c r="K2123" i="1"/>
  <c r="J2123" i="1"/>
  <c r="I2123" i="1"/>
  <c r="M2122" i="1"/>
  <c r="L2122" i="1"/>
  <c r="K2122" i="1"/>
  <c r="J2122" i="1"/>
  <c r="I2122" i="1"/>
  <c r="M2121" i="1"/>
  <c r="L2121" i="1"/>
  <c r="K2121" i="1"/>
  <c r="J2121" i="1"/>
  <c r="Y2121" i="1" s="1"/>
  <c r="I2121" i="1"/>
  <c r="M2120" i="1"/>
  <c r="L2120" i="1"/>
  <c r="K2120" i="1"/>
  <c r="J2120" i="1"/>
  <c r="I2120" i="1"/>
  <c r="M2119" i="1"/>
  <c r="L2119" i="1"/>
  <c r="K2119" i="1"/>
  <c r="J2119" i="1"/>
  <c r="I2119" i="1"/>
  <c r="N2118" i="1"/>
  <c r="M2118" i="1"/>
  <c r="L2118" i="1"/>
  <c r="K2118" i="1"/>
  <c r="J2118" i="1"/>
  <c r="I2118" i="1"/>
  <c r="M2117" i="1"/>
  <c r="L2117" i="1"/>
  <c r="K2117" i="1"/>
  <c r="J2117" i="1"/>
  <c r="I2117" i="1"/>
  <c r="M2116" i="1"/>
  <c r="L2116" i="1"/>
  <c r="K2116" i="1"/>
  <c r="J2116" i="1"/>
  <c r="I2116" i="1"/>
  <c r="M2115" i="1"/>
  <c r="L2115" i="1"/>
  <c r="K2115" i="1"/>
  <c r="J2115" i="1"/>
  <c r="I2115" i="1"/>
  <c r="M2114" i="1"/>
  <c r="L2114" i="1"/>
  <c r="K2114" i="1"/>
  <c r="J2114" i="1"/>
  <c r="I2114" i="1"/>
  <c r="M2113" i="1"/>
  <c r="L2113" i="1"/>
  <c r="K2113" i="1"/>
  <c r="J2113" i="1"/>
  <c r="I2113" i="1"/>
  <c r="M2112" i="1"/>
  <c r="L2112" i="1"/>
  <c r="K2112" i="1"/>
  <c r="J2112" i="1"/>
  <c r="I2112" i="1"/>
  <c r="M2111" i="1"/>
  <c r="L2111" i="1"/>
  <c r="K2111" i="1"/>
  <c r="J2111" i="1"/>
  <c r="I2111" i="1"/>
  <c r="M2110" i="1"/>
  <c r="L2110" i="1"/>
  <c r="K2110" i="1"/>
  <c r="J2110" i="1"/>
  <c r="I2110" i="1"/>
  <c r="M2109" i="1"/>
  <c r="L2109" i="1"/>
  <c r="K2109" i="1"/>
  <c r="J2109" i="1"/>
  <c r="I2109" i="1"/>
  <c r="M2108" i="1"/>
  <c r="L2108" i="1"/>
  <c r="K2108" i="1"/>
  <c r="J2108" i="1"/>
  <c r="I2108" i="1"/>
  <c r="M2107" i="1"/>
  <c r="L2107" i="1"/>
  <c r="K2107" i="1"/>
  <c r="J2107" i="1"/>
  <c r="I2107" i="1"/>
  <c r="M2106" i="1"/>
  <c r="L2106" i="1"/>
  <c r="K2106" i="1"/>
  <c r="J2106" i="1"/>
  <c r="I2106" i="1"/>
  <c r="M2105" i="1"/>
  <c r="L2105" i="1"/>
  <c r="K2105" i="1"/>
  <c r="J2105" i="1"/>
  <c r="I2105" i="1"/>
  <c r="M2104" i="1"/>
  <c r="L2104" i="1"/>
  <c r="K2104" i="1"/>
  <c r="J2104" i="1"/>
  <c r="I2104" i="1"/>
  <c r="M2103" i="1"/>
  <c r="L2103" i="1"/>
  <c r="K2103" i="1"/>
  <c r="J2103" i="1"/>
  <c r="I2103" i="1"/>
  <c r="M2102" i="1"/>
  <c r="L2102" i="1"/>
  <c r="K2102" i="1"/>
  <c r="J2102" i="1"/>
  <c r="I2102" i="1"/>
  <c r="M2101" i="1"/>
  <c r="L2101" i="1"/>
  <c r="K2101" i="1"/>
  <c r="J2101" i="1"/>
  <c r="I2101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M2093" i="1"/>
  <c r="L2093" i="1"/>
  <c r="K2093" i="1"/>
  <c r="J2093" i="1"/>
  <c r="I2093" i="1"/>
  <c r="M2092" i="1"/>
  <c r="L2092" i="1"/>
  <c r="K2092" i="1"/>
  <c r="J2092" i="1"/>
  <c r="I2092" i="1"/>
  <c r="W2091" i="1"/>
  <c r="M2091" i="1"/>
  <c r="L2091" i="1"/>
  <c r="K2091" i="1"/>
  <c r="J2091" i="1"/>
  <c r="I2091" i="1"/>
  <c r="M2090" i="1"/>
  <c r="L2090" i="1"/>
  <c r="K2090" i="1"/>
  <c r="J2090" i="1"/>
  <c r="I2090" i="1"/>
  <c r="N2089" i="1"/>
  <c r="M2089" i="1"/>
  <c r="L2089" i="1"/>
  <c r="K2089" i="1"/>
  <c r="J2089" i="1"/>
  <c r="I2089" i="1"/>
  <c r="M2088" i="1"/>
  <c r="L2088" i="1"/>
  <c r="K2088" i="1"/>
  <c r="J2088" i="1"/>
  <c r="I2088" i="1"/>
  <c r="N2087" i="1"/>
  <c r="M2087" i="1"/>
  <c r="L2087" i="1"/>
  <c r="K2087" i="1"/>
  <c r="J2087" i="1"/>
  <c r="I2087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M2079" i="1"/>
  <c r="L2079" i="1"/>
  <c r="K2079" i="1"/>
  <c r="J2079" i="1"/>
  <c r="I2079" i="1"/>
  <c r="M2078" i="1"/>
  <c r="L2078" i="1"/>
  <c r="K2078" i="1"/>
  <c r="J2078" i="1"/>
  <c r="I2078" i="1"/>
  <c r="M2077" i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M2072" i="1"/>
  <c r="L2072" i="1"/>
  <c r="K2072" i="1"/>
  <c r="J2072" i="1"/>
  <c r="I2072" i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M2067" i="1"/>
  <c r="L2067" i="1"/>
  <c r="K2067" i="1"/>
  <c r="J2067" i="1"/>
  <c r="I2067" i="1"/>
  <c r="M2066" i="1"/>
  <c r="L2066" i="1"/>
  <c r="K2066" i="1"/>
  <c r="J2066" i="1"/>
  <c r="I2066" i="1"/>
  <c r="M2065" i="1"/>
  <c r="L2065" i="1"/>
  <c r="K2065" i="1"/>
  <c r="J2065" i="1"/>
  <c r="I2065" i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N2050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Y2043" i="1" s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H2037" i="1" s="1"/>
  <c r="U2037" i="1" s="1"/>
  <c r="W2037" i="1" s="1"/>
  <c r="M2036" i="1"/>
  <c r="L2036" i="1"/>
  <c r="K2036" i="1"/>
  <c r="J2036" i="1"/>
  <c r="I2036" i="1"/>
  <c r="M2035" i="1"/>
  <c r="L2035" i="1"/>
  <c r="K2035" i="1"/>
  <c r="J2035" i="1"/>
  <c r="I2035" i="1"/>
  <c r="M2034" i="1"/>
  <c r="L2034" i="1"/>
  <c r="K2034" i="1"/>
  <c r="J2034" i="1"/>
  <c r="I2034" i="1"/>
  <c r="M2033" i="1"/>
  <c r="L2033" i="1"/>
  <c r="K2033" i="1"/>
  <c r="J2033" i="1"/>
  <c r="I2033" i="1"/>
  <c r="M2032" i="1"/>
  <c r="L2032" i="1"/>
  <c r="K2032" i="1"/>
  <c r="J2032" i="1"/>
  <c r="Y2032" i="1" s="1"/>
  <c r="I2032" i="1"/>
  <c r="M2031" i="1"/>
  <c r="L2031" i="1"/>
  <c r="K2031" i="1"/>
  <c r="J2031" i="1"/>
  <c r="I2031" i="1"/>
  <c r="M2030" i="1"/>
  <c r="L2030" i="1"/>
  <c r="K2030" i="1"/>
  <c r="J2030" i="1"/>
  <c r="I2030" i="1"/>
  <c r="M2029" i="1"/>
  <c r="L2029" i="1"/>
  <c r="K2029" i="1"/>
  <c r="J2029" i="1"/>
  <c r="I2029" i="1"/>
  <c r="M2028" i="1"/>
  <c r="L2028" i="1"/>
  <c r="K2028" i="1"/>
  <c r="J2028" i="1"/>
  <c r="I2028" i="1"/>
  <c r="M2027" i="1"/>
  <c r="L2027" i="1"/>
  <c r="K2027" i="1"/>
  <c r="J2027" i="1"/>
  <c r="I2027" i="1"/>
  <c r="M2026" i="1"/>
  <c r="L2026" i="1"/>
  <c r="K2026" i="1"/>
  <c r="J2026" i="1"/>
  <c r="I2026" i="1"/>
  <c r="N2025" i="1"/>
  <c r="M2025" i="1"/>
  <c r="L2025" i="1"/>
  <c r="K2025" i="1"/>
  <c r="J2025" i="1"/>
  <c r="I2025" i="1"/>
  <c r="M2024" i="1"/>
  <c r="L2024" i="1"/>
  <c r="K2024" i="1"/>
  <c r="J2024" i="1"/>
  <c r="I2024" i="1"/>
  <c r="M2023" i="1"/>
  <c r="L2023" i="1"/>
  <c r="K2023" i="1"/>
  <c r="J2023" i="1"/>
  <c r="I2023" i="1"/>
  <c r="M2022" i="1"/>
  <c r="L2022" i="1"/>
  <c r="K2022" i="1"/>
  <c r="J2022" i="1"/>
  <c r="I2022" i="1"/>
  <c r="M2021" i="1"/>
  <c r="L2021" i="1"/>
  <c r="K2021" i="1"/>
  <c r="J2021" i="1"/>
  <c r="I2021" i="1"/>
  <c r="M2020" i="1"/>
  <c r="L2020" i="1"/>
  <c r="K2020" i="1"/>
  <c r="J2020" i="1"/>
  <c r="I2020" i="1"/>
  <c r="M2019" i="1"/>
  <c r="L2019" i="1"/>
  <c r="K2019" i="1"/>
  <c r="J2019" i="1"/>
  <c r="I2019" i="1"/>
  <c r="M2018" i="1"/>
  <c r="L2018" i="1"/>
  <c r="K2018" i="1"/>
  <c r="J2018" i="1"/>
  <c r="I2018" i="1"/>
  <c r="M2017" i="1"/>
  <c r="L2017" i="1"/>
  <c r="K2017" i="1"/>
  <c r="J2017" i="1"/>
  <c r="I2017" i="1"/>
  <c r="M2016" i="1"/>
  <c r="L2016" i="1"/>
  <c r="K2016" i="1"/>
  <c r="J2016" i="1"/>
  <c r="I2016" i="1"/>
  <c r="M2015" i="1"/>
  <c r="L2015" i="1"/>
  <c r="K2015" i="1"/>
  <c r="J2015" i="1"/>
  <c r="I2015" i="1"/>
  <c r="M2014" i="1"/>
  <c r="L2014" i="1"/>
  <c r="K2014" i="1"/>
  <c r="J2014" i="1"/>
  <c r="I2014" i="1"/>
  <c r="M2013" i="1"/>
  <c r="L2013" i="1"/>
  <c r="K2013" i="1"/>
  <c r="J2013" i="1"/>
  <c r="I2013" i="1"/>
  <c r="M2012" i="1"/>
  <c r="L2012" i="1"/>
  <c r="K2012" i="1"/>
  <c r="J2012" i="1"/>
  <c r="I2012" i="1"/>
  <c r="M2011" i="1"/>
  <c r="L2011" i="1"/>
  <c r="K2011" i="1"/>
  <c r="J2011" i="1"/>
  <c r="I2011" i="1"/>
  <c r="M2010" i="1"/>
  <c r="L2010" i="1"/>
  <c r="K2010" i="1"/>
  <c r="J2010" i="1"/>
  <c r="I2010" i="1"/>
  <c r="M2009" i="1"/>
  <c r="L2009" i="1"/>
  <c r="K2009" i="1"/>
  <c r="J2009" i="1"/>
  <c r="I2009" i="1"/>
  <c r="M2008" i="1"/>
  <c r="L2008" i="1"/>
  <c r="K2008" i="1"/>
  <c r="J2008" i="1"/>
  <c r="I2008" i="1"/>
  <c r="M2007" i="1"/>
  <c r="L2007" i="1"/>
  <c r="K2007" i="1"/>
  <c r="J2007" i="1"/>
  <c r="I2007" i="1"/>
  <c r="M2006" i="1"/>
  <c r="L2006" i="1"/>
  <c r="K2006" i="1"/>
  <c r="J2006" i="1"/>
  <c r="I2006" i="1"/>
  <c r="M2005" i="1"/>
  <c r="L2005" i="1"/>
  <c r="K2005" i="1"/>
  <c r="J2005" i="1"/>
  <c r="I2005" i="1"/>
  <c r="M2004" i="1"/>
  <c r="L2004" i="1"/>
  <c r="K2004" i="1"/>
  <c r="J2004" i="1"/>
  <c r="I2004" i="1"/>
  <c r="M2003" i="1"/>
  <c r="L2003" i="1"/>
  <c r="K2003" i="1"/>
  <c r="J2003" i="1"/>
  <c r="I2003" i="1"/>
  <c r="M2002" i="1"/>
  <c r="L2002" i="1"/>
  <c r="K2002" i="1"/>
  <c r="J2002" i="1"/>
  <c r="I2002" i="1"/>
  <c r="M2001" i="1"/>
  <c r="L2001" i="1"/>
  <c r="K2001" i="1"/>
  <c r="J2001" i="1"/>
  <c r="I2001" i="1"/>
  <c r="M2000" i="1"/>
  <c r="L2000" i="1"/>
  <c r="K2000" i="1"/>
  <c r="J2000" i="1"/>
  <c r="I2000" i="1"/>
  <c r="M1999" i="1"/>
  <c r="L1999" i="1"/>
  <c r="K1999" i="1"/>
  <c r="J1999" i="1"/>
  <c r="I1999" i="1"/>
  <c r="M1998" i="1"/>
  <c r="L1998" i="1"/>
  <c r="K1998" i="1"/>
  <c r="J1998" i="1"/>
  <c r="I1998" i="1"/>
  <c r="W1997" i="1"/>
  <c r="M1997" i="1"/>
  <c r="L1997" i="1"/>
  <c r="K1997" i="1"/>
  <c r="J1997" i="1"/>
  <c r="I1997" i="1"/>
  <c r="M1996" i="1"/>
  <c r="L1996" i="1"/>
  <c r="K1996" i="1"/>
  <c r="J1996" i="1"/>
  <c r="I1996" i="1"/>
  <c r="N1995" i="1"/>
  <c r="M1995" i="1"/>
  <c r="L1995" i="1"/>
  <c r="K1995" i="1"/>
  <c r="J1995" i="1"/>
  <c r="I1995" i="1"/>
  <c r="M1994" i="1"/>
  <c r="L1994" i="1"/>
  <c r="K1994" i="1"/>
  <c r="J1994" i="1"/>
  <c r="I1994" i="1"/>
  <c r="N1993" i="1"/>
  <c r="M1993" i="1"/>
  <c r="L1993" i="1"/>
  <c r="K1993" i="1"/>
  <c r="J1993" i="1"/>
  <c r="I1993" i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Y1980" i="1" s="1"/>
  <c r="I1980" i="1"/>
  <c r="M1979" i="1"/>
  <c r="L1979" i="1"/>
  <c r="K1979" i="1"/>
  <c r="J1979" i="1"/>
  <c r="I1979" i="1"/>
  <c r="M1978" i="1"/>
  <c r="L1978" i="1"/>
  <c r="K1978" i="1"/>
  <c r="J1978" i="1"/>
  <c r="I1978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X1973" i="1" s="1"/>
  <c r="M1972" i="1"/>
  <c r="L1972" i="1"/>
  <c r="K1972" i="1"/>
  <c r="J1972" i="1"/>
  <c r="I1972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M1968" i="1"/>
  <c r="L1968" i="1"/>
  <c r="K1968" i="1"/>
  <c r="J1968" i="1"/>
  <c r="Y1968" i="1" s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X1961" i="1" s="1"/>
  <c r="M1960" i="1"/>
  <c r="L1960" i="1"/>
  <c r="K1960" i="1"/>
  <c r="J1960" i="1"/>
  <c r="I1960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N1955" i="1"/>
  <c r="M1955" i="1"/>
  <c r="L1955" i="1"/>
  <c r="K1955" i="1"/>
  <c r="J1955" i="1"/>
  <c r="I1955" i="1"/>
  <c r="M1954" i="1"/>
  <c r="L1954" i="1"/>
  <c r="K1954" i="1"/>
  <c r="J1954" i="1"/>
  <c r="I1954" i="1"/>
  <c r="H1954" i="1" s="1"/>
  <c r="U1954" i="1" s="1"/>
  <c r="W1954" i="1" s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H1942" i="1" s="1"/>
  <c r="U1942" i="1" s="1"/>
  <c r="W1942" i="1" s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N1930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M1924" i="1"/>
  <c r="L1924" i="1"/>
  <c r="K1924" i="1"/>
  <c r="J1924" i="1"/>
  <c r="I1924" i="1"/>
  <c r="M1923" i="1"/>
  <c r="L1923" i="1"/>
  <c r="K1923" i="1"/>
  <c r="J1923" i="1"/>
  <c r="I1923" i="1"/>
  <c r="H1923" i="1" s="1"/>
  <c r="U1923" i="1" s="1"/>
  <c r="W1923" i="1" s="1"/>
  <c r="M1922" i="1"/>
  <c r="L1922" i="1"/>
  <c r="K1922" i="1"/>
  <c r="J1922" i="1"/>
  <c r="I1922" i="1"/>
  <c r="M1921" i="1"/>
  <c r="L1921" i="1"/>
  <c r="K1921" i="1"/>
  <c r="J1921" i="1"/>
  <c r="I1921" i="1"/>
  <c r="M1920" i="1"/>
  <c r="L1920" i="1"/>
  <c r="K1920" i="1"/>
  <c r="J1920" i="1"/>
  <c r="I1920" i="1"/>
  <c r="M1919" i="1"/>
  <c r="L1919" i="1"/>
  <c r="K1919" i="1"/>
  <c r="J1919" i="1"/>
  <c r="I1919" i="1"/>
  <c r="M1918" i="1"/>
  <c r="L1918" i="1"/>
  <c r="K1918" i="1"/>
  <c r="J1918" i="1"/>
  <c r="Y1918" i="1" s="1"/>
  <c r="I1918" i="1"/>
  <c r="M1917" i="1"/>
  <c r="L1917" i="1"/>
  <c r="K1917" i="1"/>
  <c r="J1917" i="1"/>
  <c r="I1917" i="1"/>
  <c r="M1916" i="1"/>
  <c r="L1916" i="1"/>
  <c r="K1916" i="1"/>
  <c r="J1916" i="1"/>
  <c r="I1916" i="1"/>
  <c r="M1915" i="1"/>
  <c r="L1915" i="1"/>
  <c r="K1915" i="1"/>
  <c r="J1915" i="1"/>
  <c r="I1915" i="1"/>
  <c r="M1914" i="1"/>
  <c r="L1914" i="1"/>
  <c r="K1914" i="1"/>
  <c r="J1914" i="1"/>
  <c r="I1914" i="1"/>
  <c r="M1913" i="1"/>
  <c r="L1913" i="1"/>
  <c r="K1913" i="1"/>
  <c r="J1913" i="1"/>
  <c r="I1913" i="1"/>
  <c r="M1912" i="1"/>
  <c r="L1912" i="1"/>
  <c r="K1912" i="1"/>
  <c r="J1912" i="1"/>
  <c r="I1912" i="1"/>
  <c r="M1911" i="1"/>
  <c r="L1911" i="1"/>
  <c r="K1911" i="1"/>
  <c r="J1911" i="1"/>
  <c r="I1911" i="1"/>
  <c r="H1911" i="1" s="1"/>
  <c r="U1911" i="1" s="1"/>
  <c r="W1911" i="1" s="1"/>
  <c r="M1910" i="1"/>
  <c r="L1910" i="1"/>
  <c r="K1910" i="1"/>
  <c r="J1910" i="1"/>
  <c r="I1910" i="1"/>
  <c r="M1909" i="1"/>
  <c r="L1909" i="1"/>
  <c r="K1909" i="1"/>
  <c r="J1909" i="1"/>
  <c r="I1909" i="1"/>
  <c r="M1908" i="1"/>
  <c r="L1908" i="1"/>
  <c r="K1908" i="1"/>
  <c r="J1908" i="1"/>
  <c r="I1908" i="1"/>
  <c r="M1907" i="1"/>
  <c r="L1907" i="1"/>
  <c r="K1907" i="1"/>
  <c r="J1907" i="1"/>
  <c r="I1907" i="1"/>
  <c r="M1906" i="1"/>
  <c r="L1906" i="1"/>
  <c r="K1906" i="1"/>
  <c r="J1906" i="1"/>
  <c r="Y1906" i="1" s="1"/>
  <c r="I1906" i="1"/>
  <c r="M1905" i="1"/>
  <c r="L1905" i="1"/>
  <c r="K1905" i="1"/>
  <c r="J1905" i="1"/>
  <c r="I1905" i="1"/>
  <c r="M1904" i="1"/>
  <c r="L1904" i="1"/>
  <c r="K1904" i="1"/>
  <c r="J1904" i="1"/>
  <c r="I1904" i="1"/>
  <c r="M1903" i="1"/>
  <c r="L1903" i="1"/>
  <c r="K1903" i="1"/>
  <c r="J1903" i="1"/>
  <c r="I1903" i="1"/>
  <c r="W1902" i="1"/>
  <c r="M1902" i="1"/>
  <c r="L1902" i="1"/>
  <c r="K1902" i="1"/>
  <c r="J1902" i="1"/>
  <c r="I1902" i="1"/>
  <c r="M1901" i="1"/>
  <c r="L1901" i="1"/>
  <c r="K1901" i="1"/>
  <c r="J1901" i="1"/>
  <c r="I1901" i="1"/>
  <c r="N1900" i="1"/>
  <c r="M1900" i="1"/>
  <c r="L1900" i="1"/>
  <c r="K1900" i="1"/>
  <c r="J1900" i="1"/>
  <c r="I1900" i="1"/>
  <c r="M1899" i="1"/>
  <c r="L1899" i="1"/>
  <c r="K1899" i="1"/>
  <c r="J1899" i="1"/>
  <c r="I1899" i="1"/>
  <c r="N1898" i="1"/>
  <c r="M1898" i="1"/>
  <c r="L1898" i="1"/>
  <c r="K1898" i="1"/>
  <c r="J1898" i="1"/>
  <c r="I1898" i="1"/>
  <c r="M1897" i="1"/>
  <c r="L1897" i="1"/>
  <c r="K1897" i="1"/>
  <c r="J1897" i="1"/>
  <c r="Y1897" i="1" s="1"/>
  <c r="I1897" i="1"/>
  <c r="M1896" i="1"/>
  <c r="L1896" i="1"/>
  <c r="K1896" i="1"/>
  <c r="J1896" i="1"/>
  <c r="I1896" i="1"/>
  <c r="M1895" i="1"/>
  <c r="L1895" i="1"/>
  <c r="K1895" i="1"/>
  <c r="J1895" i="1"/>
  <c r="I1895" i="1"/>
  <c r="M1894" i="1"/>
  <c r="L1894" i="1"/>
  <c r="K1894" i="1"/>
  <c r="J1894" i="1"/>
  <c r="I1894" i="1"/>
  <c r="M1893" i="1"/>
  <c r="L1893" i="1"/>
  <c r="K1893" i="1"/>
  <c r="J1893" i="1"/>
  <c r="I1893" i="1"/>
  <c r="M1892" i="1"/>
  <c r="L1892" i="1"/>
  <c r="K1892" i="1"/>
  <c r="J1892" i="1"/>
  <c r="I1892" i="1"/>
  <c r="M1891" i="1"/>
  <c r="L1891" i="1"/>
  <c r="K1891" i="1"/>
  <c r="J1891" i="1"/>
  <c r="I1891" i="1"/>
  <c r="M1890" i="1"/>
  <c r="L1890" i="1"/>
  <c r="K1890" i="1"/>
  <c r="J1890" i="1"/>
  <c r="I1890" i="1"/>
  <c r="M1889" i="1"/>
  <c r="L1889" i="1"/>
  <c r="K1889" i="1"/>
  <c r="J1889" i="1"/>
  <c r="I1889" i="1"/>
  <c r="M1888" i="1"/>
  <c r="L1888" i="1"/>
  <c r="K1888" i="1"/>
  <c r="J1888" i="1"/>
  <c r="I1888" i="1"/>
  <c r="M1887" i="1"/>
  <c r="L1887" i="1"/>
  <c r="K1887" i="1"/>
  <c r="J1887" i="1"/>
  <c r="I1887" i="1"/>
  <c r="M1886" i="1"/>
  <c r="L1886" i="1"/>
  <c r="K1886" i="1"/>
  <c r="J1886" i="1"/>
  <c r="I1886" i="1"/>
  <c r="M1885" i="1"/>
  <c r="L1885" i="1"/>
  <c r="K1885" i="1"/>
  <c r="J1885" i="1"/>
  <c r="Y1885" i="1" s="1"/>
  <c r="I1885" i="1"/>
  <c r="M1884" i="1"/>
  <c r="L1884" i="1"/>
  <c r="K1884" i="1"/>
  <c r="J1884" i="1"/>
  <c r="I1884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I1881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M1862" i="1"/>
  <c r="L1862" i="1"/>
  <c r="K1862" i="1"/>
  <c r="J1862" i="1"/>
  <c r="I1862" i="1"/>
  <c r="M1861" i="1"/>
  <c r="L1861" i="1"/>
  <c r="K1861" i="1"/>
  <c r="J1861" i="1"/>
  <c r="I1861" i="1"/>
  <c r="M1860" i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M1818" i="1"/>
  <c r="L1818" i="1"/>
  <c r="K1818" i="1"/>
  <c r="J1818" i="1"/>
  <c r="I1818" i="1"/>
  <c r="H1818" i="1" s="1"/>
  <c r="U1818" i="1" s="1"/>
  <c r="W1818" i="1" s="1"/>
  <c r="M1817" i="1"/>
  <c r="L1817" i="1"/>
  <c r="K1817" i="1"/>
  <c r="J1817" i="1"/>
  <c r="I1817" i="1"/>
  <c r="M1816" i="1"/>
  <c r="L1816" i="1"/>
  <c r="K1816" i="1"/>
  <c r="J1816" i="1"/>
  <c r="I1816" i="1"/>
  <c r="M1815" i="1"/>
  <c r="L1815" i="1"/>
  <c r="K1815" i="1"/>
  <c r="J1815" i="1"/>
  <c r="I1815" i="1"/>
  <c r="M1814" i="1"/>
  <c r="L1814" i="1"/>
  <c r="K1814" i="1"/>
  <c r="J1814" i="1"/>
  <c r="I1814" i="1"/>
  <c r="M1813" i="1"/>
  <c r="L1813" i="1"/>
  <c r="K1813" i="1"/>
  <c r="J1813" i="1"/>
  <c r="I1813" i="1"/>
  <c r="M1812" i="1"/>
  <c r="L1812" i="1"/>
  <c r="K1812" i="1"/>
  <c r="J1812" i="1"/>
  <c r="I1812" i="1"/>
  <c r="M1811" i="1"/>
  <c r="L1811" i="1"/>
  <c r="K1811" i="1"/>
  <c r="J1811" i="1"/>
  <c r="I1811" i="1"/>
  <c r="M1810" i="1"/>
  <c r="L1810" i="1"/>
  <c r="K1810" i="1"/>
  <c r="J1810" i="1"/>
  <c r="I1810" i="1"/>
  <c r="W1809" i="1"/>
  <c r="M1809" i="1"/>
  <c r="L1809" i="1"/>
  <c r="K1809" i="1"/>
  <c r="J1809" i="1"/>
  <c r="I1809" i="1"/>
  <c r="M1808" i="1"/>
  <c r="L1808" i="1"/>
  <c r="K1808" i="1"/>
  <c r="J1808" i="1"/>
  <c r="I1808" i="1"/>
  <c r="M1807" i="1"/>
  <c r="L1807" i="1"/>
  <c r="K1807" i="1"/>
  <c r="J1807" i="1"/>
  <c r="I1807" i="1"/>
  <c r="M1806" i="1"/>
  <c r="L1806" i="1"/>
  <c r="K1806" i="1"/>
  <c r="J1806" i="1"/>
  <c r="I1806" i="1"/>
  <c r="M1805" i="1"/>
  <c r="L1805" i="1"/>
  <c r="K1805" i="1"/>
  <c r="J1805" i="1"/>
  <c r="I1805" i="1"/>
  <c r="M1804" i="1"/>
  <c r="L1804" i="1"/>
  <c r="K1804" i="1"/>
  <c r="J1804" i="1"/>
  <c r="I1804" i="1"/>
  <c r="M1803" i="1"/>
  <c r="L1803" i="1"/>
  <c r="K1803" i="1"/>
  <c r="J1803" i="1"/>
  <c r="I1803" i="1"/>
  <c r="M1802" i="1"/>
  <c r="L1802" i="1"/>
  <c r="K1802" i="1"/>
  <c r="J1802" i="1"/>
  <c r="I1802" i="1"/>
  <c r="M1801" i="1"/>
  <c r="L1801" i="1"/>
  <c r="K1801" i="1"/>
  <c r="J1801" i="1"/>
  <c r="I1801" i="1"/>
  <c r="M1800" i="1"/>
  <c r="L1800" i="1"/>
  <c r="K1800" i="1"/>
  <c r="J1800" i="1"/>
  <c r="I1800" i="1"/>
  <c r="M1799" i="1"/>
  <c r="L1799" i="1"/>
  <c r="K1799" i="1"/>
  <c r="J1799" i="1"/>
  <c r="I1799" i="1"/>
  <c r="M1798" i="1"/>
  <c r="L1798" i="1"/>
  <c r="K1798" i="1"/>
  <c r="J1798" i="1"/>
  <c r="I1798" i="1"/>
  <c r="M1797" i="1"/>
  <c r="L1797" i="1"/>
  <c r="K1797" i="1"/>
  <c r="J1797" i="1"/>
  <c r="I1797" i="1"/>
  <c r="M1796" i="1"/>
  <c r="L1796" i="1"/>
  <c r="K1796" i="1"/>
  <c r="J1796" i="1"/>
  <c r="I1796" i="1"/>
  <c r="M1795" i="1"/>
  <c r="L1795" i="1"/>
  <c r="K1795" i="1"/>
  <c r="J1795" i="1"/>
  <c r="I1795" i="1"/>
  <c r="M1794" i="1"/>
  <c r="L1794" i="1"/>
  <c r="K1794" i="1"/>
  <c r="J1794" i="1"/>
  <c r="I1794" i="1"/>
  <c r="M1793" i="1"/>
  <c r="L1793" i="1"/>
  <c r="K1793" i="1"/>
  <c r="J1793" i="1"/>
  <c r="I1793" i="1"/>
  <c r="M1792" i="1"/>
  <c r="L1792" i="1"/>
  <c r="K1792" i="1"/>
  <c r="J1792" i="1"/>
  <c r="I1792" i="1"/>
  <c r="M1791" i="1"/>
  <c r="L1791" i="1"/>
  <c r="K1791" i="1"/>
  <c r="J1791" i="1"/>
  <c r="I1791" i="1"/>
  <c r="M1790" i="1"/>
  <c r="L1790" i="1"/>
  <c r="H1790" i="1" s="1"/>
  <c r="U1790" i="1" s="1"/>
  <c r="W1790" i="1" s="1"/>
  <c r="K1790" i="1"/>
  <c r="J1790" i="1"/>
  <c r="I1790" i="1"/>
  <c r="M1789" i="1"/>
  <c r="L1789" i="1"/>
  <c r="K1789" i="1"/>
  <c r="J1789" i="1"/>
  <c r="I1789" i="1"/>
  <c r="M1788" i="1"/>
  <c r="L1788" i="1"/>
  <c r="K1788" i="1"/>
  <c r="J1788" i="1"/>
  <c r="I1788" i="1"/>
  <c r="M1787" i="1"/>
  <c r="L1787" i="1"/>
  <c r="K1787" i="1"/>
  <c r="J1787" i="1"/>
  <c r="I1787" i="1"/>
  <c r="M1786" i="1"/>
  <c r="L1786" i="1"/>
  <c r="K1786" i="1"/>
  <c r="J1786" i="1"/>
  <c r="I1786" i="1"/>
  <c r="M1785" i="1"/>
  <c r="L1785" i="1"/>
  <c r="K1785" i="1"/>
  <c r="J1785" i="1"/>
  <c r="I1785" i="1"/>
  <c r="M1784" i="1"/>
  <c r="L1784" i="1"/>
  <c r="K1784" i="1"/>
  <c r="J1784" i="1"/>
  <c r="I1784" i="1"/>
  <c r="M1783" i="1"/>
  <c r="L1783" i="1"/>
  <c r="K1783" i="1"/>
  <c r="J1783" i="1"/>
  <c r="I1783" i="1"/>
  <c r="M1782" i="1"/>
  <c r="L1782" i="1"/>
  <c r="K1782" i="1"/>
  <c r="J1782" i="1"/>
  <c r="I1782" i="1"/>
  <c r="M1781" i="1"/>
  <c r="L1781" i="1"/>
  <c r="K1781" i="1"/>
  <c r="J1781" i="1"/>
  <c r="I1781" i="1"/>
  <c r="M1780" i="1"/>
  <c r="L1780" i="1"/>
  <c r="K1780" i="1"/>
  <c r="J1780" i="1"/>
  <c r="I1780" i="1"/>
  <c r="M1779" i="1"/>
  <c r="L1779" i="1"/>
  <c r="K1779" i="1"/>
  <c r="J1779" i="1"/>
  <c r="I1779" i="1"/>
  <c r="M1778" i="1"/>
  <c r="L1778" i="1"/>
  <c r="K1778" i="1"/>
  <c r="J1778" i="1"/>
  <c r="I1778" i="1"/>
  <c r="M1777" i="1"/>
  <c r="L1777" i="1"/>
  <c r="K1777" i="1"/>
  <c r="J1777" i="1"/>
  <c r="I1777" i="1"/>
  <c r="M1776" i="1"/>
  <c r="L1776" i="1"/>
  <c r="K1776" i="1"/>
  <c r="J1776" i="1"/>
  <c r="I1776" i="1"/>
  <c r="M1775" i="1"/>
  <c r="L1775" i="1"/>
  <c r="K1775" i="1"/>
  <c r="J1775" i="1"/>
  <c r="I1775" i="1"/>
  <c r="M1774" i="1"/>
  <c r="L1774" i="1"/>
  <c r="K1774" i="1"/>
  <c r="J1774" i="1"/>
  <c r="I1774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Y1770" i="1" s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M1760" i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I1747" i="1"/>
  <c r="M1746" i="1"/>
  <c r="L1746" i="1"/>
  <c r="K1746" i="1"/>
  <c r="J1746" i="1"/>
  <c r="I1746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M1734" i="1"/>
  <c r="L1734" i="1"/>
  <c r="K1734" i="1"/>
  <c r="J1734" i="1"/>
  <c r="I1734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W1717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W1707" i="1"/>
  <c r="M1707" i="1"/>
  <c r="L1707" i="1"/>
  <c r="K1707" i="1"/>
  <c r="J1707" i="1"/>
  <c r="I1707" i="1"/>
  <c r="M1706" i="1"/>
  <c r="L1706" i="1"/>
  <c r="K1706" i="1"/>
  <c r="J1706" i="1"/>
  <c r="I1706" i="1"/>
  <c r="M1705" i="1"/>
  <c r="L1705" i="1"/>
  <c r="K1705" i="1"/>
  <c r="J1705" i="1"/>
  <c r="I1705" i="1"/>
  <c r="M1704" i="1"/>
  <c r="L1704" i="1"/>
  <c r="K1704" i="1"/>
  <c r="J1704" i="1"/>
  <c r="I1704" i="1"/>
  <c r="M1703" i="1"/>
  <c r="L1703" i="1"/>
  <c r="K1703" i="1"/>
  <c r="J1703" i="1"/>
  <c r="I1703" i="1"/>
  <c r="M1702" i="1"/>
  <c r="L1702" i="1"/>
  <c r="K1702" i="1"/>
  <c r="J1702" i="1"/>
  <c r="I1702" i="1"/>
  <c r="M1701" i="1"/>
  <c r="L1701" i="1"/>
  <c r="K1701" i="1"/>
  <c r="J1701" i="1"/>
  <c r="I1701" i="1"/>
  <c r="M1700" i="1"/>
  <c r="L1700" i="1"/>
  <c r="K1700" i="1"/>
  <c r="J1700" i="1"/>
  <c r="I1700" i="1"/>
  <c r="M1699" i="1"/>
  <c r="L1699" i="1"/>
  <c r="K1699" i="1"/>
  <c r="J1699" i="1"/>
  <c r="I1699" i="1"/>
  <c r="M1698" i="1"/>
  <c r="L1698" i="1"/>
  <c r="K1698" i="1"/>
  <c r="J1698" i="1"/>
  <c r="I1698" i="1"/>
  <c r="M1697" i="1"/>
  <c r="L1697" i="1"/>
  <c r="K1697" i="1"/>
  <c r="J1697" i="1"/>
  <c r="I1697" i="1"/>
  <c r="M1696" i="1"/>
  <c r="L1696" i="1"/>
  <c r="K1696" i="1"/>
  <c r="J1696" i="1"/>
  <c r="I1696" i="1"/>
  <c r="M1695" i="1"/>
  <c r="L1695" i="1"/>
  <c r="K1695" i="1"/>
  <c r="J1695" i="1"/>
  <c r="I1695" i="1"/>
  <c r="M1694" i="1"/>
  <c r="L1694" i="1"/>
  <c r="K1694" i="1"/>
  <c r="J1694" i="1"/>
  <c r="I1694" i="1"/>
  <c r="M1693" i="1"/>
  <c r="L1693" i="1"/>
  <c r="K1693" i="1"/>
  <c r="J1693" i="1"/>
  <c r="I1693" i="1"/>
  <c r="M1692" i="1"/>
  <c r="L1692" i="1"/>
  <c r="K1692" i="1"/>
  <c r="J1692" i="1"/>
  <c r="I1692" i="1"/>
  <c r="M1691" i="1"/>
  <c r="L1691" i="1"/>
  <c r="K1691" i="1"/>
  <c r="J1691" i="1"/>
  <c r="I1691" i="1"/>
  <c r="M1690" i="1"/>
  <c r="L1690" i="1"/>
  <c r="K1690" i="1"/>
  <c r="J1690" i="1"/>
  <c r="I1690" i="1"/>
  <c r="H1690" i="1" s="1"/>
  <c r="U1690" i="1" s="1"/>
  <c r="W1690" i="1" s="1"/>
  <c r="M1689" i="1"/>
  <c r="L1689" i="1"/>
  <c r="K1689" i="1"/>
  <c r="J1689" i="1"/>
  <c r="I1689" i="1"/>
  <c r="M1688" i="1"/>
  <c r="L1688" i="1"/>
  <c r="K1688" i="1"/>
  <c r="J1688" i="1"/>
  <c r="I1688" i="1"/>
  <c r="M1687" i="1"/>
  <c r="L1687" i="1"/>
  <c r="K1687" i="1"/>
  <c r="J1687" i="1"/>
  <c r="I1687" i="1"/>
  <c r="M1686" i="1"/>
  <c r="L1686" i="1"/>
  <c r="K1686" i="1"/>
  <c r="J1686" i="1"/>
  <c r="I1686" i="1"/>
  <c r="M1685" i="1"/>
  <c r="L1685" i="1"/>
  <c r="K1685" i="1"/>
  <c r="J1685" i="1"/>
  <c r="I1685" i="1"/>
  <c r="M1684" i="1"/>
  <c r="L1684" i="1"/>
  <c r="K1684" i="1"/>
  <c r="J1684" i="1"/>
  <c r="I1684" i="1"/>
  <c r="M1683" i="1"/>
  <c r="L1683" i="1"/>
  <c r="K1683" i="1"/>
  <c r="J1683" i="1"/>
  <c r="I1683" i="1"/>
  <c r="M1682" i="1"/>
  <c r="L1682" i="1"/>
  <c r="K1682" i="1"/>
  <c r="J1682" i="1"/>
  <c r="I1682" i="1"/>
  <c r="M1681" i="1"/>
  <c r="L1681" i="1"/>
  <c r="K1681" i="1"/>
  <c r="J1681" i="1"/>
  <c r="I1681" i="1"/>
  <c r="M1680" i="1"/>
  <c r="L1680" i="1"/>
  <c r="K1680" i="1"/>
  <c r="J1680" i="1"/>
  <c r="I1680" i="1"/>
  <c r="H1680" i="1" s="1"/>
  <c r="U1680" i="1" s="1"/>
  <c r="W1680" i="1" s="1"/>
  <c r="M1679" i="1"/>
  <c r="L1679" i="1"/>
  <c r="K1679" i="1"/>
  <c r="J1679" i="1"/>
  <c r="I1679" i="1"/>
  <c r="M1678" i="1"/>
  <c r="L1678" i="1"/>
  <c r="K1678" i="1"/>
  <c r="J1678" i="1"/>
  <c r="I1678" i="1"/>
  <c r="M1677" i="1"/>
  <c r="L1677" i="1"/>
  <c r="K1677" i="1"/>
  <c r="J1677" i="1"/>
  <c r="I1677" i="1"/>
  <c r="M1676" i="1"/>
  <c r="L1676" i="1"/>
  <c r="K1676" i="1"/>
  <c r="J1676" i="1"/>
  <c r="I1676" i="1"/>
  <c r="M1675" i="1"/>
  <c r="L1675" i="1"/>
  <c r="K1675" i="1"/>
  <c r="J1675" i="1"/>
  <c r="Y1675" i="1" s="1"/>
  <c r="I1675" i="1"/>
  <c r="M1674" i="1"/>
  <c r="L1674" i="1"/>
  <c r="K1674" i="1"/>
  <c r="J1674" i="1"/>
  <c r="I1674" i="1"/>
  <c r="M1673" i="1"/>
  <c r="L1673" i="1"/>
  <c r="K1673" i="1"/>
  <c r="J1673" i="1"/>
  <c r="I1673" i="1"/>
  <c r="M1672" i="1"/>
  <c r="L1672" i="1"/>
  <c r="K1672" i="1"/>
  <c r="J1672" i="1"/>
  <c r="I1672" i="1"/>
  <c r="M1671" i="1"/>
  <c r="L1671" i="1"/>
  <c r="K1671" i="1"/>
  <c r="J1671" i="1"/>
  <c r="I1671" i="1"/>
  <c r="M1670" i="1"/>
  <c r="L1670" i="1"/>
  <c r="K1670" i="1"/>
  <c r="J1670" i="1"/>
  <c r="I1670" i="1"/>
  <c r="M1669" i="1"/>
  <c r="L1669" i="1"/>
  <c r="K1669" i="1"/>
  <c r="J1669" i="1"/>
  <c r="I1669" i="1"/>
  <c r="M1668" i="1"/>
  <c r="L1668" i="1"/>
  <c r="K1668" i="1"/>
  <c r="J1668" i="1"/>
  <c r="I1668" i="1"/>
  <c r="M1667" i="1"/>
  <c r="L1667" i="1"/>
  <c r="K1667" i="1"/>
  <c r="J1667" i="1"/>
  <c r="I1667" i="1"/>
  <c r="M1666" i="1"/>
  <c r="L1666" i="1"/>
  <c r="K1666" i="1"/>
  <c r="J1666" i="1"/>
  <c r="I1666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Y1654" i="1" s="1"/>
  <c r="I1654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Y1645" i="1" s="1"/>
  <c r="L1645" i="1"/>
  <c r="K1645" i="1"/>
  <c r="J1645" i="1"/>
  <c r="I1645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X1641" i="1" s="1"/>
  <c r="M1640" i="1"/>
  <c r="L1640" i="1"/>
  <c r="K1640" i="1"/>
  <c r="J1640" i="1"/>
  <c r="I1640" i="1"/>
  <c r="M1639" i="1"/>
  <c r="L1639" i="1"/>
  <c r="K1639" i="1"/>
  <c r="J1639" i="1"/>
  <c r="I1639" i="1"/>
  <c r="M1638" i="1"/>
  <c r="L1638" i="1"/>
  <c r="K1638" i="1"/>
  <c r="J1638" i="1"/>
  <c r="I1638" i="1"/>
  <c r="M1637" i="1"/>
  <c r="L1637" i="1"/>
  <c r="K1637" i="1"/>
  <c r="J1637" i="1"/>
  <c r="I1637" i="1"/>
  <c r="M1636" i="1"/>
  <c r="L1636" i="1"/>
  <c r="K1636" i="1"/>
  <c r="J1636" i="1"/>
  <c r="Y1636" i="1" s="1"/>
  <c r="I1636" i="1"/>
  <c r="M1635" i="1"/>
  <c r="L1635" i="1"/>
  <c r="K1635" i="1"/>
  <c r="J1635" i="1"/>
  <c r="I1635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M1629" i="1"/>
  <c r="L1629" i="1"/>
  <c r="K1629" i="1"/>
  <c r="J1629" i="1"/>
  <c r="I1629" i="1"/>
  <c r="M1628" i="1"/>
  <c r="L1628" i="1"/>
  <c r="K1628" i="1"/>
  <c r="J1628" i="1"/>
  <c r="I1628" i="1"/>
  <c r="M1627" i="1"/>
  <c r="L1627" i="1"/>
  <c r="K1627" i="1"/>
  <c r="J1627" i="1"/>
  <c r="I1627" i="1"/>
  <c r="M1626" i="1"/>
  <c r="L1626" i="1"/>
  <c r="K1626" i="1"/>
  <c r="J1626" i="1"/>
  <c r="I1626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W1616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Y1613" i="1" s="1"/>
  <c r="I1613" i="1"/>
  <c r="X1613" i="1" s="1"/>
  <c r="M1612" i="1"/>
  <c r="L1612" i="1"/>
  <c r="K1612" i="1"/>
  <c r="J1612" i="1"/>
  <c r="I1612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W1606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H1602" i="1" s="1"/>
  <c r="U1602" i="1" s="1"/>
  <c r="W1602" i="1" s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M1597" i="1"/>
  <c r="L1597" i="1"/>
  <c r="K1597" i="1"/>
  <c r="J1597" i="1"/>
  <c r="I1597" i="1"/>
  <c r="M1596" i="1"/>
  <c r="L1596" i="1"/>
  <c r="K1596" i="1"/>
  <c r="J1596" i="1"/>
  <c r="I1596" i="1"/>
  <c r="M1595" i="1"/>
  <c r="L1595" i="1"/>
  <c r="K1595" i="1"/>
  <c r="J1595" i="1"/>
  <c r="I1595" i="1"/>
  <c r="M1594" i="1"/>
  <c r="L1594" i="1"/>
  <c r="K1594" i="1"/>
  <c r="J1594" i="1"/>
  <c r="I1594" i="1"/>
  <c r="M1593" i="1"/>
  <c r="L1593" i="1"/>
  <c r="K1593" i="1"/>
  <c r="J1593" i="1"/>
  <c r="I1593" i="1"/>
  <c r="M1592" i="1"/>
  <c r="L1592" i="1"/>
  <c r="K1592" i="1"/>
  <c r="J1592" i="1"/>
  <c r="I1592" i="1"/>
  <c r="M1591" i="1"/>
  <c r="L1591" i="1"/>
  <c r="K1591" i="1"/>
  <c r="J1591" i="1"/>
  <c r="I1591" i="1"/>
  <c r="M1590" i="1"/>
  <c r="L1590" i="1"/>
  <c r="K1590" i="1"/>
  <c r="J1590" i="1"/>
  <c r="I1590" i="1"/>
  <c r="M1589" i="1"/>
  <c r="L1589" i="1"/>
  <c r="K1589" i="1"/>
  <c r="J1589" i="1"/>
  <c r="I1589" i="1"/>
  <c r="M1588" i="1"/>
  <c r="L1588" i="1"/>
  <c r="K1588" i="1"/>
  <c r="J1588" i="1"/>
  <c r="I1588" i="1"/>
  <c r="M1587" i="1"/>
  <c r="L1587" i="1"/>
  <c r="K1587" i="1"/>
  <c r="J1587" i="1"/>
  <c r="I1587" i="1"/>
  <c r="M1586" i="1"/>
  <c r="L1586" i="1"/>
  <c r="K1586" i="1"/>
  <c r="J1586" i="1"/>
  <c r="I1586" i="1"/>
  <c r="M1585" i="1"/>
  <c r="L1585" i="1"/>
  <c r="K1585" i="1"/>
  <c r="J1585" i="1"/>
  <c r="I1585" i="1"/>
  <c r="M1584" i="1"/>
  <c r="L1584" i="1"/>
  <c r="K1584" i="1"/>
  <c r="J1584" i="1"/>
  <c r="I1584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M1580" i="1"/>
  <c r="L1580" i="1"/>
  <c r="K1580" i="1"/>
  <c r="J1580" i="1"/>
  <c r="I1580" i="1"/>
  <c r="M1579" i="1"/>
  <c r="L1579" i="1"/>
  <c r="K1579" i="1"/>
  <c r="J1579" i="1"/>
  <c r="I1579" i="1"/>
  <c r="M1578" i="1"/>
  <c r="L1578" i="1"/>
  <c r="K1578" i="1"/>
  <c r="J1578" i="1"/>
  <c r="I1578" i="1"/>
  <c r="M1577" i="1"/>
  <c r="L1577" i="1"/>
  <c r="K1577" i="1"/>
  <c r="J1577" i="1"/>
  <c r="I1577" i="1"/>
  <c r="M1576" i="1"/>
  <c r="L1576" i="1"/>
  <c r="K1576" i="1"/>
  <c r="J1576" i="1"/>
  <c r="I1576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M1572" i="1"/>
  <c r="L1572" i="1"/>
  <c r="K1572" i="1"/>
  <c r="J1572" i="1"/>
  <c r="I1572" i="1"/>
  <c r="M1571" i="1"/>
  <c r="L1571" i="1"/>
  <c r="K1571" i="1"/>
  <c r="J1571" i="1"/>
  <c r="I1571" i="1"/>
  <c r="M1570" i="1"/>
  <c r="L1570" i="1"/>
  <c r="K1570" i="1"/>
  <c r="J1570" i="1"/>
  <c r="I1570" i="1"/>
  <c r="M1569" i="1"/>
  <c r="L1569" i="1"/>
  <c r="K1569" i="1"/>
  <c r="J1569" i="1"/>
  <c r="I1569" i="1"/>
  <c r="M1568" i="1"/>
  <c r="L1568" i="1"/>
  <c r="K1568" i="1"/>
  <c r="J1568" i="1"/>
  <c r="I1568" i="1"/>
  <c r="M1567" i="1"/>
  <c r="L1567" i="1"/>
  <c r="K1567" i="1"/>
  <c r="J1567" i="1"/>
  <c r="I1567" i="1"/>
  <c r="M1566" i="1"/>
  <c r="L1566" i="1"/>
  <c r="K1566" i="1"/>
  <c r="J1566" i="1"/>
  <c r="I1566" i="1"/>
  <c r="M1565" i="1"/>
  <c r="L1565" i="1"/>
  <c r="K1565" i="1"/>
  <c r="J1565" i="1"/>
  <c r="I1565" i="1"/>
  <c r="M1564" i="1"/>
  <c r="L1564" i="1"/>
  <c r="K1564" i="1"/>
  <c r="J1564" i="1"/>
  <c r="I1564" i="1"/>
  <c r="M1563" i="1"/>
  <c r="L1563" i="1"/>
  <c r="K1563" i="1"/>
  <c r="J1563" i="1"/>
  <c r="I1563" i="1"/>
  <c r="M1562" i="1"/>
  <c r="L1562" i="1"/>
  <c r="K1562" i="1"/>
  <c r="J1562" i="1"/>
  <c r="I1562" i="1"/>
  <c r="M1561" i="1"/>
  <c r="L1561" i="1"/>
  <c r="K1561" i="1"/>
  <c r="J1561" i="1"/>
  <c r="I1561" i="1"/>
  <c r="M1560" i="1"/>
  <c r="L1560" i="1"/>
  <c r="K1560" i="1"/>
  <c r="J1560" i="1"/>
  <c r="I1560" i="1"/>
  <c r="M1559" i="1"/>
  <c r="L1559" i="1"/>
  <c r="K1559" i="1"/>
  <c r="J1559" i="1"/>
  <c r="I1559" i="1"/>
  <c r="M1558" i="1"/>
  <c r="L1558" i="1"/>
  <c r="K1558" i="1"/>
  <c r="J1558" i="1"/>
  <c r="I1558" i="1"/>
  <c r="M1557" i="1"/>
  <c r="L1557" i="1"/>
  <c r="K1557" i="1"/>
  <c r="J1557" i="1"/>
  <c r="I1557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M1543" i="1"/>
  <c r="L1543" i="1"/>
  <c r="K1543" i="1"/>
  <c r="J1543" i="1"/>
  <c r="I1543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W1517" i="1"/>
  <c r="M1517" i="1"/>
  <c r="L1517" i="1"/>
  <c r="K1517" i="1"/>
  <c r="J1517" i="1"/>
  <c r="I1517" i="1"/>
  <c r="M1516" i="1"/>
  <c r="L1516" i="1"/>
  <c r="K1516" i="1"/>
  <c r="J1516" i="1"/>
  <c r="I1516" i="1"/>
  <c r="M1515" i="1"/>
  <c r="L1515" i="1"/>
  <c r="K1515" i="1"/>
  <c r="J1515" i="1"/>
  <c r="I1515" i="1"/>
  <c r="M1514" i="1"/>
  <c r="L1514" i="1"/>
  <c r="K1514" i="1"/>
  <c r="J1514" i="1"/>
  <c r="I1514" i="1"/>
  <c r="M1513" i="1"/>
  <c r="L1513" i="1"/>
  <c r="K1513" i="1"/>
  <c r="J1513" i="1"/>
  <c r="I1513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W1507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Y1500" i="1" s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M1491" i="1"/>
  <c r="L1491" i="1"/>
  <c r="K1491" i="1"/>
  <c r="J1491" i="1"/>
  <c r="I1491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M1487" i="1"/>
  <c r="L1487" i="1"/>
  <c r="K1487" i="1"/>
  <c r="J1487" i="1"/>
  <c r="I1487" i="1"/>
  <c r="M1486" i="1"/>
  <c r="L1486" i="1"/>
  <c r="K1486" i="1"/>
  <c r="J1486" i="1"/>
  <c r="I1486" i="1"/>
  <c r="M1485" i="1"/>
  <c r="L1485" i="1"/>
  <c r="K1485" i="1"/>
  <c r="J1485" i="1"/>
  <c r="I1485" i="1"/>
  <c r="M1484" i="1"/>
  <c r="L1484" i="1"/>
  <c r="K1484" i="1"/>
  <c r="J1484" i="1"/>
  <c r="I1484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M1480" i="1"/>
  <c r="L1480" i="1"/>
  <c r="K1480" i="1"/>
  <c r="J1480" i="1"/>
  <c r="I1480" i="1"/>
  <c r="M1479" i="1"/>
  <c r="L1479" i="1"/>
  <c r="K1479" i="1"/>
  <c r="J1479" i="1"/>
  <c r="I1479" i="1"/>
  <c r="M1478" i="1"/>
  <c r="L1478" i="1"/>
  <c r="K1478" i="1"/>
  <c r="J1478" i="1"/>
  <c r="I1478" i="1"/>
  <c r="M1477" i="1"/>
  <c r="L1477" i="1"/>
  <c r="K1477" i="1"/>
  <c r="J1477" i="1"/>
  <c r="I1477" i="1"/>
  <c r="M1476" i="1"/>
  <c r="L1476" i="1"/>
  <c r="K1476" i="1"/>
  <c r="J1476" i="1"/>
  <c r="I1476" i="1"/>
  <c r="M1475" i="1"/>
  <c r="L1475" i="1"/>
  <c r="K1475" i="1"/>
  <c r="J1475" i="1"/>
  <c r="I1475" i="1"/>
  <c r="M1474" i="1"/>
  <c r="L1474" i="1"/>
  <c r="K1474" i="1"/>
  <c r="J1474" i="1"/>
  <c r="I1474" i="1"/>
  <c r="M1473" i="1"/>
  <c r="L1473" i="1"/>
  <c r="K1473" i="1"/>
  <c r="J1473" i="1"/>
  <c r="I1473" i="1"/>
  <c r="M1472" i="1"/>
  <c r="L1472" i="1"/>
  <c r="K1472" i="1"/>
  <c r="J1472" i="1"/>
  <c r="I1472" i="1"/>
  <c r="M1471" i="1"/>
  <c r="L1471" i="1"/>
  <c r="K1471" i="1"/>
  <c r="J1471" i="1"/>
  <c r="I1471" i="1"/>
  <c r="M1470" i="1"/>
  <c r="L1470" i="1"/>
  <c r="K1470" i="1"/>
  <c r="J1470" i="1"/>
  <c r="I1470" i="1"/>
  <c r="M1469" i="1"/>
  <c r="L1469" i="1"/>
  <c r="K1469" i="1"/>
  <c r="J1469" i="1"/>
  <c r="I1469" i="1"/>
  <c r="M1468" i="1"/>
  <c r="L1468" i="1"/>
  <c r="K1468" i="1"/>
  <c r="J1468" i="1"/>
  <c r="I1468" i="1"/>
  <c r="M1467" i="1"/>
  <c r="L1467" i="1"/>
  <c r="K1467" i="1"/>
  <c r="J1467" i="1"/>
  <c r="I1467" i="1"/>
  <c r="X1467" i="1" s="1"/>
  <c r="M1466" i="1"/>
  <c r="L1466" i="1"/>
  <c r="K1466" i="1"/>
  <c r="J1466" i="1"/>
  <c r="I1466" i="1"/>
  <c r="M1465" i="1"/>
  <c r="L1465" i="1"/>
  <c r="K1465" i="1"/>
  <c r="J1465" i="1"/>
  <c r="I1465" i="1"/>
  <c r="M1464" i="1"/>
  <c r="L1464" i="1"/>
  <c r="K1464" i="1"/>
  <c r="J1464" i="1"/>
  <c r="I1464" i="1"/>
  <c r="M1463" i="1"/>
  <c r="L1463" i="1"/>
  <c r="K1463" i="1"/>
  <c r="J1463" i="1"/>
  <c r="I1463" i="1"/>
  <c r="M1462" i="1"/>
  <c r="L1462" i="1"/>
  <c r="K1462" i="1"/>
  <c r="J1462" i="1"/>
  <c r="Y1462" i="1" s="1"/>
  <c r="I1462" i="1"/>
  <c r="M1461" i="1"/>
  <c r="L1461" i="1"/>
  <c r="K1461" i="1"/>
  <c r="J1461" i="1"/>
  <c r="I1461" i="1"/>
  <c r="M1460" i="1"/>
  <c r="L1460" i="1"/>
  <c r="K1460" i="1"/>
  <c r="J1460" i="1"/>
  <c r="I1460" i="1"/>
  <c r="M1459" i="1"/>
  <c r="L1459" i="1"/>
  <c r="K1459" i="1"/>
  <c r="J1459" i="1"/>
  <c r="I1459" i="1"/>
  <c r="M1458" i="1"/>
  <c r="L1458" i="1"/>
  <c r="K1458" i="1"/>
  <c r="J1458" i="1"/>
  <c r="I1458" i="1"/>
  <c r="M1457" i="1"/>
  <c r="L1457" i="1"/>
  <c r="K1457" i="1"/>
  <c r="J1457" i="1"/>
  <c r="I1457" i="1"/>
  <c r="M1456" i="1"/>
  <c r="L1456" i="1"/>
  <c r="K1456" i="1"/>
  <c r="J1456" i="1"/>
  <c r="I1456" i="1"/>
  <c r="M1455" i="1"/>
  <c r="L1455" i="1"/>
  <c r="K1455" i="1"/>
  <c r="J1455" i="1"/>
  <c r="I1455" i="1"/>
  <c r="X1455" i="1" s="1"/>
  <c r="M1454" i="1"/>
  <c r="L1454" i="1"/>
  <c r="K1454" i="1"/>
  <c r="J1454" i="1"/>
  <c r="I1454" i="1"/>
  <c r="M1453" i="1"/>
  <c r="L1453" i="1"/>
  <c r="K1453" i="1"/>
  <c r="J1453" i="1"/>
  <c r="I1453" i="1"/>
  <c r="M1452" i="1"/>
  <c r="L1452" i="1"/>
  <c r="K1452" i="1"/>
  <c r="J1452" i="1"/>
  <c r="I1452" i="1"/>
  <c r="M1451" i="1"/>
  <c r="L1451" i="1"/>
  <c r="K1451" i="1"/>
  <c r="J1451" i="1"/>
  <c r="I1451" i="1"/>
  <c r="M1450" i="1"/>
  <c r="L1450" i="1"/>
  <c r="K1450" i="1"/>
  <c r="J1450" i="1"/>
  <c r="Y1450" i="1" s="1"/>
  <c r="I1450" i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M1434" i="1"/>
  <c r="L1434" i="1"/>
  <c r="K1434" i="1"/>
  <c r="J1434" i="1"/>
  <c r="I1434" i="1"/>
  <c r="X1434" i="1" s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Y1429" i="1" s="1"/>
  <c r="I1429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M1423" i="1"/>
  <c r="L1423" i="1"/>
  <c r="K1423" i="1"/>
  <c r="J1423" i="1"/>
  <c r="I1423" i="1"/>
  <c r="M1422" i="1"/>
  <c r="L1422" i="1"/>
  <c r="K1422" i="1"/>
  <c r="J1422" i="1"/>
  <c r="I1422" i="1"/>
  <c r="X1422" i="1" s="1"/>
  <c r="M1421" i="1"/>
  <c r="L1421" i="1"/>
  <c r="K1421" i="1"/>
  <c r="J1421" i="1"/>
  <c r="I1421" i="1"/>
  <c r="M1420" i="1"/>
  <c r="L1420" i="1"/>
  <c r="K1420" i="1"/>
  <c r="J1420" i="1"/>
  <c r="I1420" i="1"/>
  <c r="M1419" i="1"/>
  <c r="L1419" i="1"/>
  <c r="K1419" i="1"/>
  <c r="J1419" i="1"/>
  <c r="I1419" i="1"/>
  <c r="W1418" i="1"/>
  <c r="M1418" i="1"/>
  <c r="L1418" i="1"/>
  <c r="K1418" i="1"/>
  <c r="J1418" i="1"/>
  <c r="I1418" i="1"/>
  <c r="M1417" i="1"/>
  <c r="L1417" i="1"/>
  <c r="K1417" i="1"/>
  <c r="J1417" i="1"/>
  <c r="I1417" i="1"/>
  <c r="M1416" i="1"/>
  <c r="L1416" i="1"/>
  <c r="K1416" i="1"/>
  <c r="J1416" i="1"/>
  <c r="I1416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M1409" i="1"/>
  <c r="L1409" i="1"/>
  <c r="K1409" i="1"/>
  <c r="J1409" i="1"/>
  <c r="I1409" i="1"/>
  <c r="W1408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M1404" i="1"/>
  <c r="L1404" i="1"/>
  <c r="K1404" i="1"/>
  <c r="J1404" i="1"/>
  <c r="I1404" i="1"/>
  <c r="M1403" i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M1385" i="1"/>
  <c r="L1385" i="1"/>
  <c r="K1385" i="1"/>
  <c r="J1385" i="1"/>
  <c r="I1385" i="1"/>
  <c r="M1384" i="1"/>
  <c r="L1384" i="1"/>
  <c r="K1384" i="1"/>
  <c r="J1384" i="1"/>
  <c r="I1384" i="1"/>
  <c r="M1383" i="1"/>
  <c r="L1383" i="1"/>
  <c r="K1383" i="1"/>
  <c r="J1383" i="1"/>
  <c r="I1383" i="1"/>
  <c r="M1382" i="1"/>
  <c r="L1382" i="1"/>
  <c r="K1382" i="1"/>
  <c r="J1382" i="1"/>
  <c r="I1382" i="1"/>
  <c r="M1381" i="1"/>
  <c r="L1381" i="1"/>
  <c r="K1381" i="1"/>
  <c r="J1381" i="1"/>
  <c r="I1381" i="1"/>
  <c r="H1381" i="1" s="1"/>
  <c r="U1381" i="1" s="1"/>
  <c r="W1381" i="1" s="1"/>
  <c r="M1380" i="1"/>
  <c r="L1380" i="1"/>
  <c r="K1380" i="1"/>
  <c r="J1380" i="1"/>
  <c r="I1380" i="1"/>
  <c r="M1379" i="1"/>
  <c r="L1379" i="1"/>
  <c r="K1379" i="1"/>
  <c r="J1379" i="1"/>
  <c r="I1379" i="1"/>
  <c r="M1378" i="1"/>
  <c r="L1378" i="1"/>
  <c r="K1378" i="1"/>
  <c r="J1378" i="1"/>
  <c r="I1378" i="1"/>
  <c r="M1377" i="1"/>
  <c r="L1377" i="1"/>
  <c r="K1377" i="1"/>
  <c r="J1377" i="1"/>
  <c r="I1377" i="1"/>
  <c r="M1376" i="1"/>
  <c r="L1376" i="1"/>
  <c r="K1376" i="1"/>
  <c r="J1376" i="1"/>
  <c r="I1376" i="1"/>
  <c r="M1375" i="1"/>
  <c r="L1375" i="1"/>
  <c r="K1375" i="1"/>
  <c r="J1375" i="1"/>
  <c r="I1375" i="1"/>
  <c r="M1374" i="1"/>
  <c r="L1374" i="1"/>
  <c r="K1374" i="1"/>
  <c r="J1374" i="1"/>
  <c r="I1374" i="1"/>
  <c r="M1373" i="1"/>
  <c r="L1373" i="1"/>
  <c r="K1373" i="1"/>
  <c r="J1373" i="1"/>
  <c r="I1373" i="1"/>
  <c r="M1372" i="1"/>
  <c r="L1372" i="1"/>
  <c r="K1372" i="1"/>
  <c r="J1372" i="1"/>
  <c r="I1372" i="1"/>
  <c r="M1371" i="1"/>
  <c r="L1371" i="1"/>
  <c r="K1371" i="1"/>
  <c r="J1371" i="1"/>
  <c r="I1371" i="1"/>
  <c r="M1370" i="1"/>
  <c r="L1370" i="1"/>
  <c r="K1370" i="1"/>
  <c r="J1370" i="1"/>
  <c r="I1370" i="1"/>
  <c r="M1369" i="1"/>
  <c r="L1369" i="1"/>
  <c r="K1369" i="1"/>
  <c r="J1369" i="1"/>
  <c r="I1369" i="1"/>
  <c r="M1368" i="1"/>
  <c r="L1368" i="1"/>
  <c r="K1368" i="1"/>
  <c r="J1368" i="1"/>
  <c r="I1368" i="1"/>
  <c r="M1367" i="1"/>
  <c r="L1367" i="1"/>
  <c r="K1367" i="1"/>
  <c r="J1367" i="1"/>
  <c r="I1367" i="1"/>
  <c r="M1366" i="1"/>
  <c r="L1366" i="1"/>
  <c r="K1366" i="1"/>
  <c r="J1366" i="1"/>
  <c r="I1366" i="1"/>
  <c r="M1365" i="1"/>
  <c r="L1365" i="1"/>
  <c r="K1365" i="1"/>
  <c r="J1365" i="1"/>
  <c r="I1365" i="1"/>
  <c r="H1365" i="1" s="1"/>
  <c r="U1365" i="1" s="1"/>
  <c r="W1365" i="1" s="1"/>
  <c r="M1364" i="1"/>
  <c r="L1364" i="1"/>
  <c r="K1364" i="1"/>
  <c r="J1364" i="1"/>
  <c r="I1364" i="1"/>
  <c r="M1363" i="1"/>
  <c r="L1363" i="1"/>
  <c r="K1363" i="1"/>
  <c r="J1363" i="1"/>
  <c r="I1363" i="1"/>
  <c r="M1362" i="1"/>
  <c r="L1362" i="1"/>
  <c r="K1362" i="1"/>
  <c r="J1362" i="1"/>
  <c r="I1362" i="1"/>
  <c r="M1361" i="1"/>
  <c r="L1361" i="1"/>
  <c r="K1361" i="1"/>
  <c r="J1361" i="1"/>
  <c r="I1361" i="1"/>
  <c r="M1360" i="1"/>
  <c r="L1360" i="1"/>
  <c r="K1360" i="1"/>
  <c r="J1360" i="1"/>
  <c r="I1360" i="1"/>
  <c r="M1359" i="1"/>
  <c r="L1359" i="1"/>
  <c r="K1359" i="1"/>
  <c r="J1359" i="1"/>
  <c r="I1359" i="1"/>
  <c r="M1358" i="1"/>
  <c r="L1358" i="1"/>
  <c r="K1358" i="1"/>
  <c r="J1358" i="1"/>
  <c r="I1358" i="1"/>
  <c r="M1357" i="1"/>
  <c r="L1357" i="1"/>
  <c r="K1357" i="1"/>
  <c r="J1357" i="1"/>
  <c r="I1357" i="1"/>
  <c r="M1356" i="1"/>
  <c r="L1356" i="1"/>
  <c r="K1356" i="1"/>
  <c r="J1356" i="1"/>
  <c r="I1356" i="1"/>
  <c r="M1355" i="1"/>
  <c r="L1355" i="1"/>
  <c r="K1355" i="1"/>
  <c r="J1355" i="1"/>
  <c r="I1355" i="1"/>
  <c r="M1354" i="1"/>
  <c r="L1354" i="1"/>
  <c r="K1354" i="1"/>
  <c r="J1354" i="1"/>
  <c r="I1354" i="1"/>
  <c r="M1353" i="1"/>
  <c r="L1353" i="1"/>
  <c r="K1353" i="1"/>
  <c r="J1353" i="1"/>
  <c r="I1353" i="1"/>
  <c r="M1352" i="1"/>
  <c r="L1352" i="1"/>
  <c r="K1352" i="1"/>
  <c r="J1352" i="1"/>
  <c r="I1352" i="1"/>
  <c r="M1351" i="1"/>
  <c r="L1351" i="1"/>
  <c r="K1351" i="1"/>
  <c r="J1351" i="1"/>
  <c r="I1351" i="1"/>
  <c r="M1350" i="1"/>
  <c r="L1350" i="1"/>
  <c r="K1350" i="1"/>
  <c r="J1350" i="1"/>
  <c r="I1350" i="1"/>
  <c r="M1349" i="1"/>
  <c r="L1349" i="1"/>
  <c r="K1349" i="1"/>
  <c r="J1349" i="1"/>
  <c r="I1349" i="1"/>
  <c r="M1348" i="1"/>
  <c r="L1348" i="1"/>
  <c r="K1348" i="1"/>
  <c r="J1348" i="1"/>
  <c r="I1348" i="1"/>
  <c r="M1347" i="1"/>
  <c r="L1347" i="1"/>
  <c r="K1347" i="1"/>
  <c r="J1347" i="1"/>
  <c r="I1347" i="1"/>
  <c r="M1346" i="1"/>
  <c r="L1346" i="1"/>
  <c r="K1346" i="1"/>
  <c r="J1346" i="1"/>
  <c r="I1346" i="1"/>
  <c r="M1345" i="1"/>
  <c r="L1345" i="1"/>
  <c r="K1345" i="1"/>
  <c r="J1345" i="1"/>
  <c r="I1345" i="1"/>
  <c r="M1344" i="1"/>
  <c r="L1344" i="1"/>
  <c r="K1344" i="1"/>
  <c r="J1344" i="1"/>
  <c r="I1344" i="1"/>
  <c r="M1343" i="1"/>
  <c r="L1343" i="1"/>
  <c r="K1343" i="1"/>
  <c r="J1343" i="1"/>
  <c r="I1343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W1322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M1316" i="1"/>
  <c r="L1316" i="1"/>
  <c r="K1316" i="1"/>
  <c r="J1316" i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W1312" i="1"/>
  <c r="M1312" i="1"/>
  <c r="L1312" i="1"/>
  <c r="K1312" i="1"/>
  <c r="J1312" i="1"/>
  <c r="I1312" i="1"/>
  <c r="M1311" i="1"/>
  <c r="L1311" i="1"/>
  <c r="K1311" i="1"/>
  <c r="J1311" i="1"/>
  <c r="I1311" i="1"/>
  <c r="M1310" i="1"/>
  <c r="L1310" i="1"/>
  <c r="K1310" i="1"/>
  <c r="J1310" i="1"/>
  <c r="I1310" i="1"/>
  <c r="M1309" i="1"/>
  <c r="L1309" i="1"/>
  <c r="K1309" i="1"/>
  <c r="J1309" i="1"/>
  <c r="I1309" i="1"/>
  <c r="M1308" i="1"/>
  <c r="L1308" i="1"/>
  <c r="K1308" i="1"/>
  <c r="J1308" i="1"/>
  <c r="I1308" i="1"/>
  <c r="M1307" i="1"/>
  <c r="L1307" i="1"/>
  <c r="K1307" i="1"/>
  <c r="J1307" i="1"/>
  <c r="I1307" i="1"/>
  <c r="M1306" i="1"/>
  <c r="L1306" i="1"/>
  <c r="K1306" i="1"/>
  <c r="J1306" i="1"/>
  <c r="I1306" i="1"/>
  <c r="M1305" i="1"/>
  <c r="L1305" i="1"/>
  <c r="K1305" i="1"/>
  <c r="J1305" i="1"/>
  <c r="I1305" i="1"/>
  <c r="M1304" i="1"/>
  <c r="L1304" i="1"/>
  <c r="K1304" i="1"/>
  <c r="J1304" i="1"/>
  <c r="I1304" i="1"/>
  <c r="M1303" i="1"/>
  <c r="L1303" i="1"/>
  <c r="K1303" i="1"/>
  <c r="J1303" i="1"/>
  <c r="I1303" i="1"/>
  <c r="M1302" i="1"/>
  <c r="L1302" i="1"/>
  <c r="K1302" i="1"/>
  <c r="J1302" i="1"/>
  <c r="I1302" i="1"/>
  <c r="M1301" i="1"/>
  <c r="L1301" i="1"/>
  <c r="K1301" i="1"/>
  <c r="J1301" i="1"/>
  <c r="I1301" i="1"/>
  <c r="M1300" i="1"/>
  <c r="L1300" i="1"/>
  <c r="K1300" i="1"/>
  <c r="J1300" i="1"/>
  <c r="I1300" i="1"/>
  <c r="M1299" i="1"/>
  <c r="L1299" i="1"/>
  <c r="K1299" i="1"/>
  <c r="J1299" i="1"/>
  <c r="I1299" i="1"/>
  <c r="M1298" i="1"/>
  <c r="L1298" i="1"/>
  <c r="K1298" i="1"/>
  <c r="J1298" i="1"/>
  <c r="I1298" i="1"/>
  <c r="M1297" i="1"/>
  <c r="L1297" i="1"/>
  <c r="K1297" i="1"/>
  <c r="J1297" i="1"/>
  <c r="I1297" i="1"/>
  <c r="M1296" i="1"/>
  <c r="L1296" i="1"/>
  <c r="K1296" i="1"/>
  <c r="J1296" i="1"/>
  <c r="I1296" i="1"/>
  <c r="M1295" i="1"/>
  <c r="L1295" i="1"/>
  <c r="K1295" i="1"/>
  <c r="J1295" i="1"/>
  <c r="I1295" i="1"/>
  <c r="M1294" i="1"/>
  <c r="L1294" i="1"/>
  <c r="K1294" i="1"/>
  <c r="J1294" i="1"/>
  <c r="I1294" i="1"/>
  <c r="M1293" i="1"/>
  <c r="L1293" i="1"/>
  <c r="K1293" i="1"/>
  <c r="J1293" i="1"/>
  <c r="I1293" i="1"/>
  <c r="M1292" i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M1287" i="1"/>
  <c r="L1287" i="1"/>
  <c r="K1287" i="1"/>
  <c r="J1287" i="1"/>
  <c r="I1287" i="1"/>
  <c r="M1286" i="1"/>
  <c r="L1286" i="1"/>
  <c r="K1286" i="1"/>
  <c r="J1286" i="1"/>
  <c r="I1286" i="1"/>
  <c r="M1285" i="1"/>
  <c r="L1285" i="1"/>
  <c r="K1285" i="1"/>
  <c r="J1285" i="1"/>
  <c r="I1285" i="1"/>
  <c r="M1284" i="1"/>
  <c r="L1284" i="1"/>
  <c r="K1284" i="1"/>
  <c r="J1284" i="1"/>
  <c r="I1284" i="1"/>
  <c r="M1283" i="1"/>
  <c r="L1283" i="1"/>
  <c r="K1283" i="1"/>
  <c r="J1283" i="1"/>
  <c r="I1283" i="1"/>
  <c r="M1282" i="1"/>
  <c r="L1282" i="1"/>
  <c r="K1282" i="1"/>
  <c r="J1282" i="1"/>
  <c r="I1282" i="1"/>
  <c r="M1281" i="1"/>
  <c r="L1281" i="1"/>
  <c r="K1281" i="1"/>
  <c r="J1281" i="1"/>
  <c r="I1281" i="1"/>
  <c r="M1280" i="1"/>
  <c r="L1280" i="1"/>
  <c r="K1280" i="1"/>
  <c r="J1280" i="1"/>
  <c r="I1280" i="1"/>
  <c r="M1279" i="1"/>
  <c r="L1279" i="1"/>
  <c r="K1279" i="1"/>
  <c r="J1279" i="1"/>
  <c r="I1279" i="1"/>
  <c r="M1278" i="1"/>
  <c r="L1278" i="1"/>
  <c r="K1278" i="1"/>
  <c r="J1278" i="1"/>
  <c r="I1278" i="1"/>
  <c r="M1277" i="1"/>
  <c r="L1277" i="1"/>
  <c r="K1277" i="1"/>
  <c r="J1277" i="1"/>
  <c r="I1277" i="1"/>
  <c r="M1276" i="1"/>
  <c r="L1276" i="1"/>
  <c r="K1276" i="1"/>
  <c r="J1276" i="1"/>
  <c r="I1276" i="1"/>
  <c r="M1275" i="1"/>
  <c r="L1275" i="1"/>
  <c r="K1275" i="1"/>
  <c r="J1275" i="1"/>
  <c r="I1275" i="1"/>
  <c r="M1274" i="1"/>
  <c r="L1274" i="1"/>
  <c r="K1274" i="1"/>
  <c r="J1274" i="1"/>
  <c r="I1274" i="1"/>
  <c r="M1273" i="1"/>
  <c r="L1273" i="1"/>
  <c r="K1273" i="1"/>
  <c r="J1273" i="1"/>
  <c r="I1273" i="1"/>
  <c r="M1272" i="1"/>
  <c r="L1272" i="1"/>
  <c r="K1272" i="1"/>
  <c r="J1272" i="1"/>
  <c r="I1272" i="1"/>
  <c r="M1271" i="1"/>
  <c r="L1271" i="1"/>
  <c r="K1271" i="1"/>
  <c r="J1271" i="1"/>
  <c r="I1271" i="1"/>
  <c r="M1270" i="1"/>
  <c r="L1270" i="1"/>
  <c r="K1270" i="1"/>
  <c r="J1270" i="1"/>
  <c r="I1270" i="1"/>
  <c r="M1269" i="1"/>
  <c r="L1269" i="1"/>
  <c r="K1269" i="1"/>
  <c r="J1269" i="1"/>
  <c r="I1269" i="1"/>
  <c r="M1268" i="1"/>
  <c r="L1268" i="1"/>
  <c r="K1268" i="1"/>
  <c r="J1268" i="1"/>
  <c r="I1268" i="1"/>
  <c r="M1267" i="1"/>
  <c r="L1267" i="1"/>
  <c r="K1267" i="1"/>
  <c r="J1267" i="1"/>
  <c r="I1267" i="1"/>
  <c r="M1266" i="1"/>
  <c r="L1266" i="1"/>
  <c r="K1266" i="1"/>
  <c r="J1266" i="1"/>
  <c r="I1266" i="1"/>
  <c r="M1265" i="1"/>
  <c r="L1265" i="1"/>
  <c r="K1265" i="1"/>
  <c r="J1265" i="1"/>
  <c r="I1265" i="1"/>
  <c r="M1264" i="1"/>
  <c r="L1264" i="1"/>
  <c r="K1264" i="1"/>
  <c r="J1264" i="1"/>
  <c r="I1264" i="1"/>
  <c r="M1263" i="1"/>
  <c r="L1263" i="1"/>
  <c r="K1263" i="1"/>
  <c r="J1263" i="1"/>
  <c r="I1263" i="1"/>
  <c r="M1262" i="1"/>
  <c r="L1262" i="1"/>
  <c r="K1262" i="1"/>
  <c r="J1262" i="1"/>
  <c r="I1262" i="1"/>
  <c r="M1261" i="1"/>
  <c r="L1261" i="1"/>
  <c r="K1261" i="1"/>
  <c r="J1261" i="1"/>
  <c r="I1261" i="1"/>
  <c r="M1260" i="1"/>
  <c r="L1260" i="1"/>
  <c r="K1260" i="1"/>
  <c r="J1260" i="1"/>
  <c r="I1260" i="1"/>
  <c r="M1259" i="1"/>
  <c r="L1259" i="1"/>
  <c r="K1259" i="1"/>
  <c r="J1259" i="1"/>
  <c r="I1259" i="1"/>
  <c r="M1258" i="1"/>
  <c r="L1258" i="1"/>
  <c r="K1258" i="1"/>
  <c r="J1258" i="1"/>
  <c r="I1258" i="1"/>
  <c r="M1257" i="1"/>
  <c r="L1257" i="1"/>
  <c r="K1257" i="1"/>
  <c r="J1257" i="1"/>
  <c r="I1257" i="1"/>
  <c r="M1256" i="1"/>
  <c r="L1256" i="1"/>
  <c r="K1256" i="1"/>
  <c r="J1256" i="1"/>
  <c r="Y1256" i="1" s="1"/>
  <c r="I1256" i="1"/>
  <c r="M1255" i="1"/>
  <c r="L1255" i="1"/>
  <c r="K1255" i="1"/>
  <c r="J1255" i="1"/>
  <c r="I1255" i="1"/>
  <c r="M1254" i="1"/>
  <c r="L1254" i="1"/>
  <c r="K1254" i="1"/>
  <c r="J1254" i="1"/>
  <c r="I1254" i="1"/>
  <c r="M1253" i="1"/>
  <c r="L1253" i="1"/>
  <c r="K1253" i="1"/>
  <c r="J1253" i="1"/>
  <c r="I1253" i="1"/>
  <c r="M1252" i="1"/>
  <c r="L1252" i="1"/>
  <c r="K1252" i="1"/>
  <c r="J1252" i="1"/>
  <c r="I1252" i="1"/>
  <c r="M1251" i="1"/>
  <c r="L1251" i="1"/>
  <c r="K1251" i="1"/>
  <c r="J1251" i="1"/>
  <c r="Y1251" i="1" s="1"/>
  <c r="I1251" i="1"/>
  <c r="M1250" i="1"/>
  <c r="L1250" i="1"/>
  <c r="K1250" i="1"/>
  <c r="J1250" i="1"/>
  <c r="I1250" i="1"/>
  <c r="M1249" i="1"/>
  <c r="L1249" i="1"/>
  <c r="K1249" i="1"/>
  <c r="J1249" i="1"/>
  <c r="I1249" i="1"/>
  <c r="M1248" i="1"/>
  <c r="L1248" i="1"/>
  <c r="K1248" i="1"/>
  <c r="J1248" i="1"/>
  <c r="I1248" i="1"/>
  <c r="M1247" i="1"/>
  <c r="L1247" i="1"/>
  <c r="K1247" i="1"/>
  <c r="J1247" i="1"/>
  <c r="I1247" i="1"/>
  <c r="M1246" i="1"/>
  <c r="L1246" i="1"/>
  <c r="K1246" i="1"/>
  <c r="J1246" i="1"/>
  <c r="I1246" i="1"/>
  <c r="M1245" i="1"/>
  <c r="L1245" i="1"/>
  <c r="K1245" i="1"/>
  <c r="J1245" i="1"/>
  <c r="I1245" i="1"/>
  <c r="M1244" i="1"/>
  <c r="L1244" i="1"/>
  <c r="K1244" i="1"/>
  <c r="J1244" i="1"/>
  <c r="I1244" i="1"/>
  <c r="M1243" i="1"/>
  <c r="L1243" i="1"/>
  <c r="K1243" i="1"/>
  <c r="J1243" i="1"/>
  <c r="I1243" i="1"/>
  <c r="M1242" i="1"/>
  <c r="L1242" i="1"/>
  <c r="K1242" i="1"/>
  <c r="J1242" i="1"/>
  <c r="I1242" i="1"/>
  <c r="M1241" i="1"/>
  <c r="L1241" i="1"/>
  <c r="K1241" i="1"/>
  <c r="J1241" i="1"/>
  <c r="I1241" i="1"/>
  <c r="M1240" i="1"/>
  <c r="L1240" i="1"/>
  <c r="K1240" i="1"/>
  <c r="J1240" i="1"/>
  <c r="Y1240" i="1" s="1"/>
  <c r="I1240" i="1"/>
  <c r="H1240" i="1" s="1"/>
  <c r="U1240" i="1" s="1"/>
  <c r="W1240" i="1" s="1"/>
  <c r="M1239" i="1"/>
  <c r="L1239" i="1"/>
  <c r="K1239" i="1"/>
  <c r="J1239" i="1"/>
  <c r="I1239" i="1"/>
  <c r="M1238" i="1"/>
  <c r="L1238" i="1"/>
  <c r="K1238" i="1"/>
  <c r="J1238" i="1"/>
  <c r="I1238" i="1"/>
  <c r="M1237" i="1"/>
  <c r="L1237" i="1"/>
  <c r="K1237" i="1"/>
  <c r="J1237" i="1"/>
  <c r="I1237" i="1"/>
  <c r="M1236" i="1"/>
  <c r="L1236" i="1"/>
  <c r="K1236" i="1"/>
  <c r="J1236" i="1"/>
  <c r="I1236" i="1"/>
  <c r="M1235" i="1"/>
  <c r="L1235" i="1"/>
  <c r="K1235" i="1"/>
  <c r="J1235" i="1"/>
  <c r="I1235" i="1"/>
  <c r="M1234" i="1"/>
  <c r="L1234" i="1"/>
  <c r="K1234" i="1"/>
  <c r="J1234" i="1"/>
  <c r="I1234" i="1"/>
  <c r="M1233" i="1"/>
  <c r="L1233" i="1"/>
  <c r="K1233" i="1"/>
  <c r="J1233" i="1"/>
  <c r="Y1233" i="1" s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M1227" i="1"/>
  <c r="L1227" i="1"/>
  <c r="K1227" i="1"/>
  <c r="J1227" i="1"/>
  <c r="I1227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Y1221" i="1" s="1"/>
  <c r="I1221" i="1"/>
  <c r="M1220" i="1"/>
  <c r="L1220" i="1"/>
  <c r="K1220" i="1"/>
  <c r="J1220" i="1"/>
  <c r="I1220" i="1"/>
  <c r="W1219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W1208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Z1193" i="1" s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W1186" i="1"/>
  <c r="M1186" i="1"/>
  <c r="L1186" i="1"/>
  <c r="K1186" i="1"/>
  <c r="J1186" i="1"/>
  <c r="I1186" i="1"/>
  <c r="W1185" i="1"/>
  <c r="M1185" i="1"/>
  <c r="L1185" i="1"/>
  <c r="K1185" i="1"/>
  <c r="J1185" i="1"/>
  <c r="Y1185" i="1" s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W1182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M1179" i="1"/>
  <c r="L1179" i="1"/>
  <c r="K1179" i="1"/>
  <c r="J1179" i="1"/>
  <c r="I1179" i="1"/>
  <c r="M1178" i="1"/>
  <c r="L1178" i="1"/>
  <c r="K1178" i="1"/>
  <c r="J1178" i="1"/>
  <c r="I1178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W1167" i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W1163" i="1"/>
  <c r="M1163" i="1"/>
  <c r="L1163" i="1"/>
  <c r="K1163" i="1"/>
  <c r="J1163" i="1"/>
  <c r="I1163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W1159" i="1"/>
  <c r="M1159" i="1"/>
  <c r="L1159" i="1"/>
  <c r="K1159" i="1"/>
  <c r="J1159" i="1"/>
  <c r="I1159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M1142" i="1"/>
  <c r="L1142" i="1"/>
  <c r="K1142" i="1"/>
  <c r="J1142" i="1"/>
  <c r="I1142" i="1"/>
  <c r="M1141" i="1"/>
  <c r="L1141" i="1"/>
  <c r="K1141" i="1"/>
  <c r="J1141" i="1"/>
  <c r="I1141" i="1"/>
  <c r="W1140" i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M1136" i="1"/>
  <c r="L1136" i="1"/>
  <c r="K1136" i="1"/>
  <c r="J1136" i="1"/>
  <c r="I1136" i="1"/>
  <c r="M1135" i="1"/>
  <c r="L1135" i="1"/>
  <c r="K1135" i="1"/>
  <c r="J1135" i="1"/>
  <c r="I1135" i="1"/>
  <c r="M1134" i="1"/>
  <c r="L1134" i="1"/>
  <c r="K1134" i="1"/>
  <c r="J1134" i="1"/>
  <c r="I1134" i="1"/>
  <c r="M1133" i="1"/>
  <c r="L1133" i="1"/>
  <c r="K1133" i="1"/>
  <c r="J1133" i="1"/>
  <c r="I1133" i="1"/>
  <c r="M1132" i="1"/>
  <c r="L1132" i="1"/>
  <c r="K1132" i="1"/>
  <c r="J1132" i="1"/>
  <c r="I1132" i="1"/>
  <c r="M1131" i="1"/>
  <c r="L1131" i="1"/>
  <c r="K1131" i="1"/>
  <c r="J1131" i="1"/>
  <c r="I1131" i="1"/>
  <c r="M1130" i="1"/>
  <c r="L1130" i="1"/>
  <c r="K1130" i="1"/>
  <c r="J1130" i="1"/>
  <c r="I1130" i="1"/>
  <c r="M1129" i="1"/>
  <c r="L1129" i="1"/>
  <c r="K1129" i="1"/>
  <c r="J1129" i="1"/>
  <c r="I1129" i="1"/>
  <c r="W1128" i="1"/>
  <c r="M1128" i="1"/>
  <c r="L1128" i="1"/>
  <c r="K1128" i="1"/>
  <c r="J1128" i="1"/>
  <c r="I1128" i="1"/>
  <c r="M1127" i="1"/>
  <c r="L1127" i="1"/>
  <c r="K1127" i="1"/>
  <c r="J1127" i="1"/>
  <c r="I1127" i="1"/>
  <c r="M1126" i="1"/>
  <c r="L1126" i="1"/>
  <c r="K1126" i="1"/>
  <c r="J1126" i="1"/>
  <c r="I1126" i="1"/>
  <c r="M1125" i="1"/>
  <c r="L1125" i="1"/>
  <c r="K1125" i="1"/>
  <c r="J1125" i="1"/>
  <c r="I1125" i="1"/>
  <c r="M1124" i="1"/>
  <c r="L1124" i="1"/>
  <c r="K1124" i="1"/>
  <c r="J1124" i="1"/>
  <c r="I1124" i="1"/>
  <c r="M1123" i="1"/>
  <c r="L1123" i="1"/>
  <c r="K1123" i="1"/>
  <c r="J1123" i="1"/>
  <c r="I1123" i="1"/>
  <c r="M1122" i="1"/>
  <c r="L1122" i="1"/>
  <c r="K1122" i="1"/>
  <c r="J1122" i="1"/>
  <c r="I1122" i="1"/>
  <c r="M1121" i="1"/>
  <c r="L1121" i="1"/>
  <c r="K1121" i="1"/>
  <c r="J1121" i="1"/>
  <c r="I1121" i="1"/>
  <c r="M1120" i="1"/>
  <c r="L1120" i="1"/>
  <c r="K1120" i="1"/>
  <c r="J1120" i="1"/>
  <c r="I1120" i="1"/>
  <c r="M1119" i="1"/>
  <c r="L1119" i="1"/>
  <c r="K1119" i="1"/>
  <c r="J1119" i="1"/>
  <c r="I1119" i="1"/>
  <c r="M1118" i="1"/>
  <c r="L1118" i="1"/>
  <c r="K1118" i="1"/>
  <c r="J1118" i="1"/>
  <c r="I1118" i="1"/>
  <c r="M1117" i="1"/>
  <c r="L1117" i="1"/>
  <c r="K1117" i="1"/>
  <c r="J1117" i="1"/>
  <c r="I1117" i="1"/>
  <c r="M1116" i="1"/>
  <c r="L1116" i="1"/>
  <c r="K1116" i="1"/>
  <c r="J1116" i="1"/>
  <c r="I1116" i="1"/>
  <c r="M1115" i="1"/>
  <c r="L1115" i="1"/>
  <c r="K1115" i="1"/>
  <c r="J1115" i="1"/>
  <c r="I1115" i="1"/>
  <c r="W1114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W1102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M1095" i="1"/>
  <c r="L1095" i="1"/>
  <c r="K1095" i="1"/>
  <c r="J1095" i="1"/>
  <c r="I1095" i="1"/>
  <c r="M1094" i="1"/>
  <c r="L1094" i="1"/>
  <c r="K1094" i="1"/>
  <c r="J1094" i="1"/>
  <c r="I1094" i="1"/>
  <c r="M1093" i="1"/>
  <c r="L1093" i="1"/>
  <c r="K1093" i="1"/>
  <c r="J1093" i="1"/>
  <c r="I1093" i="1"/>
  <c r="M1092" i="1"/>
  <c r="L1092" i="1"/>
  <c r="K1092" i="1"/>
  <c r="J1092" i="1"/>
  <c r="I1092" i="1"/>
  <c r="M1091" i="1"/>
  <c r="L1091" i="1"/>
  <c r="K1091" i="1"/>
  <c r="J1091" i="1"/>
  <c r="I1091" i="1"/>
  <c r="W1090" i="1"/>
  <c r="M1090" i="1"/>
  <c r="L1090" i="1"/>
  <c r="K1090" i="1"/>
  <c r="J1090" i="1"/>
  <c r="I1090" i="1"/>
  <c r="W1089" i="1"/>
  <c r="M1089" i="1"/>
  <c r="L1089" i="1"/>
  <c r="K1089" i="1"/>
  <c r="J1089" i="1"/>
  <c r="I1089" i="1"/>
  <c r="W1088" i="1"/>
  <c r="M1088" i="1"/>
  <c r="L1088" i="1"/>
  <c r="K1088" i="1"/>
  <c r="J1088" i="1"/>
  <c r="I1088" i="1"/>
  <c r="W1087" i="1"/>
  <c r="Z1087" i="1" s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W1077" i="1"/>
  <c r="M1077" i="1"/>
  <c r="L1077" i="1"/>
  <c r="K1077" i="1"/>
  <c r="J1077" i="1"/>
  <c r="I1077" i="1"/>
  <c r="W1076" i="1"/>
  <c r="M1076" i="1"/>
  <c r="L1076" i="1"/>
  <c r="K1076" i="1"/>
  <c r="J1076" i="1"/>
  <c r="I1076" i="1"/>
  <c r="W1075" i="1"/>
  <c r="M1075" i="1"/>
  <c r="L1075" i="1"/>
  <c r="K1075" i="1"/>
  <c r="J1075" i="1"/>
  <c r="I1075" i="1"/>
  <c r="W1074" i="1"/>
  <c r="M1074" i="1"/>
  <c r="L1074" i="1"/>
  <c r="K1074" i="1"/>
  <c r="J1074" i="1"/>
  <c r="I1074" i="1"/>
  <c r="M1073" i="1"/>
  <c r="L1073" i="1"/>
  <c r="K1073" i="1"/>
  <c r="J1073" i="1"/>
  <c r="I1073" i="1"/>
  <c r="M1072" i="1"/>
  <c r="L1072" i="1"/>
  <c r="K1072" i="1"/>
  <c r="J1072" i="1"/>
  <c r="I1072" i="1"/>
  <c r="M1071" i="1"/>
  <c r="L1071" i="1"/>
  <c r="K1071" i="1"/>
  <c r="J1071" i="1"/>
  <c r="I1071" i="1"/>
  <c r="W1070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X1062" i="1" s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H1060" i="1" s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W1049" i="1"/>
  <c r="M1049" i="1"/>
  <c r="L1049" i="1"/>
  <c r="K1049" i="1"/>
  <c r="J1049" i="1"/>
  <c r="I1049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M1039" i="1"/>
  <c r="L1039" i="1"/>
  <c r="K1039" i="1"/>
  <c r="J1039" i="1"/>
  <c r="Y1039" i="1" s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M1036" i="1"/>
  <c r="L1036" i="1"/>
  <c r="K1036" i="1"/>
  <c r="J1036" i="1"/>
  <c r="I1036" i="1"/>
  <c r="M1035" i="1"/>
  <c r="L1035" i="1"/>
  <c r="K1035" i="1"/>
  <c r="J1035" i="1"/>
  <c r="I1035" i="1"/>
  <c r="W1034" i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M1030" i="1"/>
  <c r="L1030" i="1"/>
  <c r="K1030" i="1"/>
  <c r="J1030" i="1"/>
  <c r="I1030" i="1"/>
  <c r="M1029" i="1"/>
  <c r="L1029" i="1"/>
  <c r="K1029" i="1"/>
  <c r="J1029" i="1"/>
  <c r="I1029" i="1"/>
  <c r="M1028" i="1"/>
  <c r="L1028" i="1"/>
  <c r="K1028" i="1"/>
  <c r="J1028" i="1"/>
  <c r="I1028" i="1"/>
  <c r="M1027" i="1"/>
  <c r="L1027" i="1"/>
  <c r="K1027" i="1"/>
  <c r="J1027" i="1"/>
  <c r="I1027" i="1"/>
  <c r="M1026" i="1"/>
  <c r="L1026" i="1"/>
  <c r="K1026" i="1"/>
  <c r="J1026" i="1"/>
  <c r="I1026" i="1"/>
  <c r="X1026" i="1" s="1"/>
  <c r="M1025" i="1"/>
  <c r="L1025" i="1"/>
  <c r="K1025" i="1"/>
  <c r="J1025" i="1"/>
  <c r="I1025" i="1"/>
  <c r="M1024" i="1"/>
  <c r="L1024" i="1"/>
  <c r="K1024" i="1"/>
  <c r="J1024" i="1"/>
  <c r="I1024" i="1"/>
  <c r="M1023" i="1"/>
  <c r="L1023" i="1"/>
  <c r="K1023" i="1"/>
  <c r="J1023" i="1"/>
  <c r="I1023" i="1"/>
  <c r="M1022" i="1"/>
  <c r="L1022" i="1"/>
  <c r="K1022" i="1"/>
  <c r="J1022" i="1"/>
  <c r="I1022" i="1"/>
  <c r="W1021" i="1"/>
  <c r="M1021" i="1"/>
  <c r="L1021" i="1"/>
  <c r="K1021" i="1"/>
  <c r="J1021" i="1"/>
  <c r="I1021" i="1"/>
  <c r="M1020" i="1"/>
  <c r="L1020" i="1"/>
  <c r="K1020" i="1"/>
  <c r="J1020" i="1"/>
  <c r="I1020" i="1"/>
  <c r="M1019" i="1"/>
  <c r="L1019" i="1"/>
  <c r="K1019" i="1"/>
  <c r="J1019" i="1"/>
  <c r="I1019" i="1"/>
  <c r="H1019" i="1" s="1"/>
  <c r="U1019" i="1" s="1"/>
  <c r="W1019" i="1" s="1"/>
  <c r="M1018" i="1"/>
  <c r="L1018" i="1"/>
  <c r="K1018" i="1"/>
  <c r="J1018" i="1"/>
  <c r="I1018" i="1"/>
  <c r="M1017" i="1"/>
  <c r="L1017" i="1"/>
  <c r="K1017" i="1"/>
  <c r="J1017" i="1"/>
  <c r="I1017" i="1"/>
  <c r="M1016" i="1"/>
  <c r="L1016" i="1"/>
  <c r="K1016" i="1"/>
  <c r="J1016" i="1"/>
  <c r="I1016" i="1"/>
  <c r="M1015" i="1"/>
  <c r="L1015" i="1"/>
  <c r="K1015" i="1"/>
  <c r="J1015" i="1"/>
  <c r="I1015" i="1"/>
  <c r="M1014" i="1"/>
  <c r="L1014" i="1"/>
  <c r="K1014" i="1"/>
  <c r="J1014" i="1"/>
  <c r="I1014" i="1"/>
  <c r="M1013" i="1"/>
  <c r="L1013" i="1"/>
  <c r="K1013" i="1"/>
  <c r="J1013" i="1"/>
  <c r="I1013" i="1"/>
  <c r="M1012" i="1"/>
  <c r="L1012" i="1"/>
  <c r="K1012" i="1"/>
  <c r="J1012" i="1"/>
  <c r="I1012" i="1"/>
  <c r="M1011" i="1"/>
  <c r="L1011" i="1"/>
  <c r="K1011" i="1"/>
  <c r="J1011" i="1"/>
  <c r="I1011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W1007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M996" i="1"/>
  <c r="L996" i="1"/>
  <c r="K996" i="1"/>
  <c r="J996" i="1"/>
  <c r="I996" i="1"/>
  <c r="W995" i="1"/>
  <c r="M995" i="1"/>
  <c r="L995" i="1"/>
  <c r="K995" i="1"/>
  <c r="J995" i="1"/>
  <c r="I995" i="1"/>
  <c r="M994" i="1"/>
  <c r="L994" i="1"/>
  <c r="K994" i="1"/>
  <c r="J994" i="1"/>
  <c r="I994" i="1"/>
  <c r="M993" i="1"/>
  <c r="L993" i="1"/>
  <c r="K993" i="1"/>
  <c r="J993" i="1"/>
  <c r="I993" i="1"/>
  <c r="M992" i="1"/>
  <c r="L992" i="1"/>
  <c r="K992" i="1"/>
  <c r="J992" i="1"/>
  <c r="I992" i="1"/>
  <c r="M991" i="1"/>
  <c r="L991" i="1"/>
  <c r="K991" i="1"/>
  <c r="J991" i="1"/>
  <c r="I991" i="1"/>
  <c r="M990" i="1"/>
  <c r="L990" i="1"/>
  <c r="K990" i="1"/>
  <c r="J990" i="1"/>
  <c r="I990" i="1"/>
  <c r="M989" i="1"/>
  <c r="L989" i="1"/>
  <c r="K989" i="1"/>
  <c r="J989" i="1"/>
  <c r="I989" i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W984" i="1"/>
  <c r="M984" i="1"/>
  <c r="L984" i="1"/>
  <c r="K984" i="1"/>
  <c r="J984" i="1"/>
  <c r="I984" i="1"/>
  <c r="W983" i="1"/>
  <c r="M983" i="1"/>
  <c r="L983" i="1"/>
  <c r="K983" i="1"/>
  <c r="J983" i="1"/>
  <c r="I983" i="1"/>
  <c r="W982" i="1"/>
  <c r="M982" i="1"/>
  <c r="L982" i="1"/>
  <c r="K982" i="1"/>
  <c r="J982" i="1"/>
  <c r="I982" i="1"/>
  <c r="W981" i="1"/>
  <c r="M981" i="1"/>
  <c r="L981" i="1"/>
  <c r="K981" i="1"/>
  <c r="J981" i="1"/>
  <c r="I981" i="1"/>
  <c r="W980" i="1"/>
  <c r="M980" i="1"/>
  <c r="L980" i="1"/>
  <c r="K980" i="1"/>
  <c r="J980" i="1"/>
  <c r="I980" i="1"/>
  <c r="W979" i="1"/>
  <c r="M979" i="1"/>
  <c r="L979" i="1"/>
  <c r="K979" i="1"/>
  <c r="J979" i="1"/>
  <c r="I979" i="1"/>
  <c r="W978" i="1"/>
  <c r="M978" i="1"/>
  <c r="L978" i="1"/>
  <c r="K978" i="1"/>
  <c r="J978" i="1"/>
  <c r="I978" i="1"/>
  <c r="X978" i="1" s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H974" i="1" s="1"/>
  <c r="W973" i="1"/>
  <c r="M973" i="1"/>
  <c r="L973" i="1"/>
  <c r="K973" i="1"/>
  <c r="J973" i="1"/>
  <c r="I973" i="1"/>
  <c r="W972" i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W968" i="1"/>
  <c r="M968" i="1"/>
  <c r="L968" i="1"/>
  <c r="K968" i="1"/>
  <c r="J968" i="1"/>
  <c r="I968" i="1"/>
  <c r="M967" i="1"/>
  <c r="L967" i="1"/>
  <c r="K967" i="1"/>
  <c r="J967" i="1"/>
  <c r="I967" i="1"/>
  <c r="W966" i="1"/>
  <c r="M966" i="1"/>
  <c r="L966" i="1"/>
  <c r="K966" i="1"/>
  <c r="J966" i="1"/>
  <c r="I966" i="1"/>
  <c r="M965" i="1"/>
  <c r="L965" i="1"/>
  <c r="K965" i="1"/>
  <c r="J965" i="1"/>
  <c r="I965" i="1"/>
  <c r="W964" i="1"/>
  <c r="M964" i="1"/>
  <c r="L964" i="1"/>
  <c r="K964" i="1"/>
  <c r="J964" i="1"/>
  <c r="I964" i="1"/>
  <c r="W963" i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M950" i="1"/>
  <c r="L950" i="1"/>
  <c r="K950" i="1"/>
  <c r="J950" i="1"/>
  <c r="I950" i="1"/>
  <c r="W949" i="1"/>
  <c r="M949" i="1"/>
  <c r="L949" i="1"/>
  <c r="K949" i="1"/>
  <c r="J949" i="1"/>
  <c r="Y949" i="1" s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M924" i="1"/>
  <c r="L924" i="1"/>
  <c r="K924" i="1"/>
  <c r="J924" i="1"/>
  <c r="I924" i="1"/>
  <c r="W923" i="1"/>
  <c r="M923" i="1"/>
  <c r="L923" i="1"/>
  <c r="K923" i="1"/>
  <c r="J923" i="1"/>
  <c r="I923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M919" i="1"/>
  <c r="L919" i="1"/>
  <c r="K919" i="1"/>
  <c r="J919" i="1"/>
  <c r="I919" i="1"/>
  <c r="M918" i="1"/>
  <c r="L918" i="1"/>
  <c r="K918" i="1"/>
  <c r="J918" i="1"/>
  <c r="I918" i="1"/>
  <c r="M917" i="1"/>
  <c r="L917" i="1"/>
  <c r="K917" i="1"/>
  <c r="J917" i="1"/>
  <c r="I917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K909" i="1"/>
  <c r="J909" i="1"/>
  <c r="I909" i="1"/>
  <c r="W908" i="1"/>
  <c r="M908" i="1"/>
  <c r="L908" i="1"/>
  <c r="K908" i="1"/>
  <c r="J908" i="1"/>
  <c r="I908" i="1"/>
  <c r="M907" i="1"/>
  <c r="L907" i="1"/>
  <c r="K907" i="1"/>
  <c r="J907" i="1"/>
  <c r="I907" i="1"/>
  <c r="W906" i="1"/>
  <c r="M906" i="1"/>
  <c r="L906" i="1"/>
  <c r="K906" i="1"/>
  <c r="J906" i="1"/>
  <c r="I906" i="1"/>
  <c r="M905" i="1"/>
  <c r="L905" i="1"/>
  <c r="K905" i="1"/>
  <c r="J905" i="1"/>
  <c r="I905" i="1"/>
  <c r="M904" i="1"/>
  <c r="L904" i="1"/>
  <c r="K904" i="1"/>
  <c r="J904" i="1"/>
  <c r="I904" i="1"/>
  <c r="M903" i="1"/>
  <c r="L903" i="1"/>
  <c r="K903" i="1"/>
  <c r="J903" i="1"/>
  <c r="I903" i="1"/>
  <c r="M902" i="1"/>
  <c r="L902" i="1"/>
  <c r="K902" i="1"/>
  <c r="J902" i="1"/>
  <c r="I902" i="1"/>
  <c r="W901" i="1"/>
  <c r="M901" i="1"/>
  <c r="L901" i="1"/>
  <c r="K901" i="1"/>
  <c r="J901" i="1"/>
  <c r="I901" i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M895" i="1"/>
  <c r="L895" i="1"/>
  <c r="K895" i="1"/>
  <c r="J895" i="1"/>
  <c r="I895" i="1"/>
  <c r="M894" i="1"/>
  <c r="L894" i="1"/>
  <c r="K894" i="1"/>
  <c r="J894" i="1"/>
  <c r="I894" i="1"/>
  <c r="W893" i="1"/>
  <c r="M893" i="1"/>
  <c r="L893" i="1"/>
  <c r="K893" i="1"/>
  <c r="J893" i="1"/>
  <c r="I893" i="1"/>
  <c r="M892" i="1"/>
  <c r="L892" i="1"/>
  <c r="K892" i="1"/>
  <c r="J892" i="1"/>
  <c r="I892" i="1"/>
  <c r="M891" i="1"/>
  <c r="L891" i="1"/>
  <c r="K891" i="1"/>
  <c r="J891" i="1"/>
  <c r="I891" i="1"/>
  <c r="M890" i="1"/>
  <c r="L890" i="1"/>
  <c r="K890" i="1"/>
  <c r="J890" i="1"/>
  <c r="I890" i="1"/>
  <c r="W889" i="1"/>
  <c r="M889" i="1"/>
  <c r="L889" i="1"/>
  <c r="K889" i="1"/>
  <c r="J889" i="1"/>
  <c r="I889" i="1"/>
  <c r="M888" i="1"/>
  <c r="L888" i="1"/>
  <c r="K888" i="1"/>
  <c r="J888" i="1"/>
  <c r="I888" i="1"/>
  <c r="M887" i="1"/>
  <c r="L887" i="1"/>
  <c r="K887" i="1"/>
  <c r="J887" i="1"/>
  <c r="I887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W882" i="1"/>
  <c r="M882" i="1"/>
  <c r="L882" i="1"/>
  <c r="K882" i="1"/>
  <c r="J882" i="1"/>
  <c r="I882" i="1"/>
  <c r="W881" i="1"/>
  <c r="K881" i="1"/>
  <c r="J881" i="1"/>
  <c r="Y881" i="1" s="1"/>
  <c r="I881" i="1"/>
  <c r="W880" i="1"/>
  <c r="K880" i="1"/>
  <c r="J880" i="1"/>
  <c r="Y880" i="1" s="1"/>
  <c r="I880" i="1"/>
  <c r="X880" i="1" s="1"/>
  <c r="W879" i="1"/>
  <c r="K879" i="1"/>
  <c r="J879" i="1"/>
  <c r="Y879" i="1" s="1"/>
  <c r="I879" i="1"/>
  <c r="X879" i="1" s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W873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M867" i="1"/>
  <c r="L867" i="1"/>
  <c r="K867" i="1"/>
  <c r="J867" i="1"/>
  <c r="I867" i="1"/>
  <c r="M866" i="1"/>
  <c r="L866" i="1"/>
  <c r="K866" i="1"/>
  <c r="J866" i="1"/>
  <c r="I866" i="1"/>
  <c r="M865" i="1"/>
  <c r="L865" i="1"/>
  <c r="K865" i="1"/>
  <c r="J865" i="1"/>
  <c r="I865" i="1"/>
  <c r="M864" i="1"/>
  <c r="L864" i="1"/>
  <c r="K864" i="1"/>
  <c r="J864" i="1"/>
  <c r="I864" i="1"/>
  <c r="M863" i="1"/>
  <c r="L863" i="1"/>
  <c r="K863" i="1"/>
  <c r="J863" i="1"/>
  <c r="I863" i="1"/>
  <c r="M862" i="1"/>
  <c r="L862" i="1"/>
  <c r="K862" i="1"/>
  <c r="J862" i="1"/>
  <c r="I862" i="1"/>
  <c r="M861" i="1"/>
  <c r="L861" i="1"/>
  <c r="K861" i="1"/>
  <c r="J861" i="1"/>
  <c r="I861" i="1"/>
  <c r="M860" i="1"/>
  <c r="L860" i="1"/>
  <c r="K860" i="1"/>
  <c r="J860" i="1"/>
  <c r="I860" i="1"/>
  <c r="M859" i="1"/>
  <c r="L859" i="1"/>
  <c r="K859" i="1"/>
  <c r="J859" i="1"/>
  <c r="I859" i="1"/>
  <c r="M858" i="1"/>
  <c r="L858" i="1"/>
  <c r="K858" i="1"/>
  <c r="J858" i="1"/>
  <c r="I858" i="1"/>
  <c r="M857" i="1"/>
  <c r="L857" i="1"/>
  <c r="K857" i="1"/>
  <c r="J857" i="1"/>
  <c r="I857" i="1"/>
  <c r="M856" i="1"/>
  <c r="L856" i="1"/>
  <c r="K856" i="1"/>
  <c r="J856" i="1"/>
  <c r="I856" i="1"/>
  <c r="W855" i="1"/>
  <c r="M855" i="1"/>
  <c r="L855" i="1"/>
  <c r="K855" i="1"/>
  <c r="J855" i="1"/>
  <c r="I855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Y852" i="1" s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Y848" i="1" s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Y842" i="1" s="1"/>
  <c r="I842" i="1"/>
  <c r="W841" i="1"/>
  <c r="M841" i="1"/>
  <c r="L841" i="1"/>
  <c r="K841" i="1"/>
  <c r="J841" i="1"/>
  <c r="I841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H832" i="1" s="1"/>
  <c r="W831" i="1"/>
  <c r="M831" i="1"/>
  <c r="L831" i="1"/>
  <c r="K831" i="1"/>
  <c r="J831" i="1"/>
  <c r="I831" i="1"/>
  <c r="W830" i="1"/>
  <c r="M830" i="1"/>
  <c r="L830" i="1"/>
  <c r="K830" i="1"/>
  <c r="J830" i="1"/>
  <c r="I830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X823" i="1" s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M814" i="1"/>
  <c r="L814" i="1"/>
  <c r="K814" i="1"/>
  <c r="J814" i="1"/>
  <c r="I814" i="1"/>
  <c r="W813" i="1"/>
  <c r="M813" i="1"/>
  <c r="L813" i="1"/>
  <c r="K813" i="1"/>
  <c r="J813" i="1"/>
  <c r="I813" i="1"/>
  <c r="M812" i="1"/>
  <c r="L812" i="1"/>
  <c r="K812" i="1"/>
  <c r="J812" i="1"/>
  <c r="I812" i="1"/>
  <c r="W811" i="1"/>
  <c r="M811" i="1"/>
  <c r="L811" i="1"/>
  <c r="K811" i="1"/>
  <c r="J811" i="1"/>
  <c r="I811" i="1"/>
  <c r="W810" i="1"/>
  <c r="M810" i="1"/>
  <c r="L810" i="1"/>
  <c r="K810" i="1"/>
  <c r="J810" i="1"/>
  <c r="I810" i="1"/>
  <c r="M809" i="1"/>
  <c r="L809" i="1"/>
  <c r="K809" i="1"/>
  <c r="J809" i="1"/>
  <c r="I809" i="1"/>
  <c r="M808" i="1"/>
  <c r="L808" i="1"/>
  <c r="K808" i="1"/>
  <c r="J808" i="1"/>
  <c r="I808" i="1"/>
  <c r="M807" i="1"/>
  <c r="L807" i="1"/>
  <c r="K807" i="1"/>
  <c r="J807" i="1"/>
  <c r="I807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M803" i="1"/>
  <c r="L803" i="1"/>
  <c r="K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X797" i="1" s="1"/>
  <c r="W796" i="1"/>
  <c r="M796" i="1"/>
  <c r="L796" i="1"/>
  <c r="K796" i="1"/>
  <c r="J796" i="1"/>
  <c r="I796" i="1"/>
  <c r="M795" i="1"/>
  <c r="L795" i="1"/>
  <c r="K795" i="1"/>
  <c r="J795" i="1"/>
  <c r="I795" i="1"/>
  <c r="W794" i="1"/>
  <c r="M794" i="1"/>
  <c r="L794" i="1"/>
  <c r="K794" i="1"/>
  <c r="J794" i="1"/>
  <c r="Y794" i="1" s="1"/>
  <c r="I794" i="1"/>
  <c r="W793" i="1"/>
  <c r="M793" i="1"/>
  <c r="L793" i="1"/>
  <c r="K793" i="1"/>
  <c r="J793" i="1"/>
  <c r="I793" i="1"/>
  <c r="M792" i="1"/>
  <c r="L792" i="1"/>
  <c r="K792" i="1"/>
  <c r="J792" i="1"/>
  <c r="I792" i="1"/>
  <c r="X792" i="1" s="1"/>
  <c r="W791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W786" i="1"/>
  <c r="M786" i="1"/>
  <c r="L786" i="1"/>
  <c r="K786" i="1"/>
  <c r="J786" i="1"/>
  <c r="I786" i="1"/>
  <c r="W785" i="1"/>
  <c r="M785" i="1"/>
  <c r="L785" i="1"/>
  <c r="K785" i="1"/>
  <c r="J785" i="1"/>
  <c r="I785" i="1"/>
  <c r="W784" i="1"/>
  <c r="M784" i="1"/>
  <c r="L784" i="1"/>
  <c r="K784" i="1"/>
  <c r="J784" i="1"/>
  <c r="I784" i="1"/>
  <c r="W783" i="1"/>
  <c r="M783" i="1"/>
  <c r="L783" i="1"/>
  <c r="K783" i="1"/>
  <c r="J783" i="1"/>
  <c r="I783" i="1"/>
  <c r="M782" i="1"/>
  <c r="L782" i="1"/>
  <c r="K782" i="1"/>
  <c r="J782" i="1"/>
  <c r="I782" i="1"/>
  <c r="W781" i="1"/>
  <c r="M781" i="1"/>
  <c r="L781" i="1"/>
  <c r="K781" i="1"/>
  <c r="J781" i="1"/>
  <c r="Y781" i="1" s="1"/>
  <c r="I781" i="1"/>
  <c r="W780" i="1"/>
  <c r="M780" i="1"/>
  <c r="L780" i="1"/>
  <c r="K780" i="1"/>
  <c r="J780" i="1"/>
  <c r="I780" i="1"/>
  <c r="W779" i="1"/>
  <c r="M779" i="1"/>
  <c r="L779" i="1"/>
  <c r="K779" i="1"/>
  <c r="J779" i="1"/>
  <c r="I779" i="1"/>
  <c r="M778" i="1"/>
  <c r="L778" i="1"/>
  <c r="K778" i="1"/>
  <c r="J778" i="1"/>
  <c r="I778" i="1"/>
  <c r="W777" i="1"/>
  <c r="M777" i="1"/>
  <c r="L777" i="1"/>
  <c r="K777" i="1"/>
  <c r="J777" i="1"/>
  <c r="I777" i="1"/>
  <c r="X777" i="1" s="1"/>
  <c r="M776" i="1"/>
  <c r="L776" i="1"/>
  <c r="K776" i="1"/>
  <c r="J776" i="1"/>
  <c r="I776" i="1"/>
  <c r="W775" i="1"/>
  <c r="M775" i="1"/>
  <c r="L775" i="1"/>
  <c r="K775" i="1"/>
  <c r="J775" i="1"/>
  <c r="I775" i="1"/>
  <c r="W774" i="1"/>
  <c r="M774" i="1"/>
  <c r="L774" i="1"/>
  <c r="K774" i="1"/>
  <c r="J774" i="1"/>
  <c r="I774" i="1"/>
  <c r="W773" i="1"/>
  <c r="M773" i="1"/>
  <c r="L773" i="1"/>
  <c r="K773" i="1"/>
  <c r="J773" i="1"/>
  <c r="I773" i="1"/>
  <c r="W772" i="1"/>
  <c r="M772" i="1"/>
  <c r="L772" i="1"/>
  <c r="K772" i="1"/>
  <c r="J772" i="1"/>
  <c r="I772" i="1"/>
  <c r="W771" i="1"/>
  <c r="K771" i="1"/>
  <c r="J771" i="1"/>
  <c r="Y771" i="1" s="1"/>
  <c r="I771" i="1"/>
  <c r="H771" i="1" s="1"/>
  <c r="W770" i="1"/>
  <c r="K770" i="1"/>
  <c r="J770" i="1"/>
  <c r="Y770" i="1" s="1"/>
  <c r="I770" i="1"/>
  <c r="H770" i="1" s="1"/>
  <c r="W769" i="1"/>
  <c r="K769" i="1"/>
  <c r="J769" i="1"/>
  <c r="Y769" i="1" s="1"/>
  <c r="I769" i="1"/>
  <c r="H769" i="1" s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M764" i="1"/>
  <c r="L764" i="1"/>
  <c r="K764" i="1"/>
  <c r="J764" i="1"/>
  <c r="I764" i="1"/>
  <c r="W763" i="1"/>
  <c r="M763" i="1"/>
  <c r="L763" i="1"/>
  <c r="K763" i="1"/>
  <c r="J763" i="1"/>
  <c r="I763" i="1"/>
  <c r="M762" i="1"/>
  <c r="L762" i="1"/>
  <c r="K762" i="1"/>
  <c r="J762" i="1"/>
  <c r="I762" i="1"/>
  <c r="M761" i="1"/>
  <c r="L761" i="1"/>
  <c r="K761" i="1"/>
  <c r="J761" i="1"/>
  <c r="I761" i="1"/>
  <c r="M760" i="1"/>
  <c r="L760" i="1"/>
  <c r="K760" i="1"/>
  <c r="J760" i="1"/>
  <c r="I760" i="1"/>
  <c r="M759" i="1"/>
  <c r="L759" i="1"/>
  <c r="K759" i="1"/>
  <c r="J759" i="1"/>
  <c r="I759" i="1"/>
  <c r="M758" i="1"/>
  <c r="L758" i="1"/>
  <c r="K758" i="1"/>
  <c r="J758" i="1"/>
  <c r="I758" i="1"/>
  <c r="M757" i="1"/>
  <c r="L757" i="1"/>
  <c r="K757" i="1"/>
  <c r="J757" i="1"/>
  <c r="I757" i="1"/>
  <c r="M756" i="1"/>
  <c r="L756" i="1"/>
  <c r="K756" i="1"/>
  <c r="J756" i="1"/>
  <c r="I756" i="1"/>
  <c r="M755" i="1"/>
  <c r="L755" i="1"/>
  <c r="K755" i="1"/>
  <c r="J755" i="1"/>
  <c r="I755" i="1"/>
  <c r="M754" i="1"/>
  <c r="L754" i="1"/>
  <c r="K754" i="1"/>
  <c r="J754" i="1"/>
  <c r="I754" i="1"/>
  <c r="M753" i="1"/>
  <c r="L753" i="1"/>
  <c r="K753" i="1"/>
  <c r="J753" i="1"/>
  <c r="I753" i="1"/>
  <c r="M752" i="1"/>
  <c r="L752" i="1"/>
  <c r="K752" i="1"/>
  <c r="J752" i="1"/>
  <c r="I752" i="1"/>
  <c r="M751" i="1"/>
  <c r="L751" i="1"/>
  <c r="K751" i="1"/>
  <c r="J751" i="1"/>
  <c r="I751" i="1"/>
  <c r="M750" i="1"/>
  <c r="L750" i="1"/>
  <c r="K750" i="1"/>
  <c r="J750" i="1"/>
  <c r="I750" i="1"/>
  <c r="M749" i="1"/>
  <c r="L749" i="1"/>
  <c r="K749" i="1"/>
  <c r="J749" i="1"/>
  <c r="I749" i="1"/>
  <c r="M748" i="1"/>
  <c r="L748" i="1"/>
  <c r="K748" i="1"/>
  <c r="J748" i="1"/>
  <c r="I748" i="1"/>
  <c r="M747" i="1"/>
  <c r="L747" i="1"/>
  <c r="K747" i="1"/>
  <c r="J747" i="1"/>
  <c r="I747" i="1"/>
  <c r="M746" i="1"/>
  <c r="L746" i="1"/>
  <c r="K746" i="1"/>
  <c r="J746" i="1"/>
  <c r="I746" i="1"/>
  <c r="W745" i="1"/>
  <c r="M745" i="1"/>
  <c r="L745" i="1"/>
  <c r="K745" i="1"/>
  <c r="J745" i="1"/>
  <c r="I745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M708" i="1"/>
  <c r="L708" i="1"/>
  <c r="K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K705" i="1"/>
  <c r="J705" i="1"/>
  <c r="I705" i="1"/>
  <c r="M704" i="1"/>
  <c r="L704" i="1"/>
  <c r="K704" i="1"/>
  <c r="J704" i="1"/>
  <c r="I704" i="1"/>
  <c r="W703" i="1"/>
  <c r="M703" i="1"/>
  <c r="L703" i="1"/>
  <c r="K703" i="1"/>
  <c r="J703" i="1"/>
  <c r="I703" i="1"/>
  <c r="W702" i="1"/>
  <c r="M702" i="1"/>
  <c r="L702" i="1"/>
  <c r="K702" i="1"/>
  <c r="J702" i="1"/>
  <c r="I702" i="1"/>
  <c r="W701" i="1"/>
  <c r="M701" i="1"/>
  <c r="L701" i="1"/>
  <c r="K701" i="1"/>
  <c r="J701" i="1"/>
  <c r="I701" i="1"/>
  <c r="W700" i="1"/>
  <c r="M700" i="1"/>
  <c r="L700" i="1"/>
  <c r="K700" i="1"/>
  <c r="J700" i="1"/>
  <c r="I700" i="1"/>
  <c r="M699" i="1"/>
  <c r="L699" i="1"/>
  <c r="K699" i="1"/>
  <c r="J699" i="1"/>
  <c r="I699" i="1"/>
  <c r="M698" i="1"/>
  <c r="L698" i="1"/>
  <c r="K698" i="1"/>
  <c r="J698" i="1"/>
  <c r="I698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W693" i="1"/>
  <c r="M693" i="1"/>
  <c r="L693" i="1"/>
  <c r="K693" i="1"/>
  <c r="J693" i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M690" i="1"/>
  <c r="L690" i="1"/>
  <c r="K690" i="1"/>
  <c r="J690" i="1"/>
  <c r="I690" i="1"/>
  <c r="W689" i="1"/>
  <c r="M689" i="1"/>
  <c r="L689" i="1"/>
  <c r="K689" i="1"/>
  <c r="J689" i="1"/>
  <c r="I689" i="1"/>
  <c r="W688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W685" i="1"/>
  <c r="M685" i="1"/>
  <c r="L685" i="1"/>
  <c r="K685" i="1"/>
  <c r="J685" i="1"/>
  <c r="I685" i="1"/>
  <c r="W684" i="1"/>
  <c r="M684" i="1"/>
  <c r="L684" i="1"/>
  <c r="K684" i="1"/>
  <c r="J684" i="1"/>
  <c r="I684" i="1"/>
  <c r="W683" i="1"/>
  <c r="M683" i="1"/>
  <c r="L683" i="1"/>
  <c r="K683" i="1"/>
  <c r="J683" i="1"/>
  <c r="I683" i="1"/>
  <c r="W682" i="1"/>
  <c r="M682" i="1"/>
  <c r="L682" i="1"/>
  <c r="K682" i="1"/>
  <c r="J682" i="1"/>
  <c r="I682" i="1"/>
  <c r="M681" i="1"/>
  <c r="L681" i="1"/>
  <c r="K681" i="1"/>
  <c r="J681" i="1"/>
  <c r="I681" i="1"/>
  <c r="W680" i="1"/>
  <c r="M680" i="1"/>
  <c r="L680" i="1"/>
  <c r="K680" i="1"/>
  <c r="J680" i="1"/>
  <c r="I680" i="1"/>
  <c r="M679" i="1"/>
  <c r="L679" i="1"/>
  <c r="K679" i="1"/>
  <c r="J679" i="1"/>
  <c r="I679" i="1"/>
  <c r="W678" i="1"/>
  <c r="M678" i="1"/>
  <c r="L678" i="1"/>
  <c r="K678" i="1"/>
  <c r="J678" i="1"/>
  <c r="I678" i="1"/>
  <c r="W677" i="1"/>
  <c r="M677" i="1"/>
  <c r="L677" i="1"/>
  <c r="K677" i="1"/>
  <c r="J677" i="1"/>
  <c r="I677" i="1"/>
  <c r="W676" i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M673" i="1"/>
  <c r="L673" i="1"/>
  <c r="K673" i="1"/>
  <c r="J673" i="1"/>
  <c r="Y673" i="1" s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M669" i="1"/>
  <c r="L669" i="1"/>
  <c r="K669" i="1"/>
  <c r="J669" i="1"/>
  <c r="I669" i="1"/>
  <c r="H669" i="1" s="1"/>
  <c r="U669" i="1" s="1"/>
  <c r="W669" i="1" s="1"/>
  <c r="W668" i="1"/>
  <c r="M668" i="1"/>
  <c r="L668" i="1"/>
  <c r="K668" i="1"/>
  <c r="J668" i="1"/>
  <c r="I668" i="1"/>
  <c r="W667" i="1"/>
  <c r="M667" i="1"/>
  <c r="L667" i="1"/>
  <c r="K667" i="1"/>
  <c r="J667" i="1"/>
  <c r="I667" i="1"/>
  <c r="X667" i="1" s="1"/>
  <c r="W666" i="1"/>
  <c r="M666" i="1"/>
  <c r="L666" i="1"/>
  <c r="K666" i="1"/>
  <c r="J666" i="1"/>
  <c r="I666" i="1"/>
  <c r="W665" i="1"/>
  <c r="M665" i="1"/>
  <c r="L665" i="1"/>
  <c r="K665" i="1"/>
  <c r="J665" i="1"/>
  <c r="I665" i="1"/>
  <c r="X665" i="1" s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K662" i="1"/>
  <c r="J662" i="1"/>
  <c r="Y662" i="1" s="1"/>
  <c r="I662" i="1"/>
  <c r="X662" i="1" s="1"/>
  <c r="W661" i="1"/>
  <c r="K661" i="1"/>
  <c r="J661" i="1"/>
  <c r="Y661" i="1" s="1"/>
  <c r="I661" i="1"/>
  <c r="X661" i="1" s="1"/>
  <c r="W660" i="1"/>
  <c r="K660" i="1"/>
  <c r="J660" i="1"/>
  <c r="Y660" i="1" s="1"/>
  <c r="I660" i="1"/>
  <c r="H660" i="1" s="1"/>
  <c r="H827" i="1" l="1"/>
  <c r="X809" i="1"/>
  <c r="Y896" i="1"/>
  <c r="X883" i="1"/>
  <c r="X885" i="1"/>
  <c r="H799" i="1"/>
  <c r="Y1550" i="1"/>
  <c r="Y2101" i="1"/>
  <c r="H803" i="1"/>
  <c r="U803" i="1" s="1"/>
  <c r="W803" i="1" s="1"/>
  <c r="Y1526" i="1"/>
  <c r="H1778" i="1"/>
  <c r="U1778" i="1" s="1"/>
  <c r="W1778" i="1" s="1"/>
  <c r="Y1683" i="1"/>
  <c r="H829" i="1"/>
  <c r="U829" i="1" s="1"/>
  <c r="W829" i="1" s="1"/>
  <c r="Y831" i="1"/>
  <c r="H1404" i="1"/>
  <c r="U1404" i="1" s="1"/>
  <c r="W1404" i="1" s="1"/>
  <c r="X1689" i="1"/>
  <c r="H1393" i="1"/>
  <c r="U1393" i="1" s="1"/>
  <c r="W1393" i="1" s="1"/>
  <c r="Y835" i="1"/>
  <c r="X1242" i="1"/>
  <c r="X1254" i="1"/>
  <c r="H1266" i="1"/>
  <c r="U1266" i="1" s="1"/>
  <c r="W1266" i="1" s="1"/>
  <c r="H1655" i="1"/>
  <c r="U1655" i="1" s="1"/>
  <c r="W1655" i="1" s="1"/>
  <c r="Y1671" i="1"/>
  <c r="H1676" i="1"/>
  <c r="U1676" i="1" s="1"/>
  <c r="W1676" i="1" s="1"/>
  <c r="X743" i="1"/>
  <c r="Y1864" i="1"/>
  <c r="H671" i="1"/>
  <c r="Y749" i="1"/>
  <c r="Y1360" i="1"/>
  <c r="X2107" i="1"/>
  <c r="Y3040" i="1"/>
  <c r="Y3082" i="1"/>
  <c r="Y3097" i="1"/>
  <c r="Y3103" i="1"/>
  <c r="Y3106" i="1"/>
  <c r="Y3109" i="1"/>
  <c r="Y3115" i="1"/>
  <c r="H2148" i="1"/>
  <c r="U2148" i="1" s="1"/>
  <c r="W2148" i="1" s="1"/>
  <c r="Z2148" i="1" s="1"/>
  <c r="H1357" i="1"/>
  <c r="U1357" i="1" s="1"/>
  <c r="W1357" i="1" s="1"/>
  <c r="Y1021" i="1"/>
  <c r="Y2152" i="1"/>
  <c r="Y2164" i="1"/>
  <c r="X1595" i="1"/>
  <c r="X1459" i="1"/>
  <c r="X1255" i="1"/>
  <c r="X2145" i="1"/>
  <c r="X1028" i="1"/>
  <c r="H1185" i="1"/>
  <c r="H1197" i="1"/>
  <c r="U1197" i="1" s="1"/>
  <c r="W1197" i="1" s="1"/>
  <c r="X2099" i="1"/>
  <c r="H687" i="1"/>
  <c r="H2456" i="1"/>
  <c r="U2456" i="1" s="1"/>
  <c r="V2456" i="1" s="1"/>
  <c r="H2877" i="1"/>
  <c r="U2877" i="1" s="1"/>
  <c r="V2877" i="1" s="1"/>
  <c r="X2898" i="1"/>
  <c r="H1367" i="1"/>
  <c r="U1367" i="1" s="1"/>
  <c r="W1367" i="1" s="1"/>
  <c r="X1379" i="1"/>
  <c r="Y1269" i="1"/>
  <c r="X796" i="1"/>
  <c r="Z796" i="1" s="1"/>
  <c r="H798" i="1"/>
  <c r="H800" i="1"/>
  <c r="X1426" i="1"/>
  <c r="X1450" i="1"/>
  <c r="H1474" i="1"/>
  <c r="U1474" i="1" s="1"/>
  <c r="W1474" i="1" s="1"/>
  <c r="Y1481" i="1"/>
  <c r="H1486" i="1"/>
  <c r="U1486" i="1" s="1"/>
  <c r="W1486" i="1" s="1"/>
  <c r="Y1493" i="1"/>
  <c r="H1498" i="1"/>
  <c r="U1498" i="1" s="1"/>
  <c r="W1498" i="1" s="1"/>
  <c r="Y1505" i="1"/>
  <c r="H1572" i="1"/>
  <c r="U1572" i="1" s="1"/>
  <c r="W1572" i="1" s="1"/>
  <c r="X746" i="1"/>
  <c r="Y753" i="1"/>
  <c r="X758" i="1"/>
  <c r="H2054" i="1"/>
  <c r="U2054" i="1" s="1"/>
  <c r="W2054" i="1" s="1"/>
  <c r="Z2054" i="1" s="1"/>
  <c r="X2009" i="1"/>
  <c r="X844" i="1"/>
  <c r="H848" i="1"/>
  <c r="Y856" i="1"/>
  <c r="X887" i="1"/>
  <c r="X1453" i="1"/>
  <c r="Y665" i="1"/>
  <c r="W3011" i="1"/>
  <c r="X2628" i="1"/>
  <c r="X2882" i="1"/>
  <c r="X1236" i="1"/>
  <c r="H2151" i="1"/>
  <c r="U2151" i="1" s="1"/>
  <c r="W2151" i="1" s="1"/>
  <c r="Y2186" i="1"/>
  <c r="Y2198" i="1"/>
  <c r="Y2210" i="1"/>
  <c r="Y2236" i="1"/>
  <c r="Y2248" i="1"/>
  <c r="H2276" i="1"/>
  <c r="U2276" i="1" s="1"/>
  <c r="W2276" i="1" s="1"/>
  <c r="H2290" i="1"/>
  <c r="U2290" i="1" s="1"/>
  <c r="W2290" i="1" s="1"/>
  <c r="H2356" i="1"/>
  <c r="U2356" i="1" s="1"/>
  <c r="W2356" i="1" s="1"/>
  <c r="X2415" i="1"/>
  <c r="H802" i="1"/>
  <c r="Y804" i="1"/>
  <c r="Y806" i="1"/>
  <c r="Y865" i="1"/>
  <c r="Y678" i="1"/>
  <c r="H683" i="1"/>
  <c r="X685" i="1"/>
  <c r="Z685" i="1" s="1"/>
  <c r="Y905" i="1"/>
  <c r="Y1156" i="1"/>
  <c r="Y1158" i="1"/>
  <c r="X1259" i="1"/>
  <c r="Y1397" i="1"/>
  <c r="Y1498" i="1"/>
  <c r="Y1524" i="1"/>
  <c r="Y1536" i="1"/>
  <c r="Y1615" i="1"/>
  <c r="H1648" i="1"/>
  <c r="U1648" i="1" s="1"/>
  <c r="W1648" i="1" s="1"/>
  <c r="H1782" i="1"/>
  <c r="U1782" i="1" s="1"/>
  <c r="W1782" i="1" s="1"/>
  <c r="H1794" i="1"/>
  <c r="U1794" i="1" s="1"/>
  <c r="W1794" i="1" s="1"/>
  <c r="H1806" i="1"/>
  <c r="U1806" i="1" s="1"/>
  <c r="W1806" i="1" s="1"/>
  <c r="Y1820" i="1"/>
  <c r="Y1832" i="1"/>
  <c r="X2358" i="1"/>
  <c r="X2629" i="1"/>
  <c r="X2298" i="1"/>
  <c r="H2305" i="1"/>
  <c r="U2305" i="1" s="1"/>
  <c r="W2305" i="1" s="1"/>
  <c r="Y2312" i="1"/>
  <c r="H2385" i="1"/>
  <c r="U2385" i="1" s="1"/>
  <c r="W2385" i="1" s="1"/>
  <c r="Y2387" i="1"/>
  <c r="H2583" i="1"/>
  <c r="U2583" i="1" s="1"/>
  <c r="V2583" i="1" s="1"/>
  <c r="X2590" i="1"/>
  <c r="X2597" i="1"/>
  <c r="H2644" i="1"/>
  <c r="U2644" i="1" s="1"/>
  <c r="V2644" i="1" s="1"/>
  <c r="X2665" i="1"/>
  <c r="X2672" i="1"/>
  <c r="X2710" i="1"/>
  <c r="H1093" i="1"/>
  <c r="U1093" i="1" s="1"/>
  <c r="W1093" i="1" s="1"/>
  <c r="Y1107" i="1"/>
  <c r="Y1886" i="1"/>
  <c r="X754" i="1"/>
  <c r="Y761" i="1"/>
  <c r="Y768" i="1"/>
  <c r="H2104" i="1"/>
  <c r="U2104" i="1" s="1"/>
  <c r="W2104" i="1" s="1"/>
  <c r="Y2182" i="1"/>
  <c r="Y2189" i="1"/>
  <c r="H2232" i="1"/>
  <c r="U2232" i="1" s="1"/>
  <c r="W2232" i="1" s="1"/>
  <c r="X1465" i="1"/>
  <c r="H682" i="1"/>
  <c r="X752" i="1"/>
  <c r="H910" i="1"/>
  <c r="Y1272" i="1"/>
  <c r="X1277" i="1"/>
  <c r="X1399" i="1"/>
  <c r="X1506" i="1"/>
  <c r="Y1609" i="1"/>
  <c r="X1645" i="1"/>
  <c r="Y1726" i="1"/>
  <c r="Y1774" i="1"/>
  <c r="Y1853" i="1"/>
  <c r="H2029" i="1"/>
  <c r="U2029" i="1" s="1"/>
  <c r="W2029" i="1" s="1"/>
  <c r="Y2112" i="1"/>
  <c r="H2117" i="1"/>
  <c r="U2117" i="1" s="1"/>
  <c r="W2117" i="1" s="1"/>
  <c r="Y2240" i="1"/>
  <c r="Y2252" i="1"/>
  <c r="Y2266" i="1"/>
  <c r="H2287" i="1"/>
  <c r="U2287" i="1" s="1"/>
  <c r="W2287" i="1" s="1"/>
  <c r="Y2355" i="1"/>
  <c r="Y2395" i="1"/>
  <c r="X2626" i="1"/>
  <c r="X2633" i="1"/>
  <c r="W2885" i="1"/>
  <c r="X3009" i="1"/>
  <c r="W3014" i="1"/>
  <c r="X1048" i="1"/>
  <c r="X2567" i="1"/>
  <c r="H2706" i="1"/>
  <c r="U2706" i="1" s="1"/>
  <c r="V2706" i="1" s="1"/>
  <c r="Y1309" i="1"/>
  <c r="H1321" i="1"/>
  <c r="U1321" i="1" s="1"/>
  <c r="W1321" i="1" s="1"/>
  <c r="Y1323" i="1"/>
  <c r="Y1335" i="1"/>
  <c r="O1871" i="1"/>
  <c r="Y858" i="1"/>
  <c r="Y1047" i="1"/>
  <c r="Y1204" i="1"/>
  <c r="Y1732" i="1"/>
  <c r="Y1756" i="1"/>
  <c r="Y1768" i="1"/>
  <c r="X1809" i="1"/>
  <c r="H1816" i="1"/>
  <c r="U1816" i="1" s="1"/>
  <c r="W1816" i="1" s="1"/>
  <c r="H1828" i="1"/>
  <c r="U1828" i="1" s="1"/>
  <c r="W1828" i="1" s="1"/>
  <c r="H1840" i="1"/>
  <c r="U1840" i="1" s="1"/>
  <c r="W1840" i="1" s="1"/>
  <c r="H903" i="1"/>
  <c r="U903" i="1" s="1"/>
  <c r="W903" i="1" s="1"/>
  <c r="Y1369" i="1"/>
  <c r="Y1207" i="1"/>
  <c r="Y1816" i="1"/>
  <c r="Y1828" i="1"/>
  <c r="H2286" i="1"/>
  <c r="U2286" i="1" s="1"/>
  <c r="W2286" i="1" s="1"/>
  <c r="Y1508" i="1"/>
  <c r="H2093" i="1"/>
  <c r="U2093" i="1" s="1"/>
  <c r="W2093" i="1" s="1"/>
  <c r="H2105" i="1"/>
  <c r="U2105" i="1" s="1"/>
  <c r="W2105" i="1" s="1"/>
  <c r="Y1167" i="1"/>
  <c r="Y1347" i="1"/>
  <c r="H1581" i="1"/>
  <c r="U1581" i="1" s="1"/>
  <c r="W1581" i="1" s="1"/>
  <c r="H2321" i="1"/>
  <c r="U2321" i="1" s="1"/>
  <c r="W2321" i="1" s="1"/>
  <c r="Y2415" i="1"/>
  <c r="W2437" i="1"/>
  <c r="H2589" i="1"/>
  <c r="U2589" i="1" s="1"/>
  <c r="V2589" i="1" s="1"/>
  <c r="H765" i="1"/>
  <c r="U765" i="1" s="1"/>
  <c r="W765" i="1" s="1"/>
  <c r="X794" i="1"/>
  <c r="Z794" i="1" s="1"/>
  <c r="Y796" i="1"/>
  <c r="X1405" i="1"/>
  <c r="Y811" i="1"/>
  <c r="H1146" i="1"/>
  <c r="Y1187" i="1"/>
  <c r="Y1197" i="1"/>
  <c r="H1594" i="1"/>
  <c r="U1594" i="1" s="1"/>
  <c r="W1594" i="1" s="1"/>
  <c r="H1620" i="1"/>
  <c r="U1620" i="1" s="1"/>
  <c r="W1620" i="1" s="1"/>
  <c r="Y2016" i="1"/>
  <c r="H2028" i="1"/>
  <c r="U2028" i="1" s="1"/>
  <c r="W2028" i="1" s="1"/>
  <c r="Y691" i="1"/>
  <c r="X854" i="1"/>
  <c r="H901" i="1"/>
  <c r="Y887" i="1"/>
  <c r="Y1026" i="1"/>
  <c r="Y1060" i="1"/>
  <c r="H2038" i="1"/>
  <c r="U2038" i="1" s="1"/>
  <c r="W2038" i="1" s="1"/>
  <c r="H2291" i="1"/>
  <c r="U2291" i="1" s="1"/>
  <c r="W2291" i="1" s="1"/>
  <c r="Y2324" i="1"/>
  <c r="Y2392" i="1"/>
  <c r="H2397" i="1"/>
  <c r="U2397" i="1" s="1"/>
  <c r="W2397" i="1" s="1"/>
  <c r="Z2397" i="1" s="1"/>
  <c r="X2433" i="1"/>
  <c r="W2494" i="1"/>
  <c r="W2534" i="1"/>
  <c r="X2583" i="1"/>
  <c r="Y1012" i="1"/>
  <c r="Y1632" i="1"/>
  <c r="H1630" i="1"/>
  <c r="U1630" i="1" s="1"/>
  <c r="W1630" i="1" s="1"/>
  <c r="Y1649" i="1"/>
  <c r="H1776" i="1"/>
  <c r="U1776" i="1" s="1"/>
  <c r="W1776" i="1" s="1"/>
  <c r="H1867" i="1"/>
  <c r="U1867" i="1" s="1"/>
  <c r="W1867" i="1" s="1"/>
  <c r="H700" i="1"/>
  <c r="Y1169" i="1"/>
  <c r="X1258" i="1"/>
  <c r="H1313" i="1"/>
  <c r="U1313" i="1" s="1"/>
  <c r="W1313" i="1" s="1"/>
  <c r="Y1327" i="1"/>
  <c r="Y1339" i="1"/>
  <c r="Y1351" i="1"/>
  <c r="X1454" i="1"/>
  <c r="Y1705" i="1"/>
  <c r="H2046" i="1"/>
  <c r="U2046" i="1" s="1"/>
  <c r="W2046" i="1" s="1"/>
  <c r="Z2046" i="1" s="1"/>
  <c r="Y2245" i="1"/>
  <c r="Y2388" i="1"/>
  <c r="O1140" i="1"/>
  <c r="H839" i="1"/>
  <c r="Y841" i="1"/>
  <c r="Y843" i="1"/>
  <c r="H1791" i="1"/>
  <c r="U1791" i="1" s="1"/>
  <c r="W1791" i="1" s="1"/>
  <c r="W2450" i="1"/>
  <c r="Y1078" i="1"/>
  <c r="Y695" i="1"/>
  <c r="Y1028" i="1"/>
  <c r="Y1888" i="1"/>
  <c r="Y1983" i="1"/>
  <c r="Y2047" i="1"/>
  <c r="Y2054" i="1"/>
  <c r="Y2066" i="1"/>
  <c r="X3015" i="1"/>
  <c r="Y675" i="1"/>
  <c r="Y903" i="1"/>
  <c r="Y1818" i="1"/>
  <c r="H1966" i="1"/>
  <c r="U1966" i="1" s="1"/>
  <c r="W1966" i="1" s="1"/>
  <c r="X2196" i="1"/>
  <c r="Y2206" i="1"/>
  <c r="X2321" i="1"/>
  <c r="H2408" i="1"/>
  <c r="U2408" i="1" s="1"/>
  <c r="W2408" i="1" s="1"/>
  <c r="H2820" i="1"/>
  <c r="U2820" i="1" s="1"/>
  <c r="V2820" i="1" s="1"/>
  <c r="X2881" i="1"/>
  <c r="W2998" i="1"/>
  <c r="X1033" i="1"/>
  <c r="Z1033" i="1" s="1"/>
  <c r="O1372" i="1"/>
  <c r="H1902" i="1"/>
  <c r="Y2156" i="1"/>
  <c r="Y2230" i="1"/>
  <c r="X2239" i="1"/>
  <c r="Y2249" i="1"/>
  <c r="H2592" i="1"/>
  <c r="U2592" i="1" s="1"/>
  <c r="V2592" i="1" s="1"/>
  <c r="X2728" i="1"/>
  <c r="X3010" i="1"/>
  <c r="X747" i="1"/>
  <c r="X822" i="1"/>
  <c r="H1606" i="1"/>
  <c r="H1644" i="1"/>
  <c r="U1644" i="1" s="1"/>
  <c r="W1644" i="1" s="1"/>
  <c r="H1964" i="1"/>
  <c r="U1964" i="1" s="1"/>
  <c r="W1964" i="1" s="1"/>
  <c r="Y2192" i="1"/>
  <c r="Y2204" i="1"/>
  <c r="H2216" i="1"/>
  <c r="U2216" i="1" s="1"/>
  <c r="W2216" i="1" s="1"/>
  <c r="H2228" i="1"/>
  <c r="U2228" i="1" s="1"/>
  <c r="W2228" i="1" s="1"/>
  <c r="X2247" i="1"/>
  <c r="H2254" i="1"/>
  <c r="U2254" i="1" s="1"/>
  <c r="W2254" i="1" s="1"/>
  <c r="Y2310" i="1"/>
  <c r="H2315" i="1"/>
  <c r="U2315" i="1" s="1"/>
  <c r="W2315" i="1" s="1"/>
  <c r="Z2315" i="1" s="1"/>
  <c r="H2383" i="1"/>
  <c r="U2383" i="1" s="1"/>
  <c r="W2383" i="1" s="1"/>
  <c r="H2409" i="1"/>
  <c r="U2409" i="1" s="1"/>
  <c r="W2409" i="1" s="1"/>
  <c r="H2422" i="1"/>
  <c r="U2422" i="1" s="1"/>
  <c r="V2422" i="1" s="1"/>
  <c r="X2555" i="1"/>
  <c r="X2562" i="1"/>
  <c r="X2703" i="1"/>
  <c r="Y805" i="1"/>
  <c r="H814" i="1"/>
  <c r="U814" i="1" s="1"/>
  <c r="W814" i="1" s="1"/>
  <c r="Y816" i="1"/>
  <c r="H1637" i="1"/>
  <c r="U1637" i="1" s="1"/>
  <c r="W1637" i="1" s="1"/>
  <c r="H1688" i="1"/>
  <c r="U1688" i="1" s="1"/>
  <c r="W1688" i="1" s="1"/>
  <c r="H1169" i="1"/>
  <c r="Y1413" i="1"/>
  <c r="H1418" i="1"/>
  <c r="X2416" i="1"/>
  <c r="X2913" i="1"/>
  <c r="H1140" i="1"/>
  <c r="H1243" i="1"/>
  <c r="U1243" i="1" s="1"/>
  <c r="W1243" i="1" s="1"/>
  <c r="X1442" i="1"/>
  <c r="H1623" i="1"/>
  <c r="U1623" i="1" s="1"/>
  <c r="W1623" i="1" s="1"/>
  <c r="H845" i="1"/>
  <c r="H847" i="1"/>
  <c r="H849" i="1"/>
  <c r="X851" i="1"/>
  <c r="Y1027" i="1"/>
  <c r="H1059" i="1"/>
  <c r="H1094" i="1"/>
  <c r="U1094" i="1" s="1"/>
  <c r="W1094" i="1" s="1"/>
  <c r="H1143" i="1"/>
  <c r="H1145" i="1"/>
  <c r="U1145" i="1" s="1"/>
  <c r="W1145" i="1" s="1"/>
  <c r="Y1151" i="1"/>
  <c r="Y1258" i="1"/>
  <c r="H1373" i="1"/>
  <c r="U1373" i="1" s="1"/>
  <c r="W1373" i="1" s="1"/>
  <c r="X1385" i="1"/>
  <c r="Y1392" i="1"/>
  <c r="H1619" i="1"/>
  <c r="U1619" i="1" s="1"/>
  <c r="W1619" i="1" s="1"/>
  <c r="Y1626" i="1"/>
  <c r="X1703" i="1"/>
  <c r="Y1748" i="1"/>
  <c r="Y1760" i="1"/>
  <c r="H1899" i="1"/>
  <c r="U1899" i="1" s="1"/>
  <c r="W1899" i="1" s="1"/>
  <c r="Y1901" i="1"/>
  <c r="Y1908" i="1"/>
  <c r="H1913" i="1"/>
  <c r="U1913" i="1" s="1"/>
  <c r="W1913" i="1" s="1"/>
  <c r="Y1920" i="1"/>
  <c r="H1925" i="1"/>
  <c r="U1925" i="1" s="1"/>
  <c r="W1925" i="1" s="1"/>
  <c r="H1932" i="1"/>
  <c r="U1932" i="1" s="1"/>
  <c r="W1932" i="1" s="1"/>
  <c r="H1944" i="1"/>
  <c r="U1944" i="1" s="1"/>
  <c r="W1944" i="1" s="1"/>
  <c r="X1963" i="1"/>
  <c r="Y1970" i="1"/>
  <c r="H1975" i="1"/>
  <c r="U1975" i="1" s="1"/>
  <c r="W1975" i="1" s="1"/>
  <c r="H1994" i="1"/>
  <c r="U1994" i="1" s="1"/>
  <c r="W1994" i="1" s="1"/>
  <c r="H2027" i="1"/>
  <c r="U2027" i="1" s="1"/>
  <c r="W2027" i="1" s="1"/>
  <c r="H2039" i="1"/>
  <c r="U2039" i="1" s="1"/>
  <c r="W2039" i="1" s="1"/>
  <c r="Y2053" i="1"/>
  <c r="X2193" i="1"/>
  <c r="Y2212" i="1"/>
  <c r="Y2238" i="1"/>
  <c r="H2311" i="1"/>
  <c r="U2311" i="1" s="1"/>
  <c r="W2311" i="1" s="1"/>
  <c r="Y2325" i="1"/>
  <c r="Y2393" i="1"/>
  <c r="H2398" i="1"/>
  <c r="U2398" i="1" s="1"/>
  <c r="W2398" i="1" s="1"/>
  <c r="X2443" i="1"/>
  <c r="W2448" i="1"/>
  <c r="W2488" i="1"/>
  <c r="W2495" i="1"/>
  <c r="H2570" i="1"/>
  <c r="U2570" i="1" s="1"/>
  <c r="V2570" i="1" s="1"/>
  <c r="H2577" i="1"/>
  <c r="U2577" i="1" s="1"/>
  <c r="V2577" i="1" s="1"/>
  <c r="X2598" i="1"/>
  <c r="X2680" i="1"/>
  <c r="X2692" i="1"/>
  <c r="X2711" i="1"/>
  <c r="W2852" i="1"/>
  <c r="X2859" i="1"/>
  <c r="W2864" i="1"/>
  <c r="X2885" i="1"/>
  <c r="W3007" i="1"/>
  <c r="H664" i="1"/>
  <c r="H666" i="1"/>
  <c r="Y715" i="1"/>
  <c r="X748" i="1"/>
  <c r="Y755" i="1"/>
  <c r="H767" i="1"/>
  <c r="U767" i="1" s="1"/>
  <c r="W767" i="1" s="1"/>
  <c r="Y772" i="1"/>
  <c r="Y845" i="1"/>
  <c r="Y849" i="1"/>
  <c r="Y851" i="1"/>
  <c r="X886" i="1"/>
  <c r="X913" i="1"/>
  <c r="H999" i="1"/>
  <c r="U999" i="1" s="1"/>
  <c r="W999" i="1" s="1"/>
  <c r="H1018" i="1"/>
  <c r="U1018" i="1" s="1"/>
  <c r="W1018" i="1" s="1"/>
  <c r="X1032" i="1"/>
  <c r="Y1036" i="1"/>
  <c r="Y1143" i="1"/>
  <c r="X1583" i="1"/>
  <c r="Y1892" i="1"/>
  <c r="Y1899" i="1"/>
  <c r="H1906" i="1"/>
  <c r="U1906" i="1" s="1"/>
  <c r="W1906" i="1" s="1"/>
  <c r="Y1913" i="1"/>
  <c r="H2001" i="1"/>
  <c r="U2001" i="1" s="1"/>
  <c r="W2001" i="1" s="1"/>
  <c r="Y2153" i="1"/>
  <c r="X2217" i="1"/>
  <c r="Y2243" i="1"/>
  <c r="W2441" i="1"/>
  <c r="H2572" i="1"/>
  <c r="U2572" i="1" s="1"/>
  <c r="V2572" i="1" s="1"/>
  <c r="H2582" i="1"/>
  <c r="U2582" i="1" s="1"/>
  <c r="V2582" i="1" s="1"/>
  <c r="X2624" i="1"/>
  <c r="X2652" i="1"/>
  <c r="H2709" i="1"/>
  <c r="U2709" i="1" s="1"/>
  <c r="V2709" i="1" s="1"/>
  <c r="X2716" i="1"/>
  <c r="W2739" i="1"/>
  <c r="X2746" i="1"/>
  <c r="X2753" i="1"/>
  <c r="W2765" i="1"/>
  <c r="X2786" i="1"/>
  <c r="X2983" i="1"/>
  <c r="Y748" i="1"/>
  <c r="Y837" i="1"/>
  <c r="Y884" i="1"/>
  <c r="Y886" i="1"/>
  <c r="Y893" i="1"/>
  <c r="X1457" i="1"/>
  <c r="X1469" i="1"/>
  <c r="H1603" i="1"/>
  <c r="U1603" i="1" s="1"/>
  <c r="W1603" i="1" s="1"/>
  <c r="X1653" i="1"/>
  <c r="O1890" i="1"/>
  <c r="H2367" i="1"/>
  <c r="U2367" i="1" s="1"/>
  <c r="W2367" i="1" s="1"/>
  <c r="H2551" i="1"/>
  <c r="U2551" i="1" s="1"/>
  <c r="V2551" i="1" s="1"/>
  <c r="H2699" i="1"/>
  <c r="U2699" i="1" s="1"/>
  <c r="V2699" i="1" s="1"/>
  <c r="X2706" i="1"/>
  <c r="X1610" i="1"/>
  <c r="Y2078" i="1"/>
  <c r="Y2314" i="1"/>
  <c r="X2319" i="1"/>
  <c r="X2430" i="1"/>
  <c r="X2559" i="1"/>
  <c r="X2676" i="1"/>
  <c r="X2695" i="1"/>
  <c r="H2700" i="1"/>
  <c r="U2700" i="1" s="1"/>
  <c r="V2700" i="1" s="1"/>
  <c r="Y2700" i="1" s="1"/>
  <c r="X2777" i="1"/>
  <c r="X2789" i="1"/>
  <c r="Y3062" i="1"/>
  <c r="Y3065" i="1"/>
  <c r="Y3068" i="1"/>
  <c r="Y3071" i="1"/>
  <c r="Y700" i="1"/>
  <c r="X1362" i="1"/>
  <c r="X1608" i="1"/>
  <c r="Y2239" i="1"/>
  <c r="H2399" i="1"/>
  <c r="U2399" i="1" s="1"/>
  <c r="W2399" i="1" s="1"/>
  <c r="X2503" i="1"/>
  <c r="X2515" i="1"/>
  <c r="X2611" i="1"/>
  <c r="H2733" i="1"/>
  <c r="U2733" i="1" s="1"/>
  <c r="V2733" i="1" s="1"/>
  <c r="X2735" i="1"/>
  <c r="W2747" i="1"/>
  <c r="X2775" i="1"/>
  <c r="H2799" i="1"/>
  <c r="U2799" i="1" s="1"/>
  <c r="V2799" i="1" s="1"/>
  <c r="W2886" i="1"/>
  <c r="Y1186" i="1"/>
  <c r="Y1196" i="1"/>
  <c r="X1253" i="1"/>
  <c r="X1420" i="1"/>
  <c r="X1427" i="1"/>
  <c r="X1463" i="1"/>
  <c r="Y1494" i="1"/>
  <c r="X1573" i="1"/>
  <c r="X2211" i="1"/>
  <c r="H2411" i="1"/>
  <c r="U2411" i="1" s="1"/>
  <c r="W2411" i="1" s="1"/>
  <c r="O902" i="1"/>
  <c r="Y1420" i="1"/>
  <c r="X1456" i="1"/>
  <c r="Y1475" i="1"/>
  <c r="H1480" i="1"/>
  <c r="U1480" i="1" s="1"/>
  <c r="W1480" i="1" s="1"/>
  <c r="Y1487" i="1"/>
  <c r="H1492" i="1"/>
  <c r="U1492" i="1" s="1"/>
  <c r="W1492" i="1" s="1"/>
  <c r="X753" i="1"/>
  <c r="Y760" i="1"/>
  <c r="Y767" i="1"/>
  <c r="H831" i="1"/>
  <c r="Y895" i="1"/>
  <c r="H1044" i="1"/>
  <c r="X1129" i="1"/>
  <c r="X1282" i="1"/>
  <c r="X1294" i="1"/>
  <c r="Y1301" i="1"/>
  <c r="H1306" i="1"/>
  <c r="U1306" i="1" s="1"/>
  <c r="W1306" i="1" s="1"/>
  <c r="H2116" i="1"/>
  <c r="U2116" i="1" s="1"/>
  <c r="W2116" i="1" s="1"/>
  <c r="H1702" i="1"/>
  <c r="U1702" i="1" s="1"/>
  <c r="W1702" i="1" s="1"/>
  <c r="H1788" i="1"/>
  <c r="U1788" i="1" s="1"/>
  <c r="W1788" i="1" s="1"/>
  <c r="Y2228" i="1"/>
  <c r="Y2244" i="1"/>
  <c r="H2275" i="1"/>
  <c r="U2275" i="1" s="1"/>
  <c r="W2275" i="1" s="1"/>
  <c r="X2362" i="1"/>
  <c r="X2414" i="1"/>
  <c r="H2543" i="1"/>
  <c r="U2543" i="1" s="1"/>
  <c r="V2543" i="1" s="1"/>
  <c r="W2658" i="1"/>
  <c r="X2663" i="1"/>
  <c r="X2677" i="1"/>
  <c r="H2795" i="1"/>
  <c r="U2795" i="1" s="1"/>
  <c r="V2795" i="1" s="1"/>
  <c r="W2807" i="1"/>
  <c r="H2814" i="1"/>
  <c r="U2814" i="1" s="1"/>
  <c r="V2814" i="1" s="1"/>
  <c r="X2818" i="1"/>
  <c r="H2821" i="1"/>
  <c r="U2821" i="1" s="1"/>
  <c r="V2821" i="1" s="1"/>
  <c r="X2844" i="1"/>
  <c r="X2946" i="1"/>
  <c r="X2958" i="1"/>
  <c r="H2963" i="1"/>
  <c r="U2963" i="1" s="1"/>
  <c r="V2963" i="1" s="1"/>
  <c r="W2987" i="1"/>
  <c r="H1242" i="1"/>
  <c r="U1242" i="1" s="1"/>
  <c r="W1242" i="1" s="1"/>
  <c r="H1256" i="1"/>
  <c r="U1256" i="1" s="1"/>
  <c r="W1256" i="1" s="1"/>
  <c r="Y1263" i="1"/>
  <c r="Y1423" i="1"/>
  <c r="Y2305" i="1"/>
  <c r="H2633" i="1"/>
  <c r="U2633" i="1" s="1"/>
  <c r="V2633" i="1" s="1"/>
  <c r="X2635" i="1"/>
  <c r="W2661" i="1"/>
  <c r="H2809" i="1"/>
  <c r="U2809" i="1" s="1"/>
  <c r="V2809" i="1" s="1"/>
  <c r="H2884" i="1"/>
  <c r="U2884" i="1" s="1"/>
  <c r="V2884" i="1" s="1"/>
  <c r="H679" i="1"/>
  <c r="U679" i="1" s="1"/>
  <c r="W679" i="1" s="1"/>
  <c r="Y681" i="1"/>
  <c r="Y785" i="1"/>
  <c r="H1254" i="1"/>
  <c r="U1254" i="1" s="1"/>
  <c r="W1254" i="1" s="1"/>
  <c r="Z1254" i="1" s="1"/>
  <c r="X1359" i="1"/>
  <c r="H1407" i="1"/>
  <c r="U1407" i="1" s="1"/>
  <c r="W1407" i="1" s="1"/>
  <c r="Y1409" i="1"/>
  <c r="X1421" i="1"/>
  <c r="X1428" i="1"/>
  <c r="Y1435" i="1"/>
  <c r="H1574" i="1"/>
  <c r="U1574" i="1" s="1"/>
  <c r="W1574" i="1" s="1"/>
  <c r="H1586" i="1"/>
  <c r="U1586" i="1" s="1"/>
  <c r="W1586" i="1" s="1"/>
  <c r="O1880" i="1"/>
  <c r="H2306" i="1"/>
  <c r="U2306" i="1" s="1"/>
  <c r="W2306" i="1" s="1"/>
  <c r="H2595" i="1"/>
  <c r="U2595" i="1" s="1"/>
  <c r="V2595" i="1" s="1"/>
  <c r="X2718" i="1"/>
  <c r="W2729" i="1"/>
  <c r="X2734" i="1"/>
  <c r="H2805" i="1"/>
  <c r="U2805" i="1" s="1"/>
  <c r="V2805" i="1" s="1"/>
  <c r="X775" i="1"/>
  <c r="Z775" i="1" s="1"/>
  <c r="Y777" i="1"/>
  <c r="Y1032" i="1"/>
  <c r="H1244" i="1"/>
  <c r="U1244" i="1" s="1"/>
  <c r="W1244" i="1" s="1"/>
  <c r="X1607" i="1"/>
  <c r="Y2301" i="1"/>
  <c r="Y754" i="1"/>
  <c r="H766" i="1"/>
  <c r="U766" i="1" s="1"/>
  <c r="W766" i="1" s="1"/>
  <c r="H822" i="1"/>
  <c r="X834" i="1"/>
  <c r="Y850" i="1"/>
  <c r="Y935" i="1"/>
  <c r="Y939" i="1"/>
  <c r="H1005" i="1"/>
  <c r="U1005" i="1" s="1"/>
  <c r="W1005" i="1" s="1"/>
  <c r="Y1133" i="1"/>
  <c r="H1142" i="1"/>
  <c r="U1142" i="1" s="1"/>
  <c r="W1142" i="1" s="1"/>
  <c r="X2441" i="1"/>
  <c r="H2453" i="1"/>
  <c r="U2453" i="1" s="1"/>
  <c r="V2453" i="1" s="1"/>
  <c r="H2547" i="1"/>
  <c r="U2547" i="1" s="1"/>
  <c r="V2547" i="1" s="1"/>
  <c r="H2575" i="1"/>
  <c r="U2575" i="1" s="1"/>
  <c r="V2575" i="1" s="1"/>
  <c r="H2587" i="1"/>
  <c r="U2587" i="1" s="1"/>
  <c r="V2587" i="1" s="1"/>
  <c r="X2664" i="1"/>
  <c r="W2702" i="1"/>
  <c r="W2744" i="1"/>
  <c r="H3000" i="1"/>
  <c r="U3000" i="1" s="1"/>
  <c r="V3000" i="1" s="1"/>
  <c r="X3004" i="1"/>
  <c r="H3012" i="1"/>
  <c r="U3012" i="1" s="1"/>
  <c r="V3012" i="1" s="1"/>
  <c r="Y3012" i="1" s="1"/>
  <c r="Y832" i="1"/>
  <c r="H1161" i="1"/>
  <c r="X1391" i="1"/>
  <c r="X1436" i="1"/>
  <c r="X1448" i="1"/>
  <c r="H1699" i="1"/>
  <c r="U1699" i="1" s="1"/>
  <c r="W1699" i="1" s="1"/>
  <c r="Y1744" i="1"/>
  <c r="Y1847" i="1"/>
  <c r="Y1895" i="1"/>
  <c r="X2224" i="1"/>
  <c r="X2246" i="1"/>
  <c r="H2372" i="1"/>
  <c r="U2372" i="1" s="1"/>
  <c r="W2372" i="1" s="1"/>
  <c r="W2540" i="1"/>
  <c r="X2544" i="1"/>
  <c r="H2645" i="1"/>
  <c r="U2645" i="1" s="1"/>
  <c r="V2645" i="1" s="1"/>
  <c r="H2662" i="1"/>
  <c r="U2662" i="1" s="1"/>
  <c r="V2662" i="1" s="1"/>
  <c r="X2673" i="1"/>
  <c r="W2676" i="1"/>
  <c r="X2699" i="1"/>
  <c r="X2822" i="1"/>
  <c r="H2829" i="1"/>
  <c r="U2829" i="1" s="1"/>
  <c r="V2829" i="1" s="1"/>
  <c r="X2847" i="1"/>
  <c r="H2850" i="1"/>
  <c r="U2850" i="1" s="1"/>
  <c r="V2850" i="1" s="1"/>
  <c r="W2862" i="1"/>
  <c r="Y1234" i="1"/>
  <c r="X1246" i="1"/>
  <c r="H975" i="1"/>
  <c r="H977" i="1"/>
  <c r="H979" i="1"/>
  <c r="X981" i="1"/>
  <c r="Z981" i="1" s="1"/>
  <c r="Y1125" i="1"/>
  <c r="H1137" i="1"/>
  <c r="X1139" i="1"/>
  <c r="Z1139" i="1" s="1"/>
  <c r="H1206" i="1"/>
  <c r="U1206" i="1" s="1"/>
  <c r="W1206" i="1" s="1"/>
  <c r="H1220" i="1"/>
  <c r="U1220" i="1" s="1"/>
  <c r="W1220" i="1" s="1"/>
  <c r="Y1227" i="1"/>
  <c r="Y1239" i="1"/>
  <c r="Y683" i="1"/>
  <c r="X687" i="1"/>
  <c r="Z687" i="1" s="1"/>
  <c r="H701" i="1"/>
  <c r="Y800" i="1"/>
  <c r="Y823" i="1"/>
  <c r="Y825" i="1"/>
  <c r="Y827" i="1"/>
  <c r="Y829" i="1"/>
  <c r="H936" i="1"/>
  <c r="Y950" i="1"/>
  <c r="Y985" i="1"/>
  <c r="H997" i="1"/>
  <c r="U997" i="1" s="1"/>
  <c r="W997" i="1" s="1"/>
  <c r="H1016" i="1"/>
  <c r="U1016" i="1" s="1"/>
  <c r="W1016" i="1" s="1"/>
  <c r="H1078" i="1"/>
  <c r="H1086" i="1"/>
  <c r="H1090" i="1"/>
  <c r="Y1092" i="1"/>
  <c r="X1097" i="1"/>
  <c r="Y1203" i="1"/>
  <c r="Y1206" i="1"/>
  <c r="H1267" i="1"/>
  <c r="U1267" i="1" s="1"/>
  <c r="H1274" i="1"/>
  <c r="U1274" i="1" s="1"/>
  <c r="W1274" i="1" s="1"/>
  <c r="Y1296" i="1"/>
  <c r="H1301" i="1"/>
  <c r="U1301" i="1" s="1"/>
  <c r="W1301" i="1" s="1"/>
  <c r="O1327" i="1"/>
  <c r="H821" i="1"/>
  <c r="O932" i="1"/>
  <c r="Y1061" i="1"/>
  <c r="O889" i="1"/>
  <c r="O1100" i="1"/>
  <c r="O1247" i="1"/>
  <c r="X2701" i="1"/>
  <c r="O2701" i="1"/>
  <c r="Y738" i="1"/>
  <c r="Y901" i="1"/>
  <c r="H955" i="1"/>
  <c r="H1028" i="1"/>
  <c r="U1028" i="1" s="1"/>
  <c r="W1028" i="1" s="1"/>
  <c r="X745" i="1"/>
  <c r="Z745" i="1" s="1"/>
  <c r="X824" i="1"/>
  <c r="Y836" i="1"/>
  <c r="O859" i="1"/>
  <c r="H945" i="1"/>
  <c r="O951" i="1"/>
  <c r="H1007" i="1"/>
  <c r="H1017" i="1"/>
  <c r="U1017" i="1" s="1"/>
  <c r="W1017" i="1" s="1"/>
  <c r="Y1093" i="1"/>
  <c r="Y1112" i="1"/>
  <c r="X1238" i="1"/>
  <c r="Y684" i="1"/>
  <c r="Y686" i="1"/>
  <c r="H692" i="1"/>
  <c r="Y786" i="1"/>
  <c r="X793" i="1"/>
  <c r="Z793" i="1" s="1"/>
  <c r="H795" i="1"/>
  <c r="U795" i="1" s="1"/>
  <c r="W795" i="1" s="1"/>
  <c r="Y797" i="1"/>
  <c r="Y803" i="1"/>
  <c r="X812" i="1"/>
  <c r="Y814" i="1"/>
  <c r="Y822" i="1"/>
  <c r="Y824" i="1"/>
  <c r="Y828" i="1"/>
  <c r="Y871" i="1"/>
  <c r="Y878" i="1"/>
  <c r="Y906" i="1"/>
  <c r="Y921" i="1"/>
  <c r="H1003" i="1"/>
  <c r="U1003" i="1" s="1"/>
  <c r="W1003" i="1" s="1"/>
  <c r="X1010" i="1"/>
  <c r="Y1017" i="1"/>
  <c r="H1079" i="1"/>
  <c r="X1083" i="1"/>
  <c r="Z1083" i="1" s="1"/>
  <c r="H1089" i="1"/>
  <c r="Y1159" i="1"/>
  <c r="X1161" i="1"/>
  <c r="Z1161" i="1" s="1"/>
  <c r="H1202" i="1"/>
  <c r="U1202" i="1" s="1"/>
  <c r="W1202" i="1" s="1"/>
  <c r="H1205" i="1"/>
  <c r="U1205" i="1" s="1"/>
  <c r="W1205" i="1" s="1"/>
  <c r="Y1226" i="1"/>
  <c r="H1231" i="1"/>
  <c r="U1231" i="1" s="1"/>
  <c r="W1231" i="1" s="1"/>
  <c r="H1261" i="1"/>
  <c r="U1261" i="1" s="1"/>
  <c r="W1261" i="1" s="1"/>
  <c r="H1264" i="1"/>
  <c r="U1264" i="1" s="1"/>
  <c r="W1264" i="1" s="1"/>
  <c r="Y1268" i="1"/>
  <c r="H1283" i="1"/>
  <c r="U1283" i="1" s="1"/>
  <c r="W1283" i="1" s="1"/>
  <c r="Y1290" i="1"/>
  <c r="Y1328" i="1"/>
  <c r="H1333" i="1"/>
  <c r="U1333" i="1" s="1"/>
  <c r="W1333" i="1" s="1"/>
  <c r="Y1340" i="1"/>
  <c r="H1345" i="1"/>
  <c r="U1345" i="1" s="1"/>
  <c r="W1345" i="1" s="1"/>
  <c r="X676" i="1"/>
  <c r="Z676" i="1" s="1"/>
  <c r="X678" i="1"/>
  <c r="Z678" i="1" s="1"/>
  <c r="Y696" i="1"/>
  <c r="H778" i="1"/>
  <c r="U778" i="1" s="1"/>
  <c r="W778" i="1" s="1"/>
  <c r="Y793" i="1"/>
  <c r="Y795" i="1"/>
  <c r="Y810" i="1"/>
  <c r="Y812" i="1"/>
  <c r="X890" i="1"/>
  <c r="H897" i="1"/>
  <c r="U897" i="1" s="1"/>
  <c r="W897" i="1" s="1"/>
  <c r="X904" i="1"/>
  <c r="H1054" i="1"/>
  <c r="Y1062" i="1"/>
  <c r="H1073" i="1"/>
  <c r="U1073" i="1" s="1"/>
  <c r="W1073" i="1" s="1"/>
  <c r="Y1075" i="1"/>
  <c r="Y1085" i="1"/>
  <c r="Y1202" i="1"/>
  <c r="Y1205" i="1"/>
  <c r="Y1212" i="1"/>
  <c r="H1224" i="1"/>
  <c r="U1224" i="1" s="1"/>
  <c r="W1224" i="1" s="1"/>
  <c r="Y1250" i="1"/>
  <c r="H1257" i="1"/>
  <c r="U1257" i="1" s="1"/>
  <c r="W1257" i="1" s="1"/>
  <c r="Y1264" i="1"/>
  <c r="Y1314" i="1"/>
  <c r="X1316" i="1"/>
  <c r="H1319" i="1"/>
  <c r="U1319" i="1" s="1"/>
  <c r="W1319" i="1" s="1"/>
  <c r="H670" i="1"/>
  <c r="H672" i="1"/>
  <c r="Y674" i="1"/>
  <c r="X776" i="1"/>
  <c r="Y778" i="1"/>
  <c r="H784" i="1"/>
  <c r="H888" i="1"/>
  <c r="U888" i="1" s="1"/>
  <c r="W888" i="1" s="1"/>
  <c r="Y890" i="1"/>
  <c r="Y897" i="1"/>
  <c r="Y904" i="1"/>
  <c r="Y923" i="1"/>
  <c r="X1020" i="1"/>
  <c r="Y1022" i="1"/>
  <c r="X1027" i="1"/>
  <c r="X1101" i="1"/>
  <c r="H1182" i="1"/>
  <c r="X1184" i="1"/>
  <c r="Z1184" i="1" s="1"/>
  <c r="H1186" i="1"/>
  <c r="X1188" i="1"/>
  <c r="Z1188" i="1" s="1"/>
  <c r="X1190" i="1"/>
  <c r="Z1190" i="1" s="1"/>
  <c r="H1248" i="1"/>
  <c r="U1248" i="1" s="1"/>
  <c r="W1248" i="1" s="1"/>
  <c r="H1255" i="1"/>
  <c r="U1255" i="1" s="1"/>
  <c r="W1255" i="1" s="1"/>
  <c r="Z1255" i="1" s="1"/>
  <c r="Y1257" i="1"/>
  <c r="X1262" i="1"/>
  <c r="X1423" i="1"/>
  <c r="Y1630" i="1"/>
  <c r="Y1633" i="1"/>
  <c r="Y1738" i="1"/>
  <c r="Y1750" i="1"/>
  <c r="Y1762" i="1"/>
  <c r="Y1984" i="1"/>
  <c r="H2242" i="1"/>
  <c r="U2242" i="1" s="1"/>
  <c r="W2242" i="1" s="1"/>
  <c r="Y2304" i="1"/>
  <c r="X2356" i="1"/>
  <c r="X2406" i="1"/>
  <c r="W2626" i="1"/>
  <c r="W2629" i="1"/>
  <c r="X2694" i="1"/>
  <c r="W2812" i="1"/>
  <c r="X2842" i="1"/>
  <c r="X2856" i="1"/>
  <c r="X3008" i="1"/>
  <c r="X1419" i="1"/>
  <c r="H1628" i="1"/>
  <c r="U1628" i="1" s="1"/>
  <c r="W1628" i="1" s="1"/>
  <c r="X1721" i="1"/>
  <c r="Y1858" i="1"/>
  <c r="H2034" i="1"/>
  <c r="U2034" i="1" s="1"/>
  <c r="W2034" i="1" s="1"/>
  <c r="H2314" i="1"/>
  <c r="U2314" i="1" s="1"/>
  <c r="W2314" i="1" s="1"/>
  <c r="H2613" i="1"/>
  <c r="U2613" i="1" s="1"/>
  <c r="V2613" i="1" s="1"/>
  <c r="X2748" i="1"/>
  <c r="X2755" i="1"/>
  <c r="Y3024" i="1"/>
  <c r="O1360" i="1"/>
  <c r="H1372" i="1"/>
  <c r="U1372" i="1" s="1"/>
  <c r="W1372" i="1" s="1"/>
  <c r="Z1372" i="1" s="1"/>
  <c r="Y1381" i="1"/>
  <c r="H1395" i="1"/>
  <c r="U1395" i="1" s="1"/>
  <c r="W1395" i="1" s="1"/>
  <c r="X1443" i="1"/>
  <c r="X1500" i="1"/>
  <c r="Y1514" i="1"/>
  <c r="Y1548" i="1"/>
  <c r="Y1560" i="1"/>
  <c r="X1601" i="1"/>
  <c r="X1660" i="1"/>
  <c r="H1684" i="1"/>
  <c r="U1684" i="1" s="1"/>
  <c r="W1684" i="1" s="1"/>
  <c r="Y1736" i="1"/>
  <c r="H1774" i="1"/>
  <c r="U1774" i="1" s="1"/>
  <c r="W1774" i="1" s="1"/>
  <c r="H1786" i="1"/>
  <c r="U1786" i="1" s="1"/>
  <c r="W1786" i="1" s="1"/>
  <c r="Y1824" i="1"/>
  <c r="Y1836" i="1"/>
  <c r="O1841" i="1"/>
  <c r="H1865" i="1"/>
  <c r="U1865" i="1" s="1"/>
  <c r="W1865" i="1" s="1"/>
  <c r="H1972" i="1"/>
  <c r="U1972" i="1" s="1"/>
  <c r="W1972" i="1" s="1"/>
  <c r="Y2091" i="1"/>
  <c r="Y2093" i="1"/>
  <c r="Y2302" i="1"/>
  <c r="H2368" i="1"/>
  <c r="U2368" i="1" s="1"/>
  <c r="W2368" i="1" s="1"/>
  <c r="H2375" i="1"/>
  <c r="U2375" i="1" s="1"/>
  <c r="W2375" i="1" s="1"/>
  <c r="X2426" i="1"/>
  <c r="X2491" i="1"/>
  <c r="H2500" i="1"/>
  <c r="U2500" i="1" s="1"/>
  <c r="V2500" i="1" s="1"/>
  <c r="X2510" i="1"/>
  <c r="H2545" i="1"/>
  <c r="U2545" i="1" s="1"/>
  <c r="V2545" i="1" s="1"/>
  <c r="H2634" i="1"/>
  <c r="U2634" i="1" s="1"/>
  <c r="V2634" i="1" s="1"/>
  <c r="W2643" i="1"/>
  <c r="H2659" i="1"/>
  <c r="U2659" i="1" s="1"/>
  <c r="V2659" i="1" s="1"/>
  <c r="X2671" i="1"/>
  <c r="H2678" i="1"/>
  <c r="U2678" i="1" s="1"/>
  <c r="V2678" i="1" s="1"/>
  <c r="X2685" i="1"/>
  <c r="H2687" i="1"/>
  <c r="U2687" i="1" s="1"/>
  <c r="V2687" i="1" s="1"/>
  <c r="W2690" i="1"/>
  <c r="H2732" i="1"/>
  <c r="U2732" i="1" s="1"/>
  <c r="V2732" i="1" s="1"/>
  <c r="O2741" i="1"/>
  <c r="H2743" i="1"/>
  <c r="U2743" i="1" s="1"/>
  <c r="V2743" i="1" s="1"/>
  <c r="W2746" i="1"/>
  <c r="X2760" i="1"/>
  <c r="X2764" i="1"/>
  <c r="W2786" i="1"/>
  <c r="X2793" i="1"/>
  <c r="X2866" i="1"/>
  <c r="W2871" i="1"/>
  <c r="X2924" i="1"/>
  <c r="W2944" i="1"/>
  <c r="W2953" i="1"/>
  <c r="X2987" i="1"/>
  <c r="X3006" i="1"/>
  <c r="X1665" i="1"/>
  <c r="H1686" i="1"/>
  <c r="U1686" i="1" s="1"/>
  <c r="W1686" i="1" s="1"/>
  <c r="Y1691" i="1"/>
  <c r="H1870" i="1"/>
  <c r="U1870" i="1" s="1"/>
  <c r="W1870" i="1" s="1"/>
  <c r="H2044" i="1"/>
  <c r="U2044" i="1" s="1"/>
  <c r="W2044" i="1" s="1"/>
  <c r="H2112" i="1"/>
  <c r="U2112" i="1" s="1"/>
  <c r="W2112" i="1" s="1"/>
  <c r="H2258" i="1"/>
  <c r="U2258" i="1" s="1"/>
  <c r="W2258" i="1" s="1"/>
  <c r="H2303" i="1"/>
  <c r="U2303" i="1" s="1"/>
  <c r="W2303" i="1" s="1"/>
  <c r="X2552" i="1"/>
  <c r="W2727" i="1"/>
  <c r="X1438" i="1"/>
  <c r="X1587" i="1"/>
  <c r="X1599" i="1"/>
  <c r="H1682" i="1"/>
  <c r="U1682" i="1" s="1"/>
  <c r="W1682" i="1" s="1"/>
  <c r="Y1722" i="1"/>
  <c r="X1727" i="1"/>
  <c r="Y1734" i="1"/>
  <c r="Y1746" i="1"/>
  <c r="Y1758" i="1"/>
  <c r="Y2162" i="1"/>
  <c r="H2217" i="1"/>
  <c r="U2217" i="1" s="1"/>
  <c r="W2217" i="1" s="1"/>
  <c r="O2247" i="1"/>
  <c r="H2282" i="1"/>
  <c r="U2282" i="1" s="1"/>
  <c r="W2282" i="1" s="1"/>
  <c r="Y2296" i="1"/>
  <c r="H2366" i="1"/>
  <c r="U2366" i="1" s="1"/>
  <c r="W2366" i="1" s="1"/>
  <c r="Y2373" i="1"/>
  <c r="W2632" i="1"/>
  <c r="W2714" i="1"/>
  <c r="X2831" i="1"/>
  <c r="W2857" i="1"/>
  <c r="H2869" i="1"/>
  <c r="U2869" i="1" s="1"/>
  <c r="V2869" i="1" s="1"/>
  <c r="W2876" i="1"/>
  <c r="W2889" i="1"/>
  <c r="X3013" i="1"/>
  <c r="Y3019" i="1"/>
  <c r="O1866" i="1"/>
  <c r="H2371" i="1"/>
  <c r="U2371" i="1" s="1"/>
  <c r="W2371" i="1" s="1"/>
  <c r="Y3025" i="1"/>
  <c r="Y3037" i="1"/>
  <c r="Y1627" i="1"/>
  <c r="Z1809" i="1"/>
  <c r="Y2160" i="1"/>
  <c r="H2236" i="1"/>
  <c r="U2236" i="1" s="1"/>
  <c r="W2236" i="1" s="1"/>
  <c r="H2273" i="1"/>
  <c r="U2273" i="1" s="1"/>
  <c r="W2273" i="1" s="1"/>
  <c r="H2386" i="1"/>
  <c r="U2386" i="1" s="1"/>
  <c r="W2386" i="1" s="1"/>
  <c r="Y2400" i="1"/>
  <c r="X2440" i="1"/>
  <c r="X2697" i="1"/>
  <c r="H2838" i="1"/>
  <c r="U2838" i="1" s="1"/>
  <c r="V2838" i="1" s="1"/>
  <c r="W2973" i="1"/>
  <c r="W2997" i="1"/>
  <c r="X3011" i="1"/>
  <c r="Y2334" i="1"/>
  <c r="H2564" i="1"/>
  <c r="U2564" i="1" s="1"/>
  <c r="V2564" i="1" s="1"/>
  <c r="X2662" i="1"/>
  <c r="Y1361" i="1"/>
  <c r="H1366" i="1"/>
  <c r="U1366" i="1" s="1"/>
  <c r="W1366" i="1" s="1"/>
  <c r="Y1370" i="1"/>
  <c r="X1380" i="1"/>
  <c r="Y1396" i="1"/>
  <c r="Y1444" i="1"/>
  <c r="X1449" i="1"/>
  <c r="Y1456" i="1"/>
  <c r="X1461" i="1"/>
  <c r="Y1468" i="1"/>
  <c r="Y1504" i="1"/>
  <c r="Y1518" i="1"/>
  <c r="Y1530" i="1"/>
  <c r="Y1542" i="1"/>
  <c r="Y1554" i="1"/>
  <c r="Y1566" i="1"/>
  <c r="H1571" i="1"/>
  <c r="U1571" i="1" s="1"/>
  <c r="W1571" i="1" s="1"/>
  <c r="H1583" i="1"/>
  <c r="U1583" i="1" s="1"/>
  <c r="W1583" i="1" s="1"/>
  <c r="H1609" i="1"/>
  <c r="U1609" i="1" s="1"/>
  <c r="W1609" i="1" s="1"/>
  <c r="X1666" i="1"/>
  <c r="Y1673" i="1"/>
  <c r="H1675" i="1"/>
  <c r="U1675" i="1" s="1"/>
  <c r="W1675" i="1" s="1"/>
  <c r="H1687" i="1"/>
  <c r="U1687" i="1" s="1"/>
  <c r="W1687" i="1" s="1"/>
  <c r="H1697" i="1"/>
  <c r="U1697" i="1" s="1"/>
  <c r="W1697" i="1" s="1"/>
  <c r="X1723" i="1"/>
  <c r="Y1730" i="1"/>
  <c r="Y1742" i="1"/>
  <c r="Y1754" i="1"/>
  <c r="Y1766" i="1"/>
  <c r="Y1778" i="1"/>
  <c r="H1780" i="1"/>
  <c r="U1780" i="1" s="1"/>
  <c r="W1780" i="1" s="1"/>
  <c r="H1792" i="1"/>
  <c r="U1792" i="1" s="1"/>
  <c r="W1792" i="1" s="1"/>
  <c r="H1804" i="1"/>
  <c r="U1804" i="1" s="1"/>
  <c r="W1804" i="1" s="1"/>
  <c r="Y1830" i="1"/>
  <c r="Y1845" i="1"/>
  <c r="Y1857" i="1"/>
  <c r="H1862" i="1"/>
  <c r="U1862" i="1" s="1"/>
  <c r="W1862" i="1" s="1"/>
  <c r="Y1881" i="1"/>
  <c r="O1886" i="1"/>
  <c r="Y1964" i="1"/>
  <c r="X1969" i="1"/>
  <c r="Y1976" i="1"/>
  <c r="H2033" i="1"/>
  <c r="U2033" i="1" s="1"/>
  <c r="W2033" i="1" s="1"/>
  <c r="Y2040" i="1"/>
  <c r="H2045" i="1"/>
  <c r="U2045" i="1" s="1"/>
  <c r="W2045" i="1" s="1"/>
  <c r="Y2149" i="1"/>
  <c r="Y2168" i="1"/>
  <c r="Y2292" i="1"/>
  <c r="H2304" i="1"/>
  <c r="U2304" i="1" s="1"/>
  <c r="W2304" i="1" s="1"/>
  <c r="Y2311" i="1"/>
  <c r="X2335" i="1"/>
  <c r="H2384" i="1"/>
  <c r="U2384" i="1" s="1"/>
  <c r="W2384" i="1" s="1"/>
  <c r="H2410" i="1"/>
  <c r="U2410" i="1" s="1"/>
  <c r="W2410" i="1" s="1"/>
  <c r="H2420" i="1"/>
  <c r="U2420" i="1" s="1"/>
  <c r="V2420" i="1" s="1"/>
  <c r="W2464" i="1"/>
  <c r="X2485" i="1"/>
  <c r="X2504" i="1"/>
  <c r="X2553" i="1"/>
  <c r="X2560" i="1"/>
  <c r="W2634" i="1"/>
  <c r="W2637" i="1"/>
  <c r="W2648" i="1"/>
  <c r="O2663" i="1"/>
  <c r="W2684" i="1"/>
  <c r="X2691" i="1"/>
  <c r="H2707" i="1"/>
  <c r="U2707" i="1" s="1"/>
  <c r="V2707" i="1" s="1"/>
  <c r="X2717" i="1"/>
  <c r="X2721" i="1"/>
  <c r="W2766" i="1"/>
  <c r="W2770" i="1"/>
  <c r="X2787" i="1"/>
  <c r="W2865" i="1"/>
  <c r="X2869" i="1"/>
  <c r="H2900" i="1"/>
  <c r="U2900" i="1" s="1"/>
  <c r="V2900" i="1" s="1"/>
  <c r="Y2900" i="1" s="1"/>
  <c r="H2938" i="1"/>
  <c r="U2938" i="1" s="1"/>
  <c r="V2938" i="1" s="1"/>
  <c r="W2947" i="1"/>
  <c r="W2950" i="1"/>
  <c r="W2986" i="1"/>
  <c r="H2998" i="1"/>
  <c r="U2998" i="1" s="1"/>
  <c r="V2998" i="1" s="1"/>
  <c r="X3000" i="1"/>
  <c r="X1588" i="1"/>
  <c r="X1597" i="1"/>
  <c r="X1600" i="1"/>
  <c r="X2109" i="1"/>
  <c r="Y2116" i="1"/>
  <c r="Y2123" i="1"/>
  <c r="Y2135" i="1"/>
  <c r="H2140" i="1"/>
  <c r="U2140" i="1" s="1"/>
  <c r="W2140" i="1" s="1"/>
  <c r="Z2140" i="1" s="1"/>
  <c r="H2299" i="1"/>
  <c r="U2299" i="1" s="1"/>
  <c r="W2299" i="1" s="1"/>
  <c r="Y2384" i="1"/>
  <c r="X2432" i="1"/>
  <c r="O2462" i="1"/>
  <c r="O2865" i="1"/>
  <c r="X2900" i="1"/>
  <c r="H2931" i="1"/>
  <c r="U2931" i="1" s="1"/>
  <c r="V2931" i="1" s="1"/>
  <c r="X2974" i="1"/>
  <c r="H2991" i="1"/>
  <c r="U2991" i="1" s="1"/>
  <c r="V2991" i="1" s="1"/>
  <c r="X2998" i="1"/>
  <c r="X3005" i="1"/>
  <c r="Y1359" i="1"/>
  <c r="X1432" i="1"/>
  <c r="X1444" i="1"/>
  <c r="H1593" i="1"/>
  <c r="U1593" i="1" s="1"/>
  <c r="W1593" i="1" s="1"/>
  <c r="H1802" i="1"/>
  <c r="U1802" i="1" s="1"/>
  <c r="W1802" i="1" s="1"/>
  <c r="H2043" i="1"/>
  <c r="U2043" i="1" s="1"/>
  <c r="W2043" i="1" s="1"/>
  <c r="Y2109" i="1"/>
  <c r="H2133" i="1"/>
  <c r="U2133" i="1" s="1"/>
  <c r="W2133" i="1" s="1"/>
  <c r="Y2140" i="1"/>
  <c r="Y2147" i="1"/>
  <c r="Y2159" i="1"/>
  <c r="Y2199" i="1"/>
  <c r="Y2211" i="1"/>
  <c r="X2232" i="1"/>
  <c r="Z2232" i="1" s="1"/>
  <c r="H2295" i="1"/>
  <c r="U2295" i="1" s="1"/>
  <c r="W2295" i="1" s="1"/>
  <c r="H2354" i="1"/>
  <c r="U2354" i="1" s="1"/>
  <c r="W2354" i="1" s="1"/>
  <c r="H2382" i="1"/>
  <c r="U2382" i="1" s="1"/>
  <c r="W2382" i="1" s="1"/>
  <c r="W2598" i="1"/>
  <c r="X2605" i="1"/>
  <c r="X2649" i="1"/>
  <c r="X2689" i="1"/>
  <c r="X2696" i="1"/>
  <c r="H2837" i="1"/>
  <c r="U2837" i="1" s="1"/>
  <c r="V2837" i="1" s="1"/>
  <c r="H2851" i="1"/>
  <c r="U2851" i="1" s="1"/>
  <c r="V2851" i="1" s="1"/>
  <c r="X2855" i="1"/>
  <c r="X2893" i="1"/>
  <c r="W2895" i="1"/>
  <c r="X2916" i="1"/>
  <c r="X2928" i="1"/>
  <c r="H2948" i="1"/>
  <c r="U2948" i="1" s="1"/>
  <c r="V2948" i="1" s="1"/>
  <c r="X2967" i="1"/>
  <c r="W2969" i="1"/>
  <c r="H2972" i="1"/>
  <c r="U2972" i="1" s="1"/>
  <c r="V2972" i="1" s="1"/>
  <c r="Y3044" i="1"/>
  <c r="Y3047" i="1"/>
  <c r="Y3050" i="1"/>
  <c r="Y676" i="1"/>
  <c r="Y664" i="1"/>
  <c r="Y666" i="1"/>
  <c r="Y668" i="1"/>
  <c r="Y670" i="1"/>
  <c r="Y663" i="1"/>
  <c r="X675" i="1"/>
  <c r="Z675" i="1" s="1"/>
  <c r="H693" i="1"/>
  <c r="H695" i="1"/>
  <c r="X704" i="1"/>
  <c r="Y710" i="1"/>
  <c r="Y712" i="1"/>
  <c r="X716" i="1"/>
  <c r="Z716" i="1" s="1"/>
  <c r="X718" i="1"/>
  <c r="Z718" i="1" s="1"/>
  <c r="Y720" i="1"/>
  <c r="Y728" i="1"/>
  <c r="X749" i="1"/>
  <c r="Y779" i="1"/>
  <c r="H785" i="1"/>
  <c r="X815" i="1"/>
  <c r="O990" i="1"/>
  <c r="H1021" i="1"/>
  <c r="Y1023" i="1"/>
  <c r="X1041" i="1"/>
  <c r="X1071" i="1"/>
  <c r="H1134" i="1"/>
  <c r="U1134" i="1" s="1"/>
  <c r="W1134" i="1" s="1"/>
  <c r="H1207" i="1"/>
  <c r="U1207" i="1" s="1"/>
  <c r="W1207" i="1" s="1"/>
  <c r="H1221" i="1"/>
  <c r="U1221" i="1" s="1"/>
  <c r="W1221" i="1" s="1"/>
  <c r="X1228" i="1"/>
  <c r="H1237" i="1"/>
  <c r="U1237" i="1" s="1"/>
  <c r="W1237" i="1" s="1"/>
  <c r="X1248" i="1"/>
  <c r="X1265" i="1"/>
  <c r="Y1274" i="1"/>
  <c r="H1276" i="1"/>
  <c r="U1276" i="1" s="1"/>
  <c r="W1276" i="1" s="1"/>
  <c r="X1279" i="1"/>
  <c r="Y1286" i="1"/>
  <c r="H1288" i="1"/>
  <c r="U1288" i="1" s="1"/>
  <c r="W1288" i="1" s="1"/>
  <c r="X1353" i="1"/>
  <c r="Y1362" i="1"/>
  <c r="X1376" i="1"/>
  <c r="Y1399" i="1"/>
  <c r="X1430" i="1"/>
  <c r="X1437" i="1"/>
  <c r="X1441" i="1"/>
  <c r="X1451" i="1"/>
  <c r="X1458" i="1"/>
  <c r="Y1465" i="1"/>
  <c r="X1470" i="1"/>
  <c r="Y1477" i="1"/>
  <c r="H1482" i="1"/>
  <c r="U1482" i="1" s="1"/>
  <c r="W1482" i="1" s="1"/>
  <c r="Y1489" i="1"/>
  <c r="H1494" i="1"/>
  <c r="U1494" i="1" s="1"/>
  <c r="W1494" i="1" s="1"/>
  <c r="X1575" i="1"/>
  <c r="X1582" i="1"/>
  <c r="X1589" i="1"/>
  <c r="O833" i="1"/>
  <c r="O872" i="1"/>
  <c r="O986" i="1"/>
  <c r="O1084" i="1"/>
  <c r="O1341" i="1"/>
  <c r="O1353" i="1"/>
  <c r="X1572" i="1"/>
  <c r="H1601" i="1"/>
  <c r="U1601" i="1" s="1"/>
  <c r="W1601" i="1" s="1"/>
  <c r="Y759" i="1"/>
  <c r="Y766" i="1"/>
  <c r="O771" i="1"/>
  <c r="X900" i="1"/>
  <c r="Y902" i="1"/>
  <c r="O1043" i="1"/>
  <c r="Z1062" i="1"/>
  <c r="O1412" i="1"/>
  <c r="X731" i="1"/>
  <c r="Z731" i="1" s="1"/>
  <c r="X735" i="1"/>
  <c r="Z735" i="1" s="1"/>
  <c r="X737" i="1"/>
  <c r="Z737" i="1" s="1"/>
  <c r="Y745" i="1"/>
  <c r="O790" i="1"/>
  <c r="Y792" i="1"/>
  <c r="Y877" i="1"/>
  <c r="Y915" i="1"/>
  <c r="X926" i="1"/>
  <c r="H932" i="1"/>
  <c r="H940" i="1"/>
  <c r="X942" i="1"/>
  <c r="Z942" i="1" s="1"/>
  <c r="X944" i="1"/>
  <c r="Z944" i="1" s="1"/>
  <c r="H952" i="1"/>
  <c r="H958" i="1"/>
  <c r="O964" i="1"/>
  <c r="X996" i="1"/>
  <c r="Y1010" i="1"/>
  <c r="H1015" i="1"/>
  <c r="U1015" i="1" s="1"/>
  <c r="W1015" i="1" s="1"/>
  <c r="X1024" i="1"/>
  <c r="Y1031" i="1"/>
  <c r="Y1054" i="1"/>
  <c r="Y1111" i="1"/>
  <c r="H1120" i="1"/>
  <c r="U1120" i="1" s="1"/>
  <c r="W1120" i="1" s="1"/>
  <c r="X1130" i="1"/>
  <c r="O1134" i="1"/>
  <c r="Y1137" i="1"/>
  <c r="Y1139" i="1"/>
  <c r="H1201" i="1"/>
  <c r="U1201" i="1" s="1"/>
  <c r="W1201" i="1" s="1"/>
  <c r="Y1224" i="1"/>
  <c r="X1252" i="1"/>
  <c r="H1299" i="1"/>
  <c r="U1299" i="1" s="1"/>
  <c r="W1299" i="1" s="1"/>
  <c r="Y1306" i="1"/>
  <c r="H1325" i="1"/>
  <c r="U1325" i="1" s="1"/>
  <c r="W1325" i="1" s="1"/>
  <c r="Y1356" i="1"/>
  <c r="Y1365" i="1"/>
  <c r="X1370" i="1"/>
  <c r="Y1372" i="1"/>
  <c r="Y1426" i="1"/>
  <c r="X1433" i="1"/>
  <c r="X1440" i="1"/>
  <c r="Y1447" i="1"/>
  <c r="X1466" i="1"/>
  <c r="Y1473" i="1"/>
  <c r="H1478" i="1"/>
  <c r="U1478" i="1" s="1"/>
  <c r="W1478" i="1" s="1"/>
  <c r="Y1485" i="1"/>
  <c r="H1490" i="1"/>
  <c r="U1490" i="1" s="1"/>
  <c r="W1490" i="1" s="1"/>
  <c r="Y1497" i="1"/>
  <c r="Y1523" i="1"/>
  <c r="Y1547" i="1"/>
  <c r="H1585" i="1"/>
  <c r="U1585" i="1" s="1"/>
  <c r="W1585" i="1" s="1"/>
  <c r="X1594" i="1"/>
  <c r="H1597" i="1"/>
  <c r="U1597" i="1" s="1"/>
  <c r="W1597" i="1" s="1"/>
  <c r="X1606" i="1"/>
  <c r="Z1606" i="1" s="1"/>
  <c r="Y1608" i="1"/>
  <c r="H680" i="1"/>
  <c r="X709" i="1"/>
  <c r="H711" i="1"/>
  <c r="X715" i="1"/>
  <c r="Z715" i="1" s="1"/>
  <c r="X721" i="1"/>
  <c r="Z721" i="1" s="1"/>
  <c r="H725" i="1"/>
  <c r="X727" i="1"/>
  <c r="Z727" i="1" s="1"/>
  <c r="X729" i="1"/>
  <c r="Z729" i="1" s="1"/>
  <c r="Y731" i="1"/>
  <c r="Y733" i="1"/>
  <c r="Y735" i="1"/>
  <c r="Y737" i="1"/>
  <c r="Y741" i="1"/>
  <c r="Y743" i="1"/>
  <c r="X750" i="1"/>
  <c r="Y773" i="1"/>
  <c r="H780" i="1"/>
  <c r="O788" i="1"/>
  <c r="X807" i="1"/>
  <c r="H811" i="1"/>
  <c r="O856" i="1"/>
  <c r="Y863" i="1"/>
  <c r="O868" i="1"/>
  <c r="H880" i="1"/>
  <c r="X891" i="1"/>
  <c r="H895" i="1"/>
  <c r="U895" i="1" s="1"/>
  <c r="W895" i="1" s="1"/>
  <c r="H907" i="1"/>
  <c r="U907" i="1" s="1"/>
  <c r="W907" i="1" s="1"/>
  <c r="Y911" i="1"/>
  <c r="X924" i="1"/>
  <c r="Y926" i="1"/>
  <c r="X938" i="1"/>
  <c r="Z938" i="1" s="1"/>
  <c r="Y940" i="1"/>
  <c r="Y942" i="1"/>
  <c r="Y944" i="1"/>
  <c r="H946" i="1"/>
  <c r="X948" i="1"/>
  <c r="Z948" i="1" s="1"/>
  <c r="Y952" i="1"/>
  <c r="Y958" i="1"/>
  <c r="Y960" i="1"/>
  <c r="Y962" i="1"/>
  <c r="H984" i="1"/>
  <c r="H998" i="1"/>
  <c r="U998" i="1" s="1"/>
  <c r="W998" i="1" s="1"/>
  <c r="X1001" i="1"/>
  <c r="Y1024" i="1"/>
  <c r="X1095" i="1"/>
  <c r="Y1123" i="1"/>
  <c r="H1125" i="1"/>
  <c r="U1125" i="1" s="1"/>
  <c r="W1125" i="1" s="1"/>
  <c r="H1135" i="1"/>
  <c r="U1135" i="1" s="1"/>
  <c r="W1135" i="1" s="1"/>
  <c r="Y1141" i="1"/>
  <c r="H1149" i="1"/>
  <c r="X1164" i="1"/>
  <c r="X1166" i="1"/>
  <c r="Z1166" i="1" s="1"/>
  <c r="H1184" i="1"/>
  <c r="Y1201" i="1"/>
  <c r="H1208" i="1"/>
  <c r="Y1210" i="1"/>
  <c r="X1222" i="1"/>
  <c r="H1229" i="1"/>
  <c r="U1229" i="1" s="1"/>
  <c r="W1229" i="1" s="1"/>
  <c r="X1240" i="1"/>
  <c r="Z1240" i="1" s="1"/>
  <c r="Y1245" i="1"/>
  <c r="Y1252" i="1"/>
  <c r="X1320" i="1"/>
  <c r="H1374" i="1"/>
  <c r="U1374" i="1" s="1"/>
  <c r="W1374" i="1" s="1"/>
  <c r="Y1384" i="1"/>
  <c r="H1389" i="1"/>
  <c r="U1389" i="1" s="1"/>
  <c r="W1389" i="1" s="1"/>
  <c r="X1396" i="1"/>
  <c r="Y1400" i="1"/>
  <c r="X1424" i="1"/>
  <c r="X1431" i="1"/>
  <c r="X1435" i="1"/>
  <c r="X1445" i="1"/>
  <c r="X1452" i="1"/>
  <c r="X1468" i="1"/>
  <c r="Y1502" i="1"/>
  <c r="X1504" i="1"/>
  <c r="Y1564" i="1"/>
  <c r="X1576" i="1"/>
  <c r="X1590" i="1"/>
  <c r="Y1606" i="1"/>
  <c r="Y705" i="1"/>
  <c r="X719" i="1"/>
  <c r="Y725" i="1"/>
  <c r="Y729" i="1"/>
  <c r="Y780" i="1"/>
  <c r="X784" i="1"/>
  <c r="X786" i="1"/>
  <c r="Y788" i="1"/>
  <c r="O861" i="1"/>
  <c r="H889" i="1"/>
  <c r="Y891" i="1"/>
  <c r="X905" i="1"/>
  <c r="Y907" i="1"/>
  <c r="Y920" i="1"/>
  <c r="Y922" i="1"/>
  <c r="Y936" i="1"/>
  <c r="Y938" i="1"/>
  <c r="Y948" i="1"/>
  <c r="X1006" i="1"/>
  <c r="Y1008" i="1"/>
  <c r="Y1029" i="1"/>
  <c r="H1040" i="1"/>
  <c r="X1042" i="1"/>
  <c r="Z1042" i="1" s="1"/>
  <c r="Y1048" i="1"/>
  <c r="H1075" i="1"/>
  <c r="Y1109" i="1"/>
  <c r="Y1168" i="1"/>
  <c r="Y1170" i="1"/>
  <c r="Y1194" i="1"/>
  <c r="H1203" i="1"/>
  <c r="U1203" i="1" s="1"/>
  <c r="W1203" i="1" s="1"/>
  <c r="Y1222" i="1"/>
  <c r="X1241" i="1"/>
  <c r="X1243" i="1"/>
  <c r="X1250" i="1"/>
  <c r="X1266" i="1"/>
  <c r="Z1266" i="1" s="1"/>
  <c r="X1273" i="1"/>
  <c r="Y1280" i="1"/>
  <c r="Y1292" i="1"/>
  <c r="Y1363" i="1"/>
  <c r="X1368" i="1"/>
  <c r="H1398" i="1"/>
  <c r="U1398" i="1" s="1"/>
  <c r="W1398" i="1" s="1"/>
  <c r="X1401" i="1"/>
  <c r="Y1438" i="1"/>
  <c r="X1447" i="1"/>
  <c r="Y1459" i="1"/>
  <c r="X1464" i="1"/>
  <c r="Y1471" i="1"/>
  <c r="H1476" i="1"/>
  <c r="U1476" i="1" s="1"/>
  <c r="W1476" i="1" s="1"/>
  <c r="Y1483" i="1"/>
  <c r="H1488" i="1"/>
  <c r="U1488" i="1" s="1"/>
  <c r="W1488" i="1" s="1"/>
  <c r="Y1495" i="1"/>
  <c r="H1500" i="1"/>
  <c r="U1500" i="1" s="1"/>
  <c r="W1500" i="1" s="1"/>
  <c r="Y1507" i="1"/>
  <c r="X1604" i="1"/>
  <c r="Y701" i="1"/>
  <c r="Y703" i="1"/>
  <c r="Y719" i="1"/>
  <c r="O772" i="1"/>
  <c r="O836" i="1"/>
  <c r="Y889" i="1"/>
  <c r="X902" i="1"/>
  <c r="O992" i="1"/>
  <c r="X1060" i="1"/>
  <c r="H816" i="1"/>
  <c r="O1025" i="1"/>
  <c r="O1063" i="1"/>
  <c r="O1124" i="1"/>
  <c r="O1333" i="1"/>
  <c r="O1345" i="1"/>
  <c r="H734" i="1"/>
  <c r="H736" i="1"/>
  <c r="H738" i="1"/>
  <c r="H740" i="1"/>
  <c r="X744" i="1"/>
  <c r="Y758" i="1"/>
  <c r="O770" i="1"/>
  <c r="X788" i="1"/>
  <c r="Y791" i="1"/>
  <c r="X814" i="1"/>
  <c r="X892" i="1"/>
  <c r="Y894" i="1"/>
  <c r="H896" i="1"/>
  <c r="U896" i="1" s="1"/>
  <c r="W896" i="1" s="1"/>
  <c r="Y916" i="1"/>
  <c r="X923" i="1"/>
  <c r="Z923" i="1" s="1"/>
  <c r="H925" i="1"/>
  <c r="H927" i="1"/>
  <c r="X929" i="1"/>
  <c r="X931" i="1"/>
  <c r="Z931" i="1" s="1"/>
  <c r="H943" i="1"/>
  <c r="H953" i="1"/>
  <c r="H961" i="1"/>
  <c r="X963" i="1"/>
  <c r="H995" i="1"/>
  <c r="Y1025" i="1"/>
  <c r="H1027" i="1"/>
  <c r="U1027" i="1" s="1"/>
  <c r="W1027" i="1" s="1"/>
  <c r="H1038" i="1"/>
  <c r="H1049" i="1"/>
  <c r="Y1067" i="1"/>
  <c r="O1087" i="1"/>
  <c r="X1096" i="1"/>
  <c r="Y1105" i="1"/>
  <c r="O1110" i="1"/>
  <c r="Y1138" i="1"/>
  <c r="X1140" i="1"/>
  <c r="Y1142" i="1"/>
  <c r="X1154" i="1"/>
  <c r="Y1211" i="1"/>
  <c r="H1230" i="1"/>
  <c r="U1230" i="1" s="1"/>
  <c r="W1230" i="1" s="1"/>
  <c r="Y1246" i="1"/>
  <c r="Y1262" i="1"/>
  <c r="X1293" i="1"/>
  <c r="H1305" i="1"/>
  <c r="U1305" i="1" s="1"/>
  <c r="W1305" i="1" s="1"/>
  <c r="O1364" i="1"/>
  <c r="Y1382" i="1"/>
  <c r="Y1401" i="1"/>
  <c r="X1425" i="1"/>
  <c r="X1429" i="1"/>
  <c r="Y1441" i="1"/>
  <c r="X1446" i="1"/>
  <c r="X1460" i="1"/>
  <c r="H1472" i="1"/>
  <c r="U1472" i="1" s="1"/>
  <c r="W1472" i="1" s="1"/>
  <c r="Y1479" i="1"/>
  <c r="H1484" i="1"/>
  <c r="U1484" i="1" s="1"/>
  <c r="W1484" i="1" s="1"/>
  <c r="Y1491" i="1"/>
  <c r="H1496" i="1"/>
  <c r="U1496" i="1" s="1"/>
  <c r="W1496" i="1" s="1"/>
  <c r="Y1503" i="1"/>
  <c r="Y1541" i="1"/>
  <c r="X1598" i="1"/>
  <c r="H712" i="1"/>
  <c r="X714" i="1"/>
  <c r="Z714" i="1" s="1"/>
  <c r="O720" i="1"/>
  <c r="H722" i="1"/>
  <c r="H726" i="1"/>
  <c r="H728" i="1"/>
  <c r="O730" i="1"/>
  <c r="Y732" i="1"/>
  <c r="Y736" i="1"/>
  <c r="Y744" i="1"/>
  <c r="H779" i="1"/>
  <c r="H781" i="1"/>
  <c r="H793" i="1"/>
  <c r="Y808" i="1"/>
  <c r="Y838" i="1"/>
  <c r="X855" i="1"/>
  <c r="Z855" i="1" s="1"/>
  <c r="Y857" i="1"/>
  <c r="Y869" i="1"/>
  <c r="X906" i="1"/>
  <c r="X921" i="1"/>
  <c r="Z921" i="1" s="1"/>
  <c r="Y927" i="1"/>
  <c r="H939" i="1"/>
  <c r="U939" i="1" s="1"/>
  <c r="W939" i="1" s="1"/>
  <c r="Y941" i="1"/>
  <c r="Y943" i="1"/>
  <c r="X945" i="1"/>
  <c r="Z945" i="1" s="1"/>
  <c r="X949" i="1"/>
  <c r="Z949" i="1" s="1"/>
  <c r="Y959" i="1"/>
  <c r="Y965" i="1"/>
  <c r="O988" i="1"/>
  <c r="Y995" i="1"/>
  <c r="Y1136" i="1"/>
  <c r="Y1154" i="1"/>
  <c r="H1159" i="1"/>
  <c r="H1165" i="1"/>
  <c r="X1169" i="1"/>
  <c r="H1173" i="1"/>
  <c r="O1179" i="1"/>
  <c r="X1183" i="1"/>
  <c r="Z1183" i="1" s="1"/>
  <c r="H1191" i="1"/>
  <c r="H1195" i="1"/>
  <c r="H1200" i="1"/>
  <c r="U1200" i="1" s="1"/>
  <c r="W1200" i="1" s="1"/>
  <c r="H1225" i="1"/>
  <c r="U1225" i="1" s="1"/>
  <c r="W1225" i="1" s="1"/>
  <c r="H1228" i="1"/>
  <c r="U1228" i="1" s="1"/>
  <c r="W1228" i="1" s="1"/>
  <c r="O1235" i="1"/>
  <c r="X1260" i="1"/>
  <c r="Y1305" i="1"/>
  <c r="H1310" i="1"/>
  <c r="U1310" i="1" s="1"/>
  <c r="W1310" i="1" s="1"/>
  <c r="H1317" i="1"/>
  <c r="U1317" i="1" s="1"/>
  <c r="W1317" i="1" s="1"/>
  <c r="Y1331" i="1"/>
  <c r="Y1343" i="1"/>
  <c r="X1369" i="1"/>
  <c r="Y1387" i="1"/>
  <c r="Y1390" i="1"/>
  <c r="Y1394" i="1"/>
  <c r="X1402" i="1"/>
  <c r="Y1411" i="1"/>
  <c r="Y1432" i="1"/>
  <c r="X1439" i="1"/>
  <c r="Y1453" i="1"/>
  <c r="X1462" i="1"/>
  <c r="Y1496" i="1"/>
  <c r="Y1512" i="1"/>
  <c r="Y1570" i="1"/>
  <c r="H1582" i="1"/>
  <c r="U1582" i="1" s="1"/>
  <c r="W1582" i="1" s="1"/>
  <c r="X1584" i="1"/>
  <c r="X1605" i="1"/>
  <c r="H1631" i="1"/>
  <c r="U1631" i="1" s="1"/>
  <c r="W1631" i="1" s="1"/>
  <c r="H1858" i="1"/>
  <c r="U1858" i="1" s="1"/>
  <c r="W1858" i="1" s="1"/>
  <c r="X1986" i="1"/>
  <c r="Y2158" i="1"/>
  <c r="Y2175" i="1"/>
  <c r="X2221" i="1"/>
  <c r="Z2221" i="1" s="1"/>
  <c r="X2274" i="1"/>
  <c r="H2277" i="1"/>
  <c r="U2277" i="1" s="1"/>
  <c r="W2277" i="1" s="1"/>
  <c r="Y2288" i="1"/>
  <c r="Y2369" i="1"/>
  <c r="H2449" i="1"/>
  <c r="U2449" i="1" s="1"/>
  <c r="V2449" i="1" s="1"/>
  <c r="H2472" i="1"/>
  <c r="U2472" i="1" s="1"/>
  <c r="V2472" i="1" s="1"/>
  <c r="X2476" i="1"/>
  <c r="X2483" i="1"/>
  <c r="X2505" i="1"/>
  <c r="X2517" i="1"/>
  <c r="X2533" i="1"/>
  <c r="H2535" i="1"/>
  <c r="U2535" i="1" s="1"/>
  <c r="V2535" i="1" s="1"/>
  <c r="X2546" i="1"/>
  <c r="X2556" i="1"/>
  <c r="H2605" i="1"/>
  <c r="U2605" i="1" s="1"/>
  <c r="V2605" i="1" s="1"/>
  <c r="H2614" i="1"/>
  <c r="U2614" i="1" s="1"/>
  <c r="V2614" i="1" s="1"/>
  <c r="H2617" i="1"/>
  <c r="U2617" i="1" s="1"/>
  <c r="V2617" i="1" s="1"/>
  <c r="X2623" i="1"/>
  <c r="H2639" i="1"/>
  <c r="U2639" i="1" s="1"/>
  <c r="V2639" i="1" s="1"/>
  <c r="W2655" i="1"/>
  <c r="W2665" i="1"/>
  <c r="X2681" i="1"/>
  <c r="X2740" i="1"/>
  <c r="W2748" i="1"/>
  <c r="X2750" i="1"/>
  <c r="X2766" i="1"/>
  <c r="H2783" i="1"/>
  <c r="U2783" i="1" s="1"/>
  <c r="V2783" i="1" s="1"/>
  <c r="X2797" i="1"/>
  <c r="H2823" i="1"/>
  <c r="U2823" i="1" s="1"/>
  <c r="V2823" i="1" s="1"/>
  <c r="W2853" i="1"/>
  <c r="H2865" i="1"/>
  <c r="U2865" i="1" s="1"/>
  <c r="V2865" i="1" s="1"/>
  <c r="X2867" i="1"/>
  <c r="W2879" i="1"/>
  <c r="O2909" i="1"/>
  <c r="H2940" i="1"/>
  <c r="U2940" i="1" s="1"/>
  <c r="V2940" i="1" s="1"/>
  <c r="X2978" i="1"/>
  <c r="X2990" i="1"/>
  <c r="W2992" i="1"/>
  <c r="H2995" i="1"/>
  <c r="U2995" i="1" s="1"/>
  <c r="V2995" i="1" s="1"/>
  <c r="O3016" i="1"/>
  <c r="Y3042" i="1"/>
  <c r="Y3098" i="1"/>
  <c r="Y3101" i="1"/>
  <c r="Y3104" i="1"/>
  <c r="Y3107" i="1"/>
  <c r="O1848" i="1"/>
  <c r="O1982" i="1"/>
  <c r="O2561" i="1"/>
  <c r="H2637" i="1"/>
  <c r="U2637" i="1" s="1"/>
  <c r="V2637" i="1" s="1"/>
  <c r="Y2637" i="1" s="1"/>
  <c r="O2802" i="1"/>
  <c r="H2888" i="1"/>
  <c r="U2888" i="1" s="1"/>
  <c r="V2888" i="1" s="1"/>
  <c r="X2902" i="1"/>
  <c r="X2964" i="1"/>
  <c r="Y3031" i="1"/>
  <c r="Y3063" i="1"/>
  <c r="Y3069" i="1"/>
  <c r="Y3075" i="1"/>
  <c r="Y1667" i="1"/>
  <c r="X1694" i="1"/>
  <c r="X1701" i="1"/>
  <c r="Y1710" i="1"/>
  <c r="Y1817" i="1"/>
  <c r="Y1829" i="1"/>
  <c r="Y2100" i="1"/>
  <c r="Y2331" i="1"/>
  <c r="Y2365" i="1"/>
  <c r="Y2372" i="1"/>
  <c r="Y2391" i="1"/>
  <c r="Y2412" i="1"/>
  <c r="O2513" i="1"/>
  <c r="O2898" i="1"/>
  <c r="H1772" i="1"/>
  <c r="U1772" i="1" s="1"/>
  <c r="W1772" i="1" s="1"/>
  <c r="H1784" i="1"/>
  <c r="U1784" i="1" s="1"/>
  <c r="W1784" i="1" s="1"/>
  <c r="H1796" i="1"/>
  <c r="U1796" i="1" s="1"/>
  <c r="W1796" i="1" s="1"/>
  <c r="H1808" i="1"/>
  <c r="U1808" i="1" s="1"/>
  <c r="W1808" i="1" s="1"/>
  <c r="Y1810" i="1"/>
  <c r="Y1822" i="1"/>
  <c r="H1830" i="1"/>
  <c r="U1830" i="1" s="1"/>
  <c r="W1830" i="1" s="1"/>
  <c r="Y1861" i="1"/>
  <c r="H1970" i="1"/>
  <c r="U1970" i="1" s="1"/>
  <c r="W1970" i="1" s="1"/>
  <c r="X1982" i="1"/>
  <c r="H1996" i="1"/>
  <c r="U1996" i="1" s="1"/>
  <c r="W1996" i="1" s="1"/>
  <c r="X2089" i="1"/>
  <c r="Y2154" i="1"/>
  <c r="X2254" i="1"/>
  <c r="Y2284" i="1"/>
  <c r="Y2300" i="1"/>
  <c r="H2312" i="1"/>
  <c r="U2312" i="1" s="1"/>
  <c r="W2312" i="1" s="1"/>
  <c r="Y2319" i="1"/>
  <c r="Y2333" i="1"/>
  <c r="Y2342" i="1"/>
  <c r="H2414" i="1"/>
  <c r="U2414" i="1" s="1"/>
  <c r="W2414" i="1" s="1"/>
  <c r="X2563" i="1"/>
  <c r="W2572" i="1"/>
  <c r="W2651" i="1"/>
  <c r="X2658" i="1"/>
  <c r="X2704" i="1"/>
  <c r="W2721" i="1"/>
  <c r="X2823" i="1"/>
  <c r="H2858" i="1"/>
  <c r="U2858" i="1" s="1"/>
  <c r="V2858" i="1" s="1"/>
  <c r="X3016" i="1"/>
  <c r="Y1616" i="1"/>
  <c r="H1625" i="1"/>
  <c r="U1625" i="1" s="1"/>
  <c r="W1625" i="1" s="1"/>
  <c r="H1632" i="1"/>
  <c r="U1632" i="1" s="1"/>
  <c r="W1632" i="1" s="1"/>
  <c r="Y1634" i="1"/>
  <c r="Y1656" i="1"/>
  <c r="X1661" i="1"/>
  <c r="H1673" i="1"/>
  <c r="U1673" i="1" s="1"/>
  <c r="W1673" i="1" s="1"/>
  <c r="X1692" i="1"/>
  <c r="O1699" i="1"/>
  <c r="H1710" i="1"/>
  <c r="U1710" i="1" s="1"/>
  <c r="W1710" i="1" s="1"/>
  <c r="H1713" i="1"/>
  <c r="U1713" i="1" s="1"/>
  <c r="W1713" i="1" s="1"/>
  <c r="X1987" i="1"/>
  <c r="X1990" i="1"/>
  <c r="Y2006" i="1"/>
  <c r="Y2018" i="1"/>
  <c r="Y2037" i="1"/>
  <c r="Y2058" i="1"/>
  <c r="Y2070" i="1"/>
  <c r="H2100" i="1"/>
  <c r="U2100" i="1" s="1"/>
  <c r="W2100" i="1" s="1"/>
  <c r="X2103" i="1"/>
  <c r="Y2105" i="1"/>
  <c r="Y2117" i="1"/>
  <c r="Y2124" i="1"/>
  <c r="X2129" i="1"/>
  <c r="H2181" i="1"/>
  <c r="U2181" i="1" s="1"/>
  <c r="W2181" i="1" s="1"/>
  <c r="Y2183" i="1"/>
  <c r="Y2187" i="1"/>
  <c r="X2207" i="1"/>
  <c r="X2234" i="1"/>
  <c r="Y2241" i="1"/>
  <c r="Y2250" i="1"/>
  <c r="Y2264" i="1"/>
  <c r="H2278" i="1"/>
  <c r="U2278" i="1" s="1"/>
  <c r="W2278" i="1" s="1"/>
  <c r="Y2280" i="1"/>
  <c r="X2285" i="1"/>
  <c r="Y2294" i="1"/>
  <c r="H2308" i="1"/>
  <c r="U2308" i="1" s="1"/>
  <c r="W2308" i="1" s="1"/>
  <c r="H2320" i="1"/>
  <c r="U2320" i="1" s="1"/>
  <c r="W2320" i="1" s="1"/>
  <c r="O2322" i="1"/>
  <c r="Y2329" i="1"/>
  <c r="X2331" i="1"/>
  <c r="Y2370" i="1"/>
  <c r="Y2389" i="1"/>
  <c r="X2401" i="1"/>
  <c r="H2425" i="1"/>
  <c r="U2425" i="1" s="1"/>
  <c r="V2425" i="1" s="1"/>
  <c r="W2447" i="1"/>
  <c r="H2473" i="1"/>
  <c r="U2473" i="1" s="1"/>
  <c r="V2473" i="1" s="1"/>
  <c r="H2489" i="1"/>
  <c r="U2489" i="1" s="1"/>
  <c r="V2489" i="1" s="1"/>
  <c r="Y2489" i="1" s="1"/>
  <c r="W2499" i="1"/>
  <c r="X2506" i="1"/>
  <c r="X2547" i="1"/>
  <c r="X2557" i="1"/>
  <c r="X2566" i="1"/>
  <c r="X2613" i="1"/>
  <c r="H2615" i="1"/>
  <c r="U2615" i="1" s="1"/>
  <c r="V2615" i="1" s="1"/>
  <c r="W2640" i="1"/>
  <c r="W2659" i="1"/>
  <c r="X2661" i="1"/>
  <c r="W2670" i="1"/>
  <c r="W2707" i="1"/>
  <c r="X2714" i="1"/>
  <c r="H2716" i="1"/>
  <c r="U2716" i="1" s="1"/>
  <c r="V2716" i="1" s="1"/>
  <c r="W2728" i="1"/>
  <c r="H2746" i="1"/>
  <c r="U2746" i="1" s="1"/>
  <c r="V2746" i="1" s="1"/>
  <c r="X2791" i="1"/>
  <c r="H2824" i="1"/>
  <c r="U2824" i="1" s="1"/>
  <c r="V2824" i="1" s="1"/>
  <c r="X2826" i="1"/>
  <c r="O2851" i="1"/>
  <c r="X2868" i="1"/>
  <c r="X2891" i="1"/>
  <c r="H2965" i="1"/>
  <c r="U2965" i="1" s="1"/>
  <c r="V2965" i="1" s="1"/>
  <c r="X2972" i="1"/>
  <c r="W2981" i="1"/>
  <c r="H2984" i="1"/>
  <c r="U2984" i="1" s="1"/>
  <c r="V2984" i="1" s="1"/>
  <c r="H2996" i="1"/>
  <c r="U2996" i="1" s="1"/>
  <c r="V2996" i="1" s="1"/>
  <c r="O3010" i="1"/>
  <c r="Y3049" i="1"/>
  <c r="O1852" i="1"/>
  <c r="O1983" i="1"/>
  <c r="Y1990" i="1"/>
  <c r="X1992" i="1"/>
  <c r="Y2030" i="1"/>
  <c r="H2035" i="1"/>
  <c r="U2035" i="1" s="1"/>
  <c r="W2035" i="1" s="1"/>
  <c r="Y2110" i="1"/>
  <c r="X2115" i="1"/>
  <c r="H2134" i="1"/>
  <c r="U2134" i="1" s="1"/>
  <c r="W2134" i="1" s="1"/>
  <c r="X2167" i="1"/>
  <c r="X2223" i="1"/>
  <c r="H2269" i="1"/>
  <c r="U2269" i="1" s="1"/>
  <c r="W2269" i="1" s="1"/>
  <c r="Y2308" i="1"/>
  <c r="H2364" i="1"/>
  <c r="U2364" i="1" s="1"/>
  <c r="W2364" i="1" s="1"/>
  <c r="X2387" i="1"/>
  <c r="H2415" i="1"/>
  <c r="U2415" i="1" s="1"/>
  <c r="W2415" i="1" s="1"/>
  <c r="H2432" i="1"/>
  <c r="U2432" i="1" s="1"/>
  <c r="V2432" i="1" s="1"/>
  <c r="W2443" i="1"/>
  <c r="X2461" i="1"/>
  <c r="W2485" i="1"/>
  <c r="H2520" i="1"/>
  <c r="U2520" i="1" s="1"/>
  <c r="V2520" i="1" s="1"/>
  <c r="X2532" i="1"/>
  <c r="X2550" i="1"/>
  <c r="H2552" i="1"/>
  <c r="U2552" i="1" s="1"/>
  <c r="V2552" i="1" s="1"/>
  <c r="X2564" i="1"/>
  <c r="O2568" i="1"/>
  <c r="X2573" i="1"/>
  <c r="H2611" i="1"/>
  <c r="U2611" i="1" s="1"/>
  <c r="V2611" i="1" s="1"/>
  <c r="X2618" i="1"/>
  <c r="H2622" i="1"/>
  <c r="U2622" i="1" s="1"/>
  <c r="V2622" i="1" s="1"/>
  <c r="W2642" i="1"/>
  <c r="X2659" i="1"/>
  <c r="X2666" i="1"/>
  <c r="W2680" i="1"/>
  <c r="X2684" i="1"/>
  <c r="O2689" i="1"/>
  <c r="H2694" i="1"/>
  <c r="U2694" i="1" s="1"/>
  <c r="V2694" i="1" s="1"/>
  <c r="X2702" i="1"/>
  <c r="O2714" i="1"/>
  <c r="W2719" i="1"/>
  <c r="W2730" i="1"/>
  <c r="X2737" i="1"/>
  <c r="X2817" i="1"/>
  <c r="X2821" i="1"/>
  <c r="X2849" i="1"/>
  <c r="W2851" i="1"/>
  <c r="Y2851" i="1" s="1"/>
  <c r="W2856" i="1"/>
  <c r="W2859" i="1"/>
  <c r="W2866" i="1"/>
  <c r="X2886" i="1"/>
  <c r="H2889" i="1"/>
  <c r="U2889" i="1" s="1"/>
  <c r="V2889" i="1" s="1"/>
  <c r="H2905" i="1"/>
  <c r="U2905" i="1" s="1"/>
  <c r="V2905" i="1" s="1"/>
  <c r="X2910" i="1"/>
  <c r="W2912" i="1"/>
  <c r="X2926" i="1"/>
  <c r="H2934" i="1"/>
  <c r="U2934" i="1" s="1"/>
  <c r="V2934" i="1" s="1"/>
  <c r="X2938" i="1"/>
  <c r="W2955" i="1"/>
  <c r="W2989" i="1"/>
  <c r="W3005" i="1"/>
  <c r="X3014" i="1"/>
  <c r="Y3064" i="1"/>
  <c r="Y3067" i="1"/>
  <c r="Y3070" i="1"/>
  <c r="Y3073" i="1"/>
  <c r="Y3076" i="1"/>
  <c r="X1659" i="1"/>
  <c r="H1683" i="1"/>
  <c r="U1683" i="1" s="1"/>
  <c r="W1683" i="1" s="1"/>
  <c r="Y1697" i="1"/>
  <c r="O1704" i="1"/>
  <c r="X2250" i="1"/>
  <c r="H2264" i="1"/>
  <c r="U2264" i="1" s="1"/>
  <c r="W2264" i="1" s="1"/>
  <c r="O2280" i="1"/>
  <c r="Y2287" i="1"/>
  <c r="X2359" i="1"/>
  <c r="Y2368" i="1"/>
  <c r="X2382" i="1"/>
  <c r="O2497" i="1"/>
  <c r="X2545" i="1"/>
  <c r="H2557" i="1"/>
  <c r="U2557" i="1" s="1"/>
  <c r="V2557" i="1" s="1"/>
  <c r="X2631" i="1"/>
  <c r="H2647" i="1"/>
  <c r="U2647" i="1" s="1"/>
  <c r="V2647" i="1" s="1"/>
  <c r="H2698" i="1"/>
  <c r="U2698" i="1" s="1"/>
  <c r="V2698" i="1" s="1"/>
  <c r="X2758" i="1"/>
  <c r="W2861" i="1"/>
  <c r="H2868" i="1"/>
  <c r="U2868" i="1" s="1"/>
  <c r="V2868" i="1" s="1"/>
  <c r="W2979" i="1"/>
  <c r="Y3038" i="1"/>
  <c r="Y3061" i="1"/>
  <c r="W2537" i="1"/>
  <c r="H1635" i="1"/>
  <c r="U1635" i="1" s="1"/>
  <c r="W1635" i="1" s="1"/>
  <c r="X1657" i="1"/>
  <c r="Y1664" i="1"/>
  <c r="X1681" i="1"/>
  <c r="Y1716" i="1"/>
  <c r="H2118" i="1"/>
  <c r="U2118" i="1" s="1"/>
  <c r="W2118" i="1" s="1"/>
  <c r="H2144" i="1"/>
  <c r="U2144" i="1" s="1"/>
  <c r="W2144" i="1" s="1"/>
  <c r="H2567" i="1"/>
  <c r="U2567" i="1" s="1"/>
  <c r="V2567" i="1" s="1"/>
  <c r="X2636" i="1"/>
  <c r="W2972" i="1"/>
  <c r="Y1610" i="1"/>
  <c r="H1626" i="1"/>
  <c r="U1626" i="1" s="1"/>
  <c r="W1626" i="1" s="1"/>
  <c r="Y1631" i="1"/>
  <c r="Y1638" i="1"/>
  <c r="O1693" i="1"/>
  <c r="X1700" i="1"/>
  <c r="Y1702" i="1"/>
  <c r="H1707" i="1"/>
  <c r="Y1709" i="1"/>
  <c r="H1714" i="1"/>
  <c r="U1714" i="1" s="1"/>
  <c r="W1714" i="1" s="1"/>
  <c r="Y1740" i="1"/>
  <c r="Y1752" i="1"/>
  <c r="Y1764" i="1"/>
  <c r="Y1776" i="1"/>
  <c r="H1812" i="1"/>
  <c r="U1812" i="1" s="1"/>
  <c r="W1812" i="1" s="1"/>
  <c r="H1824" i="1"/>
  <c r="U1824" i="1" s="1"/>
  <c r="W1824" i="1" s="1"/>
  <c r="H1836" i="1"/>
  <c r="U1836" i="1" s="1"/>
  <c r="W1836" i="1" s="1"/>
  <c r="H1869" i="1"/>
  <c r="U1869" i="1" s="1"/>
  <c r="W1869" i="1" s="1"/>
  <c r="H2000" i="1"/>
  <c r="U2000" i="1" s="1"/>
  <c r="W2000" i="1" s="1"/>
  <c r="Y2038" i="1"/>
  <c r="Y2045" i="1"/>
  <c r="Y2092" i="1"/>
  <c r="X2111" i="1"/>
  <c r="Y2118" i="1"/>
  <c r="Y2125" i="1"/>
  <c r="Y2151" i="1"/>
  <c r="Y2163" i="1"/>
  <c r="Y2177" i="1"/>
  <c r="X2184" i="1"/>
  <c r="X2208" i="1"/>
  <c r="X2215" i="1"/>
  <c r="H2235" i="1"/>
  <c r="U2235" i="1" s="1"/>
  <c r="W2235" i="1" s="1"/>
  <c r="Z2235" i="1" s="1"/>
  <c r="Y2269" i="1"/>
  <c r="X2283" i="1"/>
  <c r="Y2295" i="1"/>
  <c r="H2309" i="1"/>
  <c r="U2309" i="1" s="1"/>
  <c r="W2309" i="1" s="1"/>
  <c r="Y2316" i="1"/>
  <c r="H2323" i="1"/>
  <c r="U2323" i="1" s="1"/>
  <c r="W2323" i="1" s="1"/>
  <c r="Y2330" i="1"/>
  <c r="Y2348" i="1"/>
  <c r="Y2364" i="1"/>
  <c r="Y2390" i="1"/>
  <c r="Y2404" i="1"/>
  <c r="X2446" i="1"/>
  <c r="H2478" i="1"/>
  <c r="U2478" i="1" s="1"/>
  <c r="V2478" i="1" s="1"/>
  <c r="O2493" i="1"/>
  <c r="H2497" i="1"/>
  <c r="U2497" i="1" s="1"/>
  <c r="V2497" i="1" s="1"/>
  <c r="X2535" i="1"/>
  <c r="W2544" i="1"/>
  <c r="W2564" i="1"/>
  <c r="X2621" i="1"/>
  <c r="X2627" i="1"/>
  <c r="W2641" i="1"/>
  <c r="X2669" i="1"/>
  <c r="W2685" i="1"/>
  <c r="H2688" i="1"/>
  <c r="U2688" i="1" s="1"/>
  <c r="V2688" i="1" s="1"/>
  <c r="Y2688" i="1" s="1"/>
  <c r="W2699" i="1"/>
  <c r="H2703" i="1"/>
  <c r="U2703" i="1" s="1"/>
  <c r="V2703" i="1" s="1"/>
  <c r="X2715" i="1"/>
  <c r="X2745" i="1"/>
  <c r="W2764" i="1"/>
  <c r="H2794" i="1"/>
  <c r="U2794" i="1" s="1"/>
  <c r="V2794" i="1" s="1"/>
  <c r="W2804" i="1"/>
  <c r="H2818" i="1"/>
  <c r="U2818" i="1" s="1"/>
  <c r="V2818" i="1" s="1"/>
  <c r="H2827" i="1"/>
  <c r="U2827" i="1" s="1"/>
  <c r="V2827" i="1" s="1"/>
  <c r="H2843" i="1"/>
  <c r="U2843" i="1" s="1"/>
  <c r="V2843" i="1" s="1"/>
  <c r="H2855" i="1"/>
  <c r="U2855" i="1" s="1"/>
  <c r="V2855" i="1" s="1"/>
  <c r="H2864" i="1"/>
  <c r="U2864" i="1" s="1"/>
  <c r="V2864" i="1" s="1"/>
  <c r="H2871" i="1"/>
  <c r="U2871" i="1" s="1"/>
  <c r="V2871" i="1" s="1"/>
  <c r="X2883" i="1"/>
  <c r="W2894" i="1"/>
  <c r="W2904" i="1"/>
  <c r="H2930" i="1"/>
  <c r="U2930" i="1" s="1"/>
  <c r="V2930" i="1" s="1"/>
  <c r="X2934" i="1"/>
  <c r="H2966" i="1"/>
  <c r="U2966" i="1" s="1"/>
  <c r="V2966" i="1" s="1"/>
  <c r="H2985" i="1"/>
  <c r="U2985" i="1" s="1"/>
  <c r="V2985" i="1" s="1"/>
  <c r="X2999" i="1"/>
  <c r="W3001" i="1"/>
  <c r="W3004" i="1"/>
  <c r="H3011" i="1"/>
  <c r="U3011" i="1" s="1"/>
  <c r="V3011" i="1" s="1"/>
  <c r="H3015" i="1"/>
  <c r="U3015" i="1" s="1"/>
  <c r="V3015" i="1" s="1"/>
  <c r="X1636" i="1"/>
  <c r="O1655" i="1"/>
  <c r="X1667" i="1"/>
  <c r="H1679" i="1"/>
  <c r="U1679" i="1" s="1"/>
  <c r="W1679" i="1" s="1"/>
  <c r="Y1693" i="1"/>
  <c r="H1695" i="1"/>
  <c r="U1695" i="1" s="1"/>
  <c r="W1695" i="1" s="1"/>
  <c r="X1698" i="1"/>
  <c r="Y1707" i="1"/>
  <c r="H1716" i="1"/>
  <c r="U1716" i="1" s="1"/>
  <c r="W1716" i="1" s="1"/>
  <c r="Y1721" i="1"/>
  <c r="Y1860" i="1"/>
  <c r="X1865" i="1"/>
  <c r="Y1872" i="1"/>
  <c r="X2005" i="1"/>
  <c r="H2036" i="1"/>
  <c r="U2036" i="1" s="1"/>
  <c r="W2036" i="1" s="1"/>
  <c r="H2097" i="1"/>
  <c r="U2097" i="1" s="1"/>
  <c r="W2097" i="1" s="1"/>
  <c r="Y2104" i="1"/>
  <c r="X2168" i="1"/>
  <c r="Y2179" i="1"/>
  <c r="O2182" i="1"/>
  <c r="X2189" i="1"/>
  <c r="Y2193" i="1"/>
  <c r="Y2196" i="1"/>
  <c r="Y2208" i="1"/>
  <c r="Y2215" i="1"/>
  <c r="H2224" i="1"/>
  <c r="U2224" i="1" s="1"/>
  <c r="W2224" i="1" s="1"/>
  <c r="Z2224" i="1" s="1"/>
  <c r="Y2258" i="1"/>
  <c r="H2272" i="1"/>
  <c r="U2272" i="1" s="1"/>
  <c r="W2272" i="1" s="1"/>
  <c r="H2293" i="1"/>
  <c r="U2293" i="1" s="1"/>
  <c r="W2293" i="1" s="1"/>
  <c r="Y2297" i="1"/>
  <c r="H2302" i="1"/>
  <c r="U2302" i="1" s="1"/>
  <c r="W2302" i="1" s="1"/>
  <c r="Y2309" i="1"/>
  <c r="Y2318" i="1"/>
  <c r="X2328" i="1"/>
  <c r="H2341" i="1"/>
  <c r="U2341" i="1" s="1"/>
  <c r="W2341" i="1" s="1"/>
  <c r="X2353" i="1"/>
  <c r="H2379" i="1"/>
  <c r="U2379" i="1" s="1"/>
  <c r="W2379" i="1" s="1"/>
  <c r="Y2402" i="1"/>
  <c r="X2409" i="1"/>
  <c r="X2428" i="1"/>
  <c r="H2444" i="1"/>
  <c r="U2444" i="1" s="1"/>
  <c r="V2444" i="1" s="1"/>
  <c r="W2458" i="1"/>
  <c r="X2467" i="1"/>
  <c r="W2486" i="1"/>
  <c r="X2512" i="1"/>
  <c r="H2537" i="1"/>
  <c r="U2537" i="1" s="1"/>
  <c r="V2537" i="1" s="1"/>
  <c r="X2539" i="1"/>
  <c r="W2542" i="1"/>
  <c r="H2549" i="1"/>
  <c r="U2549" i="1" s="1"/>
  <c r="V2549" i="1" s="1"/>
  <c r="X2551" i="1"/>
  <c r="H2553" i="1"/>
  <c r="U2553" i="1" s="1"/>
  <c r="V2553" i="1" s="1"/>
  <c r="H2560" i="1"/>
  <c r="U2560" i="1" s="1"/>
  <c r="V2560" i="1" s="1"/>
  <c r="X2625" i="1"/>
  <c r="H2667" i="1"/>
  <c r="U2667" i="1" s="1"/>
  <c r="V2667" i="1" s="1"/>
  <c r="H2697" i="1"/>
  <c r="U2697" i="1" s="1"/>
  <c r="V2697" i="1" s="1"/>
  <c r="X2708" i="1"/>
  <c r="W2713" i="1"/>
  <c r="W2720" i="1"/>
  <c r="X2722" i="1"/>
  <c r="H2740" i="1"/>
  <c r="U2740" i="1" s="1"/>
  <c r="V2740" i="1" s="1"/>
  <c r="H2787" i="1"/>
  <c r="U2787" i="1" s="1"/>
  <c r="V2787" i="1" s="1"/>
  <c r="Y2787" i="1" s="1"/>
  <c r="H2790" i="1"/>
  <c r="U2790" i="1" s="1"/>
  <c r="V2790" i="1" s="1"/>
  <c r="X2811" i="1"/>
  <c r="X2825" i="1"/>
  <c r="H2836" i="1"/>
  <c r="U2836" i="1" s="1"/>
  <c r="V2836" i="1" s="1"/>
  <c r="H2839" i="1"/>
  <c r="U2839" i="1" s="1"/>
  <c r="V2839" i="1" s="1"/>
  <c r="W2860" i="1"/>
  <c r="W2867" i="1"/>
  <c r="W2899" i="1"/>
  <c r="W2913" i="1"/>
  <c r="X2973" i="1"/>
  <c r="X2997" i="1"/>
  <c r="Y3036" i="1"/>
  <c r="Y3039" i="1"/>
  <c r="Y756" i="1"/>
  <c r="H768" i="1"/>
  <c r="U768" i="1" s="1"/>
  <c r="W768" i="1" s="1"/>
  <c r="Y813" i="1"/>
  <c r="Y815" i="1"/>
  <c r="Y819" i="1"/>
  <c r="X821" i="1"/>
  <c r="Z821" i="1" s="1"/>
  <c r="H828" i="1"/>
  <c r="H842" i="1"/>
  <c r="H844" i="1"/>
  <c r="O860" i="1"/>
  <c r="O884" i="1"/>
  <c r="Y898" i="1"/>
  <c r="O904" i="1"/>
  <c r="Y964" i="1"/>
  <c r="Y976" i="1"/>
  <c r="Y978" i="1"/>
  <c r="Y980" i="1"/>
  <c r="Y982" i="1"/>
  <c r="X984" i="1"/>
  <c r="Z984" i="1" s="1"/>
  <c r="H1004" i="1"/>
  <c r="U1004" i="1" s="1"/>
  <c r="W1004" i="1" s="1"/>
  <c r="O1008" i="1"/>
  <c r="Y1013" i="1"/>
  <c r="Y1030" i="1"/>
  <c r="Y1034" i="1"/>
  <c r="H1050" i="1"/>
  <c r="X1072" i="1"/>
  <c r="Y1076" i="1"/>
  <c r="H1088" i="1"/>
  <c r="X1089" i="1"/>
  <c r="Z1089" i="1" s="1"/>
  <c r="H1128" i="1"/>
  <c r="H668" i="1"/>
  <c r="Y672" i="1"/>
  <c r="H678" i="1"/>
  <c r="X686" i="1"/>
  <c r="O687" i="1"/>
  <c r="Y689" i="1"/>
  <c r="H699" i="1"/>
  <c r="U699" i="1" s="1"/>
  <c r="W699" i="1" s="1"/>
  <c r="X707" i="1"/>
  <c r="Z707" i="1" s="1"/>
  <c r="X741" i="1"/>
  <c r="Z741" i="1" s="1"/>
  <c r="X780" i="1"/>
  <c r="Y782" i="1"/>
  <c r="O784" i="1"/>
  <c r="X790" i="1"/>
  <c r="H797" i="1"/>
  <c r="O805" i="1"/>
  <c r="O834" i="1"/>
  <c r="X838" i="1"/>
  <c r="Z838" i="1" s="1"/>
  <c r="X848" i="1"/>
  <c r="Z848" i="1" s="1"/>
  <c r="O863" i="1"/>
  <c r="X925" i="1"/>
  <c r="Z925" i="1" s="1"/>
  <c r="X772" i="1"/>
  <c r="Z772" i="1" s="1"/>
  <c r="H972" i="1"/>
  <c r="X976" i="1"/>
  <c r="Z976" i="1" s="1"/>
  <c r="X1015" i="1"/>
  <c r="X1017" i="1"/>
  <c r="O1042" i="1"/>
  <c r="O1048" i="1"/>
  <c r="H1101" i="1"/>
  <c r="U1101" i="1" s="1"/>
  <c r="W1101" i="1" s="1"/>
  <c r="Y1110" i="1"/>
  <c r="X684" i="1"/>
  <c r="Z684" i="1" s="1"/>
  <c r="X688" i="1"/>
  <c r="Z688" i="1" s="1"/>
  <c r="X690" i="1"/>
  <c r="Z690" i="1" s="1"/>
  <c r="H702" i="1"/>
  <c r="O835" i="1"/>
  <c r="X836" i="1"/>
  <c r="Z836" i="1" s="1"/>
  <c r="Y868" i="1"/>
  <c r="Y928" i="1"/>
  <c r="H934" i="1"/>
  <c r="O937" i="1"/>
  <c r="H951" i="1"/>
  <c r="O993" i="1"/>
  <c r="Z1032" i="1"/>
  <c r="Y1103" i="1"/>
  <c r="O1108" i="1"/>
  <c r="O1122" i="1"/>
  <c r="O1129" i="1"/>
  <c r="Y690" i="1"/>
  <c r="X692" i="1"/>
  <c r="Y702" i="1"/>
  <c r="Y704" i="1"/>
  <c r="X708" i="1"/>
  <c r="H710" i="1"/>
  <c r="X711" i="1"/>
  <c r="Y713" i="1"/>
  <c r="Y721" i="1"/>
  <c r="X733" i="1"/>
  <c r="Z733" i="1" s="1"/>
  <c r="Y752" i="1"/>
  <c r="X757" i="1"/>
  <c r="H764" i="1"/>
  <c r="U764" i="1" s="1"/>
  <c r="W764" i="1" s="1"/>
  <c r="Y775" i="1"/>
  <c r="O866" i="1"/>
  <c r="O873" i="1"/>
  <c r="Y875" i="1"/>
  <c r="Y892" i="1"/>
  <c r="H899" i="1"/>
  <c r="U899" i="1" s="1"/>
  <c r="W899" i="1" s="1"/>
  <c r="H905" i="1"/>
  <c r="U905" i="1" s="1"/>
  <c r="W905" i="1" s="1"/>
  <c r="O991" i="1"/>
  <c r="X1000" i="1"/>
  <c r="X1007" i="1"/>
  <c r="Z1007" i="1" s="1"/>
  <c r="H1014" i="1"/>
  <c r="U1014" i="1" s="1"/>
  <c r="W1014" i="1" s="1"/>
  <c r="Y1016" i="1"/>
  <c r="Y1037" i="1"/>
  <c r="H1039" i="1"/>
  <c r="U1039" i="1" s="1"/>
  <c r="W1039" i="1" s="1"/>
  <c r="Y1041" i="1"/>
  <c r="Y1051" i="1"/>
  <c r="H1057" i="1"/>
  <c r="Y1063" i="1"/>
  <c r="Y1081" i="1"/>
  <c r="Y1083" i="1"/>
  <c r="H1085" i="1"/>
  <c r="Y717" i="1"/>
  <c r="Y739" i="1"/>
  <c r="Y757" i="1"/>
  <c r="Y764" i="1"/>
  <c r="H801" i="1"/>
  <c r="H818" i="1"/>
  <c r="Y866" i="1"/>
  <c r="O871" i="1"/>
  <c r="Y873" i="1"/>
  <c r="X888" i="1"/>
  <c r="Z888" i="1" s="1"/>
  <c r="Y899" i="1"/>
  <c r="X914" i="1"/>
  <c r="H938" i="1"/>
  <c r="O989" i="1"/>
  <c r="H1002" i="1"/>
  <c r="U1002" i="1" s="1"/>
  <c r="W1002" i="1" s="1"/>
  <c r="Y1014" i="1"/>
  <c r="H1022" i="1"/>
  <c r="U1022" i="1" s="1"/>
  <c r="W1022" i="1" s="1"/>
  <c r="O1057" i="1"/>
  <c r="O1101" i="1"/>
  <c r="Y750" i="1"/>
  <c r="X755" i="1"/>
  <c r="Y762" i="1"/>
  <c r="H773" i="1"/>
  <c r="Y801" i="1"/>
  <c r="H825" i="1"/>
  <c r="Y833" i="1"/>
  <c r="H835" i="1"/>
  <c r="O848" i="1"/>
  <c r="O878" i="1"/>
  <c r="O905" i="1"/>
  <c r="O924" i="1"/>
  <c r="Y961" i="1"/>
  <c r="Y963" i="1"/>
  <c r="Y973" i="1"/>
  <c r="Y975" i="1"/>
  <c r="Y979" i="1"/>
  <c r="Y981" i="1"/>
  <c r="H985" i="1"/>
  <c r="U985" i="1" s="1"/>
  <c r="W985" i="1" s="1"/>
  <c r="O987" i="1"/>
  <c r="X1005" i="1"/>
  <c r="X1012" i="1"/>
  <c r="Y1033" i="1"/>
  <c r="Y1045" i="1"/>
  <c r="X1061" i="1"/>
  <c r="Z1061" i="1" s="1"/>
  <c r="Y1077" i="1"/>
  <c r="Y1087" i="1"/>
  <c r="X1088" i="1"/>
  <c r="Z1088" i="1" s="1"/>
  <c r="H1095" i="1"/>
  <c r="U1095" i="1" s="1"/>
  <c r="W1095" i="1" s="1"/>
  <c r="Z1095" i="1" s="1"/>
  <c r="Y1097" i="1"/>
  <c r="Y1106" i="1"/>
  <c r="O1118" i="1"/>
  <c r="O677" i="1"/>
  <c r="X771" i="1"/>
  <c r="Z771" i="1" s="1"/>
  <c r="Z797" i="1"/>
  <c r="X805" i="1"/>
  <c r="Z805" i="1" s="1"/>
  <c r="X1059" i="1"/>
  <c r="Y692" i="1"/>
  <c r="X696" i="1"/>
  <c r="Z696" i="1" s="1"/>
  <c r="H698" i="1"/>
  <c r="U698" i="1" s="1"/>
  <c r="W698" i="1" s="1"/>
  <c r="Y706" i="1"/>
  <c r="Y718" i="1"/>
  <c r="H834" i="1"/>
  <c r="Z929" i="1"/>
  <c r="H957" i="1"/>
  <c r="H969" i="1"/>
  <c r="H971" i="1"/>
  <c r="O996" i="1"/>
  <c r="O1012" i="1"/>
  <c r="X1018" i="1"/>
  <c r="H1029" i="1"/>
  <c r="U1029" i="1" s="1"/>
  <c r="W1029" i="1" s="1"/>
  <c r="X1045" i="1"/>
  <c r="X1100" i="1"/>
  <c r="H1102" i="1"/>
  <c r="O1123" i="1"/>
  <c r="Y1132" i="1"/>
  <c r="O705" i="1"/>
  <c r="H714" i="1"/>
  <c r="H724" i="1"/>
  <c r="Z784" i="1"/>
  <c r="Y820" i="1"/>
  <c r="X845" i="1"/>
  <c r="Z851" i="1"/>
  <c r="Y876" i="1"/>
  <c r="H887" i="1"/>
  <c r="U887" i="1" s="1"/>
  <c r="W887" i="1" s="1"/>
  <c r="Y914" i="1"/>
  <c r="X934" i="1"/>
  <c r="Z934" i="1" s="1"/>
  <c r="O1050" i="1"/>
  <c r="O1058" i="1"/>
  <c r="O671" i="1"/>
  <c r="O714" i="1"/>
  <c r="H732" i="1"/>
  <c r="X740" i="1"/>
  <c r="Z740" i="1" s="1"/>
  <c r="X751" i="1"/>
  <c r="Y765" i="1"/>
  <c r="Y774" i="1"/>
  <c r="O800" i="1"/>
  <c r="Y867" i="1"/>
  <c r="Y900" i="1"/>
  <c r="H904" i="1"/>
  <c r="U904" i="1" s="1"/>
  <c r="W904" i="1" s="1"/>
  <c r="H921" i="1"/>
  <c r="Y933" i="1"/>
  <c r="H935" i="1"/>
  <c r="O948" i="1"/>
  <c r="O1001" i="1"/>
  <c r="X1008" i="1"/>
  <c r="O1010" i="1"/>
  <c r="Y1015" i="1"/>
  <c r="O1017" i="1"/>
  <c r="X1038" i="1"/>
  <c r="Z1038" i="1" s="1"/>
  <c r="Y1040" i="1"/>
  <c r="Y1042" i="1"/>
  <c r="H1046" i="1"/>
  <c r="Y1050" i="1"/>
  <c r="Y1052" i="1"/>
  <c r="H1070" i="1"/>
  <c r="Y1082" i="1"/>
  <c r="Y1084" i="1"/>
  <c r="Y1089" i="1"/>
  <c r="Y1091" i="1"/>
  <c r="O1107" i="1"/>
  <c r="Y1114" i="1"/>
  <c r="X1132" i="1"/>
  <c r="X1134" i="1"/>
  <c r="Y669" i="1"/>
  <c r="X674" i="1"/>
  <c r="Z674" i="1" s="1"/>
  <c r="X695" i="1"/>
  <c r="Z695" i="1" s="1"/>
  <c r="Y709" i="1"/>
  <c r="Y711" i="1"/>
  <c r="Y751" i="1"/>
  <c r="X756" i="1"/>
  <c r="Y763" i="1"/>
  <c r="H792" i="1"/>
  <c r="U792" i="1" s="1"/>
  <c r="W792" i="1" s="1"/>
  <c r="X800" i="1"/>
  <c r="Z800" i="1" s="1"/>
  <c r="H817" i="1"/>
  <c r="H819" i="1"/>
  <c r="Y840" i="1"/>
  <c r="O842" i="1"/>
  <c r="X847" i="1"/>
  <c r="Z847" i="1" s="1"/>
  <c r="Y860" i="1"/>
  <c r="X894" i="1"/>
  <c r="X898" i="1"/>
  <c r="O915" i="1"/>
  <c r="Y917" i="1"/>
  <c r="O925" i="1"/>
  <c r="O938" i="1"/>
  <c r="O960" i="1"/>
  <c r="X964" i="1"/>
  <c r="Z964" i="1" s="1"/>
  <c r="O972" i="1"/>
  <c r="O985" i="1"/>
  <c r="O1015" i="1"/>
  <c r="O1030" i="1"/>
  <c r="Y1038" i="1"/>
  <c r="X1044" i="1"/>
  <c r="Y1046" i="1"/>
  <c r="H1056" i="1"/>
  <c r="U1056" i="1" s="1"/>
  <c r="Y1064" i="1"/>
  <c r="Y1066" i="1"/>
  <c r="Y1070" i="1"/>
  <c r="X1076" i="1"/>
  <c r="Z1076" i="1" s="1"/>
  <c r="X1086" i="1"/>
  <c r="O1112" i="1"/>
  <c r="X1153" i="1"/>
  <c r="Z1153" i="1" s="1"/>
  <c r="Y1155" i="1"/>
  <c r="Y1157" i="1"/>
  <c r="H1181" i="1"/>
  <c r="Y1200" i="1"/>
  <c r="X1230" i="1"/>
  <c r="H1233" i="1"/>
  <c r="U1233" i="1" s="1"/>
  <c r="W1233" i="1" s="1"/>
  <c r="H1249" i="1"/>
  <c r="U1249" i="1" s="1"/>
  <c r="W1249" i="1" s="1"/>
  <c r="H1252" i="1"/>
  <c r="U1252" i="1" s="1"/>
  <c r="W1252" i="1" s="1"/>
  <c r="H1260" i="1"/>
  <c r="U1260" i="1" s="1"/>
  <c r="W1260" i="1" s="1"/>
  <c r="O1315" i="1"/>
  <c r="H1578" i="1"/>
  <c r="U1578" i="1" s="1"/>
  <c r="W1578" i="1" s="1"/>
  <c r="H1589" i="1"/>
  <c r="U1589" i="1" s="1"/>
  <c r="W1589" i="1" s="1"/>
  <c r="H1591" i="1"/>
  <c r="U1591" i="1" s="1"/>
  <c r="W1591" i="1" s="1"/>
  <c r="H1614" i="1"/>
  <c r="U1614" i="1" s="1"/>
  <c r="W1614" i="1" s="1"/>
  <c r="X1658" i="1"/>
  <c r="Y1665" i="1"/>
  <c r="H1670" i="1"/>
  <c r="U1670" i="1" s="1"/>
  <c r="W1670" i="1" s="1"/>
  <c r="H1674" i="1"/>
  <c r="U1674" i="1" s="1"/>
  <c r="W1674" i="1" s="1"/>
  <c r="X1677" i="1"/>
  <c r="Y1679" i="1"/>
  <c r="Y1699" i="1"/>
  <c r="H1705" i="1"/>
  <c r="U1705" i="1" s="1"/>
  <c r="W1705" i="1" s="1"/>
  <c r="Y1717" i="1"/>
  <c r="Y1985" i="1"/>
  <c r="Y1989" i="1"/>
  <c r="Y1998" i="1"/>
  <c r="Y2005" i="1"/>
  <c r="H2096" i="1"/>
  <c r="U2096" i="1" s="1"/>
  <c r="W2096" i="1" s="1"/>
  <c r="Y2108" i="1"/>
  <c r="X2181" i="1"/>
  <c r="Y2191" i="1"/>
  <c r="Y2205" i="1"/>
  <c r="H2220" i="1"/>
  <c r="U2220" i="1" s="1"/>
  <c r="W2220" i="1" s="1"/>
  <c r="H2222" i="1"/>
  <c r="U2222" i="1" s="1"/>
  <c r="W2222" i="1" s="1"/>
  <c r="Y2237" i="1"/>
  <c r="H2248" i="1"/>
  <c r="U2248" i="1" s="1"/>
  <c r="W2248" i="1" s="1"/>
  <c r="H2263" i="1"/>
  <c r="U2263" i="1" s="1"/>
  <c r="W2263" i="1" s="1"/>
  <c r="H2268" i="1"/>
  <c r="U2268" i="1" s="1"/>
  <c r="W2268" i="1" s="1"/>
  <c r="X2276" i="1"/>
  <c r="X2278" i="1"/>
  <c r="O2307" i="1"/>
  <c r="H1141" i="1"/>
  <c r="U1141" i="1" s="1"/>
  <c r="W1141" i="1" s="1"/>
  <c r="O1151" i="1"/>
  <c r="Y1153" i="1"/>
  <c r="Y1183" i="1"/>
  <c r="H1196" i="1"/>
  <c r="H1198" i="1"/>
  <c r="U1198" i="1" s="1"/>
  <c r="W1198" i="1" s="1"/>
  <c r="H1204" i="1"/>
  <c r="U1204" i="1" s="1"/>
  <c r="W1204" i="1" s="1"/>
  <c r="O1223" i="1"/>
  <c r="X1224" i="1"/>
  <c r="X1229" i="1"/>
  <c r="X1247" i="1"/>
  <c r="H1311" i="1"/>
  <c r="U1311" i="1" s="1"/>
  <c r="W1311" i="1" s="1"/>
  <c r="Y1332" i="1"/>
  <c r="H1337" i="1"/>
  <c r="U1337" i="1" s="1"/>
  <c r="W1337" i="1" s="1"/>
  <c r="Y1344" i="1"/>
  <c r="H1349" i="1"/>
  <c r="U1349" i="1" s="1"/>
  <c r="W1349" i="1" s="1"/>
  <c r="Y1364" i="1"/>
  <c r="Y1366" i="1"/>
  <c r="Y1368" i="1"/>
  <c r="H1379" i="1"/>
  <c r="U1379" i="1" s="1"/>
  <c r="W1379" i="1" s="1"/>
  <c r="Z1379" i="1" s="1"/>
  <c r="Y1385" i="1"/>
  <c r="H1408" i="1"/>
  <c r="Y1410" i="1"/>
  <c r="H1425" i="1"/>
  <c r="U1425" i="1" s="1"/>
  <c r="W1425" i="1" s="1"/>
  <c r="H1431" i="1"/>
  <c r="U1431" i="1" s="1"/>
  <c r="W1431" i="1" s="1"/>
  <c r="Z1431" i="1" s="1"/>
  <c r="H1437" i="1"/>
  <c r="U1437" i="1" s="1"/>
  <c r="W1437" i="1" s="1"/>
  <c r="H1443" i="1"/>
  <c r="U1443" i="1" s="1"/>
  <c r="W1443" i="1" s="1"/>
  <c r="Z1443" i="1" s="1"/>
  <c r="H1449" i="1"/>
  <c r="U1449" i="1" s="1"/>
  <c r="W1449" i="1" s="1"/>
  <c r="Z1449" i="1" s="1"/>
  <c r="H1455" i="1"/>
  <c r="U1455" i="1" s="1"/>
  <c r="W1455" i="1" s="1"/>
  <c r="Z1455" i="1" s="1"/>
  <c r="H1461" i="1"/>
  <c r="U1461" i="1" s="1"/>
  <c r="W1461" i="1" s="1"/>
  <c r="H1467" i="1"/>
  <c r="U1467" i="1" s="1"/>
  <c r="W1467" i="1" s="1"/>
  <c r="Z1467" i="1" s="1"/>
  <c r="Y1474" i="1"/>
  <c r="Y1486" i="1"/>
  <c r="X1571" i="1"/>
  <c r="H1576" i="1"/>
  <c r="U1576" i="1" s="1"/>
  <c r="W1576" i="1" s="1"/>
  <c r="H1587" i="1"/>
  <c r="U1587" i="1" s="1"/>
  <c r="W1587" i="1" s="1"/>
  <c r="H1600" i="1"/>
  <c r="U1600" i="1" s="1"/>
  <c r="W1600" i="1" s="1"/>
  <c r="X1603" i="1"/>
  <c r="Y1641" i="1"/>
  <c r="X1649" i="1"/>
  <c r="H1693" i="1"/>
  <c r="U1693" i="1" s="1"/>
  <c r="W1693" i="1" s="1"/>
  <c r="O1135" i="1"/>
  <c r="H1157" i="1"/>
  <c r="Y1198" i="1"/>
  <c r="Y1216" i="1"/>
  <c r="H1282" i="1"/>
  <c r="U1282" i="1" s="1"/>
  <c r="W1282" i="1" s="1"/>
  <c r="O1337" i="1"/>
  <c r="O1349" i="1"/>
  <c r="Y1529" i="1"/>
  <c r="Y1621" i="1"/>
  <c r="H1639" i="1"/>
  <c r="U1639" i="1" s="1"/>
  <c r="W1639" i="1" s="1"/>
  <c r="Y1646" i="1"/>
  <c r="H1651" i="1"/>
  <c r="U1651" i="1" s="1"/>
  <c r="W1651" i="1" s="1"/>
  <c r="Y1663" i="1"/>
  <c r="O1683" i="1"/>
  <c r="Y1695" i="1"/>
  <c r="H1704" i="1"/>
  <c r="U1704" i="1" s="1"/>
  <c r="W1704" i="1" s="1"/>
  <c r="X1706" i="1"/>
  <c r="H1708" i="1"/>
  <c r="U1708" i="1" s="1"/>
  <c r="W1708" i="1" s="1"/>
  <c r="Y1715" i="1"/>
  <c r="Y1729" i="1"/>
  <c r="H1803" i="1"/>
  <c r="U1803" i="1" s="1"/>
  <c r="W1803" i="1" s="1"/>
  <c r="O1846" i="1"/>
  <c r="O1976" i="1"/>
  <c r="Y2010" i="1"/>
  <c r="Y2029" i="1"/>
  <c r="Y2036" i="1"/>
  <c r="Y2064" i="1"/>
  <c r="Y2076" i="1"/>
  <c r="X2088" i="1"/>
  <c r="H2101" i="1"/>
  <c r="U2101" i="1" s="1"/>
  <c r="W2101" i="1" s="1"/>
  <c r="H2108" i="1"/>
  <c r="U2108" i="1" s="1"/>
  <c r="W2108" i="1" s="1"/>
  <c r="Y2113" i="1"/>
  <c r="Y2122" i="1"/>
  <c r="Y2134" i="1"/>
  <c r="H2139" i="1"/>
  <c r="U2139" i="1" s="1"/>
  <c r="W2139" i="1" s="1"/>
  <c r="X2194" i="1"/>
  <c r="X2201" i="1"/>
  <c r="Y2203" i="1"/>
  <c r="Y2214" i="1"/>
  <c r="Y2216" i="1"/>
  <c r="H2218" i="1"/>
  <c r="U2218" i="1" s="1"/>
  <c r="W2218" i="1" s="1"/>
  <c r="H2226" i="1"/>
  <c r="U2226" i="1" s="1"/>
  <c r="W2226" i="1" s="1"/>
  <c r="Y2231" i="1"/>
  <c r="H2233" i="1"/>
  <c r="U2233" i="1" s="1"/>
  <c r="W2233" i="1" s="1"/>
  <c r="X2244" i="1"/>
  <c r="Y2246" i="1"/>
  <c r="H2256" i="1"/>
  <c r="U2256" i="1" s="1"/>
  <c r="W2256" i="1" s="1"/>
  <c r="Y2259" i="1"/>
  <c r="X2272" i="1"/>
  <c r="Y2303" i="1"/>
  <c r="Y2315" i="1"/>
  <c r="X2318" i="1"/>
  <c r="Y2322" i="1"/>
  <c r="X2327" i="1"/>
  <c r="X2361" i="1"/>
  <c r="W2440" i="1"/>
  <c r="X2554" i="1"/>
  <c r="O1137" i="1"/>
  <c r="X1235" i="1"/>
  <c r="H1275" i="1"/>
  <c r="U1275" i="1" s="1"/>
  <c r="W1275" i="1" s="1"/>
  <c r="Y1285" i="1"/>
  <c r="H1287" i="1"/>
  <c r="U1287" i="1" s="1"/>
  <c r="W1287" i="1" s="1"/>
  <c r="X1290" i="1"/>
  <c r="H1309" i="1"/>
  <c r="U1309" i="1" s="1"/>
  <c r="W1309" i="1" s="1"/>
  <c r="X1323" i="1"/>
  <c r="O1335" i="1"/>
  <c r="O1347" i="1"/>
  <c r="Y1403" i="1"/>
  <c r="H1420" i="1"/>
  <c r="U1420" i="1" s="1"/>
  <c r="W1420" i="1" s="1"/>
  <c r="H1424" i="1"/>
  <c r="U1424" i="1" s="1"/>
  <c r="W1424" i="1" s="1"/>
  <c r="Z1424" i="1" s="1"/>
  <c r="H1426" i="1"/>
  <c r="U1426" i="1" s="1"/>
  <c r="W1426" i="1" s="1"/>
  <c r="H1430" i="1"/>
  <c r="U1430" i="1" s="1"/>
  <c r="W1430" i="1" s="1"/>
  <c r="H1432" i="1"/>
  <c r="U1432" i="1" s="1"/>
  <c r="W1432" i="1" s="1"/>
  <c r="H1436" i="1"/>
  <c r="U1436" i="1" s="1"/>
  <c r="W1436" i="1" s="1"/>
  <c r="H1438" i="1"/>
  <c r="U1438" i="1" s="1"/>
  <c r="W1438" i="1" s="1"/>
  <c r="H1442" i="1"/>
  <c r="U1442" i="1" s="1"/>
  <c r="W1442" i="1" s="1"/>
  <c r="H1444" i="1"/>
  <c r="U1444" i="1" s="1"/>
  <c r="W1444" i="1" s="1"/>
  <c r="H1448" i="1"/>
  <c r="U1448" i="1" s="1"/>
  <c r="W1448" i="1" s="1"/>
  <c r="H1450" i="1"/>
  <c r="U1450" i="1" s="1"/>
  <c r="W1450" i="1" s="1"/>
  <c r="Z1450" i="1" s="1"/>
  <c r="H1454" i="1"/>
  <c r="U1454" i="1" s="1"/>
  <c r="W1454" i="1" s="1"/>
  <c r="H1456" i="1"/>
  <c r="U1456" i="1" s="1"/>
  <c r="W1456" i="1" s="1"/>
  <c r="H1460" i="1"/>
  <c r="U1460" i="1" s="1"/>
  <c r="W1460" i="1" s="1"/>
  <c r="H1466" i="1"/>
  <c r="U1466" i="1" s="1"/>
  <c r="W1466" i="1" s="1"/>
  <c r="Y1472" i="1"/>
  <c r="Y1484" i="1"/>
  <c r="Y1834" i="1"/>
  <c r="H1856" i="1"/>
  <c r="U1856" i="1" s="1"/>
  <c r="W1856" i="1" s="1"/>
  <c r="O1884" i="1"/>
  <c r="H2092" i="1"/>
  <c r="U2092" i="1" s="1"/>
  <c r="W2092" i="1" s="1"/>
  <c r="Y2127" i="1"/>
  <c r="H2132" i="1"/>
  <c r="U2132" i="1" s="1"/>
  <c r="W2132" i="1" s="1"/>
  <c r="O2201" i="1"/>
  <c r="Y2290" i="1"/>
  <c r="Y2299" i="1"/>
  <c r="X2367" i="1"/>
  <c r="X2373" i="1"/>
  <c r="X2438" i="1"/>
  <c r="O2468" i="1"/>
  <c r="Y1214" i="1"/>
  <c r="H1236" i="1"/>
  <c r="U1236" i="1" s="1"/>
  <c r="W1236" i="1" s="1"/>
  <c r="X1264" i="1"/>
  <c r="Y1297" i="1"/>
  <c r="H1302" i="1"/>
  <c r="U1302" i="1" s="1"/>
  <c r="W1302" i="1" s="1"/>
  <c r="Y1501" i="1"/>
  <c r="X1581" i="1"/>
  <c r="H1596" i="1"/>
  <c r="U1596" i="1" s="1"/>
  <c r="W1596" i="1" s="1"/>
  <c r="Y1614" i="1"/>
  <c r="X1624" i="1"/>
  <c r="X1729" i="1"/>
  <c r="H1777" i="1"/>
  <c r="U1777" i="1" s="1"/>
  <c r="W1777" i="1" s="1"/>
  <c r="H1789" i="1"/>
  <c r="U1789" i="1" s="1"/>
  <c r="W1789" i="1" s="1"/>
  <c r="H1801" i="1"/>
  <c r="U1801" i="1" s="1"/>
  <c r="W1801" i="1" s="1"/>
  <c r="Y1815" i="1"/>
  <c r="Y1849" i="1"/>
  <c r="Y1856" i="1"/>
  <c r="Y1870" i="1"/>
  <c r="Y1877" i="1"/>
  <c r="Y1884" i="1"/>
  <c r="Y1896" i="1"/>
  <c r="H1969" i="1"/>
  <c r="U1969" i="1" s="1"/>
  <c r="W1969" i="1" s="1"/>
  <c r="Y1988" i="1"/>
  <c r="Y2001" i="1"/>
  <c r="Y2008" i="1"/>
  <c r="Y2020" i="1"/>
  <c r="Y2027" i="1"/>
  <c r="X2095" i="1"/>
  <c r="Y2097" i="1"/>
  <c r="H2109" i="1"/>
  <c r="U2109" i="1" s="1"/>
  <c r="W2109" i="1" s="1"/>
  <c r="Z2109" i="1" s="1"/>
  <c r="H2113" i="1"/>
  <c r="U2113" i="1" s="1"/>
  <c r="W2113" i="1" s="1"/>
  <c r="Y2120" i="1"/>
  <c r="Y2148" i="1"/>
  <c r="H2150" i="1"/>
  <c r="U2150" i="1" s="1"/>
  <c r="W2150" i="1" s="1"/>
  <c r="O2168" i="1"/>
  <c r="Y2178" i="1"/>
  <c r="Y2184" i="1"/>
  <c r="X2206" i="1"/>
  <c r="H2214" i="1"/>
  <c r="U2214" i="1" s="1"/>
  <c r="W2214" i="1" s="1"/>
  <c r="Y2220" i="1"/>
  <c r="Y2222" i="1"/>
  <c r="H2227" i="1"/>
  <c r="U2227" i="1" s="1"/>
  <c r="W2227" i="1" s="1"/>
  <c r="Z2227" i="1" s="1"/>
  <c r="Y2229" i="1"/>
  <c r="H2238" i="1"/>
  <c r="U2238" i="1" s="1"/>
  <c r="W2238" i="1" s="1"/>
  <c r="H2240" i="1"/>
  <c r="U2240" i="1" s="1"/>
  <c r="W2240" i="1" s="1"/>
  <c r="Y2242" i="1"/>
  <c r="H2251" i="1"/>
  <c r="U2251" i="1" s="1"/>
  <c r="W2251" i="1" s="1"/>
  <c r="Y2253" i="1"/>
  <c r="H2255" i="1"/>
  <c r="U2255" i="1" s="1"/>
  <c r="W2255" i="1" s="1"/>
  <c r="Y2257" i="1"/>
  <c r="H2259" i="1"/>
  <c r="U2259" i="1" s="1"/>
  <c r="W2259" i="1" s="1"/>
  <c r="O2262" i="1"/>
  <c r="Y2268" i="1"/>
  <c r="H2271" i="1"/>
  <c r="U2271" i="1" s="1"/>
  <c r="W2271" i="1" s="1"/>
  <c r="X2295" i="1"/>
  <c r="Y2307" i="1"/>
  <c r="O2310" i="1"/>
  <c r="X2316" i="1"/>
  <c r="Y2336" i="1"/>
  <c r="X2339" i="1"/>
  <c r="Y2350" i="1"/>
  <c r="Y2359" i="1"/>
  <c r="Y2367" i="1"/>
  <c r="Y2371" i="1"/>
  <c r="H2380" i="1"/>
  <c r="U2380" i="1" s="1"/>
  <c r="W2380" i="1" s="1"/>
  <c r="X2380" i="1"/>
  <c r="X1145" i="1"/>
  <c r="X1156" i="1"/>
  <c r="Z1156" i="1" s="1"/>
  <c r="H1158" i="1"/>
  <c r="U1158" i="1" s="1"/>
  <c r="W1158" i="1" s="1"/>
  <c r="Y1160" i="1"/>
  <c r="H1162" i="1"/>
  <c r="U1162" i="1" s="1"/>
  <c r="H1168" i="1"/>
  <c r="Z1169" i="1"/>
  <c r="O1185" i="1"/>
  <c r="X1231" i="1"/>
  <c r="X1234" i="1"/>
  <c r="Y1238" i="1"/>
  <c r="X1244" i="1"/>
  <c r="Z1244" i="1" s="1"/>
  <c r="H1265" i="1"/>
  <c r="U1265" i="1" s="1"/>
  <c r="W1265" i="1" s="1"/>
  <c r="Z1265" i="1" s="1"/>
  <c r="X1288" i="1"/>
  <c r="H1295" i="1"/>
  <c r="U1295" i="1" s="1"/>
  <c r="W1295" i="1" s="1"/>
  <c r="Y1302" i="1"/>
  <c r="H1307" i="1"/>
  <c r="U1307" i="1" s="1"/>
  <c r="W1307" i="1" s="1"/>
  <c r="Y1352" i="1"/>
  <c r="H1359" i="1"/>
  <c r="U1359" i="1" s="1"/>
  <c r="W1359" i="1" s="1"/>
  <c r="Z1359" i="1" s="1"/>
  <c r="H1361" i="1"/>
  <c r="U1361" i="1" s="1"/>
  <c r="W1361" i="1" s="1"/>
  <c r="H1363" i="1"/>
  <c r="U1363" i="1" s="1"/>
  <c r="W1363" i="1" s="1"/>
  <c r="X1366" i="1"/>
  <c r="O1368" i="1"/>
  <c r="Y1375" i="1"/>
  <c r="Y1383" i="1"/>
  <c r="X1393" i="1"/>
  <c r="O1399" i="1"/>
  <c r="O1401" i="1"/>
  <c r="X1404" i="1"/>
  <c r="Z1404" i="1" s="1"/>
  <c r="Y1458" i="1"/>
  <c r="Y1470" i="1"/>
  <c r="Y1482" i="1"/>
  <c r="Y1506" i="1"/>
  <c r="Y1510" i="1"/>
  <c r="Y1520" i="1"/>
  <c r="Y1532" i="1"/>
  <c r="Y1544" i="1"/>
  <c r="Y1556" i="1"/>
  <c r="Y1568" i="1"/>
  <c r="X1578" i="1"/>
  <c r="X1592" i="1"/>
  <c r="O1842" i="1"/>
  <c r="O1854" i="1"/>
  <c r="O1882" i="1"/>
  <c r="O1894" i="1"/>
  <c r="H1962" i="1"/>
  <c r="U1962" i="1" s="1"/>
  <c r="W1962" i="1" s="1"/>
  <c r="X1993" i="1"/>
  <c r="X1997" i="1"/>
  <c r="Z1997" i="1" s="1"/>
  <c r="O2286" i="1"/>
  <c r="O2466" i="1"/>
  <c r="H2466" i="1"/>
  <c r="U2466" i="1" s="1"/>
  <c r="V2466" i="1" s="1"/>
  <c r="X1152" i="1"/>
  <c r="H1175" i="1"/>
  <c r="O1180" i="1"/>
  <c r="X1223" i="1"/>
  <c r="O1259" i="1"/>
  <c r="Y1499" i="1"/>
  <c r="H1575" i="1"/>
  <c r="U1575" i="1" s="1"/>
  <c r="W1575" i="1" s="1"/>
  <c r="Z1575" i="1" s="1"/>
  <c r="X1579" i="1"/>
  <c r="H1647" i="1"/>
  <c r="U1647" i="1" s="1"/>
  <c r="W1647" i="1" s="1"/>
  <c r="X1650" i="1"/>
  <c r="Y1659" i="1"/>
  <c r="X1671" i="1"/>
  <c r="H1691" i="1"/>
  <c r="U1691" i="1" s="1"/>
  <c r="W1691" i="1" s="1"/>
  <c r="X1696" i="1"/>
  <c r="Y1711" i="1"/>
  <c r="Y1718" i="1"/>
  <c r="Y1725" i="1"/>
  <c r="H1859" i="1"/>
  <c r="U1859" i="1" s="1"/>
  <c r="W1859" i="1" s="1"/>
  <c r="Y1875" i="1"/>
  <c r="Y1882" i="1"/>
  <c r="Y1927" i="1"/>
  <c r="H1939" i="1"/>
  <c r="U1939" i="1" s="1"/>
  <c r="W1939" i="1" s="1"/>
  <c r="H1951" i="1"/>
  <c r="U1951" i="1" s="1"/>
  <c r="W1951" i="1" s="1"/>
  <c r="Z1951" i="1" s="1"/>
  <c r="H1958" i="1"/>
  <c r="U1958" i="1" s="1"/>
  <c r="W1958" i="1" s="1"/>
  <c r="Y1965" i="1"/>
  <c r="H1967" i="1"/>
  <c r="U1967" i="1" s="1"/>
  <c r="W1967" i="1" s="1"/>
  <c r="Y2185" i="1"/>
  <c r="X2190" i="1"/>
  <c r="Y2194" i="1"/>
  <c r="Y2197" i="1"/>
  <c r="H2215" i="1"/>
  <c r="U2215" i="1" s="1"/>
  <c r="W2215" i="1" s="1"/>
  <c r="X2216" i="1"/>
  <c r="Z2216" i="1" s="1"/>
  <c r="Y2218" i="1"/>
  <c r="X2225" i="1"/>
  <c r="Y2233" i="1"/>
  <c r="X2257" i="1"/>
  <c r="O2260" i="1"/>
  <c r="O2571" i="1"/>
  <c r="H2571" i="1"/>
  <c r="U2571" i="1" s="1"/>
  <c r="V2571" i="1" s="1"/>
  <c r="W2571" i="1"/>
  <c r="X1146" i="1"/>
  <c r="Z1146" i="1" s="1"/>
  <c r="X1148" i="1"/>
  <c r="Z1148" i="1" s="1"/>
  <c r="H1150" i="1"/>
  <c r="X1170" i="1"/>
  <c r="Z1170" i="1" s="1"/>
  <c r="Y1182" i="1"/>
  <c r="X1195" i="1"/>
  <c r="Z1195" i="1" s="1"/>
  <c r="Y1199" i="1"/>
  <c r="Y1217" i="1"/>
  <c r="X1226" i="1"/>
  <c r="Y1228" i="1"/>
  <c r="H1232" i="1"/>
  <c r="U1232" i="1" s="1"/>
  <c r="W1232" i="1" s="1"/>
  <c r="H1253" i="1"/>
  <c r="U1253" i="1" s="1"/>
  <c r="W1253" i="1" s="1"/>
  <c r="O1331" i="1"/>
  <c r="O1343" i="1"/>
  <c r="O1357" i="1"/>
  <c r="Y1367" i="1"/>
  <c r="Y1373" i="1"/>
  <c r="Y1377" i="1"/>
  <c r="H1380" i="1"/>
  <c r="U1380" i="1" s="1"/>
  <c r="W1380" i="1" s="1"/>
  <c r="Y1395" i="1"/>
  <c r="X1398" i="1"/>
  <c r="O1409" i="1"/>
  <c r="Y1416" i="1"/>
  <c r="H1428" i="1"/>
  <c r="U1428" i="1" s="1"/>
  <c r="W1428" i="1" s="1"/>
  <c r="H1434" i="1"/>
  <c r="U1434" i="1" s="1"/>
  <c r="W1434" i="1" s="1"/>
  <c r="Z1434" i="1" s="1"/>
  <c r="H1440" i="1"/>
  <c r="U1440" i="1" s="1"/>
  <c r="W1440" i="1" s="1"/>
  <c r="Z1440" i="1" s="1"/>
  <c r="H1446" i="1"/>
  <c r="U1446" i="1" s="1"/>
  <c r="W1446" i="1" s="1"/>
  <c r="H1452" i="1"/>
  <c r="U1452" i="1" s="1"/>
  <c r="W1452" i="1" s="1"/>
  <c r="H1458" i="1"/>
  <c r="U1458" i="1" s="1"/>
  <c r="W1458" i="1" s="1"/>
  <c r="H1464" i="1"/>
  <c r="U1464" i="1" s="1"/>
  <c r="W1464" i="1" s="1"/>
  <c r="H1470" i="1"/>
  <c r="U1470" i="1" s="1"/>
  <c r="W1470" i="1" s="1"/>
  <c r="Y1480" i="1"/>
  <c r="Y1492" i="1"/>
  <c r="H1605" i="1"/>
  <c r="U1605" i="1" s="1"/>
  <c r="W1605" i="1" s="1"/>
  <c r="Z1605" i="1" s="1"/>
  <c r="H1640" i="1"/>
  <c r="U1640" i="1" s="1"/>
  <c r="W1640" i="1" s="1"/>
  <c r="H1652" i="1"/>
  <c r="U1652" i="1" s="1"/>
  <c r="W1652" i="1" s="1"/>
  <c r="Y1661" i="1"/>
  <c r="Y1687" i="1"/>
  <c r="Y1140" i="1"/>
  <c r="O1414" i="1"/>
  <c r="Y1624" i="1"/>
  <c r="H1638" i="1"/>
  <c r="U1638" i="1" s="1"/>
  <c r="W1638" i="1" s="1"/>
  <c r="H1645" i="1"/>
  <c r="U1645" i="1" s="1"/>
  <c r="W1645" i="1" s="1"/>
  <c r="H1678" i="1"/>
  <c r="U1678" i="1" s="1"/>
  <c r="W1678" i="1" s="1"/>
  <c r="X1685" i="1"/>
  <c r="X1725" i="1"/>
  <c r="O1850" i="1"/>
  <c r="O1859" i="1"/>
  <c r="O1878" i="1"/>
  <c r="H2053" i="1"/>
  <c r="U2053" i="1" s="1"/>
  <c r="W2053" i="1" s="1"/>
  <c r="Y2082" i="1"/>
  <c r="H2142" i="1"/>
  <c r="U2142" i="1" s="1"/>
  <c r="W2142" i="1" s="1"/>
  <c r="H2179" i="1"/>
  <c r="U2179" i="1" s="1"/>
  <c r="W2179" i="1" s="1"/>
  <c r="Y2202" i="1"/>
  <c r="Y2213" i="1"/>
  <c r="H2223" i="1"/>
  <c r="U2223" i="1" s="1"/>
  <c r="W2223" i="1" s="1"/>
  <c r="H2243" i="1"/>
  <c r="U2243" i="1" s="1"/>
  <c r="W2243" i="1" s="1"/>
  <c r="Y2251" i="1"/>
  <c r="Y2255" i="1"/>
  <c r="Y2265" i="1"/>
  <c r="Y2289" i="1"/>
  <c r="X2300" i="1"/>
  <c r="Y2306" i="1"/>
  <c r="H2376" i="1"/>
  <c r="U2376" i="1" s="1"/>
  <c r="W2376" i="1" s="1"/>
  <c r="H2421" i="1"/>
  <c r="U2421" i="1" s="1"/>
  <c r="V2421" i="1" s="1"/>
  <c r="W2421" i="1"/>
  <c r="H2455" i="1"/>
  <c r="U2455" i="1" s="1"/>
  <c r="V2455" i="1" s="1"/>
  <c r="W2455" i="1"/>
  <c r="H2546" i="1"/>
  <c r="U2546" i="1" s="1"/>
  <c r="V2546" i="1" s="1"/>
  <c r="W2546" i="1"/>
  <c r="H2569" i="1"/>
  <c r="U2569" i="1" s="1"/>
  <c r="V2569" i="1" s="1"/>
  <c r="O2569" i="1"/>
  <c r="H1176" i="1"/>
  <c r="H1188" i="1"/>
  <c r="O1191" i="1"/>
  <c r="H1241" i="1"/>
  <c r="U1241" i="1" s="1"/>
  <c r="W1241" i="1" s="1"/>
  <c r="Z1241" i="1" s="1"/>
  <c r="H1281" i="1"/>
  <c r="U1281" i="1" s="1"/>
  <c r="W1281" i="1" s="1"/>
  <c r="H1284" i="1"/>
  <c r="U1284" i="1" s="1"/>
  <c r="W1284" i="1" s="1"/>
  <c r="Y1291" i="1"/>
  <c r="Y1298" i="1"/>
  <c r="H1303" i="1"/>
  <c r="U1303" i="1" s="1"/>
  <c r="W1303" i="1" s="1"/>
  <c r="Y1310" i="1"/>
  <c r="Y1324" i="1"/>
  <c r="H1329" i="1"/>
  <c r="U1329" i="1" s="1"/>
  <c r="W1329" i="1" s="1"/>
  <c r="Y1336" i="1"/>
  <c r="H1341" i="1"/>
  <c r="U1341" i="1" s="1"/>
  <c r="W1341" i="1" s="1"/>
  <c r="Y1348" i="1"/>
  <c r="H1353" i="1"/>
  <c r="U1353" i="1" s="1"/>
  <c r="W1353" i="1" s="1"/>
  <c r="Y1355" i="1"/>
  <c r="Y1371" i="1"/>
  <c r="H1376" i="1"/>
  <c r="U1376" i="1" s="1"/>
  <c r="W1376" i="1" s="1"/>
  <c r="Z1376" i="1" s="1"/>
  <c r="Y1380" i="1"/>
  <c r="H1384" i="1"/>
  <c r="U1384" i="1" s="1"/>
  <c r="W1384" i="1" s="1"/>
  <c r="Y1386" i="1"/>
  <c r="Y1389" i="1"/>
  <c r="Y1404" i="1"/>
  <c r="H1421" i="1"/>
  <c r="U1421" i="1" s="1"/>
  <c r="W1421" i="1" s="1"/>
  <c r="H1423" i="1"/>
  <c r="U1423" i="1" s="1"/>
  <c r="W1423" i="1" s="1"/>
  <c r="H1427" i="1"/>
  <c r="U1427" i="1" s="1"/>
  <c r="W1427" i="1" s="1"/>
  <c r="Z1427" i="1" s="1"/>
  <c r="H1429" i="1"/>
  <c r="U1429" i="1" s="1"/>
  <c r="W1429" i="1" s="1"/>
  <c r="H1433" i="1"/>
  <c r="U1433" i="1" s="1"/>
  <c r="W1433" i="1" s="1"/>
  <c r="Z1433" i="1" s="1"/>
  <c r="H1435" i="1"/>
  <c r="U1435" i="1" s="1"/>
  <c r="W1435" i="1" s="1"/>
  <c r="Z1435" i="1" s="1"/>
  <c r="H1439" i="1"/>
  <c r="U1439" i="1" s="1"/>
  <c r="W1439" i="1" s="1"/>
  <c r="Z1439" i="1" s="1"/>
  <c r="H1441" i="1"/>
  <c r="U1441" i="1" s="1"/>
  <c r="W1441" i="1" s="1"/>
  <c r="H1445" i="1"/>
  <c r="U1445" i="1" s="1"/>
  <c r="W1445" i="1" s="1"/>
  <c r="H1447" i="1"/>
  <c r="U1447" i="1" s="1"/>
  <c r="W1447" i="1" s="1"/>
  <c r="Z1447" i="1" s="1"/>
  <c r="H1451" i="1"/>
  <c r="U1451" i="1" s="1"/>
  <c r="W1451" i="1" s="1"/>
  <c r="H1453" i="1"/>
  <c r="U1453" i="1" s="1"/>
  <c r="W1453" i="1" s="1"/>
  <c r="Z1453" i="1" s="1"/>
  <c r="H1457" i="1"/>
  <c r="U1457" i="1" s="1"/>
  <c r="W1457" i="1" s="1"/>
  <c r="H1463" i="1"/>
  <c r="U1463" i="1" s="1"/>
  <c r="W1463" i="1" s="1"/>
  <c r="H1469" i="1"/>
  <c r="U1469" i="1" s="1"/>
  <c r="W1469" i="1" s="1"/>
  <c r="Z1469" i="1" s="1"/>
  <c r="O1471" i="1"/>
  <c r="Y1478" i="1"/>
  <c r="Y1490" i="1"/>
  <c r="Y1611" i="1"/>
  <c r="Y1620" i="1"/>
  <c r="Y1629" i="1"/>
  <c r="H1866" i="1"/>
  <c r="U1866" i="1" s="1"/>
  <c r="W1866" i="1" s="1"/>
  <c r="Y2042" i="1"/>
  <c r="H2135" i="1"/>
  <c r="U2135" i="1" s="1"/>
  <c r="W2135" i="1" s="1"/>
  <c r="O2207" i="1"/>
  <c r="X2238" i="1"/>
  <c r="Z2238" i="1" s="1"/>
  <c r="X2240" i="1"/>
  <c r="O2256" i="1"/>
  <c r="O2313" i="1"/>
  <c r="Y2321" i="1"/>
  <c r="Y2337" i="1"/>
  <c r="O2340" i="1"/>
  <c r="Y2366" i="1"/>
  <c r="X2370" i="1"/>
  <c r="H1245" i="1"/>
  <c r="U1245" i="1" s="1"/>
  <c r="W1245" i="1" s="1"/>
  <c r="Y1284" i="1"/>
  <c r="H1289" i="1"/>
  <c r="U1289" i="1" s="1"/>
  <c r="W1289" i="1" s="1"/>
  <c r="X1296" i="1"/>
  <c r="H1315" i="1"/>
  <c r="U1315" i="1" s="1"/>
  <c r="W1315" i="1" s="1"/>
  <c r="H1577" i="1"/>
  <c r="U1577" i="1" s="1"/>
  <c r="W1577" i="1" s="1"/>
  <c r="H1588" i="1"/>
  <c r="U1588" i="1" s="1"/>
  <c r="W1588" i="1" s="1"/>
  <c r="Y1607" i="1"/>
  <c r="H1618" i="1"/>
  <c r="U1618" i="1" s="1"/>
  <c r="W1618" i="1" s="1"/>
  <c r="Y1622" i="1"/>
  <c r="H1627" i="1"/>
  <c r="U1627" i="1" s="1"/>
  <c r="W1627" i="1" s="1"/>
  <c r="H1643" i="1"/>
  <c r="U1643" i="1" s="1"/>
  <c r="W1643" i="1" s="1"/>
  <c r="Y1650" i="1"/>
  <c r="X1719" i="1"/>
  <c r="H1817" i="1"/>
  <c r="U1817" i="1" s="1"/>
  <c r="W1817" i="1" s="1"/>
  <c r="Y1982" i="1"/>
  <c r="X2000" i="1"/>
  <c r="X2007" i="1"/>
  <c r="Y2014" i="1"/>
  <c r="H2026" i="1"/>
  <c r="U2026" i="1" s="1"/>
  <c r="W2026" i="1" s="1"/>
  <c r="Y2056" i="1"/>
  <c r="Y2068" i="1"/>
  <c r="Y2080" i="1"/>
  <c r="Y2096" i="1"/>
  <c r="Y2126" i="1"/>
  <c r="O2131" i="1"/>
  <c r="O2147" i="1"/>
  <c r="H2168" i="1"/>
  <c r="U2168" i="1" s="1"/>
  <c r="W2168" i="1" s="1"/>
  <c r="Y2190" i="1"/>
  <c r="X2195" i="1"/>
  <c r="O2198" i="1"/>
  <c r="Y2200" i="1"/>
  <c r="Y2207" i="1"/>
  <c r="Y2209" i="1"/>
  <c r="X2219" i="1"/>
  <c r="Y2225" i="1"/>
  <c r="H2234" i="1"/>
  <c r="U2234" i="1" s="1"/>
  <c r="W2234" i="1" s="1"/>
  <c r="Z2234" i="1" s="1"/>
  <c r="H2239" i="1"/>
  <c r="U2239" i="1" s="1"/>
  <c r="W2239" i="1" s="1"/>
  <c r="H2250" i="1"/>
  <c r="U2250" i="1" s="1"/>
  <c r="W2250" i="1" s="1"/>
  <c r="X2252" i="1"/>
  <c r="Y2256" i="1"/>
  <c r="Y2263" i="1"/>
  <c r="H2265" i="1"/>
  <c r="U2265" i="1" s="1"/>
  <c r="W2265" i="1" s="1"/>
  <c r="Y2278" i="1"/>
  <c r="X2282" i="1"/>
  <c r="X2289" i="1"/>
  <c r="Y2313" i="1"/>
  <c r="Y2317" i="1"/>
  <c r="Y2326" i="1"/>
  <c r="Y2335" i="1"/>
  <c r="Y2344" i="1"/>
  <c r="O2366" i="1"/>
  <c r="Y2871" i="1"/>
  <c r="O1178" i="1"/>
  <c r="Y1195" i="1"/>
  <c r="O1339" i="1"/>
  <c r="O1351" i="1"/>
  <c r="X1357" i="1"/>
  <c r="Z1357" i="1" s="1"/>
  <c r="X1360" i="1"/>
  <c r="H1362" i="1"/>
  <c r="U1362" i="1" s="1"/>
  <c r="W1362" i="1" s="1"/>
  <c r="X1363" i="1"/>
  <c r="X1367" i="1"/>
  <c r="Z1367" i="1" s="1"/>
  <c r="Y1376" i="1"/>
  <c r="Y1398" i="1"/>
  <c r="H1401" i="1"/>
  <c r="U1401" i="1" s="1"/>
  <c r="W1401" i="1" s="1"/>
  <c r="Z1401" i="1" s="1"/>
  <c r="Y1412" i="1"/>
  <c r="Y1476" i="1"/>
  <c r="Y1488" i="1"/>
  <c r="X1502" i="1"/>
  <c r="Y1516" i="1"/>
  <c r="Y1538" i="1"/>
  <c r="Y1562" i="1"/>
  <c r="H1580" i="1"/>
  <c r="U1580" i="1" s="1"/>
  <c r="W1580" i="1" s="1"/>
  <c r="X1593" i="1"/>
  <c r="H1599" i="1"/>
  <c r="U1599" i="1" s="1"/>
  <c r="W1599" i="1" s="1"/>
  <c r="Y1848" i="1"/>
  <c r="O1867" i="1"/>
  <c r="O1888" i="1"/>
  <c r="H1930" i="1"/>
  <c r="U1930" i="1" s="1"/>
  <c r="W1930" i="1" s="1"/>
  <c r="H1968" i="1"/>
  <c r="U1968" i="1" s="1"/>
  <c r="W1968" i="1" s="1"/>
  <c r="X1989" i="1"/>
  <c r="X2002" i="1"/>
  <c r="Y2119" i="1"/>
  <c r="X2144" i="1"/>
  <c r="Z2144" i="1" s="1"/>
  <c r="O2183" i="1"/>
  <c r="O2261" i="1"/>
  <c r="H2565" i="1"/>
  <c r="U2565" i="1" s="1"/>
  <c r="V2565" i="1" s="1"/>
  <c r="W2565" i="1"/>
  <c r="Y2381" i="1"/>
  <c r="X2423" i="1"/>
  <c r="X2436" i="1"/>
  <c r="H2477" i="1"/>
  <c r="U2477" i="1" s="1"/>
  <c r="V2477" i="1" s="1"/>
  <c r="O2508" i="1"/>
  <c r="X2531" i="1"/>
  <c r="H2540" i="1"/>
  <c r="U2540" i="1" s="1"/>
  <c r="V2540" i="1" s="1"/>
  <c r="Y2540" i="1" s="1"/>
  <c r="O2559" i="1"/>
  <c r="X2561" i="1"/>
  <c r="X2565" i="1"/>
  <c r="W2573" i="1"/>
  <c r="X2587" i="1"/>
  <c r="X2596" i="1"/>
  <c r="H2601" i="1"/>
  <c r="U2601" i="1" s="1"/>
  <c r="V2601" i="1" s="1"/>
  <c r="H2608" i="1"/>
  <c r="U2608" i="1" s="1"/>
  <c r="V2608" i="1" s="1"/>
  <c r="H2619" i="1"/>
  <c r="U2619" i="1" s="1"/>
  <c r="V2619" i="1" s="1"/>
  <c r="X2632" i="1"/>
  <c r="W2644" i="1"/>
  <c r="Y2644" i="1" s="1"/>
  <c r="X2656" i="1"/>
  <c r="X2670" i="1"/>
  <c r="H2677" i="1"/>
  <c r="U2677" i="1" s="1"/>
  <c r="V2677" i="1" s="1"/>
  <c r="X2687" i="1"/>
  <c r="X2693" i="1"/>
  <c r="H2719" i="1"/>
  <c r="U2719" i="1" s="1"/>
  <c r="V2719" i="1" s="1"/>
  <c r="H2721" i="1"/>
  <c r="U2721" i="1" s="1"/>
  <c r="V2721" i="1" s="1"/>
  <c r="W2725" i="1"/>
  <c r="W2743" i="1"/>
  <c r="X2754" i="1"/>
  <c r="W2759" i="1"/>
  <c r="X2794" i="1"/>
  <c r="X2799" i="1"/>
  <c r="H2806" i="1"/>
  <c r="U2806" i="1" s="1"/>
  <c r="V2806" i="1" s="1"/>
  <c r="H2810" i="1"/>
  <c r="U2810" i="1" s="1"/>
  <c r="V2810" i="1" s="1"/>
  <c r="H2813" i="1"/>
  <c r="U2813" i="1" s="1"/>
  <c r="V2813" i="1" s="1"/>
  <c r="H2815" i="1"/>
  <c r="U2815" i="1" s="1"/>
  <c r="V2815" i="1" s="1"/>
  <c r="X2832" i="1"/>
  <c r="X2836" i="1"/>
  <c r="X2845" i="1"/>
  <c r="O2856" i="1"/>
  <c r="O2864" i="1"/>
  <c r="W2884" i="1"/>
  <c r="H2886" i="1"/>
  <c r="U2886" i="1" s="1"/>
  <c r="V2886" i="1" s="1"/>
  <c r="H2904" i="1"/>
  <c r="U2904" i="1" s="1"/>
  <c r="V2904" i="1" s="1"/>
  <c r="H2929" i="1"/>
  <c r="U2929" i="1" s="1"/>
  <c r="V2929" i="1" s="1"/>
  <c r="O2947" i="1"/>
  <c r="X2952" i="1"/>
  <c r="X2959" i="1"/>
  <c r="X2966" i="1"/>
  <c r="H2971" i="1"/>
  <c r="U2971" i="1" s="1"/>
  <c r="V2971" i="1" s="1"/>
  <c r="X2984" i="1"/>
  <c r="X2988" i="1"/>
  <c r="O2992" i="1"/>
  <c r="H2999" i="1"/>
  <c r="U2999" i="1" s="1"/>
  <c r="V2999" i="1" s="1"/>
  <c r="Y3078" i="1"/>
  <c r="H2377" i="1"/>
  <c r="U2377" i="1" s="1"/>
  <c r="W2377" i="1" s="1"/>
  <c r="X2385" i="1"/>
  <c r="Z2385" i="1" s="1"/>
  <c r="Y2396" i="1"/>
  <c r="H2437" i="1"/>
  <c r="U2437" i="1" s="1"/>
  <c r="V2437" i="1" s="1"/>
  <c r="Y2437" i="1" s="1"/>
  <c r="O2448" i="1"/>
  <c r="O2470" i="1"/>
  <c r="O2492" i="1"/>
  <c r="H2498" i="1"/>
  <c r="U2498" i="1" s="1"/>
  <c r="V2498" i="1" s="1"/>
  <c r="O2501" i="1"/>
  <c r="H2533" i="1"/>
  <c r="U2533" i="1" s="1"/>
  <c r="V2533" i="1" s="1"/>
  <c r="O2555" i="1"/>
  <c r="W2594" i="1"/>
  <c r="X2608" i="1"/>
  <c r="H2610" i="1"/>
  <c r="U2610" i="1" s="1"/>
  <c r="V2610" i="1" s="1"/>
  <c r="X2630" i="1"/>
  <c r="W2687" i="1"/>
  <c r="O2777" i="1"/>
  <c r="O2808" i="1"/>
  <c r="H2872" i="1"/>
  <c r="U2872" i="1" s="1"/>
  <c r="V2872" i="1" s="1"/>
  <c r="O2986" i="1"/>
  <c r="Y3021" i="1"/>
  <c r="Y3052" i="1"/>
  <c r="Y3055" i="1"/>
  <c r="Y3081" i="1"/>
  <c r="Y3084" i="1"/>
  <c r="Y3087" i="1"/>
  <c r="Y3110" i="1"/>
  <c r="X2375" i="1"/>
  <c r="X2383" i="1"/>
  <c r="Z2383" i="1" s="1"/>
  <c r="H2401" i="1"/>
  <c r="U2401" i="1" s="1"/>
  <c r="W2401" i="1" s="1"/>
  <c r="Y2407" i="1"/>
  <c r="O2423" i="1"/>
  <c r="X2437" i="1"/>
  <c r="X2457" i="1"/>
  <c r="H2471" i="1"/>
  <c r="U2471" i="1" s="1"/>
  <c r="V2471" i="1" s="1"/>
  <c r="X2492" i="1"/>
  <c r="H2496" i="1"/>
  <c r="U2496" i="1" s="1"/>
  <c r="V2496" i="1" s="1"/>
  <c r="O2538" i="1"/>
  <c r="H2542" i="1"/>
  <c r="U2542" i="1" s="1"/>
  <c r="V2542" i="1" s="1"/>
  <c r="Y2542" i="1" s="1"/>
  <c r="H2544" i="1"/>
  <c r="U2544" i="1" s="1"/>
  <c r="V2544" i="1" s="1"/>
  <c r="X2548" i="1"/>
  <c r="H2578" i="1"/>
  <c r="U2578" i="1" s="1"/>
  <c r="V2578" i="1" s="1"/>
  <c r="X2582" i="1"/>
  <c r="X2585" i="1"/>
  <c r="W2592" i="1"/>
  <c r="Y2592" i="1" s="1"/>
  <c r="X2594" i="1"/>
  <c r="H2620" i="1"/>
  <c r="U2620" i="1" s="1"/>
  <c r="V2620" i="1" s="1"/>
  <c r="W2636" i="1"/>
  <c r="H2641" i="1"/>
  <c r="U2641" i="1" s="1"/>
  <c r="V2641" i="1" s="1"/>
  <c r="H2643" i="1"/>
  <c r="U2643" i="1" s="1"/>
  <c r="V2643" i="1" s="1"/>
  <c r="X2654" i="1"/>
  <c r="W2656" i="1"/>
  <c r="W2671" i="1"/>
  <c r="W2696" i="1"/>
  <c r="O2706" i="1"/>
  <c r="O2708" i="1"/>
  <c r="X2719" i="1"/>
  <c r="W2736" i="1"/>
  <c r="O2775" i="1"/>
  <c r="W2783" i="1"/>
  <c r="H2793" i="1"/>
  <c r="U2793" i="1" s="1"/>
  <c r="V2793" i="1" s="1"/>
  <c r="H2811" i="1"/>
  <c r="U2811" i="1" s="1"/>
  <c r="V2811" i="1" s="1"/>
  <c r="X2819" i="1"/>
  <c r="H2826" i="1"/>
  <c r="U2826" i="1" s="1"/>
  <c r="V2826" i="1" s="1"/>
  <c r="X2837" i="1"/>
  <c r="H2841" i="1"/>
  <c r="U2841" i="1" s="1"/>
  <c r="V2841" i="1" s="1"/>
  <c r="O2843" i="1"/>
  <c r="H2852" i="1"/>
  <c r="U2852" i="1" s="1"/>
  <c r="V2852" i="1" s="1"/>
  <c r="Y2852" i="1" s="1"/>
  <c r="H2854" i="1"/>
  <c r="U2854" i="1" s="1"/>
  <c r="V2854" i="1" s="1"/>
  <c r="H2863" i="1"/>
  <c r="U2863" i="1" s="1"/>
  <c r="V2863" i="1" s="1"/>
  <c r="H2866" i="1"/>
  <c r="U2866" i="1" s="1"/>
  <c r="V2866" i="1" s="1"/>
  <c r="Y2866" i="1" s="1"/>
  <c r="W2873" i="1"/>
  <c r="X2888" i="1"/>
  <c r="H2893" i="1"/>
  <c r="U2893" i="1" s="1"/>
  <c r="V2893" i="1" s="1"/>
  <c r="X2899" i="1"/>
  <c r="O2913" i="1"/>
  <c r="H2927" i="1"/>
  <c r="U2927" i="1" s="1"/>
  <c r="V2927" i="1" s="1"/>
  <c r="H2936" i="1"/>
  <c r="U2936" i="1" s="1"/>
  <c r="V2936" i="1" s="1"/>
  <c r="W2943" i="1"/>
  <c r="X2950" i="1"/>
  <c r="X2957" i="1"/>
  <c r="W2975" i="1"/>
  <c r="H2978" i="1"/>
  <c r="U2978" i="1" s="1"/>
  <c r="V2978" i="1" s="1"/>
  <c r="X2995" i="1"/>
  <c r="O2997" i="1"/>
  <c r="H3004" i="1"/>
  <c r="U3004" i="1" s="1"/>
  <c r="V3004" i="1" s="1"/>
  <c r="X3007" i="1"/>
  <c r="H3014" i="1"/>
  <c r="U3014" i="1" s="1"/>
  <c r="V3014" i="1" s="1"/>
  <c r="Y3014" i="1" s="1"/>
  <c r="Y3027" i="1"/>
  <c r="Y3030" i="1"/>
  <c r="X2411" i="1"/>
  <c r="Z2411" i="1" s="1"/>
  <c r="X2455" i="1"/>
  <c r="H2487" i="1"/>
  <c r="U2487" i="1" s="1"/>
  <c r="V2487" i="1" s="1"/>
  <c r="Y2487" i="1" s="1"/>
  <c r="O2520" i="1"/>
  <c r="Y2865" i="1"/>
  <c r="O2871" i="1"/>
  <c r="O2920" i="1"/>
  <c r="X2449" i="1"/>
  <c r="X2458" i="1"/>
  <c r="W2467" i="1"/>
  <c r="X2469" i="1"/>
  <c r="X2490" i="1"/>
  <c r="X2522" i="1"/>
  <c r="X2549" i="1"/>
  <c r="W2662" i="1"/>
  <c r="H2673" i="1"/>
  <c r="U2673" i="1" s="1"/>
  <c r="V2673" i="1" s="1"/>
  <c r="O2684" i="1"/>
  <c r="X2690" i="1"/>
  <c r="H2704" i="1"/>
  <c r="U2704" i="1" s="1"/>
  <c r="V2704" i="1" s="1"/>
  <c r="H2717" i="1"/>
  <c r="U2717" i="1" s="1"/>
  <c r="V2717" i="1" s="1"/>
  <c r="H2723" i="1"/>
  <c r="U2723" i="1" s="1"/>
  <c r="V2723" i="1" s="1"/>
  <c r="X2743" i="1"/>
  <c r="W2752" i="1"/>
  <c r="X2759" i="1"/>
  <c r="H2762" i="1"/>
  <c r="U2762" i="1" s="1"/>
  <c r="V2762" i="1" s="1"/>
  <c r="X2784" i="1"/>
  <c r="H2800" i="1"/>
  <c r="U2800" i="1" s="1"/>
  <c r="V2800" i="1" s="1"/>
  <c r="H2804" i="1"/>
  <c r="U2804" i="1" s="1"/>
  <c r="V2804" i="1" s="1"/>
  <c r="W2809" i="1"/>
  <c r="Y2809" i="1" s="1"/>
  <c r="X2824" i="1"/>
  <c r="W2830" i="1"/>
  <c r="W2839" i="1"/>
  <c r="H2844" i="1"/>
  <c r="U2844" i="1" s="1"/>
  <c r="V2844" i="1" s="1"/>
  <c r="X2852" i="1"/>
  <c r="H2861" i="1"/>
  <c r="U2861" i="1" s="1"/>
  <c r="V2861" i="1" s="1"/>
  <c r="Y2861" i="1" s="1"/>
  <c r="H2882" i="1"/>
  <c r="U2882" i="1" s="1"/>
  <c r="V2882" i="1" s="1"/>
  <c r="X2908" i="1"/>
  <c r="W2911" i="1"/>
  <c r="X2915" i="1"/>
  <c r="X2917" i="1"/>
  <c r="H2932" i="1"/>
  <c r="U2932" i="1" s="1"/>
  <c r="V2932" i="1" s="1"/>
  <c r="H2941" i="1"/>
  <c r="U2941" i="1" s="1"/>
  <c r="V2941" i="1" s="1"/>
  <c r="O2960" i="1"/>
  <c r="H2967" i="1"/>
  <c r="U2967" i="1" s="1"/>
  <c r="V2967" i="1" s="1"/>
  <c r="X2980" i="1"/>
  <c r="O2984" i="1"/>
  <c r="O3002" i="1"/>
  <c r="H3006" i="1"/>
  <c r="U3006" i="1" s="1"/>
  <c r="V3006" i="1" s="1"/>
  <c r="H3008" i="1"/>
  <c r="U3008" i="1" s="1"/>
  <c r="V3008" i="1" s="1"/>
  <c r="Y3033" i="1"/>
  <c r="Y3079" i="1"/>
  <c r="O2562" i="1"/>
  <c r="O2566" i="1"/>
  <c r="H2648" i="1"/>
  <c r="U2648" i="1" s="1"/>
  <c r="V2648" i="1" s="1"/>
  <c r="W2698" i="1"/>
  <c r="O2711" i="1"/>
  <c r="W2984" i="1"/>
  <c r="Y3085" i="1"/>
  <c r="Y3105" i="1"/>
  <c r="X2377" i="1"/>
  <c r="X2395" i="1"/>
  <c r="Y2397" i="1"/>
  <c r="X2408" i="1"/>
  <c r="Y2410" i="1"/>
  <c r="W2420" i="1"/>
  <c r="X2422" i="1"/>
  <c r="X2439" i="1"/>
  <c r="W2445" i="1"/>
  <c r="H2483" i="1"/>
  <c r="U2483" i="1" s="1"/>
  <c r="V2483" i="1" s="1"/>
  <c r="X2516" i="1"/>
  <c r="X2520" i="1"/>
  <c r="H2541" i="1"/>
  <c r="U2541" i="1" s="1"/>
  <c r="V2541" i="1" s="1"/>
  <c r="H2568" i="1"/>
  <c r="U2568" i="1" s="1"/>
  <c r="V2568" i="1" s="1"/>
  <c r="O2572" i="1"/>
  <c r="X2578" i="1"/>
  <c r="H2586" i="1"/>
  <c r="U2586" i="1" s="1"/>
  <c r="V2586" i="1" s="1"/>
  <c r="Y2586" i="1" s="1"/>
  <c r="H2590" i="1"/>
  <c r="U2590" i="1" s="1"/>
  <c r="V2590" i="1" s="1"/>
  <c r="X2609" i="1"/>
  <c r="X2616" i="1"/>
  <c r="H2669" i="1"/>
  <c r="U2669" i="1" s="1"/>
  <c r="V2669" i="1" s="1"/>
  <c r="W2682" i="1"/>
  <c r="W2694" i="1"/>
  <c r="Y2694" i="1" s="1"/>
  <c r="H2711" i="1"/>
  <c r="U2711" i="1" s="1"/>
  <c r="V2711" i="1" s="1"/>
  <c r="X2713" i="1"/>
  <c r="X2730" i="1"/>
  <c r="X2741" i="1"/>
  <c r="H2764" i="1"/>
  <c r="U2764" i="1" s="1"/>
  <c r="V2764" i="1" s="1"/>
  <c r="X2780" i="1"/>
  <c r="W2782" i="1"/>
  <c r="X2798" i="1"/>
  <c r="X2816" i="1"/>
  <c r="X2828" i="1"/>
  <c r="X2835" i="1"/>
  <c r="W2837" i="1"/>
  <c r="X2848" i="1"/>
  <c r="H2857" i="1"/>
  <c r="U2857" i="1" s="1"/>
  <c r="V2857" i="1" s="1"/>
  <c r="W2869" i="1"/>
  <c r="Y2869" i="1" s="1"/>
  <c r="W2907" i="1"/>
  <c r="X2927" i="1"/>
  <c r="X2936" i="1"/>
  <c r="O2989" i="1"/>
  <c r="H2406" i="1"/>
  <c r="U2406" i="1" s="1"/>
  <c r="W2406" i="1" s="1"/>
  <c r="Z2406" i="1" s="1"/>
  <c r="H2438" i="1"/>
  <c r="U2438" i="1" s="1"/>
  <c r="V2438" i="1" s="1"/>
  <c r="O2463" i="1"/>
  <c r="X2518" i="1"/>
  <c r="X2530" i="1"/>
  <c r="X2572" i="1"/>
  <c r="H2579" i="1"/>
  <c r="U2579" i="1" s="1"/>
  <c r="V2579" i="1" s="1"/>
  <c r="H2588" i="1"/>
  <c r="U2588" i="1" s="1"/>
  <c r="V2588" i="1" s="1"/>
  <c r="Y2588" i="1" s="1"/>
  <c r="O2620" i="1"/>
  <c r="W2623" i="1"/>
  <c r="W2646" i="1"/>
  <c r="O2705" i="1"/>
  <c r="O2713" i="1"/>
  <c r="O2893" i="1"/>
  <c r="O2978" i="1"/>
  <c r="X2376" i="1"/>
  <c r="Y2378" i="1"/>
  <c r="Y2406" i="1"/>
  <c r="H2418" i="1"/>
  <c r="U2418" i="1" s="1"/>
  <c r="V2418" i="1" s="1"/>
  <c r="X2429" i="1"/>
  <c r="H2440" i="1"/>
  <c r="U2440" i="1" s="1"/>
  <c r="V2440" i="1" s="1"/>
  <c r="Y2440" i="1" s="1"/>
  <c r="O2443" i="1"/>
  <c r="H2446" i="1"/>
  <c r="U2446" i="1" s="1"/>
  <c r="V2446" i="1" s="1"/>
  <c r="X2452" i="1"/>
  <c r="H2481" i="1"/>
  <c r="U2481" i="1" s="1"/>
  <c r="V2481" i="1" s="1"/>
  <c r="O2486" i="1"/>
  <c r="O2512" i="1"/>
  <c r="X2514" i="1"/>
  <c r="X2537" i="1"/>
  <c r="X2558" i="1"/>
  <c r="X2576" i="1"/>
  <c r="H2584" i="1"/>
  <c r="U2584" i="1" s="1"/>
  <c r="V2584" i="1" s="1"/>
  <c r="X2600" i="1"/>
  <c r="H2602" i="1"/>
  <c r="U2602" i="1" s="1"/>
  <c r="V2602" i="1" s="1"/>
  <c r="X2607" i="1"/>
  <c r="H2621" i="1"/>
  <c r="U2621" i="1" s="1"/>
  <c r="V2621" i="1" s="1"/>
  <c r="W2639" i="1"/>
  <c r="Y2639" i="1" s="1"/>
  <c r="H2642" i="1"/>
  <c r="U2642" i="1" s="1"/>
  <c r="V2642" i="1" s="1"/>
  <c r="W2650" i="1"/>
  <c r="O2661" i="1"/>
  <c r="X2667" i="1"/>
  <c r="H2670" i="1"/>
  <c r="U2670" i="1" s="1"/>
  <c r="V2670" i="1" s="1"/>
  <c r="H2672" i="1"/>
  <c r="U2672" i="1" s="1"/>
  <c r="V2672" i="1" s="1"/>
  <c r="O2676" i="1"/>
  <c r="H2685" i="1"/>
  <c r="U2685" i="1" s="1"/>
  <c r="V2685" i="1" s="1"/>
  <c r="W2691" i="1"/>
  <c r="H2693" i="1"/>
  <c r="U2693" i="1" s="1"/>
  <c r="V2693" i="1" s="1"/>
  <c r="O2695" i="1"/>
  <c r="X2705" i="1"/>
  <c r="X2707" i="1"/>
  <c r="H2714" i="1"/>
  <c r="U2714" i="1" s="1"/>
  <c r="V2714" i="1" s="1"/>
  <c r="H2765" i="1"/>
  <c r="U2765" i="1" s="1"/>
  <c r="V2765" i="1" s="1"/>
  <c r="H2767" i="1"/>
  <c r="U2767" i="1" s="1"/>
  <c r="V2767" i="1" s="1"/>
  <c r="H2774" i="1"/>
  <c r="U2774" i="1" s="1"/>
  <c r="V2774" i="1" s="1"/>
  <c r="H2785" i="1"/>
  <c r="U2785" i="1" s="1"/>
  <c r="V2785" i="1" s="1"/>
  <c r="X2800" i="1"/>
  <c r="W2803" i="1"/>
  <c r="X2805" i="1"/>
  <c r="X2812" i="1"/>
  <c r="X2820" i="1"/>
  <c r="X2846" i="1"/>
  <c r="W2870" i="1"/>
  <c r="W2887" i="1"/>
  <c r="X2903" i="1"/>
  <c r="W2905" i="1"/>
  <c r="W2914" i="1"/>
  <c r="X2925" i="1"/>
  <c r="H2937" i="1"/>
  <c r="U2937" i="1" s="1"/>
  <c r="V2937" i="1" s="1"/>
  <c r="W2949" i="1"/>
  <c r="X2970" i="1"/>
  <c r="W2978" i="1"/>
  <c r="H2992" i="1"/>
  <c r="U2992" i="1" s="1"/>
  <c r="V2992" i="1" s="1"/>
  <c r="W2994" i="1"/>
  <c r="X2996" i="1"/>
  <c r="X3002" i="1"/>
  <c r="X3012" i="1"/>
  <c r="Y3017" i="1"/>
  <c r="Y3074" i="1"/>
  <c r="X2448" i="1"/>
  <c r="H2468" i="1"/>
  <c r="U2468" i="1" s="1"/>
  <c r="V2468" i="1" s="1"/>
  <c r="X2481" i="1"/>
  <c r="O2550" i="1"/>
  <c r="Y2634" i="1"/>
  <c r="W2667" i="1"/>
  <c r="H2674" i="1"/>
  <c r="U2674" i="1" s="1"/>
  <c r="V2674" i="1" s="1"/>
  <c r="H2701" i="1"/>
  <c r="U2701" i="1" s="1"/>
  <c r="V2701" i="1" s="1"/>
  <c r="X2709" i="1"/>
  <c r="W2762" i="1"/>
  <c r="O2783" i="1"/>
  <c r="O2801" i="1"/>
  <c r="O2876" i="1"/>
  <c r="H2883" i="1"/>
  <c r="U2883" i="1" s="1"/>
  <c r="V2883" i="1" s="1"/>
  <c r="H2912" i="1"/>
  <c r="U2912" i="1" s="1"/>
  <c r="V2912" i="1" s="1"/>
  <c r="X2914" i="1"/>
  <c r="O2932" i="1"/>
  <c r="H2935" i="1"/>
  <c r="U2935" i="1" s="1"/>
  <c r="V2935" i="1" s="1"/>
  <c r="H2954" i="1"/>
  <c r="U2954" i="1" s="1"/>
  <c r="V2954" i="1" s="1"/>
  <c r="X2956" i="1"/>
  <c r="H2968" i="1"/>
  <c r="U2968" i="1" s="1"/>
  <c r="V2968" i="1" s="1"/>
  <c r="H2977" i="1"/>
  <c r="U2977" i="1" s="1"/>
  <c r="V2977" i="1" s="1"/>
  <c r="W2983" i="1"/>
  <c r="X2994" i="1"/>
  <c r="H3005" i="1"/>
  <c r="U3005" i="1" s="1"/>
  <c r="V3005" i="1" s="1"/>
  <c r="Y3005" i="1" s="1"/>
  <c r="W3006" i="1"/>
  <c r="W3008" i="1"/>
  <c r="O3013" i="1"/>
  <c r="Y3020" i="1"/>
  <c r="Y3051" i="1"/>
  <c r="Y3054" i="1"/>
  <c r="Y3057" i="1"/>
  <c r="Y3086" i="1"/>
  <c r="Y3089" i="1"/>
  <c r="Y3100" i="1"/>
  <c r="W2461" i="1"/>
  <c r="H2479" i="1"/>
  <c r="U2479" i="1" s="1"/>
  <c r="V2479" i="1" s="1"/>
  <c r="O2507" i="1"/>
  <c r="O2510" i="1"/>
  <c r="W2539" i="1"/>
  <c r="O2548" i="1"/>
  <c r="H2556" i="1"/>
  <c r="U2556" i="1" s="1"/>
  <c r="V2556" i="1" s="1"/>
  <c r="H2558" i="1"/>
  <c r="U2558" i="1" s="1"/>
  <c r="V2558" i="1" s="1"/>
  <c r="X2634" i="1"/>
  <c r="W2638" i="1"/>
  <c r="O2648" i="1"/>
  <c r="O2658" i="1"/>
  <c r="X2660" i="1"/>
  <c r="O2668" i="1"/>
  <c r="X2674" i="1"/>
  <c r="H2681" i="1"/>
  <c r="U2681" i="1" s="1"/>
  <c r="V2681" i="1" s="1"/>
  <c r="H2705" i="1"/>
  <c r="U2705" i="1" s="1"/>
  <c r="V2705" i="1" s="1"/>
  <c r="X2712" i="1"/>
  <c r="H2720" i="1"/>
  <c r="U2720" i="1" s="1"/>
  <c r="V2720" i="1" s="1"/>
  <c r="H2742" i="1"/>
  <c r="U2742" i="1" s="1"/>
  <c r="V2742" i="1" s="1"/>
  <c r="W2745" i="1"/>
  <c r="X2756" i="1"/>
  <c r="W2758" i="1"/>
  <c r="W2769" i="1"/>
  <c r="X2792" i="1"/>
  <c r="H2796" i="1"/>
  <c r="U2796" i="1" s="1"/>
  <c r="V2796" i="1" s="1"/>
  <c r="H2817" i="1"/>
  <c r="U2817" i="1" s="1"/>
  <c r="V2817" i="1" s="1"/>
  <c r="W2843" i="1"/>
  <c r="X2853" i="1"/>
  <c r="W2855" i="1"/>
  <c r="X2865" i="1"/>
  <c r="O2885" i="1"/>
  <c r="X2892" i="1"/>
  <c r="W2896" i="1"/>
  <c r="H2899" i="1"/>
  <c r="U2899" i="1" s="1"/>
  <c r="V2899" i="1" s="1"/>
  <c r="H2903" i="1"/>
  <c r="U2903" i="1" s="1"/>
  <c r="V2903" i="1" s="1"/>
  <c r="H2910" i="1"/>
  <c r="U2910" i="1" s="1"/>
  <c r="V2910" i="1" s="1"/>
  <c r="Y2910" i="1" s="1"/>
  <c r="X2923" i="1"/>
  <c r="O2930" i="1"/>
  <c r="H2933" i="1"/>
  <c r="U2933" i="1" s="1"/>
  <c r="V2933" i="1" s="1"/>
  <c r="O2942" i="1"/>
  <c r="O2972" i="1"/>
  <c r="X2979" i="1"/>
  <c r="X3003" i="1"/>
  <c r="H3007" i="1"/>
  <c r="U3007" i="1" s="1"/>
  <c r="V3007" i="1" s="1"/>
  <c r="O3009" i="1"/>
  <c r="O3015" i="1"/>
  <c r="Y3032" i="1"/>
  <c r="Y3092" i="1"/>
  <c r="Y3095" i="1"/>
  <c r="H661" i="1"/>
  <c r="H665" i="1"/>
  <c r="X668" i="1"/>
  <c r="Z668" i="1" s="1"/>
  <c r="X670" i="1"/>
  <c r="Z670" i="1" s="1"/>
  <c r="X677" i="1"/>
  <c r="Z677" i="1" s="1"/>
  <c r="O686" i="1"/>
  <c r="H735" i="1"/>
  <c r="X738" i="1"/>
  <c r="Z738" i="1" s="1"/>
  <c r="H667" i="1"/>
  <c r="O697" i="1"/>
  <c r="O703" i="1"/>
  <c r="Z711" i="1"/>
  <c r="H715" i="1"/>
  <c r="H727" i="1"/>
  <c r="H737" i="1"/>
  <c r="O741" i="1"/>
  <c r="Z834" i="1"/>
  <c r="Y667" i="1"/>
  <c r="Y679" i="1"/>
  <c r="Z692" i="1"/>
  <c r="Y699" i="1"/>
  <c r="O701" i="1"/>
  <c r="X725" i="1"/>
  <c r="Z725" i="1" s="1"/>
  <c r="Y727" i="1"/>
  <c r="Y730" i="1"/>
  <c r="O740" i="1"/>
  <c r="Y747" i="1"/>
  <c r="X671" i="1"/>
  <c r="Z671" i="1" s="1"/>
  <c r="O672" i="1"/>
  <c r="H685" i="1"/>
  <c r="Y687" i="1"/>
  <c r="H694" i="1"/>
  <c r="H697" i="1"/>
  <c r="U697" i="1" s="1"/>
  <c r="W697" i="1" s="1"/>
  <c r="X700" i="1"/>
  <c r="Z700" i="1" s="1"/>
  <c r="Y708" i="1"/>
  <c r="H718" i="1"/>
  <c r="X722" i="1"/>
  <c r="Z722" i="1" s="1"/>
  <c r="O728" i="1"/>
  <c r="X732" i="1"/>
  <c r="Z732" i="1" s="1"/>
  <c r="H739" i="1"/>
  <c r="O742" i="1"/>
  <c r="Z743" i="1"/>
  <c r="O661" i="1"/>
  <c r="Z661" i="1"/>
  <c r="X680" i="1"/>
  <c r="Z680" i="1" s="1"/>
  <c r="Y682" i="1"/>
  <c r="X683" i="1"/>
  <c r="Z683" i="1" s="1"/>
  <c r="Y685" i="1"/>
  <c r="O689" i="1"/>
  <c r="Y694" i="1"/>
  <c r="Y697" i="1"/>
  <c r="O707" i="1"/>
  <c r="Z708" i="1"/>
  <c r="O717" i="1"/>
  <c r="X720" i="1"/>
  <c r="Z720" i="1" s="1"/>
  <c r="Y722" i="1"/>
  <c r="O724" i="1"/>
  <c r="Y742" i="1"/>
  <c r="H745" i="1"/>
  <c r="Z662" i="1"/>
  <c r="X664" i="1"/>
  <c r="Z664" i="1" s="1"/>
  <c r="Z665" i="1"/>
  <c r="O673" i="1"/>
  <c r="O675" i="1"/>
  <c r="Y680" i="1"/>
  <c r="H684" i="1"/>
  <c r="H696" i="1"/>
  <c r="O698" i="1"/>
  <c r="X702" i="1"/>
  <c r="Y707" i="1"/>
  <c r="H709" i="1"/>
  <c r="X712" i="1"/>
  <c r="Z712" i="1" s="1"/>
  <c r="Y714" i="1"/>
  <c r="Y724" i="1"/>
  <c r="O727" i="1"/>
  <c r="X734" i="1"/>
  <c r="Z734" i="1" s="1"/>
  <c r="Z667" i="1"/>
  <c r="X669" i="1"/>
  <c r="Z669" i="1" s="1"/>
  <c r="H686" i="1"/>
  <c r="X703" i="1"/>
  <c r="Z703" i="1" s="1"/>
  <c r="O715" i="1"/>
  <c r="O729" i="1"/>
  <c r="X730" i="1"/>
  <c r="H741" i="1"/>
  <c r="O744" i="1"/>
  <c r="Z686" i="1"/>
  <c r="O691" i="1"/>
  <c r="O704" i="1"/>
  <c r="X705" i="1"/>
  <c r="Z705" i="1" s="1"/>
  <c r="H721" i="1"/>
  <c r="O731" i="1"/>
  <c r="O664" i="1"/>
  <c r="Y677" i="1"/>
  <c r="O688" i="1"/>
  <c r="X693" i="1"/>
  <c r="Z693" i="1" s="1"/>
  <c r="Y698" i="1"/>
  <c r="X706" i="1"/>
  <c r="Z706" i="1" s="1"/>
  <c r="H713" i="1"/>
  <c r="O716" i="1"/>
  <c r="H723" i="1"/>
  <c r="Y734" i="1"/>
  <c r="X742" i="1"/>
  <c r="Z742" i="1" s="1"/>
  <c r="H744" i="1"/>
  <c r="U744" i="1" s="1"/>
  <c r="W744" i="1" s="1"/>
  <c r="Z744" i="1" s="1"/>
  <c r="Y746" i="1"/>
  <c r="Z963" i="1"/>
  <c r="X663" i="1"/>
  <c r="Z663" i="1" s="1"/>
  <c r="X672" i="1"/>
  <c r="Z672" i="1" s="1"/>
  <c r="O674" i="1"/>
  <c r="X679" i="1"/>
  <c r="H681" i="1"/>
  <c r="U681" i="1" s="1"/>
  <c r="W681" i="1" s="1"/>
  <c r="O683" i="1"/>
  <c r="Y688" i="1"/>
  <c r="X689" i="1"/>
  <c r="Z689" i="1" s="1"/>
  <c r="X691" i="1"/>
  <c r="Z691" i="1" s="1"/>
  <c r="Y693" i="1"/>
  <c r="O695" i="1"/>
  <c r="O699" i="1"/>
  <c r="X701" i="1"/>
  <c r="Z701" i="1" s="1"/>
  <c r="O702" i="1"/>
  <c r="H708" i="1"/>
  <c r="Y716" i="1"/>
  <c r="X717" i="1"/>
  <c r="Z717" i="1" s="1"/>
  <c r="Y723" i="1"/>
  <c r="X724" i="1"/>
  <c r="Z724" i="1" s="1"/>
  <c r="Y726" i="1"/>
  <c r="X728" i="1"/>
  <c r="Z728" i="1" s="1"/>
  <c r="O733" i="1"/>
  <c r="O743" i="1"/>
  <c r="Z786" i="1"/>
  <c r="H796" i="1"/>
  <c r="X802" i="1"/>
  <c r="Z802" i="1" s="1"/>
  <c r="X804" i="1"/>
  <c r="Z804" i="1" s="1"/>
  <c r="X813" i="1"/>
  <c r="Z813" i="1" s="1"/>
  <c r="H815" i="1"/>
  <c r="O820" i="1"/>
  <c r="H852" i="1"/>
  <c r="H854" i="1"/>
  <c r="U854" i="1" s="1"/>
  <c r="W854" i="1" s="1"/>
  <c r="Z854" i="1" s="1"/>
  <c r="Y862" i="1"/>
  <c r="H886" i="1"/>
  <c r="U886" i="1" s="1"/>
  <c r="W886" i="1" s="1"/>
  <c r="H894" i="1"/>
  <c r="U894" i="1" s="1"/>
  <c r="W894" i="1" s="1"/>
  <c r="Z894" i="1" s="1"/>
  <c r="X897" i="1"/>
  <c r="X901" i="1"/>
  <c r="Z901" i="1" s="1"/>
  <c r="H906" i="1"/>
  <c r="O921" i="1"/>
  <c r="H931" i="1"/>
  <c r="H1000" i="1"/>
  <c r="U1000" i="1" s="1"/>
  <c r="W1000" i="1" s="1"/>
  <c r="Z1000" i="1" s="1"/>
  <c r="O1003" i="1"/>
  <c r="O1023" i="1"/>
  <c r="H1026" i="1"/>
  <c r="U1026" i="1" s="1"/>
  <c r="W1026" i="1" s="1"/>
  <c r="Z1026" i="1" s="1"/>
  <c r="O1044" i="1"/>
  <c r="X1047" i="1"/>
  <c r="Z1047" i="1" s="1"/>
  <c r="H1133" i="1"/>
  <c r="U1133" i="1" s="1"/>
  <c r="W1133" i="1" s="1"/>
  <c r="X1133" i="1"/>
  <c r="O1133" i="1"/>
  <c r="Z792" i="1"/>
  <c r="X1081" i="1"/>
  <c r="Z1081" i="1" s="1"/>
  <c r="H1081" i="1"/>
  <c r="X1092" i="1"/>
  <c r="H1092" i="1"/>
  <c r="U1092" i="1" s="1"/>
  <c r="W1092" i="1" s="1"/>
  <c r="O782" i="1"/>
  <c r="O787" i="1"/>
  <c r="O789" i="1"/>
  <c r="O791" i="1"/>
  <c r="H820" i="1"/>
  <c r="X825" i="1"/>
  <c r="Z825" i="1" s="1"/>
  <c r="O832" i="1"/>
  <c r="O837" i="1"/>
  <c r="O891" i="1"/>
  <c r="H902" i="1"/>
  <c r="U902" i="1" s="1"/>
  <c r="W902" i="1" s="1"/>
  <c r="O920" i="1"/>
  <c r="Y924" i="1"/>
  <c r="O946" i="1"/>
  <c r="X961" i="1"/>
  <c r="Z961" i="1" s="1"/>
  <c r="O974" i="1"/>
  <c r="X975" i="1"/>
  <c r="Z975" i="1" s="1"/>
  <c r="O978" i="1"/>
  <c r="O1000" i="1"/>
  <c r="O1014" i="1"/>
  <c r="X1019" i="1"/>
  <c r="Z1019" i="1" s="1"/>
  <c r="X1074" i="1"/>
  <c r="Z1074" i="1" s="1"/>
  <c r="H1074" i="1"/>
  <c r="X1075" i="1"/>
  <c r="Z1075" i="1" s="1"/>
  <c r="X765" i="1"/>
  <c r="X767" i="1"/>
  <c r="O769" i="1"/>
  <c r="X773" i="1"/>
  <c r="Z773" i="1" s="1"/>
  <c r="Y787" i="1"/>
  <c r="Y789" i="1"/>
  <c r="Y798" i="1"/>
  <c r="X799" i="1"/>
  <c r="Z799" i="1" s="1"/>
  <c r="X803" i="1"/>
  <c r="Z803" i="1" s="1"/>
  <c r="O806" i="1"/>
  <c r="O808" i="1"/>
  <c r="O810" i="1"/>
  <c r="Y817" i="1"/>
  <c r="X818" i="1"/>
  <c r="Z818" i="1" s="1"/>
  <c r="X832" i="1"/>
  <c r="Z832" i="1" s="1"/>
  <c r="X846" i="1"/>
  <c r="Z846" i="1" s="1"/>
  <c r="O876" i="1"/>
  <c r="Z880" i="1"/>
  <c r="H883" i="1"/>
  <c r="O886" i="1"/>
  <c r="X899" i="1"/>
  <c r="Z899" i="1" s="1"/>
  <c r="O913" i="1"/>
  <c r="H930" i="1"/>
  <c r="Y945" i="1"/>
  <c r="X950" i="1"/>
  <c r="X951" i="1"/>
  <c r="Z951" i="1" s="1"/>
  <c r="O963" i="1"/>
  <c r="Z978" i="1"/>
  <c r="Y984" i="1"/>
  <c r="H986" i="1"/>
  <c r="U986" i="1" s="1"/>
  <c r="W986" i="1" s="1"/>
  <c r="X997" i="1"/>
  <c r="O1005" i="1"/>
  <c r="O1016" i="1"/>
  <c r="Y1018" i="1"/>
  <c r="H1020" i="1"/>
  <c r="U1020" i="1" s="1"/>
  <c r="W1020" i="1" s="1"/>
  <c r="X1021" i="1"/>
  <c r="Z1021" i="1" s="1"/>
  <c r="H1023" i="1"/>
  <c r="U1023" i="1" s="1"/>
  <c r="W1023" i="1" s="1"/>
  <c r="H1032" i="1"/>
  <c r="Y1035" i="1"/>
  <c r="H1043" i="1"/>
  <c r="O1046" i="1"/>
  <c r="H1064" i="1"/>
  <c r="X1066" i="1"/>
  <c r="Z1066" i="1" s="1"/>
  <c r="H1066" i="1"/>
  <c r="O1074" i="1"/>
  <c r="O1113" i="1"/>
  <c r="O765" i="1"/>
  <c r="O767" i="1"/>
  <c r="H775" i="1"/>
  <c r="Y776" i="1"/>
  <c r="O785" i="1"/>
  <c r="Z823" i="1"/>
  <c r="X827" i="1"/>
  <c r="Z827" i="1" s="1"/>
  <c r="Z844" i="1"/>
  <c r="O846" i="1"/>
  <c r="Z883" i="1"/>
  <c r="Y888" i="1"/>
  <c r="X893" i="1"/>
  <c r="Z893" i="1" s="1"/>
  <c r="X896" i="1"/>
  <c r="O903" i="1"/>
  <c r="Y908" i="1"/>
  <c r="X910" i="1"/>
  <c r="Z910" i="1" s="1"/>
  <c r="O912" i="1"/>
  <c r="H914" i="1"/>
  <c r="O918" i="1"/>
  <c r="Y925" i="1"/>
  <c r="Y930" i="1"/>
  <c r="X932" i="1"/>
  <c r="Z932" i="1" s="1"/>
  <c r="O933" i="1"/>
  <c r="O935" i="1"/>
  <c r="O947" i="1"/>
  <c r="Y953" i="1"/>
  <c r="X955" i="1"/>
  <c r="Z955" i="1" s="1"/>
  <c r="O958" i="1"/>
  <c r="X962" i="1"/>
  <c r="Z962" i="1" s="1"/>
  <c r="H965" i="1"/>
  <c r="U965" i="1" s="1"/>
  <c r="W965" i="1" s="1"/>
  <c r="X969" i="1"/>
  <c r="Z969" i="1" s="1"/>
  <c r="X971" i="1"/>
  <c r="O976" i="1"/>
  <c r="Y977" i="1"/>
  <c r="Y986" i="1"/>
  <c r="H988" i="1"/>
  <c r="U988" i="1" s="1"/>
  <c r="W988" i="1" s="1"/>
  <c r="H990" i="1"/>
  <c r="U990" i="1" s="1"/>
  <c r="W990" i="1" s="1"/>
  <c r="H992" i="1"/>
  <c r="U992" i="1" s="1"/>
  <c r="W992" i="1" s="1"/>
  <c r="O997" i="1"/>
  <c r="X1002" i="1"/>
  <c r="O1018" i="1"/>
  <c r="Y1020" i="1"/>
  <c r="O1027" i="1"/>
  <c r="H1030" i="1"/>
  <c r="U1030" i="1" s="1"/>
  <c r="W1030" i="1" s="1"/>
  <c r="H1041" i="1"/>
  <c r="Y1043" i="1"/>
  <c r="Z1044" i="1"/>
  <c r="H1072" i="1"/>
  <c r="U1072" i="1" s="1"/>
  <c r="W1072" i="1" s="1"/>
  <c r="Z1072" i="1" s="1"/>
  <c r="X760" i="1"/>
  <c r="X762" i="1"/>
  <c r="X769" i="1"/>
  <c r="Z769" i="1" s="1"/>
  <c r="H777" i="1"/>
  <c r="Z780" i="1"/>
  <c r="H782" i="1"/>
  <c r="U782" i="1" s="1"/>
  <c r="W782" i="1" s="1"/>
  <c r="O796" i="1"/>
  <c r="O804" i="1"/>
  <c r="O815" i="1"/>
  <c r="O831" i="1"/>
  <c r="H851" i="1"/>
  <c r="O854" i="1"/>
  <c r="O870" i="1"/>
  <c r="Y872" i="1"/>
  <c r="O888" i="1"/>
  <c r="X889" i="1"/>
  <c r="Z889" i="1" s="1"/>
  <c r="X903" i="1"/>
  <c r="Y910" i="1"/>
  <c r="Y918" i="1"/>
  <c r="O926" i="1"/>
  <c r="H937" i="1"/>
  <c r="Y947" i="1"/>
  <c r="Y955" i="1"/>
  <c r="Y967" i="1"/>
  <c r="Y969" i="1"/>
  <c r="Y971" i="1"/>
  <c r="Y988" i="1"/>
  <c r="Y990" i="1"/>
  <c r="Y992" i="1"/>
  <c r="H994" i="1"/>
  <c r="U994" i="1" s="1"/>
  <c r="W994" i="1" s="1"/>
  <c r="O995" i="1"/>
  <c r="O1002" i="1"/>
  <c r="O1007" i="1"/>
  <c r="H1009" i="1"/>
  <c r="U1009" i="1" s="1"/>
  <c r="W1009" i="1" s="1"/>
  <c r="H1011" i="1"/>
  <c r="U1011" i="1" s="1"/>
  <c r="W1011" i="1" s="1"/>
  <c r="O1020" i="1"/>
  <c r="O1022" i="1"/>
  <c r="X1023" i="1"/>
  <c r="H1025" i="1"/>
  <c r="U1025" i="1" s="1"/>
  <c r="W1025" i="1" s="1"/>
  <c r="O1033" i="1"/>
  <c r="H1048" i="1"/>
  <c r="U1048" i="1" s="1"/>
  <c r="W1048" i="1" s="1"/>
  <c r="Z1048" i="1" s="1"/>
  <c r="Y1049" i="1"/>
  <c r="O1059" i="1"/>
  <c r="X1131" i="1"/>
  <c r="O1131" i="1"/>
  <c r="Z815" i="1"/>
  <c r="O819" i="1"/>
  <c r="O824" i="1"/>
  <c r="H853" i="1"/>
  <c r="H855" i="1"/>
  <c r="Y859" i="1"/>
  <c r="Y861" i="1"/>
  <c r="Y870" i="1"/>
  <c r="Y874" i="1"/>
  <c r="Z879" i="1"/>
  <c r="Y885" i="1"/>
  <c r="H898" i="1"/>
  <c r="U898" i="1" s="1"/>
  <c r="W898" i="1" s="1"/>
  <c r="Z898" i="1" s="1"/>
  <c r="O901" i="1"/>
  <c r="O906" i="1"/>
  <c r="O916" i="1"/>
  <c r="O922" i="1"/>
  <c r="Y937" i="1"/>
  <c r="H942" i="1"/>
  <c r="X952" i="1"/>
  <c r="H959" i="1"/>
  <c r="H973" i="1"/>
  <c r="X977" i="1"/>
  <c r="Z977" i="1" s="1"/>
  <c r="H981" i="1"/>
  <c r="O984" i="1"/>
  <c r="Y994" i="1"/>
  <c r="X999" i="1"/>
  <c r="Z999" i="1" s="1"/>
  <c r="X1004" i="1"/>
  <c r="Y1009" i="1"/>
  <c r="Y1011" i="1"/>
  <c r="H1013" i="1"/>
  <c r="U1013" i="1" s="1"/>
  <c r="W1013" i="1" s="1"/>
  <c r="X1014" i="1"/>
  <c r="X1016" i="1"/>
  <c r="O1029" i="1"/>
  <c r="X1030" i="1"/>
  <c r="H1045" i="1"/>
  <c r="U1045" i="1" s="1"/>
  <c r="W1045" i="1" s="1"/>
  <c r="H1051" i="1"/>
  <c r="Y1053" i="1"/>
  <c r="O783" i="1"/>
  <c r="O786" i="1"/>
  <c r="X787" i="1"/>
  <c r="X789" i="1"/>
  <c r="X819" i="1"/>
  <c r="Z819" i="1" s="1"/>
  <c r="O890" i="1"/>
  <c r="O945" i="1"/>
  <c r="O950" i="1"/>
  <c r="X960" i="1"/>
  <c r="Z960" i="1" s="1"/>
  <c r="H964" i="1"/>
  <c r="X974" i="1"/>
  <c r="Z974" i="1" s="1"/>
  <c r="H996" i="1"/>
  <c r="U996" i="1" s="1"/>
  <c r="W996" i="1" s="1"/>
  <c r="Z996" i="1" s="1"/>
  <c r="O999" i="1"/>
  <c r="H1001" i="1"/>
  <c r="U1001" i="1" s="1"/>
  <c r="W1001" i="1" s="1"/>
  <c r="O1004" i="1"/>
  <c r="O1009" i="1"/>
  <c r="O1011" i="1"/>
  <c r="O1024" i="1"/>
  <c r="X1025" i="1"/>
  <c r="H1042" i="1"/>
  <c r="X1046" i="1"/>
  <c r="Z1046" i="1" s="1"/>
  <c r="X1049" i="1"/>
  <c r="Z1049" i="1" s="1"/>
  <c r="X1084" i="1"/>
  <c r="Z1084" i="1" s="1"/>
  <c r="H1084" i="1"/>
  <c r="O1085" i="1"/>
  <c r="X791" i="1"/>
  <c r="Z791" i="1" s="1"/>
  <c r="O803" i="1"/>
  <c r="X806" i="1"/>
  <c r="X808" i="1"/>
  <c r="X816" i="1"/>
  <c r="Z816" i="1" s="1"/>
  <c r="O822" i="1"/>
  <c r="O827" i="1"/>
  <c r="X837" i="1"/>
  <c r="Z837" i="1" s="1"/>
  <c r="O877" i="1"/>
  <c r="Y883" i="1"/>
  <c r="X895" i="1"/>
  <c r="Z895" i="1" s="1"/>
  <c r="X920" i="1"/>
  <c r="Z920" i="1" s="1"/>
  <c r="H929" i="1"/>
  <c r="O934" i="1"/>
  <c r="X935" i="1"/>
  <c r="H978" i="1"/>
  <c r="H1006" i="1"/>
  <c r="U1006" i="1" s="1"/>
  <c r="W1006" i="1" s="1"/>
  <c r="Z1006" i="1" s="1"/>
  <c r="O1013" i="1"/>
  <c r="O1031" i="1"/>
  <c r="O1045" i="1"/>
  <c r="X1063" i="1"/>
  <c r="Z1063" i="1" s="1"/>
  <c r="H1063" i="1"/>
  <c r="X764" i="1"/>
  <c r="X766" i="1"/>
  <c r="X768" i="1"/>
  <c r="O775" i="1"/>
  <c r="O781" i="1"/>
  <c r="Y790" i="1"/>
  <c r="O807" i="1"/>
  <c r="O809" i="1"/>
  <c r="X810" i="1"/>
  <c r="Z810" i="1" s="1"/>
  <c r="X826" i="1"/>
  <c r="Z826" i="1" s="1"/>
  <c r="Y846" i="1"/>
  <c r="O892" i="1"/>
  <c r="O919" i="1"/>
  <c r="O1026" i="1"/>
  <c r="O1047" i="1"/>
  <c r="X1069" i="1"/>
  <c r="Z1069" i="1" s="1"/>
  <c r="H1069" i="1"/>
  <c r="H1071" i="1"/>
  <c r="U1071" i="1" s="1"/>
  <c r="W1071" i="1" s="1"/>
  <c r="O764" i="1"/>
  <c r="O766" i="1"/>
  <c r="O768" i="1"/>
  <c r="X774" i="1"/>
  <c r="Z774" i="1" s="1"/>
  <c r="X781" i="1"/>
  <c r="Z781" i="1" s="1"/>
  <c r="H783" i="1"/>
  <c r="O792" i="1"/>
  <c r="X795" i="1"/>
  <c r="Y799" i="1"/>
  <c r="O802" i="1"/>
  <c r="Y807" i="1"/>
  <c r="Y809" i="1"/>
  <c r="Y818" i="1"/>
  <c r="O821" i="1"/>
  <c r="Y826" i="1"/>
  <c r="H830" i="1"/>
  <c r="H833" i="1"/>
  <c r="O838" i="1"/>
  <c r="Y864" i="1"/>
  <c r="Z885" i="1"/>
  <c r="O887" i="1"/>
  <c r="H900" i="1"/>
  <c r="U900" i="1" s="1"/>
  <c r="W900" i="1" s="1"/>
  <c r="Z900" i="1" s="1"/>
  <c r="Y909" i="1"/>
  <c r="H911" i="1"/>
  <c r="H913" i="1"/>
  <c r="U913" i="1" s="1"/>
  <c r="W913" i="1" s="1"/>
  <c r="Y919" i="1"/>
  <c r="Y929" i="1"/>
  <c r="Y931" i="1"/>
  <c r="X936" i="1"/>
  <c r="Z936" i="1" s="1"/>
  <c r="H944" i="1"/>
  <c r="Y946" i="1"/>
  <c r="X947" i="1"/>
  <c r="Z947" i="1" s="1"/>
  <c r="Y951" i="1"/>
  <c r="Y954" i="1"/>
  <c r="O961" i="1"/>
  <c r="Y968" i="1"/>
  <c r="H970" i="1"/>
  <c r="O975" i="1"/>
  <c r="H983" i="1"/>
  <c r="H987" i="1"/>
  <c r="U987" i="1" s="1"/>
  <c r="W987" i="1" s="1"/>
  <c r="H989" i="1"/>
  <c r="U989" i="1" s="1"/>
  <c r="W989" i="1" s="1"/>
  <c r="H991" i="1"/>
  <c r="U991" i="1" s="1"/>
  <c r="W991" i="1" s="1"/>
  <c r="H993" i="1"/>
  <c r="U993" i="1" s="1"/>
  <c r="W993" i="1" s="1"/>
  <c r="O994" i="1"/>
  <c r="X998" i="1"/>
  <c r="O1006" i="1"/>
  <c r="X1009" i="1"/>
  <c r="X1011" i="1"/>
  <c r="Y1019" i="1"/>
  <c r="X1022" i="1"/>
  <c r="H1024" i="1"/>
  <c r="U1024" i="1" s="1"/>
  <c r="W1024" i="1" s="1"/>
  <c r="Z1024" i="1" s="1"/>
  <c r="X1050" i="1"/>
  <c r="Z1050" i="1" s="1"/>
  <c r="X1077" i="1"/>
  <c r="Z1077" i="1" s="1"/>
  <c r="O1078" i="1"/>
  <c r="O1089" i="1"/>
  <c r="X759" i="1"/>
  <c r="X761" i="1"/>
  <c r="X763" i="1"/>
  <c r="Z763" i="1" s="1"/>
  <c r="X770" i="1"/>
  <c r="Z770" i="1" s="1"/>
  <c r="H776" i="1"/>
  <c r="U776" i="1" s="1"/>
  <c r="W776" i="1" s="1"/>
  <c r="Z776" i="1" s="1"/>
  <c r="Y783" i="1"/>
  <c r="X785" i="1"/>
  <c r="Z785" i="1" s="1"/>
  <c r="O795" i="1"/>
  <c r="O801" i="1"/>
  <c r="H804" i="1"/>
  <c r="X811" i="1"/>
  <c r="Z811" i="1" s="1"/>
  <c r="O814" i="1"/>
  <c r="O823" i="1"/>
  <c r="Z824" i="1"/>
  <c r="X828" i="1"/>
  <c r="Z828" i="1" s="1"/>
  <c r="Y830" i="1"/>
  <c r="X831" i="1"/>
  <c r="Z831" i="1" s="1"/>
  <c r="X835" i="1"/>
  <c r="Z835" i="1" s="1"/>
  <c r="X842" i="1"/>
  <c r="Z842" i="1" s="1"/>
  <c r="O844" i="1"/>
  <c r="O845" i="1"/>
  <c r="O855" i="1"/>
  <c r="H915" i="1"/>
  <c r="O917" i="1"/>
  <c r="X922" i="1"/>
  <c r="H926" i="1"/>
  <c r="H933" i="1"/>
  <c r="X937" i="1"/>
  <c r="Z937" i="1" s="1"/>
  <c r="H948" i="1"/>
  <c r="O952" i="1"/>
  <c r="Y956" i="1"/>
  <c r="X958" i="1"/>
  <c r="Z958" i="1" s="1"/>
  <c r="O959" i="1"/>
  <c r="H963" i="1"/>
  <c r="Y966" i="1"/>
  <c r="Y970" i="1"/>
  <c r="X972" i="1"/>
  <c r="Z972" i="1" s="1"/>
  <c r="O973" i="1"/>
  <c r="Y987" i="1"/>
  <c r="Y989" i="1"/>
  <c r="Y991" i="1"/>
  <c r="Y993" i="1"/>
  <c r="O998" i="1"/>
  <c r="X1003" i="1"/>
  <c r="H1008" i="1"/>
  <c r="U1008" i="1" s="1"/>
  <c r="W1008" i="1" s="1"/>
  <c r="Z1008" i="1" s="1"/>
  <c r="H1010" i="1"/>
  <c r="U1010" i="1" s="1"/>
  <c r="W1010" i="1" s="1"/>
  <c r="H1012" i="1"/>
  <c r="U1012" i="1" s="1"/>
  <c r="W1012" i="1" s="1"/>
  <c r="X1013" i="1"/>
  <c r="O1019" i="1"/>
  <c r="O1021" i="1"/>
  <c r="O1028" i="1"/>
  <c r="X1029" i="1"/>
  <c r="X1031" i="1"/>
  <c r="Z1031" i="1" s="1"/>
  <c r="H1033" i="1"/>
  <c r="O1098" i="1"/>
  <c r="Y1065" i="1"/>
  <c r="O1070" i="1"/>
  <c r="O1072" i="1"/>
  <c r="Y1080" i="1"/>
  <c r="H1082" i="1"/>
  <c r="O1095" i="1"/>
  <c r="Y1113" i="1"/>
  <c r="H1119" i="1"/>
  <c r="U1119" i="1" s="1"/>
  <c r="W1119" i="1" s="1"/>
  <c r="H1121" i="1"/>
  <c r="U1121" i="1" s="1"/>
  <c r="W1121" i="1" s="1"/>
  <c r="Y1128" i="1"/>
  <c r="H1136" i="1"/>
  <c r="U1136" i="1" s="1"/>
  <c r="W1136" i="1" s="1"/>
  <c r="H1139" i="1"/>
  <c r="Y1149" i="1"/>
  <c r="H1156" i="1"/>
  <c r="O1164" i="1"/>
  <c r="Y1180" i="1"/>
  <c r="X1181" i="1"/>
  <c r="Z1181" i="1" s="1"/>
  <c r="O1193" i="1"/>
  <c r="Y1218" i="1"/>
  <c r="Y1220" i="1"/>
  <c r="H1222" i="1"/>
  <c r="U1222" i="1" s="1"/>
  <c r="W1222" i="1" s="1"/>
  <c r="Z1222" i="1" s="1"/>
  <c r="O1227" i="1"/>
  <c r="Y1232" i="1"/>
  <c r="H1234" i="1"/>
  <c r="U1234" i="1" s="1"/>
  <c r="W1234" i="1" s="1"/>
  <c r="O1239" i="1"/>
  <c r="Y1244" i="1"/>
  <c r="H1246" i="1"/>
  <c r="U1246" i="1" s="1"/>
  <c r="W1246" i="1" s="1"/>
  <c r="O1251" i="1"/>
  <c r="H1258" i="1"/>
  <c r="U1258" i="1" s="1"/>
  <c r="W1258" i="1" s="1"/>
  <c r="O1263" i="1"/>
  <c r="H1290" i="1"/>
  <c r="U1290" i="1" s="1"/>
  <c r="W1290" i="1" s="1"/>
  <c r="Z1290" i="1" s="1"/>
  <c r="H1296" i="1"/>
  <c r="U1296" i="1" s="1"/>
  <c r="W1296" i="1" s="1"/>
  <c r="O1363" i="1"/>
  <c r="O1376" i="1"/>
  <c r="O1415" i="1"/>
  <c r="Z1229" i="1"/>
  <c r="O1365" i="1"/>
  <c r="H1370" i="1"/>
  <c r="U1370" i="1" s="1"/>
  <c r="W1370" i="1" s="1"/>
  <c r="O1176" i="1"/>
  <c r="O1325" i="1"/>
  <c r="O1329" i="1"/>
  <c r="O1061" i="1"/>
  <c r="Y1130" i="1"/>
  <c r="X1137" i="1"/>
  <c r="Z1137" i="1" s="1"/>
  <c r="Y1144" i="1"/>
  <c r="O1157" i="1"/>
  <c r="Y1161" i="1"/>
  <c r="Y1165" i="1"/>
  <c r="Y1171" i="1"/>
  <c r="X1173" i="1"/>
  <c r="Z1173" i="1" s="1"/>
  <c r="X1175" i="1"/>
  <c r="Z1175" i="1" s="1"/>
  <c r="Y1188" i="1"/>
  <c r="Y1209" i="1"/>
  <c r="X1225" i="1"/>
  <c r="Z1225" i="1" s="1"/>
  <c r="Y1229" i="1"/>
  <c r="X1237" i="1"/>
  <c r="Y1241" i="1"/>
  <c r="X1249" i="1"/>
  <c r="Y1253" i="1"/>
  <c r="X1261" i="1"/>
  <c r="Y1265" i="1"/>
  <c r="H1273" i="1"/>
  <c r="U1273" i="1" s="1"/>
  <c r="W1273" i="1" s="1"/>
  <c r="H1294" i="1"/>
  <c r="U1294" i="1" s="1"/>
  <c r="W1294" i="1" s="1"/>
  <c r="H1300" i="1"/>
  <c r="U1300" i="1" s="1"/>
  <c r="W1300" i="1" s="1"/>
  <c r="H1304" i="1"/>
  <c r="U1304" i="1" s="1"/>
  <c r="W1304" i="1" s="1"/>
  <c r="H1308" i="1"/>
  <c r="U1308" i="1" s="1"/>
  <c r="W1308" i="1" s="1"/>
  <c r="X1312" i="1"/>
  <c r="Z1312" i="1" s="1"/>
  <c r="Y1319" i="1"/>
  <c r="H1364" i="1"/>
  <c r="U1364" i="1" s="1"/>
  <c r="W1364" i="1" s="1"/>
  <c r="X1381" i="1"/>
  <c r="Z1381" i="1" s="1"/>
  <c r="X1054" i="1"/>
  <c r="Z1054" i="1" s="1"/>
  <c r="X1056" i="1"/>
  <c r="Z1056" i="1" s="1"/>
  <c r="H1058" i="1"/>
  <c r="O1071" i="1"/>
  <c r="H1124" i="1"/>
  <c r="U1124" i="1" s="1"/>
  <c r="W1124" i="1" s="1"/>
  <c r="H1126" i="1"/>
  <c r="U1126" i="1" s="1"/>
  <c r="W1126" i="1" s="1"/>
  <c r="O1149" i="1"/>
  <c r="H1153" i="1"/>
  <c r="H1163" i="1"/>
  <c r="H1167" i="1"/>
  <c r="X1168" i="1"/>
  <c r="Z1168" i="1" s="1"/>
  <c r="Y1173" i="1"/>
  <c r="H1177" i="1"/>
  <c r="U1177" i="1" s="1"/>
  <c r="W1177" i="1" s="1"/>
  <c r="H1179" i="1"/>
  <c r="U1179" i="1" s="1"/>
  <c r="W1179" i="1" s="1"/>
  <c r="X1185" i="1"/>
  <c r="Z1185" i="1" s="1"/>
  <c r="H1192" i="1"/>
  <c r="O1196" i="1"/>
  <c r="X1220" i="1"/>
  <c r="H1226" i="1"/>
  <c r="U1226" i="1" s="1"/>
  <c r="W1226" i="1" s="1"/>
  <c r="X1232" i="1"/>
  <c r="Z1232" i="1" s="1"/>
  <c r="Y1236" i="1"/>
  <c r="H1238" i="1"/>
  <c r="U1238" i="1" s="1"/>
  <c r="W1238" i="1" s="1"/>
  <c r="Y1248" i="1"/>
  <c r="H1250" i="1"/>
  <c r="U1250" i="1" s="1"/>
  <c r="W1250" i="1" s="1"/>
  <c r="X1256" i="1"/>
  <c r="Y1260" i="1"/>
  <c r="H1262" i="1"/>
  <c r="U1262" i="1" s="1"/>
  <c r="W1262" i="1" s="1"/>
  <c r="Z1262" i="1" s="1"/>
  <c r="X1267" i="1"/>
  <c r="Z1267" i="1" s="1"/>
  <c r="Y1276" i="1"/>
  <c r="H1278" i="1"/>
  <c r="U1278" i="1" s="1"/>
  <c r="W1278" i="1" s="1"/>
  <c r="X1327" i="1"/>
  <c r="X1331" i="1"/>
  <c r="X1335" i="1"/>
  <c r="X1339" i="1"/>
  <c r="X1343" i="1"/>
  <c r="X1347" i="1"/>
  <c r="X1351" i="1"/>
  <c r="X1355" i="1"/>
  <c r="O1375" i="1"/>
  <c r="X1383" i="1"/>
  <c r="Y1056" i="1"/>
  <c r="Y1058" i="1"/>
  <c r="Z1059" i="1"/>
  <c r="O1069" i="1"/>
  <c r="O1076" i="1"/>
  <c r="O1086" i="1"/>
  <c r="Y1090" i="1"/>
  <c r="O1096" i="1"/>
  <c r="Y1099" i="1"/>
  <c r="Y1101" i="1"/>
  <c r="O1114" i="1"/>
  <c r="Y1116" i="1"/>
  <c r="H1118" i="1"/>
  <c r="U1118" i="1" s="1"/>
  <c r="W1118" i="1" s="1"/>
  <c r="H1122" i="1"/>
  <c r="U1122" i="1" s="1"/>
  <c r="W1122" i="1" s="1"/>
  <c r="X1128" i="1"/>
  <c r="H1130" i="1"/>
  <c r="U1130" i="1" s="1"/>
  <c r="W1130" i="1" s="1"/>
  <c r="H1132" i="1"/>
  <c r="U1132" i="1" s="1"/>
  <c r="W1132" i="1" s="1"/>
  <c r="Y1135" i="1"/>
  <c r="O1136" i="1"/>
  <c r="X1138" i="1"/>
  <c r="Z1138" i="1" s="1"/>
  <c r="Y1146" i="1"/>
  <c r="X1155" i="1"/>
  <c r="Z1155" i="1" s="1"/>
  <c r="O1156" i="1"/>
  <c r="H1170" i="1"/>
  <c r="Y1177" i="1"/>
  <c r="Y1179" i="1"/>
  <c r="H1190" i="1"/>
  <c r="Y1192" i="1"/>
  <c r="Y1193" i="1"/>
  <c r="Y1219" i="1"/>
  <c r="X1227" i="1"/>
  <c r="Y1231" i="1"/>
  <c r="X1239" i="1"/>
  <c r="Y1243" i="1"/>
  <c r="X1251" i="1"/>
  <c r="Y1255" i="1"/>
  <c r="X1263" i="1"/>
  <c r="Y1267" i="1"/>
  <c r="H1271" i="1"/>
  <c r="U1271" i="1" s="1"/>
  <c r="W1271" i="1" s="1"/>
  <c r="X1274" i="1"/>
  <c r="X1281" i="1"/>
  <c r="Z1281" i="1" s="1"/>
  <c r="X1284" i="1"/>
  <c r="Z1284" i="1" s="1"/>
  <c r="X1287" i="1"/>
  <c r="H1293" i="1"/>
  <c r="U1293" i="1" s="1"/>
  <c r="W1293" i="1" s="1"/>
  <c r="Z1293" i="1" s="1"/>
  <c r="Y1315" i="1"/>
  <c r="X1365" i="1"/>
  <c r="Z1365" i="1" s="1"/>
  <c r="X1374" i="1"/>
  <c r="Z1374" i="1" s="1"/>
  <c r="Y1379" i="1"/>
  <c r="H1385" i="1"/>
  <c r="U1385" i="1" s="1"/>
  <c r="W1385" i="1" s="1"/>
  <c r="Z1385" i="1" s="1"/>
  <c r="O1393" i="1"/>
  <c r="Y1393" i="1"/>
  <c r="O1152" i="1"/>
  <c r="O1153" i="1"/>
  <c r="O1182" i="1"/>
  <c r="O1194" i="1"/>
  <c r="O1221" i="1"/>
  <c r="O1233" i="1"/>
  <c r="O1245" i="1"/>
  <c r="O1257" i="1"/>
  <c r="O1323" i="1"/>
  <c r="X1325" i="1"/>
  <c r="Z1325" i="1" s="1"/>
  <c r="X1329" i="1"/>
  <c r="X1333" i="1"/>
  <c r="X1337" i="1"/>
  <c r="X1341" i="1"/>
  <c r="X1345" i="1"/>
  <c r="X1349" i="1"/>
  <c r="O1355" i="1"/>
  <c r="O1359" i="1"/>
  <c r="O1367" i="1"/>
  <c r="X1392" i="1"/>
  <c r="H1392" i="1"/>
  <c r="U1392" i="1" s="1"/>
  <c r="W1392" i="1" s="1"/>
  <c r="Z1470" i="1"/>
  <c r="O1073" i="1"/>
  <c r="Y1129" i="1"/>
  <c r="O1130" i="1"/>
  <c r="X1136" i="1"/>
  <c r="H1148" i="1"/>
  <c r="Y1150" i="1"/>
  <c r="Y1152" i="1"/>
  <c r="H1164" i="1"/>
  <c r="O1165" i="1"/>
  <c r="O1181" i="1"/>
  <c r="H1223" i="1"/>
  <c r="U1223" i="1" s="1"/>
  <c r="W1223" i="1" s="1"/>
  <c r="Z1223" i="1" s="1"/>
  <c r="H1235" i="1"/>
  <c r="U1235" i="1" s="1"/>
  <c r="W1235" i="1" s="1"/>
  <c r="Z1235" i="1" s="1"/>
  <c r="H1247" i="1"/>
  <c r="U1247" i="1" s="1"/>
  <c r="W1247" i="1" s="1"/>
  <c r="H1259" i="1"/>
  <c r="U1259" i="1" s="1"/>
  <c r="W1259" i="1" s="1"/>
  <c r="Z1259" i="1" s="1"/>
  <c r="O1319" i="1"/>
  <c r="Y1325" i="1"/>
  <c r="Y1329" i="1"/>
  <c r="Y1333" i="1"/>
  <c r="Y1337" i="1"/>
  <c r="Y1341" i="1"/>
  <c r="Y1345" i="1"/>
  <c r="Y1349" i="1"/>
  <c r="Y1353" i="1"/>
  <c r="Y1357" i="1"/>
  <c r="O1361" i="1"/>
  <c r="O1381" i="1"/>
  <c r="X1182" i="1"/>
  <c r="Z1182" i="1" s="1"/>
  <c r="Z1242" i="1"/>
  <c r="Z1441" i="1"/>
  <c r="O1060" i="1"/>
  <c r="H1068" i="1"/>
  <c r="X1073" i="1"/>
  <c r="Y1079" i="1"/>
  <c r="H1083" i="1"/>
  <c r="Z1086" i="1"/>
  <c r="O1121" i="1"/>
  <c r="H1127" i="1"/>
  <c r="U1127" i="1" s="1"/>
  <c r="W1127" i="1" s="1"/>
  <c r="H1129" i="1"/>
  <c r="U1129" i="1" s="1"/>
  <c r="W1129" i="1" s="1"/>
  <c r="O1145" i="1"/>
  <c r="Y1162" i="1"/>
  <c r="H1166" i="1"/>
  <c r="O1167" i="1"/>
  <c r="Y1172" i="1"/>
  <c r="H1174" i="1"/>
  <c r="O1177" i="1"/>
  <c r="Y1189" i="1"/>
  <c r="X1191" i="1"/>
  <c r="Z1191" i="1" s="1"/>
  <c r="O1192" i="1"/>
  <c r="X1194" i="1"/>
  <c r="Z1194" i="1" s="1"/>
  <c r="Y1208" i="1"/>
  <c r="Y1215" i="1"/>
  <c r="Y1223" i="1"/>
  <c r="Y1235" i="1"/>
  <c r="Y1247" i="1"/>
  <c r="Y1259" i="1"/>
  <c r="H1279" i="1"/>
  <c r="U1279" i="1" s="1"/>
  <c r="W1279" i="1" s="1"/>
  <c r="X1283" i="1"/>
  <c r="X1289" i="1"/>
  <c r="Z1289" i="1" s="1"/>
  <c r="H1318" i="1"/>
  <c r="U1318" i="1" s="1"/>
  <c r="W1318" i="1" s="1"/>
  <c r="O1320" i="1"/>
  <c r="Y1326" i="1"/>
  <c r="Y1330" i="1"/>
  <c r="Y1334" i="1"/>
  <c r="Y1338" i="1"/>
  <c r="Y1342" i="1"/>
  <c r="Y1346" i="1"/>
  <c r="Y1350" i="1"/>
  <c r="Y1354" i="1"/>
  <c r="Y1358" i="1"/>
  <c r="H1360" i="1"/>
  <c r="U1360" i="1" s="1"/>
  <c r="W1360" i="1" s="1"/>
  <c r="Z1360" i="1" s="1"/>
  <c r="H1368" i="1"/>
  <c r="U1368" i="1" s="1"/>
  <c r="W1368" i="1" s="1"/>
  <c r="H1371" i="1"/>
  <c r="U1371" i="1" s="1"/>
  <c r="W1371" i="1" s="1"/>
  <c r="Y1402" i="1"/>
  <c r="O1402" i="1"/>
  <c r="H1055" i="1"/>
  <c r="X1057" i="1"/>
  <c r="Z1057" i="1" s="1"/>
  <c r="O1075" i="1"/>
  <c r="Y1100" i="1"/>
  <c r="Y1117" i="1"/>
  <c r="Y1121" i="1"/>
  <c r="H1131" i="1"/>
  <c r="U1131" i="1" s="1"/>
  <c r="W1131" i="1" s="1"/>
  <c r="O1132" i="1"/>
  <c r="Y1134" i="1"/>
  <c r="Y1145" i="1"/>
  <c r="H1147" i="1"/>
  <c r="O1154" i="1"/>
  <c r="X1157" i="1"/>
  <c r="Z1157" i="1" s="1"/>
  <c r="O1166" i="1"/>
  <c r="Y1174" i="1"/>
  <c r="X1176" i="1"/>
  <c r="Z1176" i="1" s="1"/>
  <c r="H1178" i="1"/>
  <c r="U1178" i="1" s="1"/>
  <c r="W1178" i="1" s="1"/>
  <c r="O1183" i="1"/>
  <c r="Y1191" i="1"/>
  <c r="Y1230" i="1"/>
  <c r="Y1242" i="1"/>
  <c r="Y1254" i="1"/>
  <c r="Y1266" i="1"/>
  <c r="Y1270" i="1"/>
  <c r="H1272" i="1"/>
  <c r="U1272" i="1" s="1"/>
  <c r="W1272" i="1" s="1"/>
  <c r="X1295" i="1"/>
  <c r="Z1295" i="1" s="1"/>
  <c r="X1324" i="1"/>
  <c r="X1328" i="1"/>
  <c r="X1332" i="1"/>
  <c r="X1336" i="1"/>
  <c r="X1340" i="1"/>
  <c r="X1344" i="1"/>
  <c r="X1348" i="1"/>
  <c r="X1352" i="1"/>
  <c r="X1356" i="1"/>
  <c r="X1364" i="1"/>
  <c r="X1384" i="1"/>
  <c r="O1385" i="1"/>
  <c r="H1388" i="1"/>
  <c r="U1388" i="1" s="1"/>
  <c r="W1388" i="1" s="1"/>
  <c r="O1396" i="1"/>
  <c r="O1398" i="1"/>
  <c r="Y1055" i="1"/>
  <c r="Y1057" i="1"/>
  <c r="H1062" i="1"/>
  <c r="H1077" i="1"/>
  <c r="X1078" i="1"/>
  <c r="Z1078" i="1" s="1"/>
  <c r="H1087" i="1"/>
  <c r="Y1088" i="1"/>
  <c r="X1098" i="1"/>
  <c r="X1102" i="1"/>
  <c r="Z1102" i="1" s="1"/>
  <c r="Y1104" i="1"/>
  <c r="H1123" i="1"/>
  <c r="U1123" i="1" s="1"/>
  <c r="W1123" i="1" s="1"/>
  <c r="O1128" i="1"/>
  <c r="Y1131" i="1"/>
  <c r="X1135" i="1"/>
  <c r="Y1147" i="1"/>
  <c r="X1149" i="1"/>
  <c r="Z1149" i="1" s="1"/>
  <c r="O1150" i="1"/>
  <c r="X1167" i="1"/>
  <c r="O1170" i="1"/>
  <c r="Y1178" i="1"/>
  <c r="H1180" i="1"/>
  <c r="Y1184" i="1"/>
  <c r="H1193" i="1"/>
  <c r="X1196" i="1"/>
  <c r="Y1213" i="1"/>
  <c r="X1221" i="1"/>
  <c r="Z1221" i="1" s="1"/>
  <c r="Y1225" i="1"/>
  <c r="H1227" i="1"/>
  <c r="U1227" i="1" s="1"/>
  <c r="W1227" i="1" s="1"/>
  <c r="X1233" i="1"/>
  <c r="Z1233" i="1" s="1"/>
  <c r="Y1237" i="1"/>
  <c r="H1239" i="1"/>
  <c r="U1239" i="1" s="1"/>
  <c r="W1239" i="1" s="1"/>
  <c r="X1245" i="1"/>
  <c r="Y1249" i="1"/>
  <c r="H1251" i="1"/>
  <c r="U1251" i="1" s="1"/>
  <c r="W1251" i="1" s="1"/>
  <c r="X1257" i="1"/>
  <c r="Y1261" i="1"/>
  <c r="H1263" i="1"/>
  <c r="U1263" i="1" s="1"/>
  <c r="W1263" i="1" s="1"/>
  <c r="H1277" i="1"/>
  <c r="U1277" i="1" s="1"/>
  <c r="W1277" i="1" s="1"/>
  <c r="Z1277" i="1" s="1"/>
  <c r="H1286" i="1"/>
  <c r="U1286" i="1" s="1"/>
  <c r="W1286" i="1" s="1"/>
  <c r="H1314" i="1"/>
  <c r="U1314" i="1" s="1"/>
  <c r="W1314" i="1" s="1"/>
  <c r="O1316" i="1"/>
  <c r="Y1322" i="1"/>
  <c r="X1326" i="1"/>
  <c r="X1330" i="1"/>
  <c r="X1334" i="1"/>
  <c r="X1338" i="1"/>
  <c r="X1342" i="1"/>
  <c r="X1346" i="1"/>
  <c r="X1350" i="1"/>
  <c r="X1354" i="1"/>
  <c r="X1358" i="1"/>
  <c r="X1361" i="1"/>
  <c r="O1369" i="1"/>
  <c r="X1373" i="1"/>
  <c r="X1375" i="1"/>
  <c r="Y1378" i="1"/>
  <c r="Y1388" i="1"/>
  <c r="O1405" i="1"/>
  <c r="O1459" i="1"/>
  <c r="O1462" i="1"/>
  <c r="O1465" i="1"/>
  <c r="O1468" i="1"/>
  <c r="Y1513" i="1"/>
  <c r="Y1535" i="1"/>
  <c r="Y1559" i="1"/>
  <c r="H1579" i="1"/>
  <c r="U1579" i="1" s="1"/>
  <c r="W1579" i="1" s="1"/>
  <c r="X1586" i="1"/>
  <c r="H1590" i="1"/>
  <c r="U1590" i="1" s="1"/>
  <c r="W1590" i="1" s="1"/>
  <c r="H1604" i="1"/>
  <c r="U1604" i="1" s="1"/>
  <c r="W1604" i="1" s="1"/>
  <c r="Z1604" i="1" s="1"/>
  <c r="H1607" i="1"/>
  <c r="U1607" i="1" s="1"/>
  <c r="W1607" i="1" s="1"/>
  <c r="Z1607" i="1" s="1"/>
  <c r="X1612" i="1"/>
  <c r="O1618" i="1"/>
  <c r="H1624" i="1"/>
  <c r="U1624" i="1" s="1"/>
  <c r="W1624" i="1" s="1"/>
  <c r="Z1624" i="1" s="1"/>
  <c r="H1634" i="1"/>
  <c r="U1634" i="1" s="1"/>
  <c r="W1634" i="1" s="1"/>
  <c r="Y1640" i="1"/>
  <c r="X1643" i="1"/>
  <c r="H1649" i="1"/>
  <c r="U1649" i="1" s="1"/>
  <c r="W1649" i="1" s="1"/>
  <c r="Y1655" i="1"/>
  <c r="H1658" i="1"/>
  <c r="U1658" i="1" s="1"/>
  <c r="W1658" i="1" s="1"/>
  <c r="Z1658" i="1" s="1"/>
  <c r="O1661" i="1"/>
  <c r="X1664" i="1"/>
  <c r="Y1666" i="1"/>
  <c r="Y1668" i="1"/>
  <c r="Y1672" i="1"/>
  <c r="Y1676" i="1"/>
  <c r="O1681" i="1"/>
  <c r="Y1689" i="1"/>
  <c r="X1691" i="1"/>
  <c r="O1692" i="1"/>
  <c r="Y1696" i="1"/>
  <c r="H1698" i="1"/>
  <c r="U1698" i="1" s="1"/>
  <c r="W1698" i="1" s="1"/>
  <c r="Z1698" i="1" s="1"/>
  <c r="Y1701" i="1"/>
  <c r="H1703" i="1"/>
  <c r="U1703" i="1" s="1"/>
  <c r="W1703" i="1" s="1"/>
  <c r="Z1703" i="1" s="1"/>
  <c r="Y1706" i="1"/>
  <c r="Y1712" i="1"/>
  <c r="Y1714" i="1"/>
  <c r="Y1727" i="1"/>
  <c r="Y1741" i="1"/>
  <c r="Y1753" i="1"/>
  <c r="Y1765" i="1"/>
  <c r="Y1777" i="1"/>
  <c r="H1779" i="1"/>
  <c r="U1779" i="1" s="1"/>
  <c r="W1779" i="1" s="1"/>
  <c r="Y1846" i="1"/>
  <c r="H1857" i="1"/>
  <c r="U1857" i="1" s="1"/>
  <c r="W1857" i="1" s="1"/>
  <c r="Y1859" i="1"/>
  <c r="O1861" i="1"/>
  <c r="Y1876" i="1"/>
  <c r="Y1887" i="1"/>
  <c r="Y1898" i="1"/>
  <c r="Y1907" i="1"/>
  <c r="H1912" i="1"/>
  <c r="U1912" i="1" s="1"/>
  <c r="W1912" i="1" s="1"/>
  <c r="O1914" i="1"/>
  <c r="Y1919" i="1"/>
  <c r="H1924" i="1"/>
  <c r="U1924" i="1" s="1"/>
  <c r="W1924" i="1" s="1"/>
  <c r="O1926" i="1"/>
  <c r="H1931" i="1"/>
  <c r="U1931" i="1" s="1"/>
  <c r="W1931" i="1" s="1"/>
  <c r="H1943" i="1"/>
  <c r="U1943" i="1" s="1"/>
  <c r="W1943" i="1" s="1"/>
  <c r="H1955" i="1"/>
  <c r="U1955" i="1" s="1"/>
  <c r="W1955" i="1" s="1"/>
  <c r="X1962" i="1"/>
  <c r="Z1442" i="1"/>
  <c r="Z1451" i="1"/>
  <c r="Z1454" i="1"/>
  <c r="Z1457" i="1"/>
  <c r="X1418" i="1"/>
  <c r="Z1418" i="1" s="1"/>
  <c r="Y1511" i="1"/>
  <c r="Y1521" i="1"/>
  <c r="Y1533" i="1"/>
  <c r="Y1545" i="1"/>
  <c r="Y1557" i="1"/>
  <c r="Y1569" i="1"/>
  <c r="H1573" i="1"/>
  <c r="U1573" i="1" s="1"/>
  <c r="W1573" i="1" s="1"/>
  <c r="X1580" i="1"/>
  <c r="H1584" i="1"/>
  <c r="U1584" i="1" s="1"/>
  <c r="W1584" i="1" s="1"/>
  <c r="H1598" i="1"/>
  <c r="U1598" i="1" s="1"/>
  <c r="W1598" i="1" s="1"/>
  <c r="Z1598" i="1" s="1"/>
  <c r="H1613" i="1"/>
  <c r="U1613" i="1" s="1"/>
  <c r="W1613" i="1" s="1"/>
  <c r="Z1613" i="1" s="1"/>
  <c r="X1614" i="1"/>
  <c r="Z1614" i="1" s="1"/>
  <c r="H1622" i="1"/>
  <c r="U1622" i="1" s="1"/>
  <c r="W1622" i="1" s="1"/>
  <c r="Y1628" i="1"/>
  <c r="X1631" i="1"/>
  <c r="Z1631" i="1" s="1"/>
  <c r="X1637" i="1"/>
  <c r="X1639" i="1"/>
  <c r="Y1647" i="1"/>
  <c r="X1654" i="1"/>
  <c r="Y1658" i="1"/>
  <c r="Y1660" i="1"/>
  <c r="Y1662" i="1"/>
  <c r="O1670" i="1"/>
  <c r="X1672" i="1"/>
  <c r="Y1680" i="1"/>
  <c r="O1685" i="1"/>
  <c r="X1693" i="1"/>
  <c r="Z1693" i="1" s="1"/>
  <c r="O1694" i="1"/>
  <c r="Y1698" i="1"/>
  <c r="H1700" i="1"/>
  <c r="U1700" i="1" s="1"/>
  <c r="W1700" i="1" s="1"/>
  <c r="Y1703" i="1"/>
  <c r="Y1708" i="1"/>
  <c r="Y1723" i="1"/>
  <c r="Y1739" i="1"/>
  <c r="Y1751" i="1"/>
  <c r="Y1763" i="1"/>
  <c r="Y1775" i="1"/>
  <c r="H1811" i="1"/>
  <c r="U1811" i="1" s="1"/>
  <c r="W1811" i="1" s="1"/>
  <c r="H1823" i="1"/>
  <c r="U1823" i="1" s="1"/>
  <c r="W1823" i="1" s="1"/>
  <c r="Y1827" i="1"/>
  <c r="H1835" i="1"/>
  <c r="U1835" i="1" s="1"/>
  <c r="W1835" i="1" s="1"/>
  <c r="Y1839" i="1"/>
  <c r="Y1855" i="1"/>
  <c r="O1857" i="1"/>
  <c r="H1864" i="1"/>
  <c r="U1864" i="1" s="1"/>
  <c r="W1864" i="1" s="1"/>
  <c r="Z1864" i="1" s="1"/>
  <c r="X1866" i="1"/>
  <c r="X1870" i="1"/>
  <c r="Y1883" i="1"/>
  <c r="Y1894" i="1"/>
  <c r="X1387" i="1"/>
  <c r="H1419" i="1"/>
  <c r="U1419" i="1" s="1"/>
  <c r="W1419" i="1" s="1"/>
  <c r="Z1419" i="1" s="1"/>
  <c r="H1422" i="1"/>
  <c r="U1422" i="1" s="1"/>
  <c r="W1422" i="1" s="1"/>
  <c r="Z1422" i="1" s="1"/>
  <c r="X1473" i="1"/>
  <c r="X1475" i="1"/>
  <c r="X1477" i="1"/>
  <c r="X1479" i="1"/>
  <c r="X1481" i="1"/>
  <c r="X1483" i="1"/>
  <c r="X1485" i="1"/>
  <c r="X1487" i="1"/>
  <c r="X1489" i="1"/>
  <c r="X1491" i="1"/>
  <c r="X1493" i="1"/>
  <c r="X1495" i="1"/>
  <c r="X1497" i="1"/>
  <c r="X1499" i="1"/>
  <c r="X1501" i="1"/>
  <c r="X1503" i="1"/>
  <c r="X1505" i="1"/>
  <c r="X1507" i="1"/>
  <c r="Z1507" i="1" s="1"/>
  <c r="X1577" i="1"/>
  <c r="X1591" i="1"/>
  <c r="Z1591" i="1" s="1"/>
  <c r="H1595" i="1"/>
  <c r="U1595" i="1" s="1"/>
  <c r="W1595" i="1" s="1"/>
  <c r="Z1595" i="1" s="1"/>
  <c r="X1602" i="1"/>
  <c r="O1631" i="1"/>
  <c r="O1637" i="1"/>
  <c r="O1687" i="1"/>
  <c r="O1844" i="1"/>
  <c r="Y1417" i="1"/>
  <c r="Y1509" i="1"/>
  <c r="Y1567" i="1"/>
  <c r="X1574" i="1"/>
  <c r="Z1574" i="1" s="1"/>
  <c r="H1592" i="1"/>
  <c r="U1592" i="1" s="1"/>
  <c r="W1592" i="1" s="1"/>
  <c r="H1615" i="1"/>
  <c r="U1615" i="1" s="1"/>
  <c r="W1615" i="1" s="1"/>
  <c r="Y1618" i="1"/>
  <c r="X1625" i="1"/>
  <c r="X1627" i="1"/>
  <c r="H1641" i="1"/>
  <c r="U1641" i="1" s="1"/>
  <c r="W1641" i="1" s="1"/>
  <c r="Z1641" i="1" s="1"/>
  <c r="Y1643" i="1"/>
  <c r="X1652" i="1"/>
  <c r="Z1652" i="1" s="1"/>
  <c r="O1664" i="1"/>
  <c r="H1667" i="1"/>
  <c r="U1667" i="1" s="1"/>
  <c r="W1667" i="1" s="1"/>
  <c r="H1669" i="1"/>
  <c r="U1669" i="1" s="1"/>
  <c r="W1669" i="1" s="1"/>
  <c r="Z1669" i="1" s="1"/>
  <c r="H1671" i="1"/>
  <c r="U1671" i="1" s="1"/>
  <c r="W1671" i="1" s="1"/>
  <c r="Z1671" i="1" s="1"/>
  <c r="X1675" i="1"/>
  <c r="H1677" i="1"/>
  <c r="U1677" i="1" s="1"/>
  <c r="W1677" i="1" s="1"/>
  <c r="Y1684" i="1"/>
  <c r="O1689" i="1"/>
  <c r="X1695" i="1"/>
  <c r="O1696" i="1"/>
  <c r="Y1700" i="1"/>
  <c r="O1701" i="1"/>
  <c r="X1705" i="1"/>
  <c r="Z1705" i="1" s="1"/>
  <c r="O1706" i="1"/>
  <c r="O1717" i="1"/>
  <c r="Y1719" i="1"/>
  <c r="Y1737" i="1"/>
  <c r="Y1749" i="1"/>
  <c r="Y1761" i="1"/>
  <c r="Y1773" i="1"/>
  <c r="H1775" i="1"/>
  <c r="U1775" i="1" s="1"/>
  <c r="W1775" i="1" s="1"/>
  <c r="H1787" i="1"/>
  <c r="U1787" i="1" s="1"/>
  <c r="W1787" i="1" s="1"/>
  <c r="H1799" i="1"/>
  <c r="U1799" i="1" s="1"/>
  <c r="W1799" i="1" s="1"/>
  <c r="Y1813" i="1"/>
  <c r="Y1825" i="1"/>
  <c r="Y1837" i="1"/>
  <c r="Y1851" i="1"/>
  <c r="H1860" i="1"/>
  <c r="U1860" i="1" s="1"/>
  <c r="W1860" i="1" s="1"/>
  <c r="Y1862" i="1"/>
  <c r="Y1879" i="1"/>
  <c r="Y1890" i="1"/>
  <c r="H1901" i="1"/>
  <c r="U1901" i="1" s="1"/>
  <c r="W1901" i="1" s="1"/>
  <c r="Y1903" i="1"/>
  <c r="H1908" i="1"/>
  <c r="U1908" i="1" s="1"/>
  <c r="W1908" i="1" s="1"/>
  <c r="Y1915" i="1"/>
  <c r="H1920" i="1"/>
  <c r="U1920" i="1" s="1"/>
  <c r="W1920" i="1" s="1"/>
  <c r="O1953" i="1"/>
  <c r="Y1955" i="1"/>
  <c r="O1960" i="1"/>
  <c r="X1389" i="1"/>
  <c r="Y1406" i="1"/>
  <c r="Y1415" i="1"/>
  <c r="Y1419" i="1"/>
  <c r="Y1422" i="1"/>
  <c r="Y1425" i="1"/>
  <c r="Y1428" i="1"/>
  <c r="Y1431" i="1"/>
  <c r="Y1434" i="1"/>
  <c r="Y1437" i="1"/>
  <c r="Y1440" i="1"/>
  <c r="Y1443" i="1"/>
  <c r="Y1446" i="1"/>
  <c r="Y1449" i="1"/>
  <c r="Y1452" i="1"/>
  <c r="Y1455" i="1"/>
  <c r="Y1461" i="1"/>
  <c r="Y1464" i="1"/>
  <c r="Y1467" i="1"/>
  <c r="X1585" i="1"/>
  <c r="X1596" i="1"/>
  <c r="Z1596" i="1" s="1"/>
  <c r="O1625" i="1"/>
  <c r="O1691" i="1"/>
  <c r="O1896" i="1"/>
  <c r="O1903" i="1"/>
  <c r="O1915" i="1"/>
  <c r="O1927" i="1"/>
  <c r="H1960" i="1"/>
  <c r="U1960" i="1" s="1"/>
  <c r="W1960" i="1" s="1"/>
  <c r="O1965" i="1"/>
  <c r="H1502" i="1"/>
  <c r="U1502" i="1" s="1"/>
  <c r="W1502" i="1" s="1"/>
  <c r="Z1502" i="1" s="1"/>
  <c r="H1504" i="1"/>
  <c r="U1504" i="1" s="1"/>
  <c r="W1504" i="1" s="1"/>
  <c r="Z1504" i="1" s="1"/>
  <c r="H1506" i="1"/>
  <c r="U1506" i="1" s="1"/>
  <c r="W1506" i="1" s="1"/>
  <c r="Z1506" i="1" s="1"/>
  <c r="Y1553" i="1"/>
  <c r="Y1565" i="1"/>
  <c r="H1608" i="1"/>
  <c r="U1608" i="1" s="1"/>
  <c r="W1608" i="1" s="1"/>
  <c r="X1609" i="1"/>
  <c r="Z1609" i="1" s="1"/>
  <c r="X1611" i="1"/>
  <c r="O1619" i="1"/>
  <c r="H1629" i="1"/>
  <c r="U1629" i="1" s="1"/>
  <c r="W1629" i="1" s="1"/>
  <c r="H1633" i="1"/>
  <c r="U1633" i="1" s="1"/>
  <c r="W1633" i="1" s="1"/>
  <c r="Y1635" i="1"/>
  <c r="Y1637" i="1"/>
  <c r="Y1639" i="1"/>
  <c r="H1650" i="1"/>
  <c r="U1650" i="1" s="1"/>
  <c r="W1650" i="1" s="1"/>
  <c r="O1658" i="1"/>
  <c r="H1661" i="1"/>
  <c r="U1661" i="1" s="1"/>
  <c r="W1661" i="1" s="1"/>
  <c r="Z1661" i="1" s="1"/>
  <c r="X1663" i="1"/>
  <c r="Y1677" i="1"/>
  <c r="X1679" i="1"/>
  <c r="H1681" i="1"/>
  <c r="U1681" i="1" s="1"/>
  <c r="W1681" i="1" s="1"/>
  <c r="Z1681" i="1" s="1"/>
  <c r="Y1688" i="1"/>
  <c r="H1692" i="1"/>
  <c r="U1692" i="1" s="1"/>
  <c r="W1692" i="1" s="1"/>
  <c r="X1697" i="1"/>
  <c r="Z1697" i="1" s="1"/>
  <c r="O1698" i="1"/>
  <c r="X1702" i="1"/>
  <c r="O1703" i="1"/>
  <c r="X1707" i="1"/>
  <c r="Z1707" i="1" s="1"/>
  <c r="H1711" i="1"/>
  <c r="U1711" i="1" s="1"/>
  <c r="W1711" i="1" s="1"/>
  <c r="Y1713" i="1"/>
  <c r="Y1728" i="1"/>
  <c r="Y1735" i="1"/>
  <c r="Y1747" i="1"/>
  <c r="Y1759" i="1"/>
  <c r="Y1771" i="1"/>
  <c r="H1773" i="1"/>
  <c r="U1773" i="1" s="1"/>
  <c r="W1773" i="1" s="1"/>
  <c r="H1785" i="1"/>
  <c r="U1785" i="1" s="1"/>
  <c r="W1785" i="1" s="1"/>
  <c r="H1797" i="1"/>
  <c r="U1797" i="1" s="1"/>
  <c r="W1797" i="1" s="1"/>
  <c r="H1809" i="1"/>
  <c r="Y1811" i="1"/>
  <c r="Y1823" i="1"/>
  <c r="Y1835" i="1"/>
  <c r="O1908" i="1"/>
  <c r="H1918" i="1"/>
  <c r="U1918" i="1" s="1"/>
  <c r="W1918" i="1" s="1"/>
  <c r="O1920" i="1"/>
  <c r="Y1925" i="1"/>
  <c r="X1930" i="1"/>
  <c r="H1937" i="1"/>
  <c r="U1937" i="1" s="1"/>
  <c r="W1937" i="1" s="1"/>
  <c r="H1949" i="1"/>
  <c r="U1949" i="1" s="1"/>
  <c r="W1949" i="1" s="1"/>
  <c r="H1956" i="1"/>
  <c r="U1956" i="1" s="1"/>
  <c r="W1956" i="1" s="1"/>
  <c r="O1864" i="1"/>
  <c r="O1870" i="1"/>
  <c r="O1872" i="1"/>
  <c r="O1892" i="1"/>
  <c r="O1424" i="1"/>
  <c r="O1427" i="1"/>
  <c r="O1430" i="1"/>
  <c r="O1433" i="1"/>
  <c r="O1436" i="1"/>
  <c r="O1439" i="1"/>
  <c r="O1442" i="1"/>
  <c r="O1445" i="1"/>
  <c r="O1448" i="1"/>
  <c r="O1451" i="1"/>
  <c r="O1454" i="1"/>
  <c r="O1457" i="1"/>
  <c r="O1460" i="1"/>
  <c r="O1463" i="1"/>
  <c r="O1466" i="1"/>
  <c r="O1469" i="1"/>
  <c r="O1508" i="1"/>
  <c r="Y1517" i="1"/>
  <c r="Y1527" i="1"/>
  <c r="Y1539" i="1"/>
  <c r="Y1551" i="1"/>
  <c r="Y1563" i="1"/>
  <c r="H1621" i="1"/>
  <c r="U1621" i="1" s="1"/>
  <c r="W1621" i="1" s="1"/>
  <c r="Y1623" i="1"/>
  <c r="Y1625" i="1"/>
  <c r="X1630" i="1"/>
  <c r="X1632" i="1"/>
  <c r="Z1632" i="1" s="1"/>
  <c r="O1636" i="1"/>
  <c r="X1638" i="1"/>
  <c r="Z1638" i="1" s="1"/>
  <c r="H1646" i="1"/>
  <c r="U1646" i="1" s="1"/>
  <c r="W1646" i="1" s="1"/>
  <c r="Y1648" i="1"/>
  <c r="O1652" i="1"/>
  <c r="X1655" i="1"/>
  <c r="Z1655" i="1" s="1"/>
  <c r="Y1657" i="1"/>
  <c r="Y1681" i="1"/>
  <c r="X1683" i="1"/>
  <c r="Z1683" i="1" s="1"/>
  <c r="H1685" i="1"/>
  <c r="U1685" i="1" s="1"/>
  <c r="W1685" i="1" s="1"/>
  <c r="Z1685" i="1" s="1"/>
  <c r="Y1692" i="1"/>
  <c r="H1694" i="1"/>
  <c r="U1694" i="1" s="1"/>
  <c r="W1694" i="1" s="1"/>
  <c r="Z1694" i="1" s="1"/>
  <c r="X1699" i="1"/>
  <c r="O1700" i="1"/>
  <c r="X1704" i="1"/>
  <c r="Z1704" i="1" s="1"/>
  <c r="Y1724" i="1"/>
  <c r="Y1733" i="1"/>
  <c r="Y1745" i="1"/>
  <c r="Y1757" i="1"/>
  <c r="Y1769" i="1"/>
  <c r="H1771" i="1"/>
  <c r="U1771" i="1" s="1"/>
  <c r="W1771" i="1" s="1"/>
  <c r="O1774" i="1"/>
  <c r="H1783" i="1"/>
  <c r="U1783" i="1" s="1"/>
  <c r="W1783" i="1" s="1"/>
  <c r="H1795" i="1"/>
  <c r="U1795" i="1" s="1"/>
  <c r="W1795" i="1" s="1"/>
  <c r="H1807" i="1"/>
  <c r="U1807" i="1" s="1"/>
  <c r="W1807" i="1" s="1"/>
  <c r="Y1821" i="1"/>
  <c r="H1829" i="1"/>
  <c r="U1829" i="1" s="1"/>
  <c r="W1829" i="1" s="1"/>
  <c r="Y1833" i="1"/>
  <c r="Y1854" i="1"/>
  <c r="O1862" i="1"/>
  <c r="Y1987" i="1"/>
  <c r="X1388" i="1"/>
  <c r="O1389" i="1"/>
  <c r="X1395" i="1"/>
  <c r="Y1421" i="1"/>
  <c r="Y1424" i="1"/>
  <c r="Y1427" i="1"/>
  <c r="Y1430" i="1"/>
  <c r="Y1433" i="1"/>
  <c r="Y1436" i="1"/>
  <c r="Y1439" i="1"/>
  <c r="Y1442" i="1"/>
  <c r="Y1445" i="1"/>
  <c r="Y1448" i="1"/>
  <c r="Y1451" i="1"/>
  <c r="Y1454" i="1"/>
  <c r="Y1457" i="1"/>
  <c r="Y1460" i="1"/>
  <c r="Y1463" i="1"/>
  <c r="Y1466" i="1"/>
  <c r="Y1469" i="1"/>
  <c r="X1472" i="1"/>
  <c r="X1474" i="1"/>
  <c r="Z1474" i="1" s="1"/>
  <c r="X1476" i="1"/>
  <c r="X1478" i="1"/>
  <c r="Z1478" i="1" s="1"/>
  <c r="X1480" i="1"/>
  <c r="Z1480" i="1" s="1"/>
  <c r="X1482" i="1"/>
  <c r="X1484" i="1"/>
  <c r="Z1484" i="1" s="1"/>
  <c r="X1486" i="1"/>
  <c r="X1488" i="1"/>
  <c r="Z1488" i="1" s="1"/>
  <c r="X1490" i="1"/>
  <c r="X1492" i="1"/>
  <c r="Z1492" i="1" s="1"/>
  <c r="X1494" i="1"/>
  <c r="Z1494" i="1" s="1"/>
  <c r="X1496" i="1"/>
  <c r="X1498" i="1"/>
  <c r="Z1498" i="1" s="1"/>
  <c r="O1513" i="1"/>
  <c r="X1615" i="1"/>
  <c r="O1630" i="1"/>
  <c r="O1675" i="1"/>
  <c r="O1695" i="1"/>
  <c r="Y1704" i="1"/>
  <c r="O1705" i="1"/>
  <c r="H1800" i="1"/>
  <c r="U1800" i="1" s="1"/>
  <c r="W1800" i="1" s="1"/>
  <c r="Y1814" i="1"/>
  <c r="Y1826" i="1"/>
  <c r="Y1838" i="1"/>
  <c r="Y1841" i="1"/>
  <c r="Y1852" i="1"/>
  <c r="O1860" i="1"/>
  <c r="H1863" i="1"/>
  <c r="U1863" i="1" s="1"/>
  <c r="W1863" i="1" s="1"/>
  <c r="Y1865" i="1"/>
  <c r="X1867" i="1"/>
  <c r="Y1871" i="1"/>
  <c r="Y1880" i="1"/>
  <c r="Y1893" i="1"/>
  <c r="Y1391" i="1"/>
  <c r="Y1407" i="1"/>
  <c r="Y1515" i="1"/>
  <c r="Y1561" i="1"/>
  <c r="Y1617" i="1"/>
  <c r="Y1619" i="1"/>
  <c r="O1624" i="1"/>
  <c r="X1626" i="1"/>
  <c r="H1636" i="1"/>
  <c r="U1636" i="1" s="1"/>
  <c r="W1636" i="1" s="1"/>
  <c r="Z1636" i="1" s="1"/>
  <c r="H1642" i="1"/>
  <c r="U1642" i="1" s="1"/>
  <c r="W1642" i="1" s="1"/>
  <c r="Y1644" i="1"/>
  <c r="X1647" i="1"/>
  <c r="X1651" i="1"/>
  <c r="Z1651" i="1" s="1"/>
  <c r="Y1653" i="1"/>
  <c r="O1667" i="1"/>
  <c r="Y1670" i="1"/>
  <c r="O1677" i="1"/>
  <c r="Y1685" i="1"/>
  <c r="X1687" i="1"/>
  <c r="H1689" i="1"/>
  <c r="U1689" i="1" s="1"/>
  <c r="W1689" i="1" s="1"/>
  <c r="Z1689" i="1" s="1"/>
  <c r="Y1694" i="1"/>
  <c r="H1696" i="1"/>
  <c r="U1696" i="1" s="1"/>
  <c r="W1696" i="1" s="1"/>
  <c r="H1701" i="1"/>
  <c r="U1701" i="1" s="1"/>
  <c r="W1701" i="1" s="1"/>
  <c r="Z1701" i="1" s="1"/>
  <c r="H1706" i="1"/>
  <c r="U1706" i="1" s="1"/>
  <c r="W1706" i="1" s="1"/>
  <c r="Z1706" i="1" s="1"/>
  <c r="X1718" i="1"/>
  <c r="Y1720" i="1"/>
  <c r="Y1731" i="1"/>
  <c r="Y1743" i="1"/>
  <c r="Y1755" i="1"/>
  <c r="Y1767" i="1"/>
  <c r="Y1779" i="1"/>
  <c r="H1781" i="1"/>
  <c r="U1781" i="1" s="1"/>
  <c r="W1781" i="1" s="1"/>
  <c r="H1793" i="1"/>
  <c r="U1793" i="1" s="1"/>
  <c r="W1793" i="1" s="1"/>
  <c r="H1805" i="1"/>
  <c r="U1805" i="1" s="1"/>
  <c r="W1805" i="1" s="1"/>
  <c r="Y1819" i="1"/>
  <c r="Y1831" i="1"/>
  <c r="Y1850" i="1"/>
  <c r="O1858" i="1"/>
  <c r="H1861" i="1"/>
  <c r="U1861" i="1" s="1"/>
  <c r="W1861" i="1" s="1"/>
  <c r="Y1863" i="1"/>
  <c r="Y1878" i="1"/>
  <c r="Y1891" i="1"/>
  <c r="Y1902" i="1"/>
  <c r="Y1930" i="1"/>
  <c r="Y1405" i="1"/>
  <c r="Y1414" i="1"/>
  <c r="H1459" i="1"/>
  <c r="U1459" i="1" s="1"/>
  <c r="W1459" i="1" s="1"/>
  <c r="Z1459" i="1" s="1"/>
  <c r="H1462" i="1"/>
  <c r="U1462" i="1" s="1"/>
  <c r="W1462" i="1" s="1"/>
  <c r="Z1462" i="1" s="1"/>
  <c r="H1465" i="1"/>
  <c r="U1465" i="1" s="1"/>
  <c r="W1465" i="1" s="1"/>
  <c r="H1468" i="1"/>
  <c r="U1468" i="1" s="1"/>
  <c r="W1468" i="1" s="1"/>
  <c r="Z1468" i="1" s="1"/>
  <c r="H1471" i="1"/>
  <c r="U1471" i="1" s="1"/>
  <c r="W1471" i="1" s="1"/>
  <c r="Z1471" i="1" s="1"/>
  <c r="Y1612" i="1"/>
  <c r="Y1642" i="1"/>
  <c r="H1664" i="1"/>
  <c r="U1664" i="1" s="1"/>
  <c r="W1664" i="1" s="1"/>
  <c r="O1679" i="1"/>
  <c r="O1697" i="1"/>
  <c r="O1702" i="1"/>
  <c r="O1707" i="1"/>
  <c r="Y1772" i="1"/>
  <c r="H1798" i="1"/>
  <c r="U1798" i="1" s="1"/>
  <c r="W1798" i="1" s="1"/>
  <c r="Y1812" i="1"/>
  <c r="O1856" i="1"/>
  <c r="O1863" i="1"/>
  <c r="Y1889" i="1"/>
  <c r="H1907" i="1"/>
  <c r="U1907" i="1" s="1"/>
  <c r="W1907" i="1" s="1"/>
  <c r="Y1914" i="1"/>
  <c r="H1919" i="1"/>
  <c r="U1919" i="1" s="1"/>
  <c r="W1919" i="1" s="1"/>
  <c r="Y1926" i="1"/>
  <c r="H1938" i="1"/>
  <c r="U1938" i="1" s="1"/>
  <c r="W1938" i="1" s="1"/>
  <c r="H1950" i="1"/>
  <c r="U1950" i="1" s="1"/>
  <c r="W1950" i="1" s="1"/>
  <c r="H1957" i="1"/>
  <c r="U1957" i="1" s="1"/>
  <c r="W1957" i="1" s="1"/>
  <c r="X2052" i="1"/>
  <c r="H2052" i="1"/>
  <c r="U2052" i="1" s="1"/>
  <c r="W2052" i="1" s="1"/>
  <c r="X2132" i="1"/>
  <c r="X2138" i="1"/>
  <c r="X2182" i="1"/>
  <c r="Y2201" i="1"/>
  <c r="X2236" i="1"/>
  <c r="Z2236" i="1" s="1"/>
  <c r="X2269" i="1"/>
  <c r="Z2269" i="1" s="1"/>
  <c r="Y2286" i="1"/>
  <c r="O2381" i="1"/>
  <c r="X2381" i="1"/>
  <c r="H2381" i="1"/>
  <c r="U2381" i="1" s="1"/>
  <c r="W2381" i="1" s="1"/>
  <c r="H1961" i="1"/>
  <c r="U1961" i="1" s="1"/>
  <c r="W1961" i="1" s="1"/>
  <c r="Z1961" i="1" s="1"/>
  <c r="H1973" i="1"/>
  <c r="U1973" i="1" s="1"/>
  <c r="W1973" i="1" s="1"/>
  <c r="H1983" i="1"/>
  <c r="U1983" i="1" s="1"/>
  <c r="W1983" i="1" s="1"/>
  <c r="Y1986" i="1"/>
  <c r="Y1993" i="1"/>
  <c r="H1995" i="1"/>
  <c r="U1995" i="1" s="1"/>
  <c r="W1995" i="1" s="1"/>
  <c r="H1997" i="1"/>
  <c r="Y2019" i="1"/>
  <c r="Y2026" i="1"/>
  <c r="Y2035" i="1"/>
  <c r="H2042" i="1"/>
  <c r="U2042" i="1" s="1"/>
  <c r="W2042" i="1" s="1"/>
  <c r="Y2044" i="1"/>
  <c r="Y2051" i="1"/>
  <c r="Y2065" i="1"/>
  <c r="Y2077" i="1"/>
  <c r="H2089" i="1"/>
  <c r="U2089" i="1" s="1"/>
  <c r="W2089" i="1" s="1"/>
  <c r="Z2089" i="1" s="1"/>
  <c r="X2093" i="1"/>
  <c r="Y2095" i="1"/>
  <c r="Y2106" i="1"/>
  <c r="H2110" i="1"/>
  <c r="U2110" i="1" s="1"/>
  <c r="W2110" i="1" s="1"/>
  <c r="H2115" i="1"/>
  <c r="U2115" i="1" s="1"/>
  <c r="W2115" i="1" s="1"/>
  <c r="Z2115" i="1" s="1"/>
  <c r="X2117" i="1"/>
  <c r="H2129" i="1"/>
  <c r="U2129" i="1" s="1"/>
  <c r="W2129" i="1" s="1"/>
  <c r="X2143" i="1"/>
  <c r="Z2143" i="1" s="1"/>
  <c r="H2146" i="1"/>
  <c r="U2146" i="1" s="1"/>
  <c r="W2146" i="1" s="1"/>
  <c r="Y2150" i="1"/>
  <c r="Y2161" i="1"/>
  <c r="Y2166" i="1"/>
  <c r="Y2188" i="1"/>
  <c r="O2217" i="1"/>
  <c r="X2218" i="1"/>
  <c r="Z2218" i="1" s="1"/>
  <c r="Y2223" i="1"/>
  <c r="H2225" i="1"/>
  <c r="U2225" i="1" s="1"/>
  <c r="W2225" i="1" s="1"/>
  <c r="Y2226" i="1"/>
  <c r="X2233" i="1"/>
  <c r="Z2233" i="1" s="1"/>
  <c r="O2238" i="1"/>
  <c r="Y2247" i="1"/>
  <c r="O2254" i="1"/>
  <c r="X2256" i="1"/>
  <c r="Z2256" i="1" s="1"/>
  <c r="H2260" i="1"/>
  <c r="U2260" i="1" s="1"/>
  <c r="W2260" i="1" s="1"/>
  <c r="H2262" i="1"/>
  <c r="U2262" i="1" s="1"/>
  <c r="W2262" i="1" s="1"/>
  <c r="X2275" i="1"/>
  <c r="Z2275" i="1" s="1"/>
  <c r="H2283" i="1"/>
  <c r="U2283" i="1" s="1"/>
  <c r="W2283" i="1" s="1"/>
  <c r="H2300" i="1"/>
  <c r="U2300" i="1" s="1"/>
  <c r="W2300" i="1" s="1"/>
  <c r="Z2300" i="1" s="1"/>
  <c r="O2311" i="1"/>
  <c r="O2314" i="1"/>
  <c r="Y2338" i="1"/>
  <c r="Y2340" i="1"/>
  <c r="Y2361" i="1"/>
  <c r="Y2363" i="1"/>
  <c r="X2365" i="1"/>
  <c r="H2370" i="1"/>
  <c r="U2370" i="1" s="1"/>
  <c r="W2370" i="1" s="1"/>
  <c r="Z2375" i="1"/>
  <c r="H1981" i="1"/>
  <c r="U1981" i="1" s="1"/>
  <c r="W1981" i="1" s="1"/>
  <c r="Y2012" i="1"/>
  <c r="Y2024" i="1"/>
  <c r="H2031" i="1"/>
  <c r="U2031" i="1" s="1"/>
  <c r="W2031" i="1" s="1"/>
  <c r="Y2033" i="1"/>
  <c r="O2133" i="1"/>
  <c r="O2139" i="1"/>
  <c r="O2186" i="1"/>
  <c r="O2192" i="1"/>
  <c r="H2219" i="1"/>
  <c r="U2219" i="1" s="1"/>
  <c r="W2219" i="1" s="1"/>
  <c r="O2222" i="1"/>
  <c r="X2226" i="1"/>
  <c r="O2246" i="1"/>
  <c r="O2258" i="1"/>
  <c r="H2274" i="1"/>
  <c r="U2274" i="1" s="1"/>
  <c r="W2274" i="1" s="1"/>
  <c r="O2287" i="1"/>
  <c r="H2289" i="1"/>
  <c r="U2289" i="1" s="1"/>
  <c r="W2289" i="1" s="1"/>
  <c r="O2308" i="1"/>
  <c r="O2407" i="1"/>
  <c r="X2407" i="1"/>
  <c r="H2407" i="1"/>
  <c r="U2407" i="1" s="1"/>
  <c r="W2407" i="1" s="1"/>
  <c r="W2419" i="1"/>
  <c r="H2419" i="1"/>
  <c r="U2419" i="1" s="1"/>
  <c r="V2419" i="1" s="1"/>
  <c r="O1964" i="1"/>
  <c r="Y1969" i="1"/>
  <c r="H1971" i="1"/>
  <c r="U1971" i="1" s="1"/>
  <c r="W1971" i="1" s="1"/>
  <c r="H1974" i="1"/>
  <c r="U1974" i="1" s="1"/>
  <c r="W1974" i="1" s="1"/>
  <c r="Y1981" i="1"/>
  <c r="Y1991" i="1"/>
  <c r="Y1997" i="1"/>
  <c r="Y2031" i="1"/>
  <c r="H2040" i="1"/>
  <c r="U2040" i="1" s="1"/>
  <c r="W2040" i="1" s="1"/>
  <c r="H2051" i="1"/>
  <c r="U2051" i="1" s="1"/>
  <c r="W2051" i="1" s="1"/>
  <c r="Y2063" i="1"/>
  <c r="Y2075" i="1"/>
  <c r="Y2087" i="1"/>
  <c r="Y2089" i="1"/>
  <c r="Y2102" i="1"/>
  <c r="H2106" i="1"/>
  <c r="U2106" i="1" s="1"/>
  <c r="W2106" i="1" s="1"/>
  <c r="H2111" i="1"/>
  <c r="U2111" i="1" s="1"/>
  <c r="W2111" i="1" s="1"/>
  <c r="X2113" i="1"/>
  <c r="Y2115" i="1"/>
  <c r="Y2129" i="1"/>
  <c r="X2135" i="1"/>
  <c r="Y2141" i="1"/>
  <c r="H2145" i="1"/>
  <c r="U2145" i="1" s="1"/>
  <c r="W2145" i="1" s="1"/>
  <c r="Z2145" i="1" s="1"/>
  <c r="Y2157" i="1"/>
  <c r="Y2181" i="1"/>
  <c r="O2228" i="1"/>
  <c r="Y2235" i="1"/>
  <c r="O2243" i="1"/>
  <c r="X2255" i="1"/>
  <c r="Z2255" i="1" s="1"/>
  <c r="H2257" i="1"/>
  <c r="U2257" i="1" s="1"/>
  <c r="W2257" i="1" s="1"/>
  <c r="Z2257" i="1" s="1"/>
  <c r="X2277" i="1"/>
  <c r="Y2285" i="1"/>
  <c r="H2292" i="1"/>
  <c r="U2292" i="1" s="1"/>
  <c r="W2292" i="1" s="1"/>
  <c r="X2296" i="1"/>
  <c r="Y2298" i="1"/>
  <c r="Y2320" i="1"/>
  <c r="H2324" i="1"/>
  <c r="U2324" i="1" s="1"/>
  <c r="W2324" i="1" s="1"/>
  <c r="Z2324" i="1" s="1"/>
  <c r="X2332" i="1"/>
  <c r="H2340" i="1"/>
  <c r="U2340" i="1" s="1"/>
  <c r="W2340" i="1" s="1"/>
  <c r="Y2351" i="1"/>
  <c r="Y2357" i="1"/>
  <c r="Y2394" i="1"/>
  <c r="O1987" i="1"/>
  <c r="O2166" i="1"/>
  <c r="H2183" i="1"/>
  <c r="U2183" i="1" s="1"/>
  <c r="W2183" i="1" s="1"/>
  <c r="X2214" i="1"/>
  <c r="Z2214" i="1" s="1"/>
  <c r="O2216" i="1"/>
  <c r="O2264" i="1"/>
  <c r="O2302" i="1"/>
  <c r="O2305" i="1"/>
  <c r="Y2061" i="1"/>
  <c r="Y2073" i="1"/>
  <c r="Y2085" i="1"/>
  <c r="Y2098" i="1"/>
  <c r="H2102" i="1"/>
  <c r="U2102" i="1" s="1"/>
  <c r="W2102" i="1" s="1"/>
  <c r="H2107" i="1"/>
  <c r="U2107" i="1" s="1"/>
  <c r="W2107" i="1" s="1"/>
  <c r="Y2111" i="1"/>
  <c r="Y2155" i="1"/>
  <c r="H2182" i="1"/>
  <c r="U2182" i="1" s="1"/>
  <c r="W2182" i="1" s="1"/>
  <c r="Y2217" i="1"/>
  <c r="X2220" i="1"/>
  <c r="Y2232" i="1"/>
  <c r="X2243" i="1"/>
  <c r="H2247" i="1"/>
  <c r="U2247" i="1" s="1"/>
  <c r="W2247" i="1" s="1"/>
  <c r="Z2247" i="1" s="1"/>
  <c r="O2251" i="1"/>
  <c r="Y2254" i="1"/>
  <c r="Y2261" i="1"/>
  <c r="O2266" i="1"/>
  <c r="O2268" i="1"/>
  <c r="Y2283" i="1"/>
  <c r="H2307" i="1"/>
  <c r="U2307" i="1" s="1"/>
  <c r="W2307" i="1" s="1"/>
  <c r="H2310" i="1"/>
  <c r="U2310" i="1" s="1"/>
  <c r="W2310" i="1" s="1"/>
  <c r="H2313" i="1"/>
  <c r="U2313" i="1" s="1"/>
  <c r="W2313" i="1" s="1"/>
  <c r="X2379" i="1"/>
  <c r="Z2379" i="1" s="1"/>
  <c r="Y2403" i="1"/>
  <c r="X2412" i="1"/>
  <c r="H2412" i="1"/>
  <c r="U2412" i="1" s="1"/>
  <c r="W2412" i="1" s="1"/>
  <c r="W2424" i="1"/>
  <c r="H2424" i="1"/>
  <c r="U2424" i="1" s="1"/>
  <c r="V2424" i="1" s="1"/>
  <c r="X1970" i="1"/>
  <c r="O1972" i="1"/>
  <c r="Y1977" i="1"/>
  <c r="Y2004" i="1"/>
  <c r="X2015" i="1"/>
  <c r="Y2025" i="1"/>
  <c r="H2032" i="1"/>
  <c r="U2032" i="1" s="1"/>
  <c r="W2032" i="1" s="1"/>
  <c r="Y2034" i="1"/>
  <c r="Y2050" i="1"/>
  <c r="Y2052" i="1"/>
  <c r="Y2094" i="1"/>
  <c r="H2098" i="1"/>
  <c r="U2098" i="1" s="1"/>
  <c r="W2098" i="1" s="1"/>
  <c r="H2103" i="1"/>
  <c r="U2103" i="1" s="1"/>
  <c r="W2103" i="1" s="1"/>
  <c r="X2105" i="1"/>
  <c r="Z2105" i="1" s="1"/>
  <c r="Y2107" i="1"/>
  <c r="X2118" i="1"/>
  <c r="Z2118" i="1" s="1"/>
  <c r="Y2132" i="1"/>
  <c r="X2133" i="1"/>
  <c r="Z2133" i="1" s="1"/>
  <c r="Y2138" i="1"/>
  <c r="X2139" i="1"/>
  <c r="Z2139" i="1" s="1"/>
  <c r="X2142" i="1"/>
  <c r="Y2167" i="1"/>
  <c r="O2215" i="1"/>
  <c r="Y2219" i="1"/>
  <c r="X2222" i="1"/>
  <c r="Z2222" i="1" s="1"/>
  <c r="Y2234" i="1"/>
  <c r="O2242" i="1"/>
  <c r="H2244" i="1"/>
  <c r="U2244" i="1" s="1"/>
  <c r="W2244" i="1" s="1"/>
  <c r="Z2244" i="1" s="1"/>
  <c r="X2251" i="1"/>
  <c r="H2261" i="1"/>
  <c r="U2261" i="1" s="1"/>
  <c r="W2261" i="1" s="1"/>
  <c r="H2267" i="1"/>
  <c r="U2267" i="1" s="1"/>
  <c r="W2267" i="1" s="1"/>
  <c r="O2284" i="1"/>
  <c r="X2287" i="1"/>
  <c r="Z2287" i="1" s="1"/>
  <c r="Y2291" i="1"/>
  <c r="O2304" i="1"/>
  <c r="Y2332" i="1"/>
  <c r="Y2339" i="1"/>
  <c r="Y2347" i="1"/>
  <c r="Y2362" i="1"/>
  <c r="X2369" i="1"/>
  <c r="O2370" i="1"/>
  <c r="O2378" i="1"/>
  <c r="X2378" i="1"/>
  <c r="H2378" i="1"/>
  <c r="U2378" i="1" s="1"/>
  <c r="W2378" i="1" s="1"/>
  <c r="O1977" i="1"/>
  <c r="X1983" i="1"/>
  <c r="O1994" i="1"/>
  <c r="Y1996" i="1"/>
  <c r="H2136" i="1"/>
  <c r="U2136" i="1" s="1"/>
  <c r="W2136" i="1" s="1"/>
  <c r="O2233" i="1"/>
  <c r="X2242" i="1"/>
  <c r="Z2242" i="1" s="1"/>
  <c r="X2248" i="1"/>
  <c r="O2255" i="1"/>
  <c r="O2257" i="1"/>
  <c r="O2259" i="1"/>
  <c r="Y2271" i="1"/>
  <c r="O2315" i="1"/>
  <c r="O2324" i="1"/>
  <c r="Y2328" i="1"/>
  <c r="X2341" i="1"/>
  <c r="Z2341" i="1" s="1"/>
  <c r="X2354" i="1"/>
  <c r="Y2358" i="1"/>
  <c r="Y2360" i="1"/>
  <c r="X2366" i="1"/>
  <c r="Y2374" i="1"/>
  <c r="Y1963" i="1"/>
  <c r="H1965" i="1"/>
  <c r="U1965" i="1" s="1"/>
  <c r="W1965" i="1" s="1"/>
  <c r="X1968" i="1"/>
  <c r="O1970" i="1"/>
  <c r="Y1975" i="1"/>
  <c r="H1980" i="1"/>
  <c r="U1980" i="1" s="1"/>
  <c r="W1980" i="1" s="1"/>
  <c r="O1990" i="1"/>
  <c r="Y1994" i="1"/>
  <c r="H1998" i="1"/>
  <c r="U1998" i="1" s="1"/>
  <c r="W1998" i="1" s="1"/>
  <c r="Y2000" i="1"/>
  <c r="X2004" i="1"/>
  <c r="X2013" i="1"/>
  <c r="Y2023" i="1"/>
  <c r="H2030" i="1"/>
  <c r="U2030" i="1" s="1"/>
  <c r="W2030" i="1" s="1"/>
  <c r="Y2041" i="1"/>
  <c r="Y2057" i="1"/>
  <c r="Y2069" i="1"/>
  <c r="Y2081" i="1"/>
  <c r="Y2088" i="1"/>
  <c r="Y2090" i="1"/>
  <c r="H2094" i="1"/>
  <c r="U2094" i="1" s="1"/>
  <c r="W2094" i="1" s="1"/>
  <c r="H2099" i="1"/>
  <c r="U2099" i="1" s="1"/>
  <c r="W2099" i="1" s="1"/>
  <c r="Z2099" i="1" s="1"/>
  <c r="X2101" i="1"/>
  <c r="Y2103" i="1"/>
  <c r="Y2114" i="1"/>
  <c r="Y2128" i="1"/>
  <c r="X2134" i="1"/>
  <c r="H2167" i="1"/>
  <c r="U2167" i="1" s="1"/>
  <c r="W2167" i="1" s="1"/>
  <c r="Y2169" i="1"/>
  <c r="Y2176" i="1"/>
  <c r="H2178" i="1"/>
  <c r="U2178" i="1" s="1"/>
  <c r="W2178" i="1" s="1"/>
  <c r="Y2224" i="1"/>
  <c r="O2226" i="1"/>
  <c r="H2246" i="1"/>
  <c r="U2246" i="1" s="1"/>
  <c r="W2246" i="1" s="1"/>
  <c r="O2250" i="1"/>
  <c r="H2252" i="1"/>
  <c r="U2252" i="1" s="1"/>
  <c r="W2252" i="1" s="1"/>
  <c r="O2312" i="1"/>
  <c r="X2320" i="1"/>
  <c r="Y2345" i="1"/>
  <c r="Y2352" i="1"/>
  <c r="O2144" i="1"/>
  <c r="O2148" i="1"/>
  <c r="O2210" i="1"/>
  <c r="O2263" i="1"/>
  <c r="O2265" i="1"/>
  <c r="H2353" i="1"/>
  <c r="U2353" i="1" s="1"/>
  <c r="W2353" i="1" s="1"/>
  <c r="Z2353" i="1" s="1"/>
  <c r="O2400" i="1"/>
  <c r="X2400" i="1"/>
  <c r="H2400" i="1"/>
  <c r="U2400" i="1" s="1"/>
  <c r="W2400" i="1" s="1"/>
  <c r="X2402" i="1"/>
  <c r="H2402" i="1"/>
  <c r="U2402" i="1" s="1"/>
  <c r="W2402" i="1" s="1"/>
  <c r="H1963" i="1"/>
  <c r="U1963" i="1" s="1"/>
  <c r="W1963" i="1" s="1"/>
  <c r="Y1992" i="1"/>
  <c r="X2011" i="1"/>
  <c r="Y2028" i="1"/>
  <c r="Y2039" i="1"/>
  <c r="Y2046" i="1"/>
  <c r="H2088" i="1"/>
  <c r="U2088" i="1" s="1"/>
  <c r="W2088" i="1" s="1"/>
  <c r="Z2088" i="1" s="1"/>
  <c r="H2095" i="1"/>
  <c r="U2095" i="1" s="1"/>
  <c r="W2095" i="1" s="1"/>
  <c r="X2097" i="1"/>
  <c r="Z2097" i="1" s="1"/>
  <c r="Y2099" i="1"/>
  <c r="H2114" i="1"/>
  <c r="U2114" i="1" s="1"/>
  <c r="W2114" i="1" s="1"/>
  <c r="O2132" i="1"/>
  <c r="O2138" i="1"/>
  <c r="Y2146" i="1"/>
  <c r="Y2165" i="1"/>
  <c r="Y2174" i="1"/>
  <c r="Y2221" i="1"/>
  <c r="H2230" i="1"/>
  <c r="U2230" i="1" s="1"/>
  <c r="W2230" i="1" s="1"/>
  <c r="Y2260" i="1"/>
  <c r="Y2262" i="1"/>
  <c r="X2273" i="1"/>
  <c r="H2285" i="1"/>
  <c r="U2285" i="1" s="1"/>
  <c r="W2285" i="1" s="1"/>
  <c r="X2291" i="1"/>
  <c r="H2298" i="1"/>
  <c r="U2298" i="1" s="1"/>
  <c r="W2298" i="1" s="1"/>
  <c r="Z2298" i="1" s="1"/>
  <c r="O2303" i="1"/>
  <c r="O2306" i="1"/>
  <c r="O2309" i="1"/>
  <c r="O2321" i="1"/>
  <c r="Y2323" i="1"/>
  <c r="Y2327" i="1"/>
  <c r="X2371" i="1"/>
  <c r="O2416" i="1"/>
  <c r="X2420" i="1"/>
  <c r="H2442" i="1"/>
  <c r="U2442" i="1" s="1"/>
  <c r="V2442" i="1" s="1"/>
  <c r="W2449" i="1"/>
  <c r="H2459" i="1"/>
  <c r="U2459" i="1" s="1"/>
  <c r="V2459" i="1" s="1"/>
  <c r="H2461" i="1"/>
  <c r="U2461" i="1" s="1"/>
  <c r="V2461" i="1" s="1"/>
  <c r="O2472" i="1"/>
  <c r="W2479" i="1"/>
  <c r="W2481" i="1"/>
  <c r="W2500" i="1"/>
  <c r="X2502" i="1"/>
  <c r="X2511" i="1"/>
  <c r="X2529" i="1"/>
  <c r="O2539" i="1"/>
  <c r="O2551" i="1"/>
  <c r="W2561" i="1"/>
  <c r="O2563" i="1"/>
  <c r="X2574" i="1"/>
  <c r="H2591" i="1"/>
  <c r="U2591" i="1" s="1"/>
  <c r="V2591" i="1" s="1"/>
  <c r="X2595" i="1"/>
  <c r="X2615" i="1"/>
  <c r="X2619" i="1"/>
  <c r="X2622" i="1"/>
  <c r="X2682" i="1"/>
  <c r="H2686" i="1"/>
  <c r="U2686" i="1" s="1"/>
  <c r="V2686" i="1" s="1"/>
  <c r="Y2686" i="1" s="1"/>
  <c r="W2708" i="1"/>
  <c r="W2723" i="1"/>
  <c r="X2386" i="1"/>
  <c r="Z2386" i="1" s="1"/>
  <c r="X2388" i="1"/>
  <c r="X2394" i="1"/>
  <c r="X2396" i="1"/>
  <c r="O2398" i="1"/>
  <c r="X2399" i="1"/>
  <c r="Z2399" i="1" s="1"/>
  <c r="O2413" i="1"/>
  <c r="Y2416" i="1"/>
  <c r="W2418" i="1"/>
  <c r="W2428" i="1"/>
  <c r="W2434" i="1"/>
  <c r="O2436" i="1"/>
  <c r="X2442" i="1"/>
  <c r="H2447" i="1"/>
  <c r="U2447" i="1" s="1"/>
  <c r="V2447" i="1" s="1"/>
  <c r="H2450" i="1"/>
  <c r="U2450" i="1" s="1"/>
  <c r="V2450" i="1" s="1"/>
  <c r="Y2450" i="1" s="1"/>
  <c r="W2451" i="1"/>
  <c r="O2481" i="1"/>
  <c r="H2485" i="1"/>
  <c r="U2485" i="1" s="1"/>
  <c r="V2485" i="1" s="1"/>
  <c r="Y2485" i="1" s="1"/>
  <c r="O2489" i="1"/>
  <c r="O2495" i="1"/>
  <c r="W2498" i="1"/>
  <c r="X2507" i="1"/>
  <c r="X2509" i="1"/>
  <c r="X2542" i="1"/>
  <c r="O2546" i="1"/>
  <c r="W2547" i="1"/>
  <c r="X2568" i="1"/>
  <c r="O2570" i="1"/>
  <c r="H2573" i="1"/>
  <c r="U2573" i="1" s="1"/>
  <c r="V2573" i="1" s="1"/>
  <c r="X2580" i="1"/>
  <c r="W2582" i="1"/>
  <c r="Y2582" i="1" s="1"/>
  <c r="X2593" i="1"/>
  <c r="H2600" i="1"/>
  <c r="U2600" i="1" s="1"/>
  <c r="V2600" i="1" s="1"/>
  <c r="Y2600" i="1" s="1"/>
  <c r="X2602" i="1"/>
  <c r="H2638" i="1"/>
  <c r="U2638" i="1" s="1"/>
  <c r="V2638" i="1" s="1"/>
  <c r="W2645" i="1"/>
  <c r="X2651" i="1"/>
  <c r="W2653" i="1"/>
  <c r="W2674" i="1"/>
  <c r="W2678" i="1"/>
  <c r="X2686" i="1"/>
  <c r="H2696" i="1"/>
  <c r="U2696" i="1" s="1"/>
  <c r="V2696" i="1" s="1"/>
  <c r="X2698" i="1"/>
  <c r="Y2405" i="1"/>
  <c r="O2410" i="1"/>
  <c r="Y2413" i="1"/>
  <c r="W2422" i="1"/>
  <c r="W2430" i="1"/>
  <c r="W2432" i="1"/>
  <c r="X2434" i="1"/>
  <c r="O2447" i="1"/>
  <c r="O2450" i="1"/>
  <c r="H2452" i="1"/>
  <c r="U2452" i="1" s="1"/>
  <c r="V2452" i="1" s="1"/>
  <c r="H2467" i="1"/>
  <c r="U2467" i="1" s="1"/>
  <c r="V2467" i="1" s="1"/>
  <c r="Y2467" i="1" s="1"/>
  <c r="H2475" i="1"/>
  <c r="U2475" i="1" s="1"/>
  <c r="V2475" i="1" s="1"/>
  <c r="W2496" i="1"/>
  <c r="Y2496" i="1" s="1"/>
  <c r="X2527" i="1"/>
  <c r="H2534" i="1"/>
  <c r="U2534" i="1" s="1"/>
  <c r="V2534" i="1" s="1"/>
  <c r="Y2534" i="1" s="1"/>
  <c r="O2541" i="1"/>
  <c r="H2548" i="1"/>
  <c r="U2548" i="1" s="1"/>
  <c r="V2548" i="1" s="1"/>
  <c r="O2553" i="1"/>
  <c r="H2562" i="1"/>
  <c r="U2562" i="1" s="1"/>
  <c r="V2562" i="1" s="1"/>
  <c r="H2566" i="1"/>
  <c r="U2566" i="1" s="1"/>
  <c r="V2566" i="1" s="1"/>
  <c r="H2581" i="1"/>
  <c r="U2581" i="1" s="1"/>
  <c r="V2581" i="1" s="1"/>
  <c r="W2587" i="1"/>
  <c r="H2598" i="1"/>
  <c r="U2598" i="1" s="1"/>
  <c r="V2598" i="1" s="1"/>
  <c r="H2632" i="1"/>
  <c r="U2632" i="1" s="1"/>
  <c r="V2632" i="1" s="1"/>
  <c r="Y2632" i="1" s="1"/>
  <c r="H2646" i="1"/>
  <c r="U2646" i="1" s="1"/>
  <c r="V2646" i="1" s="1"/>
  <c r="H2663" i="1"/>
  <c r="U2663" i="1" s="1"/>
  <c r="V2663" i="1" s="1"/>
  <c r="H2668" i="1"/>
  <c r="U2668" i="1" s="1"/>
  <c r="V2668" i="1" s="1"/>
  <c r="O2672" i="1"/>
  <c r="H2690" i="1"/>
  <c r="U2690" i="1" s="1"/>
  <c r="V2690" i="1" s="1"/>
  <c r="W2712" i="1"/>
  <c r="O2712" i="1"/>
  <c r="X2384" i="1"/>
  <c r="O2388" i="1"/>
  <c r="O2390" i="1"/>
  <c r="O2392" i="1"/>
  <c r="O2394" i="1"/>
  <c r="O2396" i="1"/>
  <c r="O2403" i="1"/>
  <c r="O2405" i="1"/>
  <c r="X2419" i="1"/>
  <c r="H2441" i="1"/>
  <c r="U2441" i="1" s="1"/>
  <c r="V2441" i="1" s="1"/>
  <c r="Y2441" i="1" s="1"/>
  <c r="W2453" i="1"/>
  <c r="H2458" i="1"/>
  <c r="U2458" i="1" s="1"/>
  <c r="V2458" i="1" s="1"/>
  <c r="W2468" i="1"/>
  <c r="O2475" i="1"/>
  <c r="O2500" i="1"/>
  <c r="X2525" i="1"/>
  <c r="X2534" i="1"/>
  <c r="X2536" i="1"/>
  <c r="H2538" i="1"/>
  <c r="U2538" i="1" s="1"/>
  <c r="V2538" i="1" s="1"/>
  <c r="O2543" i="1"/>
  <c r="O2557" i="1"/>
  <c r="W2570" i="1"/>
  <c r="O2619" i="1"/>
  <c r="H2623" i="1"/>
  <c r="U2623" i="1" s="1"/>
  <c r="V2623" i="1" s="1"/>
  <c r="Y2623" i="1" s="1"/>
  <c r="H2640" i="1"/>
  <c r="U2640" i="1" s="1"/>
  <c r="V2640" i="1" s="1"/>
  <c r="W2647" i="1"/>
  <c r="H2665" i="1"/>
  <c r="U2665" i="1" s="1"/>
  <c r="V2665" i="1" s="1"/>
  <c r="H2671" i="1"/>
  <c r="U2671" i="1" s="1"/>
  <c r="V2671" i="1" s="1"/>
  <c r="W2673" i="1"/>
  <c r="H2695" i="1"/>
  <c r="U2695" i="1" s="1"/>
  <c r="V2695" i="1" s="1"/>
  <c r="H2702" i="1"/>
  <c r="U2702" i="1" s="1"/>
  <c r="V2702" i="1" s="1"/>
  <c r="O2703" i="1"/>
  <c r="O2498" i="1"/>
  <c r="H2609" i="1"/>
  <c r="U2609" i="1" s="1"/>
  <c r="V2609" i="1" s="1"/>
  <c r="W2649" i="1"/>
  <c r="W2669" i="1"/>
  <c r="W2675" i="1"/>
  <c r="X2688" i="1"/>
  <c r="O2721" i="1"/>
  <c r="O2735" i="1"/>
  <c r="X2398" i="1"/>
  <c r="Z2398" i="1" s="1"/>
  <c r="X2413" i="1"/>
  <c r="Z2413" i="1" s="1"/>
  <c r="O2422" i="1"/>
  <c r="O2428" i="1"/>
  <c r="O2434" i="1"/>
  <c r="W2442" i="1"/>
  <c r="W2459" i="1"/>
  <c r="O2467" i="1"/>
  <c r="X2477" i="1"/>
  <c r="O2480" i="1"/>
  <c r="H2494" i="1"/>
  <c r="U2494" i="1" s="1"/>
  <c r="V2494" i="1" s="1"/>
  <c r="O2496" i="1"/>
  <c r="X2541" i="1"/>
  <c r="O2545" i="1"/>
  <c r="H2555" i="1"/>
  <c r="U2555" i="1" s="1"/>
  <c r="V2555" i="1" s="1"/>
  <c r="W2563" i="1"/>
  <c r="O2565" i="1"/>
  <c r="O2567" i="1"/>
  <c r="W2569" i="1"/>
  <c r="X2581" i="1"/>
  <c r="X2603" i="1"/>
  <c r="H2607" i="1"/>
  <c r="U2607" i="1" s="1"/>
  <c r="V2607" i="1" s="1"/>
  <c r="W2633" i="1"/>
  <c r="W2654" i="1"/>
  <c r="W2679" i="1"/>
  <c r="O2687" i="1"/>
  <c r="W2693" i="1"/>
  <c r="W2697" i="1"/>
  <c r="Y2697" i="1" s="1"/>
  <c r="X2700" i="1"/>
  <c r="H2712" i="1"/>
  <c r="U2712" i="1" s="1"/>
  <c r="V2712" i="1" s="1"/>
  <c r="Y2409" i="1"/>
  <c r="X2410" i="1"/>
  <c r="O2421" i="1"/>
  <c r="X2424" i="1"/>
  <c r="O2430" i="1"/>
  <c r="H2443" i="1"/>
  <c r="U2443" i="1" s="1"/>
  <c r="V2443" i="1" s="1"/>
  <c r="X2450" i="1"/>
  <c r="H2462" i="1"/>
  <c r="U2462" i="1" s="1"/>
  <c r="V2462" i="1" s="1"/>
  <c r="O2471" i="1"/>
  <c r="O2473" i="1"/>
  <c r="H2486" i="1"/>
  <c r="U2486" i="1" s="1"/>
  <c r="V2486" i="1" s="1"/>
  <c r="W2490" i="1"/>
  <c r="O2494" i="1"/>
  <c r="W2497" i="1"/>
  <c r="X2508" i="1"/>
  <c r="X2528" i="1"/>
  <c r="O2540" i="1"/>
  <c r="W2541" i="1"/>
  <c r="O2552" i="1"/>
  <c r="X2571" i="1"/>
  <c r="O2573" i="1"/>
  <c r="X2579" i="1"/>
  <c r="X2592" i="1"/>
  <c r="H2612" i="1"/>
  <c r="U2612" i="1" s="1"/>
  <c r="V2612" i="1" s="1"/>
  <c r="X2614" i="1"/>
  <c r="W2620" i="1"/>
  <c r="Y2620" i="1" s="1"/>
  <c r="X2657" i="1"/>
  <c r="X2668" i="1"/>
  <c r="O2677" i="1"/>
  <c r="W2683" i="1"/>
  <c r="W2689" i="1"/>
  <c r="H2692" i="1"/>
  <c r="U2692" i="1" s="1"/>
  <c r="V2692" i="1" s="1"/>
  <c r="O2375" i="1"/>
  <c r="O2418" i="1"/>
  <c r="X2427" i="1"/>
  <c r="X2435" i="1"/>
  <c r="W2444" i="1"/>
  <c r="X2447" i="1"/>
  <c r="W2452" i="1"/>
  <c r="O2469" i="1"/>
  <c r="O2478" i="1"/>
  <c r="H2480" i="1"/>
  <c r="U2480" i="1" s="1"/>
  <c r="V2480" i="1" s="1"/>
  <c r="H2484" i="1"/>
  <c r="U2484" i="1" s="1"/>
  <c r="V2484" i="1" s="1"/>
  <c r="H2488" i="1"/>
  <c r="U2488" i="1" s="1"/>
  <c r="V2488" i="1" s="1"/>
  <c r="H2501" i="1"/>
  <c r="U2501" i="1" s="1"/>
  <c r="V2501" i="1" s="1"/>
  <c r="Y2501" i="1" s="1"/>
  <c r="H2521" i="1"/>
  <c r="U2521" i="1" s="1"/>
  <c r="V2521" i="1" s="1"/>
  <c r="X2543" i="1"/>
  <c r="O2547" i="1"/>
  <c r="W2548" i="1"/>
  <c r="H2550" i="1"/>
  <c r="U2550" i="1" s="1"/>
  <c r="V2550" i="1" s="1"/>
  <c r="O2554" i="1"/>
  <c r="H2559" i="1"/>
  <c r="U2559" i="1" s="1"/>
  <c r="V2559" i="1" s="1"/>
  <c r="H2561" i="1"/>
  <c r="U2561" i="1" s="1"/>
  <c r="V2561" i="1" s="1"/>
  <c r="W2568" i="1"/>
  <c r="X2577" i="1"/>
  <c r="X2601" i="1"/>
  <c r="H2603" i="1"/>
  <c r="U2603" i="1" s="1"/>
  <c r="V2603" i="1" s="1"/>
  <c r="X2612" i="1"/>
  <c r="X2620" i="1"/>
  <c r="X2650" i="1"/>
  <c r="W2663" i="1"/>
  <c r="O2667" i="1"/>
  <c r="W2672" i="1"/>
  <c r="W2677" i="1"/>
  <c r="O2681" i="1"/>
  <c r="W2706" i="1"/>
  <c r="Y2706" i="1" s="1"/>
  <c r="Y2375" i="1"/>
  <c r="O2382" i="1"/>
  <c r="O2402" i="1"/>
  <c r="O2414" i="1"/>
  <c r="X2425" i="1"/>
  <c r="X2431" i="1"/>
  <c r="O2440" i="1"/>
  <c r="O2441" i="1"/>
  <c r="H2445" i="1"/>
  <c r="U2445" i="1" s="1"/>
  <c r="V2445" i="1" s="1"/>
  <c r="H2448" i="1"/>
  <c r="U2448" i="1" s="1"/>
  <c r="V2448" i="1" s="1"/>
  <c r="X2454" i="1"/>
  <c r="X2456" i="1"/>
  <c r="X2464" i="1"/>
  <c r="X2466" i="1"/>
  <c r="H2474" i="1"/>
  <c r="U2474" i="1" s="1"/>
  <c r="V2474" i="1" s="1"/>
  <c r="X2493" i="1"/>
  <c r="H2499" i="1"/>
  <c r="U2499" i="1" s="1"/>
  <c r="V2499" i="1" s="1"/>
  <c r="X2501" i="1"/>
  <c r="X2519" i="1"/>
  <c r="X2526" i="1"/>
  <c r="W2533" i="1"/>
  <c r="W2535" i="1"/>
  <c r="Y2535" i="1" s="1"/>
  <c r="O2537" i="1"/>
  <c r="X2538" i="1"/>
  <c r="O2542" i="1"/>
  <c r="W2543" i="1"/>
  <c r="O2556" i="1"/>
  <c r="W2562" i="1"/>
  <c r="O2564" i="1"/>
  <c r="W2566" i="1"/>
  <c r="Y2566" i="1" s="1"/>
  <c r="W2567" i="1"/>
  <c r="Y2567" i="1" s="1"/>
  <c r="X2570" i="1"/>
  <c r="X2575" i="1"/>
  <c r="H2580" i="1"/>
  <c r="U2580" i="1" s="1"/>
  <c r="V2580" i="1" s="1"/>
  <c r="W2597" i="1"/>
  <c r="X2599" i="1"/>
  <c r="X2610" i="1"/>
  <c r="O2634" i="1"/>
  <c r="X2655" i="1"/>
  <c r="W2657" i="1"/>
  <c r="H2661" i="1"/>
  <c r="U2661" i="1" s="1"/>
  <c r="V2661" i="1" s="1"/>
  <c r="Y2661" i="1" s="1"/>
  <c r="O2662" i="1"/>
  <c r="W2668" i="1"/>
  <c r="O2674" i="1"/>
  <c r="W2681" i="1"/>
  <c r="O2685" i="1"/>
  <c r="H2691" i="1"/>
  <c r="U2691" i="1" s="1"/>
  <c r="V2691" i="1" s="1"/>
  <c r="Y2691" i="1" s="1"/>
  <c r="O2698" i="1"/>
  <c r="W2701" i="1"/>
  <c r="Y2701" i="1" s="1"/>
  <c r="O2707" i="1"/>
  <c r="H2713" i="1"/>
  <c r="U2713" i="1" s="1"/>
  <c r="V2713" i="1" s="1"/>
  <c r="H2722" i="1"/>
  <c r="U2722" i="1" s="1"/>
  <c r="V2722" i="1" s="1"/>
  <c r="W2722" i="1"/>
  <c r="O2387" i="1"/>
  <c r="O2389" i="1"/>
  <c r="O2391" i="1"/>
  <c r="O2393" i="1"/>
  <c r="O2395" i="1"/>
  <c r="O2397" i="1"/>
  <c r="O2401" i="1"/>
  <c r="O2404" i="1"/>
  <c r="O2411" i="1"/>
  <c r="H2427" i="1"/>
  <c r="U2427" i="1" s="1"/>
  <c r="V2427" i="1" s="1"/>
  <c r="O2446" i="1"/>
  <c r="O2449" i="1"/>
  <c r="O2456" i="1"/>
  <c r="X2486" i="1"/>
  <c r="O2488" i="1"/>
  <c r="O2519" i="1"/>
  <c r="W2538" i="1"/>
  <c r="O2549" i="1"/>
  <c r="O2702" i="1"/>
  <c r="O2753" i="1"/>
  <c r="W2753" i="1"/>
  <c r="O2384" i="1"/>
  <c r="O2408" i="1"/>
  <c r="H2416" i="1"/>
  <c r="U2416" i="1" s="1"/>
  <c r="W2416" i="1" s="1"/>
  <c r="O2420" i="1"/>
  <c r="H2439" i="1"/>
  <c r="U2439" i="1" s="1"/>
  <c r="V2439" i="1" s="1"/>
  <c r="W2446" i="1"/>
  <c r="X2460" i="1"/>
  <c r="X2462" i="1"/>
  <c r="O2464" i="1"/>
  <c r="W2466" i="1"/>
  <c r="Y2466" i="1" s="1"/>
  <c r="H2470" i="1"/>
  <c r="U2470" i="1" s="1"/>
  <c r="V2470" i="1" s="1"/>
  <c r="O2474" i="1"/>
  <c r="X2480" i="1"/>
  <c r="H2495" i="1"/>
  <c r="U2495" i="1" s="1"/>
  <c r="V2495" i="1" s="1"/>
  <c r="Y2495" i="1" s="1"/>
  <c r="O2499" i="1"/>
  <c r="X2513" i="1"/>
  <c r="H2539" i="1"/>
  <c r="U2539" i="1" s="1"/>
  <c r="V2539" i="1" s="1"/>
  <c r="Y2539" i="1" s="1"/>
  <c r="X2540" i="1"/>
  <c r="O2544" i="1"/>
  <c r="W2545" i="1"/>
  <c r="H2554" i="1"/>
  <c r="U2554" i="1" s="1"/>
  <c r="V2554" i="1" s="1"/>
  <c r="O2558" i="1"/>
  <c r="O2560" i="1"/>
  <c r="H2563" i="1"/>
  <c r="U2563" i="1" s="1"/>
  <c r="V2563" i="1" s="1"/>
  <c r="X2569" i="1"/>
  <c r="H2576" i="1"/>
  <c r="U2576" i="1" s="1"/>
  <c r="V2576" i="1" s="1"/>
  <c r="X2584" i="1"/>
  <c r="W2595" i="1"/>
  <c r="Y2595" i="1" s="1"/>
  <c r="X2604" i="1"/>
  <c r="X2606" i="1"/>
  <c r="X2617" i="1"/>
  <c r="W2619" i="1"/>
  <c r="W2622" i="1"/>
  <c r="X2653" i="1"/>
  <c r="H2658" i="1"/>
  <c r="U2658" i="1" s="1"/>
  <c r="V2658" i="1" s="1"/>
  <c r="O2659" i="1"/>
  <c r="X2678" i="1"/>
  <c r="O2680" i="1"/>
  <c r="H2682" i="1"/>
  <c r="U2682" i="1" s="1"/>
  <c r="V2682" i="1" s="1"/>
  <c r="W2695" i="1"/>
  <c r="H2708" i="1"/>
  <c r="U2708" i="1" s="1"/>
  <c r="V2708" i="1" s="1"/>
  <c r="O2709" i="1"/>
  <c r="H2734" i="1"/>
  <c r="U2734" i="1" s="1"/>
  <c r="V2734" i="1" s="1"/>
  <c r="W2763" i="1"/>
  <c r="H2763" i="1"/>
  <c r="U2763" i="1" s="1"/>
  <c r="V2763" i="1" s="1"/>
  <c r="O2744" i="1"/>
  <c r="O2747" i="1"/>
  <c r="O2759" i="1"/>
  <c r="W2785" i="1"/>
  <c r="O2787" i="1"/>
  <c r="H2803" i="1"/>
  <c r="U2803" i="1" s="1"/>
  <c r="V2803" i="1" s="1"/>
  <c r="W2844" i="1"/>
  <c r="H2853" i="1"/>
  <c r="U2853" i="1" s="1"/>
  <c r="V2853" i="1" s="1"/>
  <c r="Y2853" i="1" s="1"/>
  <c r="H2860" i="1"/>
  <c r="U2860" i="1" s="1"/>
  <c r="V2860" i="1" s="1"/>
  <c r="Y2860" i="1" s="1"/>
  <c r="H2867" i="1"/>
  <c r="U2867" i="1" s="1"/>
  <c r="V2867" i="1" s="1"/>
  <c r="H2887" i="1"/>
  <c r="U2887" i="1" s="1"/>
  <c r="V2887" i="1" s="1"/>
  <c r="H2911" i="1"/>
  <c r="U2911" i="1" s="1"/>
  <c r="V2911" i="1" s="1"/>
  <c r="O2917" i="1"/>
  <c r="H2939" i="1"/>
  <c r="U2939" i="1" s="1"/>
  <c r="V2939" i="1" s="1"/>
  <c r="X2945" i="1"/>
  <c r="X2951" i="1"/>
  <c r="O2959" i="1"/>
  <c r="H2964" i="1"/>
  <c r="U2964" i="1" s="1"/>
  <c r="V2964" i="1" s="1"/>
  <c r="X2968" i="1"/>
  <c r="X2971" i="1"/>
  <c r="H2974" i="1"/>
  <c r="U2974" i="1" s="1"/>
  <c r="V2974" i="1" s="1"/>
  <c r="X2977" i="1"/>
  <c r="H2980" i="1"/>
  <c r="U2980" i="1" s="1"/>
  <c r="V2980" i="1" s="1"/>
  <c r="H2988" i="1"/>
  <c r="U2988" i="1" s="1"/>
  <c r="V2988" i="1" s="1"/>
  <c r="X2991" i="1"/>
  <c r="W2995" i="1"/>
  <c r="O3003" i="1"/>
  <c r="Y3043" i="1"/>
  <c r="Y3059" i="1"/>
  <c r="O2855" i="1"/>
  <c r="O2969" i="1"/>
  <c r="O2975" i="1"/>
  <c r="O2981" i="1"/>
  <c r="O3001" i="1"/>
  <c r="O3006" i="1"/>
  <c r="H3009" i="1"/>
  <c r="U3009" i="1" s="1"/>
  <c r="V3009" i="1" s="1"/>
  <c r="X2720" i="1"/>
  <c r="X2727" i="1"/>
  <c r="X2729" i="1"/>
  <c r="X2731" i="1"/>
  <c r="H2736" i="1"/>
  <c r="U2736" i="1" s="1"/>
  <c r="V2736" i="1" s="1"/>
  <c r="H2744" i="1"/>
  <c r="U2744" i="1" s="1"/>
  <c r="V2744" i="1" s="1"/>
  <c r="H2747" i="1"/>
  <c r="U2747" i="1" s="1"/>
  <c r="V2747" i="1" s="1"/>
  <c r="W2757" i="1"/>
  <c r="X2761" i="1"/>
  <c r="O2764" i="1"/>
  <c r="H2766" i="1"/>
  <c r="U2766" i="1" s="1"/>
  <c r="V2766" i="1" s="1"/>
  <c r="W2767" i="1"/>
  <c r="O2769" i="1"/>
  <c r="W2774" i="1"/>
  <c r="H2786" i="1"/>
  <c r="U2786" i="1" s="1"/>
  <c r="V2786" i="1" s="1"/>
  <c r="X2801" i="1"/>
  <c r="X2834" i="1"/>
  <c r="W2836" i="1"/>
  <c r="O2838" i="1"/>
  <c r="H2862" i="1"/>
  <c r="U2862" i="1" s="1"/>
  <c r="V2862" i="1" s="1"/>
  <c r="Y2862" i="1" s="1"/>
  <c r="O2887" i="1"/>
  <c r="H2894" i="1"/>
  <c r="U2894" i="1" s="1"/>
  <c r="V2894" i="1" s="1"/>
  <c r="X2922" i="1"/>
  <c r="X2725" i="1"/>
  <c r="W2733" i="1"/>
  <c r="H2749" i="1"/>
  <c r="U2749" i="1" s="1"/>
  <c r="V2749" i="1" s="1"/>
  <c r="W2751" i="1"/>
  <c r="O2767" i="1"/>
  <c r="H2770" i="1"/>
  <c r="U2770" i="1" s="1"/>
  <c r="V2770" i="1" s="1"/>
  <c r="O2774" i="1"/>
  <c r="O2780" i="1"/>
  <c r="X2795" i="1"/>
  <c r="X2807" i="1"/>
  <c r="W2810" i="1"/>
  <c r="H2831" i="1"/>
  <c r="U2831" i="1" s="1"/>
  <c r="V2831" i="1" s="1"/>
  <c r="X2838" i="1"/>
  <c r="O2850" i="1"/>
  <c r="O2854" i="1"/>
  <c r="O2857" i="1"/>
  <c r="W2858" i="1"/>
  <c r="O2868" i="1"/>
  <c r="X2875" i="1"/>
  <c r="X2877" i="1"/>
  <c r="W2883" i="1"/>
  <c r="O2888" i="1"/>
  <c r="O2892" i="1"/>
  <c r="O2903" i="1"/>
  <c r="X2920" i="1"/>
  <c r="H2923" i="1"/>
  <c r="U2923" i="1" s="1"/>
  <c r="V2923" i="1" s="1"/>
  <c r="H2925" i="1"/>
  <c r="U2925" i="1" s="1"/>
  <c r="V2925" i="1" s="1"/>
  <c r="X2948" i="1"/>
  <c r="X2954" i="1"/>
  <c r="X2962" i="1"/>
  <c r="O2966" i="1"/>
  <c r="H2976" i="1"/>
  <c r="U2976" i="1" s="1"/>
  <c r="V2976" i="1" s="1"/>
  <c r="H2982" i="1"/>
  <c r="U2982" i="1" s="1"/>
  <c r="V2982" i="1" s="1"/>
  <c r="O2983" i="1"/>
  <c r="X2985" i="1"/>
  <c r="H2993" i="1"/>
  <c r="U2993" i="1" s="1"/>
  <c r="V2993" i="1" s="1"/>
  <c r="O2994" i="1"/>
  <c r="O3012" i="1"/>
  <c r="Y3041" i="1"/>
  <c r="Y3046" i="1"/>
  <c r="X2751" i="1"/>
  <c r="W2760" i="1"/>
  <c r="W2772" i="1"/>
  <c r="X2776" i="1"/>
  <c r="X2778" i="1"/>
  <c r="O2812" i="1"/>
  <c r="X2829" i="1"/>
  <c r="H2833" i="1"/>
  <c r="U2833" i="1" s="1"/>
  <c r="V2833" i="1" s="1"/>
  <c r="H2856" i="1"/>
  <c r="U2856" i="1" s="1"/>
  <c r="V2856" i="1" s="1"/>
  <c r="H2859" i="1"/>
  <c r="U2859" i="1" s="1"/>
  <c r="V2859" i="1" s="1"/>
  <c r="Y2859" i="1" s="1"/>
  <c r="H2870" i="1"/>
  <c r="U2870" i="1" s="1"/>
  <c r="V2870" i="1" s="1"/>
  <c r="Y2870" i="1" s="1"/>
  <c r="X2884" i="1"/>
  <c r="W2888" i="1"/>
  <c r="O2894" i="1"/>
  <c r="X2909" i="1"/>
  <c r="H2913" i="1"/>
  <c r="U2913" i="1" s="1"/>
  <c r="V2913" i="1" s="1"/>
  <c r="X2931" i="1"/>
  <c r="X2939" i="1"/>
  <c r="H2942" i="1"/>
  <c r="U2942" i="1" s="1"/>
  <c r="V2942" i="1" s="1"/>
  <c r="H2956" i="1"/>
  <c r="U2956" i="1" s="1"/>
  <c r="V2956" i="1" s="1"/>
  <c r="X2960" i="1"/>
  <c r="O2968" i="1"/>
  <c r="H2970" i="1"/>
  <c r="U2970" i="1" s="1"/>
  <c r="V2970" i="1" s="1"/>
  <c r="O2971" i="1"/>
  <c r="H2973" i="1"/>
  <c r="U2973" i="1" s="1"/>
  <c r="V2973" i="1" s="1"/>
  <c r="Y2973" i="1" s="1"/>
  <c r="X2976" i="1"/>
  <c r="O2977" i="1"/>
  <c r="H2979" i="1"/>
  <c r="U2979" i="1" s="1"/>
  <c r="V2979" i="1" s="1"/>
  <c r="Y2979" i="1" s="1"/>
  <c r="X2982" i="1"/>
  <c r="H2987" i="1"/>
  <c r="U2987" i="1" s="1"/>
  <c r="V2987" i="1" s="1"/>
  <c r="Y2987" i="1" s="1"/>
  <c r="H2990" i="1"/>
  <c r="U2990" i="1" s="1"/>
  <c r="V2990" i="1" s="1"/>
  <c r="O2991" i="1"/>
  <c r="X2993" i="1"/>
  <c r="O3000" i="1"/>
  <c r="H3002" i="1"/>
  <c r="U3002" i="1" s="1"/>
  <c r="V3002" i="1" s="1"/>
  <c r="Y3002" i="1" s="1"/>
  <c r="O3005" i="1"/>
  <c r="W3010" i="1"/>
  <c r="W3013" i="1"/>
  <c r="W3016" i="1"/>
  <c r="Y3022" i="1"/>
  <c r="Y3060" i="1"/>
  <c r="H2741" i="1"/>
  <c r="U2741" i="1" s="1"/>
  <c r="V2741" i="1" s="1"/>
  <c r="X2744" i="1"/>
  <c r="W2749" i="1"/>
  <c r="W2754" i="1"/>
  <c r="O2766" i="1"/>
  <c r="O2811" i="1"/>
  <c r="X2814" i="1"/>
  <c r="X2827" i="1"/>
  <c r="O2829" i="1"/>
  <c r="W2850" i="1"/>
  <c r="W2863" i="1"/>
  <c r="W2868" i="1"/>
  <c r="Y2868" i="1" s="1"/>
  <c r="W2903" i="1"/>
  <c r="X2918" i="1"/>
  <c r="O2931" i="1"/>
  <c r="X2933" i="1"/>
  <c r="X2935" i="1"/>
  <c r="X2937" i="1"/>
  <c r="O2964" i="1"/>
  <c r="W2971" i="1"/>
  <c r="O2974" i="1"/>
  <c r="W2977" i="1"/>
  <c r="O2980" i="1"/>
  <c r="O2988" i="1"/>
  <c r="Y2998" i="1"/>
  <c r="O3008" i="1"/>
  <c r="O2803" i="1"/>
  <c r="W2827" i="1"/>
  <c r="O2853" i="1"/>
  <c r="W2854" i="1"/>
  <c r="Y2854" i="1" s="1"/>
  <c r="O2867" i="1"/>
  <c r="O2873" i="1"/>
  <c r="O2879" i="1"/>
  <c r="H2907" i="1"/>
  <c r="U2907" i="1" s="1"/>
  <c r="V2907" i="1" s="1"/>
  <c r="H2914" i="1"/>
  <c r="U2914" i="1" s="1"/>
  <c r="V2914" i="1" s="1"/>
  <c r="Y2914" i="1" s="1"/>
  <c r="O2933" i="1"/>
  <c r="W2991" i="1"/>
  <c r="O2996" i="1"/>
  <c r="O2999" i="1"/>
  <c r="W3000" i="1"/>
  <c r="O2760" i="1"/>
  <c r="O2762" i="1"/>
  <c r="O2770" i="1"/>
  <c r="W2788" i="1"/>
  <c r="X2790" i="1"/>
  <c r="O2809" i="1"/>
  <c r="O2826" i="1"/>
  <c r="W2829" i="1"/>
  <c r="W2838" i="1"/>
  <c r="O2862" i="1"/>
  <c r="O2866" i="1"/>
  <c r="O2914" i="1"/>
  <c r="O2948" i="1"/>
  <c r="O2954" i="1"/>
  <c r="W2968" i="1"/>
  <c r="W2974" i="1"/>
  <c r="W2980" i="1"/>
  <c r="O2985" i="1"/>
  <c r="O3004" i="1"/>
  <c r="O3011" i="1"/>
  <c r="O3014" i="1"/>
  <c r="Y3077" i="1"/>
  <c r="W2732" i="1"/>
  <c r="Y2732" i="1" s="1"/>
  <c r="O2746" i="1"/>
  <c r="O2754" i="1"/>
  <c r="O2765" i="1"/>
  <c r="W2768" i="1"/>
  <c r="X2783" i="1"/>
  <c r="O2786" i="1"/>
  <c r="X2788" i="1"/>
  <c r="H2830" i="1"/>
  <c r="U2830" i="1" s="1"/>
  <c r="V2830" i="1" s="1"/>
  <c r="Y2830" i="1" s="1"/>
  <c r="X2833" i="1"/>
  <c r="W2835" i="1"/>
  <c r="X2851" i="1"/>
  <c r="X2857" i="1"/>
  <c r="X2864" i="1"/>
  <c r="H2874" i="1"/>
  <c r="U2874" i="1" s="1"/>
  <c r="V2874" i="1" s="1"/>
  <c r="H2880" i="1"/>
  <c r="U2880" i="1" s="1"/>
  <c r="V2880" i="1" s="1"/>
  <c r="O2883" i="1"/>
  <c r="O2886" i="1"/>
  <c r="X2887" i="1"/>
  <c r="X2894" i="1"/>
  <c r="X2904" i="1"/>
  <c r="H2928" i="1"/>
  <c r="U2928" i="1" s="1"/>
  <c r="V2928" i="1" s="1"/>
  <c r="X2963" i="1"/>
  <c r="X2965" i="1"/>
  <c r="O2967" i="1"/>
  <c r="H2969" i="1"/>
  <c r="U2969" i="1" s="1"/>
  <c r="V2969" i="1" s="1"/>
  <c r="H2975" i="1"/>
  <c r="U2975" i="1" s="1"/>
  <c r="V2975" i="1" s="1"/>
  <c r="O2976" i="1"/>
  <c r="H2981" i="1"/>
  <c r="U2981" i="1" s="1"/>
  <c r="V2981" i="1" s="1"/>
  <c r="Y2981" i="1" s="1"/>
  <c r="O2982" i="1"/>
  <c r="W2985" i="1"/>
  <c r="Y2985" i="1" s="1"/>
  <c r="W2988" i="1"/>
  <c r="X2992" i="1"/>
  <c r="O2993" i="1"/>
  <c r="W2996" i="1"/>
  <c r="Y2996" i="1" s="1"/>
  <c r="H3001" i="1"/>
  <c r="U3001" i="1" s="1"/>
  <c r="V3001" i="1" s="1"/>
  <c r="W3009" i="1"/>
  <c r="W3015" i="1"/>
  <c r="Y3015" i="1" s="1"/>
  <c r="Y3028" i="1"/>
  <c r="Y3058" i="1"/>
  <c r="Y3112" i="1"/>
  <c r="X2726" i="1"/>
  <c r="W2734" i="1"/>
  <c r="H2745" i="1"/>
  <c r="U2745" i="1" s="1"/>
  <c r="V2745" i="1" s="1"/>
  <c r="Y2745" i="1" s="1"/>
  <c r="H2748" i="1"/>
  <c r="U2748" i="1" s="1"/>
  <c r="V2748" i="1" s="1"/>
  <c r="Y2748" i="1" s="1"/>
  <c r="X2752" i="1"/>
  <c r="X2762" i="1"/>
  <c r="X2771" i="1"/>
  <c r="W2773" i="1"/>
  <c r="X2779" i="1"/>
  <c r="W2826" i="1"/>
  <c r="Y2826" i="1" s="1"/>
  <c r="W2833" i="1"/>
  <c r="O2852" i="1"/>
  <c r="X2861" i="1"/>
  <c r="O2869" i="1"/>
  <c r="X2874" i="1"/>
  <c r="X2878" i="1"/>
  <c r="X2880" i="1"/>
  <c r="W2893" i="1"/>
  <c r="H2895" i="1"/>
  <c r="U2895" i="1" s="1"/>
  <c r="V2895" i="1" s="1"/>
  <c r="X2897" i="1"/>
  <c r="O2900" i="1"/>
  <c r="X2906" i="1"/>
  <c r="X2921" i="1"/>
  <c r="H2924" i="1"/>
  <c r="U2924" i="1" s="1"/>
  <c r="V2924" i="1" s="1"/>
  <c r="H2926" i="1"/>
  <c r="U2926" i="1" s="1"/>
  <c r="V2926" i="1" s="1"/>
  <c r="H2949" i="1"/>
  <c r="U2949" i="1" s="1"/>
  <c r="V2949" i="1" s="1"/>
  <c r="H2955" i="1"/>
  <c r="U2955" i="1" s="1"/>
  <c r="V2955" i="1" s="1"/>
  <c r="Y2955" i="1" s="1"/>
  <c r="O2963" i="1"/>
  <c r="O2965" i="1"/>
  <c r="X2969" i="1"/>
  <c r="O2970" i="1"/>
  <c r="O2973" i="1"/>
  <c r="X2975" i="1"/>
  <c r="W2976" i="1"/>
  <c r="O2979" i="1"/>
  <c r="X2981" i="1"/>
  <c r="W2982" i="1"/>
  <c r="H2986" i="1"/>
  <c r="U2986" i="1" s="1"/>
  <c r="V2986" i="1" s="1"/>
  <c r="O2987" i="1"/>
  <c r="H2989" i="1"/>
  <c r="U2989" i="1" s="1"/>
  <c r="V2989" i="1" s="1"/>
  <c r="O2990" i="1"/>
  <c r="W2993" i="1"/>
  <c r="H2997" i="1"/>
  <c r="U2997" i="1" s="1"/>
  <c r="V2997" i="1" s="1"/>
  <c r="Y2997" i="1" s="1"/>
  <c r="W2999" i="1"/>
  <c r="Y2999" i="1" s="1"/>
  <c r="X3001" i="1"/>
  <c r="O3007" i="1"/>
  <c r="Y3034" i="1"/>
  <c r="Y3053" i="1"/>
  <c r="Y3083" i="1"/>
  <c r="Y3091" i="1"/>
  <c r="Y3094" i="1"/>
  <c r="X2724" i="1"/>
  <c r="X2738" i="1"/>
  <c r="X2765" i="1"/>
  <c r="O2773" i="1"/>
  <c r="X2806" i="1"/>
  <c r="H2812" i="1"/>
  <c r="U2812" i="1" s="1"/>
  <c r="V2812" i="1" s="1"/>
  <c r="X2815" i="1"/>
  <c r="X2839" i="1"/>
  <c r="O2882" i="1"/>
  <c r="X2919" i="1"/>
  <c r="X2930" i="1"/>
  <c r="X2932" i="1"/>
  <c r="X2940" i="1"/>
  <c r="H2943" i="1"/>
  <c r="U2943" i="1" s="1"/>
  <c r="V2943" i="1" s="1"/>
  <c r="X2947" i="1"/>
  <c r="X2949" i="1"/>
  <c r="X2953" i="1"/>
  <c r="X2955" i="1"/>
  <c r="W2956" i="1"/>
  <c r="X2961" i="1"/>
  <c r="W2970" i="1"/>
  <c r="H2983" i="1"/>
  <c r="U2983" i="1" s="1"/>
  <c r="V2983" i="1" s="1"/>
  <c r="X2986" i="1"/>
  <c r="X2989" i="1"/>
  <c r="W2990" i="1"/>
  <c r="H2994" i="1"/>
  <c r="U2994" i="1" s="1"/>
  <c r="V2994" i="1" s="1"/>
  <c r="O2995" i="1"/>
  <c r="O2998" i="1"/>
  <c r="H3010" i="1"/>
  <c r="U3010" i="1" s="1"/>
  <c r="V3010" i="1" s="1"/>
  <c r="H3013" i="1"/>
  <c r="U3013" i="1" s="1"/>
  <c r="V3013" i="1" s="1"/>
  <c r="H3016" i="1"/>
  <c r="U3016" i="1" s="1"/>
  <c r="V3016" i="1" s="1"/>
  <c r="Y3026" i="1"/>
  <c r="Y3029" i="1"/>
  <c r="Y3056" i="1"/>
  <c r="Y3072" i="1"/>
  <c r="Y3080" i="1"/>
  <c r="Y3113" i="1"/>
  <c r="Z702" i="1"/>
  <c r="Z709" i="1"/>
  <c r="Z822" i="1"/>
  <c r="Z777" i="1"/>
  <c r="H663" i="1"/>
  <c r="O669" i="1"/>
  <c r="O670" i="1"/>
  <c r="X673" i="1"/>
  <c r="H677" i="1"/>
  <c r="O685" i="1"/>
  <c r="H691" i="1"/>
  <c r="O700" i="1"/>
  <c r="H707" i="1"/>
  <c r="O713" i="1"/>
  <c r="H719" i="1"/>
  <c r="U719" i="1" s="1"/>
  <c r="W719" i="1" s="1"/>
  <c r="Z719" i="1" s="1"/>
  <c r="H720" i="1"/>
  <c r="O726" i="1"/>
  <c r="H733" i="1"/>
  <c r="O739" i="1"/>
  <c r="H746" i="1"/>
  <c r="U746" i="1" s="1"/>
  <c r="W746" i="1" s="1"/>
  <c r="H747" i="1"/>
  <c r="U747" i="1" s="1"/>
  <c r="W747" i="1" s="1"/>
  <c r="Z747" i="1" s="1"/>
  <c r="H748" i="1"/>
  <c r="U748" i="1" s="1"/>
  <c r="W748" i="1" s="1"/>
  <c r="H749" i="1"/>
  <c r="U749" i="1" s="1"/>
  <c r="W749" i="1" s="1"/>
  <c r="Z749" i="1" s="1"/>
  <c r="H750" i="1"/>
  <c r="U750" i="1" s="1"/>
  <c r="W750" i="1" s="1"/>
  <c r="Z750" i="1" s="1"/>
  <c r="H751" i="1"/>
  <c r="U751" i="1" s="1"/>
  <c r="W751" i="1" s="1"/>
  <c r="Z751" i="1" s="1"/>
  <c r="H752" i="1"/>
  <c r="U752" i="1" s="1"/>
  <c r="W752" i="1" s="1"/>
  <c r="Z752" i="1" s="1"/>
  <c r="H753" i="1"/>
  <c r="U753" i="1" s="1"/>
  <c r="W753" i="1" s="1"/>
  <c r="H754" i="1"/>
  <c r="U754" i="1" s="1"/>
  <c r="W754" i="1" s="1"/>
  <c r="Z754" i="1" s="1"/>
  <c r="H755" i="1"/>
  <c r="U755" i="1" s="1"/>
  <c r="W755" i="1" s="1"/>
  <c r="Z755" i="1" s="1"/>
  <c r="H756" i="1"/>
  <c r="U756" i="1" s="1"/>
  <c r="W756" i="1" s="1"/>
  <c r="H757" i="1"/>
  <c r="U757" i="1" s="1"/>
  <c r="W757" i="1" s="1"/>
  <c r="H758" i="1"/>
  <c r="U758" i="1" s="1"/>
  <c r="W758" i="1" s="1"/>
  <c r="Z758" i="1" s="1"/>
  <c r="H759" i="1"/>
  <c r="U759" i="1" s="1"/>
  <c r="W759" i="1" s="1"/>
  <c r="H760" i="1"/>
  <c r="U760" i="1" s="1"/>
  <c r="W760" i="1" s="1"/>
  <c r="H761" i="1"/>
  <c r="U761" i="1" s="1"/>
  <c r="W761" i="1" s="1"/>
  <c r="H762" i="1"/>
  <c r="U762" i="1" s="1"/>
  <c r="W762" i="1" s="1"/>
  <c r="H763" i="1"/>
  <c r="H774" i="1"/>
  <c r="H794" i="1"/>
  <c r="H812" i="1"/>
  <c r="U812" i="1" s="1"/>
  <c r="W812" i="1" s="1"/>
  <c r="H813" i="1"/>
  <c r="H826" i="1"/>
  <c r="Y844" i="1"/>
  <c r="Z845" i="1"/>
  <c r="O847" i="1"/>
  <c r="Y853" i="1"/>
  <c r="H860" i="1"/>
  <c r="U860" i="1" s="1"/>
  <c r="W860" i="1" s="1"/>
  <c r="X860" i="1"/>
  <c r="H872" i="1"/>
  <c r="U872" i="1" s="1"/>
  <c r="W872" i="1" s="1"/>
  <c r="X872" i="1"/>
  <c r="Z906" i="1"/>
  <c r="Y912" i="1"/>
  <c r="Z926" i="1"/>
  <c r="Y932" i="1"/>
  <c r="X953" i="1"/>
  <c r="Z953" i="1" s="1"/>
  <c r="O953" i="1"/>
  <c r="Y972" i="1"/>
  <c r="H980" i="1"/>
  <c r="X980" i="1"/>
  <c r="Z980" i="1" s="1"/>
  <c r="O980" i="1"/>
  <c r="Z1060" i="1"/>
  <c r="H1067" i="1"/>
  <c r="H858" i="1"/>
  <c r="U858" i="1" s="1"/>
  <c r="W858" i="1" s="1"/>
  <c r="X858" i="1"/>
  <c r="H865" i="1"/>
  <c r="U865" i="1" s="1"/>
  <c r="W865" i="1" s="1"/>
  <c r="X865" i="1"/>
  <c r="O660" i="1"/>
  <c r="O668" i="1"/>
  <c r="H676" i="1"/>
  <c r="O684" i="1"/>
  <c r="H690" i="1"/>
  <c r="O696" i="1"/>
  <c r="H706" i="1"/>
  <c r="O712" i="1"/>
  <c r="O725" i="1"/>
  <c r="O738" i="1"/>
  <c r="H838" i="1"/>
  <c r="X839" i="1"/>
  <c r="Z839" i="1" s="1"/>
  <c r="O839" i="1"/>
  <c r="Y847" i="1"/>
  <c r="H850" i="1"/>
  <c r="O850" i="1"/>
  <c r="H867" i="1"/>
  <c r="U867" i="1" s="1"/>
  <c r="W867" i="1" s="1"/>
  <c r="X867" i="1"/>
  <c r="H881" i="1"/>
  <c r="X881" i="1"/>
  <c r="Z881" i="1" s="1"/>
  <c r="O881" i="1"/>
  <c r="X957" i="1"/>
  <c r="Z957" i="1" s="1"/>
  <c r="H982" i="1"/>
  <c r="H1106" i="1"/>
  <c r="U1106" i="1" s="1"/>
  <c r="W1106" i="1" s="1"/>
  <c r="X1106" i="1"/>
  <c r="O1106" i="1"/>
  <c r="X1034" i="1"/>
  <c r="Z1034" i="1" s="1"/>
  <c r="O1034" i="1"/>
  <c r="H1065" i="1"/>
  <c r="X1065" i="1"/>
  <c r="Z1065" i="1" s="1"/>
  <c r="O1065" i="1"/>
  <c r="O667" i="1"/>
  <c r="Y671" i="1"/>
  <c r="H675" i="1"/>
  <c r="H689" i="1"/>
  <c r="H704" i="1"/>
  <c r="U704" i="1" s="1"/>
  <c r="W704" i="1" s="1"/>
  <c r="H705" i="1"/>
  <c r="O711" i="1"/>
  <c r="X713" i="1"/>
  <c r="Z713" i="1" s="1"/>
  <c r="H717" i="1"/>
  <c r="X726" i="1"/>
  <c r="Z726" i="1" s="1"/>
  <c r="H730" i="1"/>
  <c r="U730" i="1" s="1"/>
  <c r="W730" i="1" s="1"/>
  <c r="H731" i="1"/>
  <c r="O737" i="1"/>
  <c r="X739" i="1"/>
  <c r="Z739" i="1" s="1"/>
  <c r="Y740" i="1"/>
  <c r="H743" i="1"/>
  <c r="H772" i="1"/>
  <c r="O780" i="1"/>
  <c r="X783" i="1"/>
  <c r="Z783" i="1" s="1"/>
  <c r="Y784" i="1"/>
  <c r="H787" i="1"/>
  <c r="U787" i="1" s="1"/>
  <c r="W787" i="1" s="1"/>
  <c r="H788" i="1"/>
  <c r="U788" i="1" s="1"/>
  <c r="W788" i="1" s="1"/>
  <c r="H789" i="1"/>
  <c r="U789" i="1" s="1"/>
  <c r="W789" i="1" s="1"/>
  <c r="H790" i="1"/>
  <c r="U790" i="1" s="1"/>
  <c r="W790" i="1" s="1"/>
  <c r="H791" i="1"/>
  <c r="O799" i="1"/>
  <c r="X801" i="1"/>
  <c r="Z801" i="1" s="1"/>
  <c r="Y802" i="1"/>
  <c r="H806" i="1"/>
  <c r="U806" i="1" s="1"/>
  <c r="W806" i="1" s="1"/>
  <c r="Z806" i="1" s="1"/>
  <c r="H807" i="1"/>
  <c r="U807" i="1" s="1"/>
  <c r="W807" i="1" s="1"/>
  <c r="H808" i="1"/>
  <c r="U808" i="1" s="1"/>
  <c r="W808" i="1" s="1"/>
  <c r="Z808" i="1" s="1"/>
  <c r="H809" i="1"/>
  <c r="U809" i="1" s="1"/>
  <c r="W809" i="1" s="1"/>
  <c r="Z809" i="1" s="1"/>
  <c r="H810" i="1"/>
  <c r="O818" i="1"/>
  <c r="X820" i="1"/>
  <c r="Z820" i="1" s="1"/>
  <c r="Y821" i="1"/>
  <c r="H824" i="1"/>
  <c r="X833" i="1"/>
  <c r="Z833" i="1" s="1"/>
  <c r="Y834" i="1"/>
  <c r="H837" i="1"/>
  <c r="Y839" i="1"/>
  <c r="H841" i="1"/>
  <c r="Y855" i="1"/>
  <c r="H862" i="1"/>
  <c r="U862" i="1" s="1"/>
  <c r="W862" i="1" s="1"/>
  <c r="X862" i="1"/>
  <c r="O874" i="1"/>
  <c r="H912" i="1"/>
  <c r="X912" i="1"/>
  <c r="Z912" i="1" s="1"/>
  <c r="Z935" i="1"/>
  <c r="X940" i="1"/>
  <c r="Z940" i="1" s="1"/>
  <c r="O940" i="1"/>
  <c r="Y957" i="1"/>
  <c r="Z1028" i="1"/>
  <c r="H1037" i="1"/>
  <c r="X1037" i="1"/>
  <c r="Z1037" i="1" s="1"/>
  <c r="O1037" i="1"/>
  <c r="Y1069" i="1"/>
  <c r="O1104" i="1"/>
  <c r="X908" i="1"/>
  <c r="Z908" i="1" s="1"/>
  <c r="O908" i="1"/>
  <c r="X966" i="1"/>
  <c r="Z966" i="1" s="1"/>
  <c r="O966" i="1"/>
  <c r="X660" i="1"/>
  <c r="Z660" i="1" s="1"/>
  <c r="H662" i="1"/>
  <c r="O666" i="1"/>
  <c r="H673" i="1"/>
  <c r="U673" i="1" s="1"/>
  <c r="W673" i="1" s="1"/>
  <c r="H674" i="1"/>
  <c r="O681" i="1"/>
  <c r="O682" i="1"/>
  <c r="H688" i="1"/>
  <c r="O694" i="1"/>
  <c r="X697" i="1"/>
  <c r="X698" i="1"/>
  <c r="X699" i="1"/>
  <c r="H703" i="1"/>
  <c r="O710" i="1"/>
  <c r="H716" i="1"/>
  <c r="O723" i="1"/>
  <c r="H729" i="1"/>
  <c r="O736" i="1"/>
  <c r="H742" i="1"/>
  <c r="O778" i="1"/>
  <c r="O779" i="1"/>
  <c r="X782" i="1"/>
  <c r="Z782" i="1" s="1"/>
  <c r="H786" i="1"/>
  <c r="O798" i="1"/>
  <c r="H805" i="1"/>
  <c r="O817" i="1"/>
  <c r="H823" i="1"/>
  <c r="O829" i="1"/>
  <c r="O830" i="1"/>
  <c r="H836" i="1"/>
  <c r="H857" i="1"/>
  <c r="U857" i="1" s="1"/>
  <c r="W857" i="1" s="1"/>
  <c r="X857" i="1"/>
  <c r="O858" i="1"/>
  <c r="H869" i="1"/>
  <c r="U869" i="1" s="1"/>
  <c r="W869" i="1" s="1"/>
  <c r="X869" i="1"/>
  <c r="O885" i="1"/>
  <c r="X907" i="1"/>
  <c r="Z907" i="1" s="1"/>
  <c r="O907" i="1"/>
  <c r="X927" i="1"/>
  <c r="Z927" i="1" s="1"/>
  <c r="O927" i="1"/>
  <c r="X965" i="1"/>
  <c r="Z965" i="1" s="1"/>
  <c r="O965" i="1"/>
  <c r="H1052" i="1"/>
  <c r="U1052" i="1" s="1"/>
  <c r="W1052" i="1" s="1"/>
  <c r="X1052" i="1"/>
  <c r="O1052" i="1"/>
  <c r="H1080" i="1"/>
  <c r="X1080" i="1"/>
  <c r="Z1080" i="1" s="1"/>
  <c r="O1080" i="1"/>
  <c r="X1158" i="1"/>
  <c r="Z1158" i="1" s="1"/>
  <c r="O1158" i="1"/>
  <c r="H1212" i="1"/>
  <c r="U1212" i="1" s="1"/>
  <c r="W1212" i="1" s="1"/>
  <c r="X1212" i="1"/>
  <c r="O1212" i="1"/>
  <c r="O1226" i="1"/>
  <c r="O1238" i="1"/>
  <c r="O1250" i="1"/>
  <c r="O1262" i="1"/>
  <c r="O665" i="1"/>
  <c r="O679" i="1"/>
  <c r="O680" i="1"/>
  <c r="O693" i="1"/>
  <c r="O709" i="1"/>
  <c r="O722" i="1"/>
  <c r="O735" i="1"/>
  <c r="O776" i="1"/>
  <c r="O777" i="1"/>
  <c r="O797" i="1"/>
  <c r="O816" i="1"/>
  <c r="O828" i="1"/>
  <c r="H843" i="1"/>
  <c r="X843" i="1"/>
  <c r="Z843" i="1" s="1"/>
  <c r="H864" i="1"/>
  <c r="U864" i="1" s="1"/>
  <c r="W864" i="1" s="1"/>
  <c r="X864" i="1"/>
  <c r="O865" i="1"/>
  <c r="H909" i="1"/>
  <c r="X909" i="1"/>
  <c r="Z909" i="1" s="1"/>
  <c r="O909" i="1"/>
  <c r="H967" i="1"/>
  <c r="U967" i="1" s="1"/>
  <c r="W967" i="1" s="1"/>
  <c r="X967" i="1"/>
  <c r="O967" i="1"/>
  <c r="H1035" i="1"/>
  <c r="U1035" i="1" s="1"/>
  <c r="W1035" i="1" s="1"/>
  <c r="X1035" i="1"/>
  <c r="O1035" i="1"/>
  <c r="H1217" i="1"/>
  <c r="U1217" i="1" s="1"/>
  <c r="W1217" i="1" s="1"/>
  <c r="X1217" i="1"/>
  <c r="O1217" i="1"/>
  <c r="X666" i="1"/>
  <c r="Z666" i="1" s="1"/>
  <c r="O678" i="1"/>
  <c r="X682" i="1"/>
  <c r="Z682" i="1" s="1"/>
  <c r="O692" i="1"/>
  <c r="X694" i="1"/>
  <c r="Z694" i="1" s="1"/>
  <c r="O708" i="1"/>
  <c r="X710" i="1"/>
  <c r="Z710" i="1" s="1"/>
  <c r="O721" i="1"/>
  <c r="X723" i="1"/>
  <c r="Z723" i="1" s="1"/>
  <c r="O734" i="1"/>
  <c r="X736" i="1"/>
  <c r="Z736" i="1" s="1"/>
  <c r="X779" i="1"/>
  <c r="Z779" i="1" s="1"/>
  <c r="X798" i="1"/>
  <c r="Z798" i="1" s="1"/>
  <c r="X817" i="1"/>
  <c r="Z817" i="1" s="1"/>
  <c r="X830" i="1"/>
  <c r="Z830" i="1" s="1"/>
  <c r="H859" i="1"/>
  <c r="U859" i="1" s="1"/>
  <c r="W859" i="1" s="1"/>
  <c r="X859" i="1"/>
  <c r="H871" i="1"/>
  <c r="U871" i="1" s="1"/>
  <c r="W871" i="1" s="1"/>
  <c r="X871" i="1"/>
  <c r="X1064" i="1"/>
  <c r="Z1064" i="1" s="1"/>
  <c r="O1064" i="1"/>
  <c r="X1090" i="1"/>
  <c r="Z1090" i="1" s="1"/>
  <c r="O1090" i="1"/>
  <c r="X1094" i="1"/>
  <c r="O1094" i="1"/>
  <c r="H1111" i="1"/>
  <c r="U1111" i="1" s="1"/>
  <c r="W1111" i="1" s="1"/>
  <c r="X1111" i="1"/>
  <c r="O1111" i="1"/>
  <c r="X1199" i="1"/>
  <c r="O1199" i="1"/>
  <c r="H1199" i="1"/>
  <c r="U1199" i="1" s="1"/>
  <c r="W1199" i="1" s="1"/>
  <c r="X1206" i="1"/>
  <c r="O1206" i="1"/>
  <c r="H1091" i="1"/>
  <c r="U1091" i="1" s="1"/>
  <c r="W1091" i="1" s="1"/>
  <c r="X1091" i="1"/>
  <c r="O1091" i="1"/>
  <c r="X1171" i="1"/>
  <c r="Z1171" i="1" s="1"/>
  <c r="O1171" i="1"/>
  <c r="H1171" i="1"/>
  <c r="O663" i="1"/>
  <c r="X681" i="1"/>
  <c r="O719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74" i="1"/>
  <c r="X778" i="1"/>
  <c r="O794" i="1"/>
  <c r="O812" i="1"/>
  <c r="O813" i="1"/>
  <c r="O826" i="1"/>
  <c r="X829" i="1"/>
  <c r="Z829" i="1" s="1"/>
  <c r="X849" i="1"/>
  <c r="Z849" i="1" s="1"/>
  <c r="O849" i="1"/>
  <c r="H866" i="1"/>
  <c r="U866" i="1" s="1"/>
  <c r="W866" i="1" s="1"/>
  <c r="X866" i="1"/>
  <c r="O867" i="1"/>
  <c r="O882" i="1"/>
  <c r="O883" i="1"/>
  <c r="O914" i="1"/>
  <c r="H954" i="1"/>
  <c r="X954" i="1"/>
  <c r="Z954" i="1" s="1"/>
  <c r="O954" i="1"/>
  <c r="X979" i="1"/>
  <c r="Z979" i="1" s="1"/>
  <c r="O979" i="1"/>
  <c r="X1068" i="1"/>
  <c r="Z1068" i="1" s="1"/>
  <c r="O1109" i="1"/>
  <c r="H870" i="1"/>
  <c r="U870" i="1" s="1"/>
  <c r="W870" i="1" s="1"/>
  <c r="X870" i="1"/>
  <c r="O662" i="1"/>
  <c r="O676" i="1"/>
  <c r="O690" i="1"/>
  <c r="O706" i="1"/>
  <c r="O718" i="1"/>
  <c r="O732" i="1"/>
  <c r="O745" i="1"/>
  <c r="O773" i="1"/>
  <c r="O793" i="1"/>
  <c r="O811" i="1"/>
  <c r="O825" i="1"/>
  <c r="X850" i="1"/>
  <c r="Z850" i="1" s="1"/>
  <c r="Y854" i="1"/>
  <c r="H861" i="1"/>
  <c r="U861" i="1" s="1"/>
  <c r="W861" i="1" s="1"/>
  <c r="X861" i="1"/>
  <c r="O862" i="1"/>
  <c r="H873" i="1"/>
  <c r="X873" i="1"/>
  <c r="Z873" i="1" s="1"/>
  <c r="Y882" i="1"/>
  <c r="Y913" i="1"/>
  <c r="Z914" i="1"/>
  <c r="X939" i="1"/>
  <c r="Z939" i="1" s="1"/>
  <c r="O939" i="1"/>
  <c r="H956" i="1"/>
  <c r="X983" i="1"/>
  <c r="Z983" i="1" s="1"/>
  <c r="Y1068" i="1"/>
  <c r="H840" i="1"/>
  <c r="U840" i="1" s="1"/>
  <c r="W840" i="1" s="1"/>
  <c r="H856" i="1"/>
  <c r="U856" i="1" s="1"/>
  <c r="W856" i="1" s="1"/>
  <c r="X856" i="1"/>
  <c r="O857" i="1"/>
  <c r="H868" i="1"/>
  <c r="U868" i="1" s="1"/>
  <c r="W868" i="1" s="1"/>
  <c r="X868" i="1"/>
  <c r="O869" i="1"/>
  <c r="H884" i="1"/>
  <c r="X884" i="1"/>
  <c r="Z884" i="1" s="1"/>
  <c r="H941" i="1"/>
  <c r="X941" i="1"/>
  <c r="Z941" i="1" s="1"/>
  <c r="O941" i="1"/>
  <c r="Y983" i="1"/>
  <c r="Z1041" i="1"/>
  <c r="H1053" i="1"/>
  <c r="X1053" i="1"/>
  <c r="Z1053" i="1" s="1"/>
  <c r="O1053" i="1"/>
  <c r="X1099" i="1"/>
  <c r="H1099" i="1"/>
  <c r="U1099" i="1" s="1"/>
  <c r="W1099" i="1" s="1"/>
  <c r="O1099" i="1"/>
  <c r="O843" i="1"/>
  <c r="H863" i="1"/>
  <c r="U863" i="1" s="1"/>
  <c r="W863" i="1" s="1"/>
  <c r="X863" i="1"/>
  <c r="O864" i="1"/>
  <c r="O875" i="1"/>
  <c r="H882" i="1"/>
  <c r="X882" i="1"/>
  <c r="Z882" i="1" s="1"/>
  <c r="H908" i="1"/>
  <c r="H928" i="1"/>
  <c r="X928" i="1"/>
  <c r="Z928" i="1" s="1"/>
  <c r="O928" i="1"/>
  <c r="Z952" i="1"/>
  <c r="H966" i="1"/>
  <c r="H968" i="1"/>
  <c r="X968" i="1"/>
  <c r="Z968" i="1" s="1"/>
  <c r="O968" i="1"/>
  <c r="Z971" i="1"/>
  <c r="Z1029" i="1"/>
  <c r="H1034" i="1"/>
  <c r="H1036" i="1"/>
  <c r="U1036" i="1" s="1"/>
  <c r="W1036" i="1" s="1"/>
  <c r="X1036" i="1"/>
  <c r="O1036" i="1"/>
  <c r="X1051" i="1"/>
  <c r="Z1051" i="1" s="1"/>
  <c r="O1051" i="1"/>
  <c r="X1079" i="1"/>
  <c r="Z1079" i="1" s="1"/>
  <c r="O1079" i="1"/>
  <c r="O840" i="1"/>
  <c r="O841" i="1"/>
  <c r="O853" i="1"/>
  <c r="X874" i="1"/>
  <c r="X875" i="1"/>
  <c r="X876" i="1"/>
  <c r="X877" i="1"/>
  <c r="X878" i="1"/>
  <c r="X915" i="1"/>
  <c r="Z915" i="1" s="1"/>
  <c r="X916" i="1"/>
  <c r="X917" i="1"/>
  <c r="X918" i="1"/>
  <c r="X919" i="1"/>
  <c r="H924" i="1"/>
  <c r="U924" i="1" s="1"/>
  <c r="W924" i="1" s="1"/>
  <c r="O931" i="1"/>
  <c r="X933" i="1"/>
  <c r="Z933" i="1" s="1"/>
  <c r="Y934" i="1"/>
  <c r="O944" i="1"/>
  <c r="X946" i="1"/>
  <c r="Z946" i="1" s="1"/>
  <c r="H950" i="1"/>
  <c r="U950" i="1" s="1"/>
  <c r="W950" i="1" s="1"/>
  <c r="Z950" i="1" s="1"/>
  <c r="O957" i="1"/>
  <c r="X959" i="1"/>
  <c r="Z959" i="1" s="1"/>
  <c r="O971" i="1"/>
  <c r="X973" i="1"/>
  <c r="Z973" i="1" s="1"/>
  <c r="Y974" i="1"/>
  <c r="O983" i="1"/>
  <c r="X995" i="1"/>
  <c r="Z995" i="1" s="1"/>
  <c r="Y1007" i="1"/>
  <c r="O1041" i="1"/>
  <c r="X1043" i="1"/>
  <c r="Z1043" i="1" s="1"/>
  <c r="Y1044" i="1"/>
  <c r="O1056" i="1"/>
  <c r="X1058" i="1"/>
  <c r="Z1058" i="1" s="1"/>
  <c r="Y1059" i="1"/>
  <c r="O1068" i="1"/>
  <c r="X1070" i="1"/>
  <c r="Z1070" i="1" s="1"/>
  <c r="Y1074" i="1"/>
  <c r="O1083" i="1"/>
  <c r="X1085" i="1"/>
  <c r="Z1085" i="1" s="1"/>
  <c r="Y1086" i="1"/>
  <c r="Y1094" i="1"/>
  <c r="H1096" i="1"/>
  <c r="U1096" i="1" s="1"/>
  <c r="W1096" i="1" s="1"/>
  <c r="O1102" i="1"/>
  <c r="H1113" i="1"/>
  <c r="U1113" i="1" s="1"/>
  <c r="W1113" i="1" s="1"/>
  <c r="X1113" i="1"/>
  <c r="Y1118" i="1"/>
  <c r="O1125" i="1"/>
  <c r="H1160" i="1"/>
  <c r="X1160" i="1"/>
  <c r="Z1160" i="1" s="1"/>
  <c r="O1160" i="1"/>
  <c r="Y1175" i="1"/>
  <c r="X1186" i="1"/>
  <c r="Z1186" i="1" s="1"/>
  <c r="O1186" i="1"/>
  <c r="X1201" i="1"/>
  <c r="Z1201" i="1" s="1"/>
  <c r="O1201" i="1"/>
  <c r="H1210" i="1"/>
  <c r="U1210" i="1" s="1"/>
  <c r="W1210" i="1" s="1"/>
  <c r="X1210" i="1"/>
  <c r="O1210" i="1"/>
  <c r="O1228" i="1"/>
  <c r="O1240" i="1"/>
  <c r="O1252" i="1"/>
  <c r="O1264" i="1"/>
  <c r="X1272" i="1"/>
  <c r="Z1272" i="1" s="1"/>
  <c r="Y1279" i="1"/>
  <c r="O1285" i="1"/>
  <c r="H1285" i="1"/>
  <c r="U1285" i="1" s="1"/>
  <c r="W1285" i="1" s="1"/>
  <c r="X1285" i="1"/>
  <c r="H846" i="1"/>
  <c r="O852" i="1"/>
  <c r="H890" i="1"/>
  <c r="U890" i="1" s="1"/>
  <c r="W890" i="1" s="1"/>
  <c r="Z890" i="1" s="1"/>
  <c r="H891" i="1"/>
  <c r="U891" i="1" s="1"/>
  <c r="W891" i="1" s="1"/>
  <c r="Z891" i="1" s="1"/>
  <c r="H892" i="1"/>
  <c r="U892" i="1" s="1"/>
  <c r="W892" i="1" s="1"/>
  <c r="Z892" i="1" s="1"/>
  <c r="H893" i="1"/>
  <c r="O911" i="1"/>
  <c r="H922" i="1"/>
  <c r="U922" i="1" s="1"/>
  <c r="W922" i="1" s="1"/>
  <c r="H923" i="1"/>
  <c r="O930" i="1"/>
  <c r="O943" i="1"/>
  <c r="H949" i="1"/>
  <c r="O956" i="1"/>
  <c r="H962" i="1"/>
  <c r="O970" i="1"/>
  <c r="H976" i="1"/>
  <c r="O982" i="1"/>
  <c r="X985" i="1"/>
  <c r="X986" i="1"/>
  <c r="X987" i="1"/>
  <c r="X988" i="1"/>
  <c r="X989" i="1"/>
  <c r="X990" i="1"/>
  <c r="X991" i="1"/>
  <c r="X992" i="1"/>
  <c r="X993" i="1"/>
  <c r="X994" i="1"/>
  <c r="Z994" i="1" s="1"/>
  <c r="Y996" i="1"/>
  <c r="Y997" i="1"/>
  <c r="Y998" i="1"/>
  <c r="Y999" i="1"/>
  <c r="Y1000" i="1"/>
  <c r="Y1001" i="1"/>
  <c r="Y1002" i="1"/>
  <c r="Y1003" i="1"/>
  <c r="Y1004" i="1"/>
  <c r="Y1005" i="1"/>
  <c r="Y1006" i="1"/>
  <c r="H1031" i="1"/>
  <c r="O1039" i="1"/>
  <c r="O1040" i="1"/>
  <c r="H1047" i="1"/>
  <c r="O1055" i="1"/>
  <c r="H1061" i="1"/>
  <c r="O1067" i="1"/>
  <c r="Y1071" i="1"/>
  <c r="Y1072" i="1"/>
  <c r="Y1073" i="1"/>
  <c r="H1076" i="1"/>
  <c r="O1082" i="1"/>
  <c r="O1097" i="1"/>
  <c r="H1108" i="1"/>
  <c r="U1108" i="1" s="1"/>
  <c r="W1108" i="1" s="1"/>
  <c r="X1108" i="1"/>
  <c r="O1120" i="1"/>
  <c r="X1208" i="1"/>
  <c r="Z1208" i="1" s="1"/>
  <c r="O1208" i="1"/>
  <c r="H1215" i="1"/>
  <c r="U1215" i="1" s="1"/>
  <c r="W1215" i="1" s="1"/>
  <c r="X1215" i="1"/>
  <c r="O1215" i="1"/>
  <c r="O1291" i="1"/>
  <c r="H1291" i="1"/>
  <c r="U1291" i="1" s="1"/>
  <c r="W1291" i="1" s="1"/>
  <c r="X1291" i="1"/>
  <c r="Y1418" i="1"/>
  <c r="O1418" i="1"/>
  <c r="X841" i="1"/>
  <c r="Z841" i="1" s="1"/>
  <c r="O851" i="1"/>
  <c r="X853" i="1"/>
  <c r="Z853" i="1" s="1"/>
  <c r="O910" i="1"/>
  <c r="O929" i="1"/>
  <c r="O942" i="1"/>
  <c r="O955" i="1"/>
  <c r="O969" i="1"/>
  <c r="O981" i="1"/>
  <c r="O1038" i="1"/>
  <c r="O1054" i="1"/>
  <c r="O1066" i="1"/>
  <c r="O1081" i="1"/>
  <c r="O1092" i="1"/>
  <c r="Y1096" i="1"/>
  <c r="H1098" i="1"/>
  <c r="U1098" i="1" s="1"/>
  <c r="W1098" i="1" s="1"/>
  <c r="Z1098" i="1" s="1"/>
  <c r="H1103" i="1"/>
  <c r="U1103" i="1" s="1"/>
  <c r="W1103" i="1" s="1"/>
  <c r="X1103" i="1"/>
  <c r="Y1108" i="1"/>
  <c r="O1115" i="1"/>
  <c r="Y1120" i="1"/>
  <c r="O1127" i="1"/>
  <c r="Z1128" i="1"/>
  <c r="X1142" i="1"/>
  <c r="Z1142" i="1" s="1"/>
  <c r="O1142" i="1"/>
  <c r="Z1152" i="1"/>
  <c r="Y1164" i="1"/>
  <c r="Y1190" i="1"/>
  <c r="X1203" i="1"/>
  <c r="Z1203" i="1" s="1"/>
  <c r="O1203" i="1"/>
  <c r="O1230" i="1"/>
  <c r="O1242" i="1"/>
  <c r="O1254" i="1"/>
  <c r="O1266" i="1"/>
  <c r="H1268" i="1"/>
  <c r="U1268" i="1" s="1"/>
  <c r="W1268" i="1" s="1"/>
  <c r="H1270" i="1"/>
  <c r="U1270" i="1" s="1"/>
  <c r="W1270" i="1" s="1"/>
  <c r="Z1270" i="1" s="1"/>
  <c r="Y1277" i="1"/>
  <c r="O1297" i="1"/>
  <c r="H1297" i="1"/>
  <c r="U1297" i="1" s="1"/>
  <c r="W1297" i="1" s="1"/>
  <c r="X1297" i="1"/>
  <c r="O1416" i="1"/>
  <c r="X840" i="1"/>
  <c r="X852" i="1"/>
  <c r="Z852" i="1" s="1"/>
  <c r="H874" i="1"/>
  <c r="U874" i="1" s="1"/>
  <c r="W874" i="1" s="1"/>
  <c r="H875" i="1"/>
  <c r="U875" i="1" s="1"/>
  <c r="W875" i="1" s="1"/>
  <c r="H876" i="1"/>
  <c r="U876" i="1" s="1"/>
  <c r="W876" i="1" s="1"/>
  <c r="H877" i="1"/>
  <c r="U877" i="1" s="1"/>
  <c r="W877" i="1" s="1"/>
  <c r="H878" i="1"/>
  <c r="U878" i="1" s="1"/>
  <c r="W878" i="1" s="1"/>
  <c r="H879" i="1"/>
  <c r="H885" i="1"/>
  <c r="X911" i="1"/>
  <c r="Z911" i="1" s="1"/>
  <c r="H916" i="1"/>
  <c r="U916" i="1" s="1"/>
  <c r="W916" i="1" s="1"/>
  <c r="H917" i="1"/>
  <c r="U917" i="1" s="1"/>
  <c r="W917" i="1" s="1"/>
  <c r="H918" i="1"/>
  <c r="U918" i="1" s="1"/>
  <c r="W918" i="1" s="1"/>
  <c r="H919" i="1"/>
  <c r="U919" i="1" s="1"/>
  <c r="W919" i="1" s="1"/>
  <c r="H920" i="1"/>
  <c r="X930" i="1"/>
  <c r="Z930" i="1" s="1"/>
  <c r="X943" i="1"/>
  <c r="Z943" i="1" s="1"/>
  <c r="H947" i="1"/>
  <c r="X956" i="1"/>
  <c r="Z956" i="1" s="1"/>
  <c r="H960" i="1"/>
  <c r="X970" i="1"/>
  <c r="Z970" i="1" s="1"/>
  <c r="X982" i="1"/>
  <c r="Z982" i="1" s="1"/>
  <c r="X1040" i="1"/>
  <c r="Z1040" i="1" s="1"/>
  <c r="X1055" i="1"/>
  <c r="Z1055" i="1" s="1"/>
  <c r="X1067" i="1"/>
  <c r="Z1067" i="1" s="1"/>
  <c r="X1082" i="1"/>
  <c r="Z1082" i="1" s="1"/>
  <c r="H1110" i="1"/>
  <c r="U1110" i="1" s="1"/>
  <c r="W1110" i="1" s="1"/>
  <c r="X1110" i="1"/>
  <c r="Y1115" i="1"/>
  <c r="Y1127" i="1"/>
  <c r="H1144" i="1"/>
  <c r="X1144" i="1"/>
  <c r="Z1144" i="1" s="1"/>
  <c r="O1144" i="1"/>
  <c r="X1198" i="1"/>
  <c r="O1198" i="1"/>
  <c r="H1213" i="1"/>
  <c r="U1213" i="1" s="1"/>
  <c r="W1213" i="1" s="1"/>
  <c r="X1213" i="1"/>
  <c r="O1213" i="1"/>
  <c r="O1225" i="1"/>
  <c r="O1237" i="1"/>
  <c r="O1249" i="1"/>
  <c r="O1261" i="1"/>
  <c r="X1275" i="1"/>
  <c r="Z1275" i="1" s="1"/>
  <c r="X1321" i="1"/>
  <c r="Z1321" i="1" s="1"/>
  <c r="O1321" i="1"/>
  <c r="O880" i="1"/>
  <c r="X1039" i="1"/>
  <c r="X1093" i="1"/>
  <c r="Z1093" i="1" s="1"/>
  <c r="Y1098" i="1"/>
  <c r="H1100" i="1"/>
  <c r="U1100" i="1" s="1"/>
  <c r="W1100" i="1" s="1"/>
  <c r="Z1100" i="1" s="1"/>
  <c r="H1105" i="1"/>
  <c r="U1105" i="1" s="1"/>
  <c r="W1105" i="1" s="1"/>
  <c r="X1105" i="1"/>
  <c r="O1117" i="1"/>
  <c r="Y1122" i="1"/>
  <c r="Z1140" i="1"/>
  <c r="Z1167" i="1"/>
  <c r="H1172" i="1"/>
  <c r="X1172" i="1"/>
  <c r="Z1172" i="1" s="1"/>
  <c r="O1172" i="1"/>
  <c r="X1205" i="1"/>
  <c r="Z1205" i="1" s="1"/>
  <c r="O1205" i="1"/>
  <c r="H1218" i="1"/>
  <c r="U1218" i="1" s="1"/>
  <c r="W1218" i="1" s="1"/>
  <c r="X1218" i="1"/>
  <c r="O1218" i="1"/>
  <c r="O1220" i="1"/>
  <c r="O1232" i="1"/>
  <c r="O1244" i="1"/>
  <c r="O1256" i="1"/>
  <c r="Y1275" i="1"/>
  <c r="X1317" i="1"/>
  <c r="Z1317" i="1" s="1"/>
  <c r="O1317" i="1"/>
  <c r="H1112" i="1"/>
  <c r="U1112" i="1" s="1"/>
  <c r="W1112" i="1" s="1"/>
  <c r="X1112" i="1"/>
  <c r="Z1196" i="1"/>
  <c r="X1200" i="1"/>
  <c r="O1200" i="1"/>
  <c r="H1211" i="1"/>
  <c r="U1211" i="1" s="1"/>
  <c r="W1211" i="1" s="1"/>
  <c r="X1211" i="1"/>
  <c r="O1211" i="1"/>
  <c r="X1313" i="1"/>
  <c r="Z1313" i="1" s="1"/>
  <c r="O1313" i="1"/>
  <c r="X1400" i="1"/>
  <c r="H1400" i="1"/>
  <c r="U1400" i="1" s="1"/>
  <c r="W1400" i="1" s="1"/>
  <c r="O1400" i="1"/>
  <c r="O894" i="1"/>
  <c r="O895" i="1"/>
  <c r="O896" i="1"/>
  <c r="O897" i="1"/>
  <c r="O898" i="1"/>
  <c r="O899" i="1"/>
  <c r="O900" i="1"/>
  <c r="O977" i="1"/>
  <c r="O1032" i="1"/>
  <c r="O1049" i="1"/>
  <c r="O1062" i="1"/>
  <c r="O1077" i="1"/>
  <c r="O1088" i="1"/>
  <c r="H1107" i="1"/>
  <c r="U1107" i="1" s="1"/>
  <c r="W1107" i="1" s="1"/>
  <c r="X1107" i="1"/>
  <c r="O1119" i="1"/>
  <c r="Y1124" i="1"/>
  <c r="Y1148" i="1"/>
  <c r="X1159" i="1"/>
  <c r="Z1159" i="1" s="1"/>
  <c r="O1159" i="1"/>
  <c r="X1163" i="1"/>
  <c r="Z1163" i="1" s="1"/>
  <c r="H1187" i="1"/>
  <c r="X1187" i="1"/>
  <c r="Z1187" i="1" s="1"/>
  <c r="O1187" i="1"/>
  <c r="X1207" i="1"/>
  <c r="Z1207" i="1" s="1"/>
  <c r="O1207" i="1"/>
  <c r="H1216" i="1"/>
  <c r="U1216" i="1" s="1"/>
  <c r="W1216" i="1" s="1"/>
  <c r="X1216" i="1"/>
  <c r="O1216" i="1"/>
  <c r="O1222" i="1"/>
  <c r="O1234" i="1"/>
  <c r="O1246" i="1"/>
  <c r="O1258" i="1"/>
  <c r="Y1273" i="1"/>
  <c r="X1278" i="1"/>
  <c r="Z1278" i="1" s="1"/>
  <c r="H1292" i="1"/>
  <c r="U1292" i="1" s="1"/>
  <c r="W1292" i="1" s="1"/>
  <c r="O879" i="1"/>
  <c r="O893" i="1"/>
  <c r="O923" i="1"/>
  <c r="O936" i="1"/>
  <c r="O949" i="1"/>
  <c r="O962" i="1"/>
  <c r="Y1095" i="1"/>
  <c r="H1097" i="1"/>
  <c r="U1097" i="1" s="1"/>
  <c r="W1097" i="1" s="1"/>
  <c r="O1103" i="1"/>
  <c r="H1114" i="1"/>
  <c r="X1114" i="1"/>
  <c r="Z1114" i="1" s="1"/>
  <c r="Y1119" i="1"/>
  <c r="O1126" i="1"/>
  <c r="X1141" i="1"/>
  <c r="Z1141" i="1" s="1"/>
  <c r="O1141" i="1"/>
  <c r="Y1163" i="1"/>
  <c r="Z1164" i="1"/>
  <c r="Y1176" i="1"/>
  <c r="H1189" i="1"/>
  <c r="X1202" i="1"/>
  <c r="O1202" i="1"/>
  <c r="H1209" i="1"/>
  <c r="U1209" i="1" s="1"/>
  <c r="W1209" i="1" s="1"/>
  <c r="X1209" i="1"/>
  <c r="O1209" i="1"/>
  <c r="O1229" i="1"/>
  <c r="O1241" i="1"/>
  <c r="O1253" i="1"/>
  <c r="O1265" i="1"/>
  <c r="X1271" i="1"/>
  <c r="Z1271" i="1" s="1"/>
  <c r="Y1278" i="1"/>
  <c r="H1280" i="1"/>
  <c r="U1280" i="1" s="1"/>
  <c r="W1280" i="1" s="1"/>
  <c r="X1280" i="1"/>
  <c r="H1298" i="1"/>
  <c r="U1298" i="1" s="1"/>
  <c r="W1298" i="1" s="1"/>
  <c r="Y1102" i="1"/>
  <c r="H1109" i="1"/>
  <c r="U1109" i="1" s="1"/>
  <c r="W1109" i="1" s="1"/>
  <c r="X1109" i="1"/>
  <c r="Y1126" i="1"/>
  <c r="X1197" i="1"/>
  <c r="O1197" i="1"/>
  <c r="H1214" i="1"/>
  <c r="U1214" i="1" s="1"/>
  <c r="W1214" i="1" s="1"/>
  <c r="X1214" i="1"/>
  <c r="O1214" i="1"/>
  <c r="O1224" i="1"/>
  <c r="O1236" i="1"/>
  <c r="O1248" i="1"/>
  <c r="O1260" i="1"/>
  <c r="H1269" i="1"/>
  <c r="U1269" i="1" s="1"/>
  <c r="W1269" i="1" s="1"/>
  <c r="Y1271" i="1"/>
  <c r="X1276" i="1"/>
  <c r="H1322" i="1"/>
  <c r="O1093" i="1"/>
  <c r="H1104" i="1"/>
  <c r="U1104" i="1" s="1"/>
  <c r="W1104" i="1" s="1"/>
  <c r="X1104" i="1"/>
  <c r="O1105" i="1"/>
  <c r="O1116" i="1"/>
  <c r="X1143" i="1"/>
  <c r="Z1143" i="1" s="1"/>
  <c r="O1143" i="1"/>
  <c r="X1204" i="1"/>
  <c r="O1204" i="1"/>
  <c r="H1219" i="1"/>
  <c r="X1219" i="1"/>
  <c r="Z1219" i="1" s="1"/>
  <c r="O1219" i="1"/>
  <c r="O1231" i="1"/>
  <c r="O1243" i="1"/>
  <c r="O1255" i="1"/>
  <c r="X1382" i="1"/>
  <c r="H1382" i="1"/>
  <c r="U1382" i="1" s="1"/>
  <c r="W1382" i="1" s="1"/>
  <c r="O1382" i="1"/>
  <c r="X1115" i="1"/>
  <c r="X1116" i="1"/>
  <c r="X1117" i="1"/>
  <c r="X1118" i="1"/>
  <c r="X1119" i="1"/>
  <c r="X1120" i="1"/>
  <c r="X1121" i="1"/>
  <c r="X1122" i="1"/>
  <c r="Z1122" i="1" s="1"/>
  <c r="X1123" i="1"/>
  <c r="X1124" i="1"/>
  <c r="X1125" i="1"/>
  <c r="X1126" i="1"/>
  <c r="Z1126" i="1" s="1"/>
  <c r="X1127" i="1"/>
  <c r="Z1127" i="1" s="1"/>
  <c r="O1148" i="1"/>
  <c r="X1150" i="1"/>
  <c r="Z1150" i="1" s="1"/>
  <c r="X1151" i="1"/>
  <c r="O1163" i="1"/>
  <c r="X1165" i="1"/>
  <c r="Z1165" i="1" s="1"/>
  <c r="Y1166" i="1"/>
  <c r="O1175" i="1"/>
  <c r="X1180" i="1"/>
  <c r="Z1180" i="1" s="1"/>
  <c r="Y1181" i="1"/>
  <c r="O1190" i="1"/>
  <c r="X1192" i="1"/>
  <c r="Z1192" i="1" s="1"/>
  <c r="O1271" i="1"/>
  <c r="O1272" i="1"/>
  <c r="O1273" i="1"/>
  <c r="O1274" i="1"/>
  <c r="O1275" i="1"/>
  <c r="O1276" i="1"/>
  <c r="O1277" i="1"/>
  <c r="O1278" i="1"/>
  <c r="O1279" i="1"/>
  <c r="O1284" i="1"/>
  <c r="O1290" i="1"/>
  <c r="O1296" i="1"/>
  <c r="O1301" i="1"/>
  <c r="X1301" i="1"/>
  <c r="O1305" i="1"/>
  <c r="X1305" i="1"/>
  <c r="O1309" i="1"/>
  <c r="Y1313" i="1"/>
  <c r="X1315" i="1"/>
  <c r="Y1317" i="1"/>
  <c r="X1319" i="1"/>
  <c r="Z1319" i="1" s="1"/>
  <c r="Y1321" i="1"/>
  <c r="X1406" i="1"/>
  <c r="O1406" i="1"/>
  <c r="H1406" i="1"/>
  <c r="U1406" i="1" s="1"/>
  <c r="W1406" i="1" s="1"/>
  <c r="Y1586" i="1"/>
  <c r="O1586" i="1"/>
  <c r="H1138" i="1"/>
  <c r="O1147" i="1"/>
  <c r="H1154" i="1"/>
  <c r="U1154" i="1" s="1"/>
  <c r="W1154" i="1" s="1"/>
  <c r="H1155" i="1"/>
  <c r="O1162" i="1"/>
  <c r="O1174" i="1"/>
  <c r="X1177" i="1"/>
  <c r="Z1177" i="1" s="1"/>
  <c r="X1178" i="1"/>
  <c r="X1179" i="1"/>
  <c r="H1183" i="1"/>
  <c r="O1189" i="1"/>
  <c r="H1194" i="1"/>
  <c r="O1268" i="1"/>
  <c r="O1269" i="1"/>
  <c r="O1270" i="1"/>
  <c r="O1314" i="1"/>
  <c r="H1316" i="1"/>
  <c r="U1316" i="1" s="1"/>
  <c r="W1316" i="1" s="1"/>
  <c r="Z1316" i="1" s="1"/>
  <c r="O1318" i="1"/>
  <c r="H1320" i="1"/>
  <c r="U1320" i="1" s="1"/>
  <c r="W1320" i="1" s="1"/>
  <c r="Z1320" i="1" s="1"/>
  <c r="O1322" i="1"/>
  <c r="O1326" i="1"/>
  <c r="O1330" i="1"/>
  <c r="O1334" i="1"/>
  <c r="O1338" i="1"/>
  <c r="O1342" i="1"/>
  <c r="O1346" i="1"/>
  <c r="O1350" i="1"/>
  <c r="O1354" i="1"/>
  <c r="O1358" i="1"/>
  <c r="O1362" i="1"/>
  <c r="O1366" i="1"/>
  <c r="O1373" i="1"/>
  <c r="O1146" i="1"/>
  <c r="O1161" i="1"/>
  <c r="O1173" i="1"/>
  <c r="O1188" i="1"/>
  <c r="O1267" i="1"/>
  <c r="O1283" i="1"/>
  <c r="O1289" i="1"/>
  <c r="O1295" i="1"/>
  <c r="H1312" i="1"/>
  <c r="H1324" i="1"/>
  <c r="U1324" i="1" s="1"/>
  <c r="W1324" i="1" s="1"/>
  <c r="H1328" i="1"/>
  <c r="U1328" i="1" s="1"/>
  <c r="W1328" i="1" s="1"/>
  <c r="H1332" i="1"/>
  <c r="U1332" i="1" s="1"/>
  <c r="W1332" i="1" s="1"/>
  <c r="Z1332" i="1" s="1"/>
  <c r="H1336" i="1"/>
  <c r="U1336" i="1" s="1"/>
  <c r="W1336" i="1" s="1"/>
  <c r="H1340" i="1"/>
  <c r="U1340" i="1" s="1"/>
  <c r="W1340" i="1" s="1"/>
  <c r="H1344" i="1"/>
  <c r="U1344" i="1" s="1"/>
  <c r="W1344" i="1" s="1"/>
  <c r="H1348" i="1"/>
  <c r="U1348" i="1" s="1"/>
  <c r="W1348" i="1" s="1"/>
  <c r="H1352" i="1"/>
  <c r="U1352" i="1" s="1"/>
  <c r="W1352" i="1" s="1"/>
  <c r="H1356" i="1"/>
  <c r="U1356" i="1" s="1"/>
  <c r="W1356" i="1" s="1"/>
  <c r="Z1356" i="1" s="1"/>
  <c r="X1377" i="1"/>
  <c r="H1377" i="1"/>
  <c r="U1377" i="1" s="1"/>
  <c r="W1377" i="1" s="1"/>
  <c r="O1377" i="1"/>
  <c r="X1386" i="1"/>
  <c r="H1386" i="1"/>
  <c r="U1386" i="1" s="1"/>
  <c r="W1386" i="1" s="1"/>
  <c r="O1386" i="1"/>
  <c r="H1115" i="1"/>
  <c r="U1115" i="1" s="1"/>
  <c r="W1115" i="1" s="1"/>
  <c r="H1116" i="1"/>
  <c r="U1116" i="1" s="1"/>
  <c r="W1116" i="1" s="1"/>
  <c r="H1117" i="1"/>
  <c r="U1117" i="1" s="1"/>
  <c r="W1117" i="1" s="1"/>
  <c r="X1147" i="1"/>
  <c r="Z1147" i="1" s="1"/>
  <c r="H1151" i="1"/>
  <c r="U1151" i="1" s="1"/>
  <c r="W1151" i="1" s="1"/>
  <c r="Z1151" i="1" s="1"/>
  <c r="H1152" i="1"/>
  <c r="X1162" i="1"/>
  <c r="Z1162" i="1" s="1"/>
  <c r="X1174" i="1"/>
  <c r="Z1174" i="1" s="1"/>
  <c r="X1189" i="1"/>
  <c r="Z1189" i="1" s="1"/>
  <c r="Y1283" i="1"/>
  <c r="X1286" i="1"/>
  <c r="Y1289" i="1"/>
  <c r="X1292" i="1"/>
  <c r="Y1295" i="1"/>
  <c r="X1298" i="1"/>
  <c r="O1300" i="1"/>
  <c r="X1300" i="1"/>
  <c r="Z1300" i="1" s="1"/>
  <c r="O1304" i="1"/>
  <c r="X1304" i="1"/>
  <c r="Z1304" i="1" s="1"/>
  <c r="O1308" i="1"/>
  <c r="O1312" i="1"/>
  <c r="X1314" i="1"/>
  <c r="Y1316" i="1"/>
  <c r="X1318" i="1"/>
  <c r="Y1320" i="1"/>
  <c r="X1322" i="1"/>
  <c r="Z1322" i="1" s="1"/>
  <c r="X1397" i="1"/>
  <c r="H1397" i="1"/>
  <c r="U1397" i="1" s="1"/>
  <c r="W1397" i="1" s="1"/>
  <c r="O1397" i="1"/>
  <c r="X1268" i="1"/>
  <c r="X1269" i="1"/>
  <c r="O1282" i="1"/>
  <c r="O1288" i="1"/>
  <c r="O1294" i="1"/>
  <c r="Y1300" i="1"/>
  <c r="Y1304" i="1"/>
  <c r="Y1308" i="1"/>
  <c r="Y1312" i="1"/>
  <c r="Y1374" i="1"/>
  <c r="O1404" i="1"/>
  <c r="H1413" i="1"/>
  <c r="U1413" i="1" s="1"/>
  <c r="W1413" i="1" s="1"/>
  <c r="X1413" i="1"/>
  <c r="O1413" i="1"/>
  <c r="Y1282" i="1"/>
  <c r="Y1288" i="1"/>
  <c r="Y1294" i="1"/>
  <c r="H1323" i="1"/>
  <c r="U1323" i="1" s="1"/>
  <c r="W1323" i="1" s="1"/>
  <c r="Z1323" i="1" s="1"/>
  <c r="H1327" i="1"/>
  <c r="U1327" i="1" s="1"/>
  <c r="W1327" i="1" s="1"/>
  <c r="Z1327" i="1" s="1"/>
  <c r="H1331" i="1"/>
  <c r="U1331" i="1" s="1"/>
  <c r="W1331" i="1" s="1"/>
  <c r="Z1331" i="1" s="1"/>
  <c r="H1335" i="1"/>
  <c r="U1335" i="1" s="1"/>
  <c r="W1335" i="1" s="1"/>
  <c r="H1339" i="1"/>
  <c r="U1339" i="1" s="1"/>
  <c r="W1339" i="1" s="1"/>
  <c r="H1343" i="1"/>
  <c r="U1343" i="1" s="1"/>
  <c r="W1343" i="1" s="1"/>
  <c r="Z1343" i="1" s="1"/>
  <c r="H1347" i="1"/>
  <c r="U1347" i="1" s="1"/>
  <c r="W1347" i="1" s="1"/>
  <c r="Z1347" i="1" s="1"/>
  <c r="H1351" i="1"/>
  <c r="U1351" i="1" s="1"/>
  <c r="W1351" i="1" s="1"/>
  <c r="Z1351" i="1" s="1"/>
  <c r="H1355" i="1"/>
  <c r="U1355" i="1" s="1"/>
  <c r="W1355" i="1" s="1"/>
  <c r="X1371" i="1"/>
  <c r="O1371" i="1"/>
  <c r="X1390" i="1"/>
  <c r="H1390" i="1"/>
  <c r="U1390" i="1" s="1"/>
  <c r="W1390" i="1" s="1"/>
  <c r="O1390" i="1"/>
  <c r="X1403" i="1"/>
  <c r="H1403" i="1"/>
  <c r="U1403" i="1" s="1"/>
  <c r="W1403" i="1" s="1"/>
  <c r="O1403" i="1"/>
  <c r="H1411" i="1"/>
  <c r="U1411" i="1" s="1"/>
  <c r="W1411" i="1" s="1"/>
  <c r="X1411" i="1"/>
  <c r="O1411" i="1"/>
  <c r="O1139" i="1"/>
  <c r="O1169" i="1"/>
  <c r="O1184" i="1"/>
  <c r="O1195" i="1"/>
  <c r="O1281" i="1"/>
  <c r="O1287" i="1"/>
  <c r="O1293" i="1"/>
  <c r="O1299" i="1"/>
  <c r="X1299" i="1"/>
  <c r="Z1299" i="1" s="1"/>
  <c r="O1303" i="1"/>
  <c r="X1303" i="1"/>
  <c r="O1307" i="1"/>
  <c r="X1307" i="1"/>
  <c r="O1311" i="1"/>
  <c r="O1379" i="1"/>
  <c r="O1138" i="1"/>
  <c r="O1155" i="1"/>
  <c r="O1168" i="1"/>
  <c r="O1280" i="1"/>
  <c r="Y1281" i="1"/>
  <c r="Y1287" i="1"/>
  <c r="Y1293" i="1"/>
  <c r="Y1299" i="1"/>
  <c r="Y1303" i="1"/>
  <c r="Y1307" i="1"/>
  <c r="Y1311" i="1"/>
  <c r="O1324" i="1"/>
  <c r="O1328" i="1"/>
  <c r="O1332" i="1"/>
  <c r="O1336" i="1"/>
  <c r="O1340" i="1"/>
  <c r="O1344" i="1"/>
  <c r="O1348" i="1"/>
  <c r="O1352" i="1"/>
  <c r="O1356" i="1"/>
  <c r="X1378" i="1"/>
  <c r="H1378" i="1"/>
  <c r="U1378" i="1" s="1"/>
  <c r="W1378" i="1" s="1"/>
  <c r="O1378" i="1"/>
  <c r="O1395" i="1"/>
  <c r="O1286" i="1"/>
  <c r="O1292" i="1"/>
  <c r="O1298" i="1"/>
  <c r="H1326" i="1"/>
  <c r="U1326" i="1" s="1"/>
  <c r="W1326" i="1" s="1"/>
  <c r="Z1326" i="1" s="1"/>
  <c r="H1330" i="1"/>
  <c r="U1330" i="1" s="1"/>
  <c r="W1330" i="1" s="1"/>
  <c r="Z1330" i="1" s="1"/>
  <c r="H1334" i="1"/>
  <c r="U1334" i="1" s="1"/>
  <c r="W1334" i="1" s="1"/>
  <c r="H1338" i="1"/>
  <c r="U1338" i="1" s="1"/>
  <c r="W1338" i="1" s="1"/>
  <c r="H1342" i="1"/>
  <c r="U1342" i="1" s="1"/>
  <c r="W1342" i="1" s="1"/>
  <c r="H1346" i="1"/>
  <c r="U1346" i="1" s="1"/>
  <c r="W1346" i="1" s="1"/>
  <c r="Z1346" i="1" s="1"/>
  <c r="H1350" i="1"/>
  <c r="U1350" i="1" s="1"/>
  <c r="W1350" i="1" s="1"/>
  <c r="H1354" i="1"/>
  <c r="U1354" i="1" s="1"/>
  <c r="W1354" i="1" s="1"/>
  <c r="H1358" i="1"/>
  <c r="U1358" i="1" s="1"/>
  <c r="W1358" i="1" s="1"/>
  <c r="X1394" i="1"/>
  <c r="H1394" i="1"/>
  <c r="U1394" i="1" s="1"/>
  <c r="W1394" i="1" s="1"/>
  <c r="O1394" i="1"/>
  <c r="O1302" i="1"/>
  <c r="X1302" i="1"/>
  <c r="O1306" i="1"/>
  <c r="X1306" i="1"/>
  <c r="O1310" i="1"/>
  <c r="Y1318" i="1"/>
  <c r="O1421" i="1"/>
  <c r="H1510" i="1"/>
  <c r="U1510" i="1" s="1"/>
  <c r="W1510" i="1" s="1"/>
  <c r="X1510" i="1"/>
  <c r="H1515" i="1"/>
  <c r="U1515" i="1" s="1"/>
  <c r="W1515" i="1" s="1"/>
  <c r="X1515" i="1"/>
  <c r="Y1583" i="1"/>
  <c r="O1583" i="1"/>
  <c r="X1308" i="1"/>
  <c r="X1309" i="1"/>
  <c r="Z1309" i="1" s="1"/>
  <c r="X1310" i="1"/>
  <c r="Z1310" i="1" s="1"/>
  <c r="X1311" i="1"/>
  <c r="O1383" i="1"/>
  <c r="O1387" i="1"/>
  <c r="O1391" i="1"/>
  <c r="X1408" i="1"/>
  <c r="Z1408" i="1" s="1"/>
  <c r="O1408" i="1"/>
  <c r="H1415" i="1"/>
  <c r="U1415" i="1" s="1"/>
  <c r="W1415" i="1" s="1"/>
  <c r="X1415" i="1"/>
  <c r="H1508" i="1"/>
  <c r="U1508" i="1" s="1"/>
  <c r="W1508" i="1" s="1"/>
  <c r="X1508" i="1"/>
  <c r="Y1580" i="1"/>
  <c r="O1580" i="1"/>
  <c r="H1369" i="1"/>
  <c r="U1369" i="1" s="1"/>
  <c r="W1369" i="1" s="1"/>
  <c r="H1375" i="1"/>
  <c r="U1375" i="1" s="1"/>
  <c r="W1375" i="1" s="1"/>
  <c r="Z1375" i="1" s="1"/>
  <c r="H1396" i="1"/>
  <c r="U1396" i="1" s="1"/>
  <c r="W1396" i="1" s="1"/>
  <c r="H1399" i="1"/>
  <c r="U1399" i="1" s="1"/>
  <c r="W1399" i="1" s="1"/>
  <c r="Z1399" i="1" s="1"/>
  <c r="H1402" i="1"/>
  <c r="U1402" i="1" s="1"/>
  <c r="W1402" i="1" s="1"/>
  <c r="Z1402" i="1" s="1"/>
  <c r="H1405" i="1"/>
  <c r="U1405" i="1" s="1"/>
  <c r="W1405" i="1" s="1"/>
  <c r="Y1408" i="1"/>
  <c r="H1410" i="1"/>
  <c r="U1410" i="1" s="1"/>
  <c r="W1410" i="1" s="1"/>
  <c r="X1410" i="1"/>
  <c r="O1511" i="1"/>
  <c r="H1513" i="1"/>
  <c r="U1513" i="1" s="1"/>
  <c r="W1513" i="1" s="1"/>
  <c r="X1513" i="1"/>
  <c r="Y1577" i="1"/>
  <c r="O1577" i="1"/>
  <c r="H1720" i="1"/>
  <c r="U1720" i="1" s="1"/>
  <c r="W1720" i="1" s="1"/>
  <c r="O1720" i="1"/>
  <c r="X1720" i="1"/>
  <c r="H1417" i="1"/>
  <c r="U1417" i="1" s="1"/>
  <c r="W1417" i="1" s="1"/>
  <c r="X1417" i="1"/>
  <c r="O1420" i="1"/>
  <c r="O1423" i="1"/>
  <c r="O1426" i="1"/>
  <c r="O1429" i="1"/>
  <c r="O1432" i="1"/>
  <c r="O1435" i="1"/>
  <c r="O1438" i="1"/>
  <c r="O1441" i="1"/>
  <c r="O1444" i="1"/>
  <c r="O1447" i="1"/>
  <c r="O1450" i="1"/>
  <c r="O1453" i="1"/>
  <c r="O1456" i="1"/>
  <c r="H1473" i="1"/>
  <c r="U1473" i="1" s="1"/>
  <c r="W1473" i="1" s="1"/>
  <c r="H1475" i="1"/>
  <c r="U1475" i="1" s="1"/>
  <c r="W1475" i="1" s="1"/>
  <c r="H1477" i="1"/>
  <c r="U1477" i="1" s="1"/>
  <c r="W1477" i="1" s="1"/>
  <c r="H1479" i="1"/>
  <c r="U1479" i="1" s="1"/>
  <c r="W1479" i="1" s="1"/>
  <c r="Z1479" i="1" s="1"/>
  <c r="H1481" i="1"/>
  <c r="U1481" i="1" s="1"/>
  <c r="W1481" i="1" s="1"/>
  <c r="H1483" i="1"/>
  <c r="U1483" i="1" s="1"/>
  <c r="W1483" i="1" s="1"/>
  <c r="H1485" i="1"/>
  <c r="U1485" i="1" s="1"/>
  <c r="W1485" i="1" s="1"/>
  <c r="H1487" i="1"/>
  <c r="U1487" i="1" s="1"/>
  <c r="W1487" i="1" s="1"/>
  <c r="H1489" i="1"/>
  <c r="U1489" i="1" s="1"/>
  <c r="W1489" i="1" s="1"/>
  <c r="H1491" i="1"/>
  <c r="U1491" i="1" s="1"/>
  <c r="W1491" i="1" s="1"/>
  <c r="Z1491" i="1" s="1"/>
  <c r="H1493" i="1"/>
  <c r="U1493" i="1" s="1"/>
  <c r="W1493" i="1" s="1"/>
  <c r="Z1493" i="1" s="1"/>
  <c r="H1495" i="1"/>
  <c r="U1495" i="1" s="1"/>
  <c r="W1495" i="1" s="1"/>
  <c r="Z1495" i="1" s="1"/>
  <c r="H1497" i="1"/>
  <c r="U1497" i="1" s="1"/>
  <c r="W1497" i="1" s="1"/>
  <c r="H1499" i="1"/>
  <c r="U1499" i="1" s="1"/>
  <c r="W1499" i="1" s="1"/>
  <c r="H1501" i="1"/>
  <c r="U1501" i="1" s="1"/>
  <c r="W1501" i="1" s="1"/>
  <c r="H1503" i="1"/>
  <c r="U1503" i="1" s="1"/>
  <c r="W1503" i="1" s="1"/>
  <c r="Z1503" i="1" s="1"/>
  <c r="H1505" i="1"/>
  <c r="U1505" i="1" s="1"/>
  <c r="W1505" i="1" s="1"/>
  <c r="H1507" i="1"/>
  <c r="O1516" i="1"/>
  <c r="Y1574" i="1"/>
  <c r="O1574" i="1"/>
  <c r="H1412" i="1"/>
  <c r="U1412" i="1" s="1"/>
  <c r="W1412" i="1" s="1"/>
  <c r="X1412" i="1"/>
  <c r="O1509" i="1"/>
  <c r="H1511" i="1"/>
  <c r="U1511" i="1" s="1"/>
  <c r="W1511" i="1" s="1"/>
  <c r="X1511" i="1"/>
  <c r="Y1571" i="1"/>
  <c r="O1571" i="1"/>
  <c r="O1514" i="1"/>
  <c r="H1516" i="1"/>
  <c r="U1516" i="1" s="1"/>
  <c r="W1516" i="1" s="1"/>
  <c r="X1516" i="1"/>
  <c r="Z1602" i="1"/>
  <c r="Y1604" i="1"/>
  <c r="O1604" i="1"/>
  <c r="X1407" i="1"/>
  <c r="O1407" i="1"/>
  <c r="H1414" i="1"/>
  <c r="U1414" i="1" s="1"/>
  <c r="W1414" i="1" s="1"/>
  <c r="X1414" i="1"/>
  <c r="H1509" i="1"/>
  <c r="U1509" i="1" s="1"/>
  <c r="W1509" i="1" s="1"/>
  <c r="X1509" i="1"/>
  <c r="Y1601" i="1"/>
  <c r="O1601" i="1"/>
  <c r="Y1678" i="1"/>
  <c r="O1678" i="1"/>
  <c r="O1370" i="1"/>
  <c r="H1383" i="1"/>
  <c r="U1383" i="1" s="1"/>
  <c r="W1383" i="1" s="1"/>
  <c r="H1387" i="1"/>
  <c r="U1387" i="1" s="1"/>
  <c r="W1387" i="1" s="1"/>
  <c r="Z1387" i="1" s="1"/>
  <c r="H1391" i="1"/>
  <c r="U1391" i="1" s="1"/>
  <c r="W1391" i="1" s="1"/>
  <c r="H1409" i="1"/>
  <c r="U1409" i="1" s="1"/>
  <c r="W1409" i="1" s="1"/>
  <c r="X1409" i="1"/>
  <c r="O1410" i="1"/>
  <c r="O1419" i="1"/>
  <c r="O1422" i="1"/>
  <c r="O1425" i="1"/>
  <c r="O1428" i="1"/>
  <c r="O1431" i="1"/>
  <c r="O1434" i="1"/>
  <c r="O1437" i="1"/>
  <c r="O1440" i="1"/>
  <c r="O1443" i="1"/>
  <c r="O1446" i="1"/>
  <c r="O1449" i="1"/>
  <c r="O1452" i="1"/>
  <c r="O1455" i="1"/>
  <c r="O1458" i="1"/>
  <c r="O1461" i="1"/>
  <c r="O1464" i="1"/>
  <c r="O1467" i="1"/>
  <c r="O1470" i="1"/>
  <c r="O1512" i="1"/>
  <c r="H1514" i="1"/>
  <c r="U1514" i="1" s="1"/>
  <c r="W1514" i="1" s="1"/>
  <c r="X1514" i="1"/>
  <c r="Y1598" i="1"/>
  <c r="O1598" i="1"/>
  <c r="H1416" i="1"/>
  <c r="U1416" i="1" s="1"/>
  <c r="W1416" i="1" s="1"/>
  <c r="X1416" i="1"/>
  <c r="O1417" i="1"/>
  <c r="O1517" i="1"/>
  <c r="Z1593" i="1"/>
  <c r="Y1595" i="1"/>
  <c r="O1595" i="1"/>
  <c r="O1510" i="1"/>
  <c r="H1512" i="1"/>
  <c r="U1512" i="1" s="1"/>
  <c r="W1512" i="1" s="1"/>
  <c r="X1512" i="1"/>
  <c r="Y1592" i="1"/>
  <c r="O1592" i="1"/>
  <c r="O1374" i="1"/>
  <c r="O1380" i="1"/>
  <c r="O1384" i="1"/>
  <c r="O1388" i="1"/>
  <c r="O1392" i="1"/>
  <c r="O1515" i="1"/>
  <c r="H1517" i="1"/>
  <c r="X1517" i="1"/>
  <c r="Z1517" i="1" s="1"/>
  <c r="Y1589" i="1"/>
  <c r="O1589" i="1"/>
  <c r="H1616" i="1"/>
  <c r="X1621" i="1"/>
  <c r="O1626" i="1"/>
  <c r="X1633" i="1"/>
  <c r="O1638" i="1"/>
  <c r="X1640" i="1"/>
  <c r="Z1640" i="1" s="1"/>
  <c r="X1642" i="1"/>
  <c r="X1644" i="1"/>
  <c r="Z1644" i="1" s="1"/>
  <c r="X1646" i="1"/>
  <c r="X1648" i="1"/>
  <c r="Z1648" i="1" s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H1519" i="1"/>
  <c r="U1519" i="1" s="1"/>
  <c r="W1519" i="1" s="1"/>
  <c r="X1519" i="1"/>
  <c r="O1519" i="1"/>
  <c r="H1522" i="1"/>
  <c r="U1522" i="1" s="1"/>
  <c r="W1522" i="1" s="1"/>
  <c r="X1522" i="1"/>
  <c r="O1522" i="1"/>
  <c r="H1525" i="1"/>
  <c r="U1525" i="1" s="1"/>
  <c r="W1525" i="1" s="1"/>
  <c r="X1525" i="1"/>
  <c r="O1525" i="1"/>
  <c r="H1528" i="1"/>
  <c r="U1528" i="1" s="1"/>
  <c r="W1528" i="1" s="1"/>
  <c r="X1528" i="1"/>
  <c r="O1528" i="1"/>
  <c r="H1531" i="1"/>
  <c r="U1531" i="1" s="1"/>
  <c r="W1531" i="1" s="1"/>
  <c r="X1531" i="1"/>
  <c r="O1531" i="1"/>
  <c r="H1534" i="1"/>
  <c r="U1534" i="1" s="1"/>
  <c r="W1534" i="1" s="1"/>
  <c r="X1534" i="1"/>
  <c r="O1534" i="1"/>
  <c r="H1537" i="1"/>
  <c r="U1537" i="1" s="1"/>
  <c r="W1537" i="1" s="1"/>
  <c r="X1537" i="1"/>
  <c r="O1537" i="1"/>
  <c r="H1540" i="1"/>
  <c r="U1540" i="1" s="1"/>
  <c r="W1540" i="1" s="1"/>
  <c r="X1540" i="1"/>
  <c r="O1540" i="1"/>
  <c r="H1543" i="1"/>
  <c r="U1543" i="1" s="1"/>
  <c r="W1543" i="1" s="1"/>
  <c r="X1543" i="1"/>
  <c r="O1543" i="1"/>
  <c r="H1546" i="1"/>
  <c r="U1546" i="1" s="1"/>
  <c r="W1546" i="1" s="1"/>
  <c r="X1546" i="1"/>
  <c r="O1546" i="1"/>
  <c r="H1549" i="1"/>
  <c r="U1549" i="1" s="1"/>
  <c r="W1549" i="1" s="1"/>
  <c r="X1549" i="1"/>
  <c r="O1549" i="1"/>
  <c r="H1552" i="1"/>
  <c r="U1552" i="1" s="1"/>
  <c r="W1552" i="1" s="1"/>
  <c r="X1552" i="1"/>
  <c r="O1552" i="1"/>
  <c r="H1555" i="1"/>
  <c r="U1555" i="1" s="1"/>
  <c r="W1555" i="1" s="1"/>
  <c r="X1555" i="1"/>
  <c r="O1555" i="1"/>
  <c r="H1558" i="1"/>
  <c r="U1558" i="1" s="1"/>
  <c r="W1558" i="1" s="1"/>
  <c r="X1558" i="1"/>
  <c r="O1558" i="1"/>
  <c r="H1561" i="1"/>
  <c r="U1561" i="1" s="1"/>
  <c r="W1561" i="1" s="1"/>
  <c r="X1561" i="1"/>
  <c r="O1561" i="1"/>
  <c r="H1564" i="1"/>
  <c r="U1564" i="1" s="1"/>
  <c r="W1564" i="1" s="1"/>
  <c r="X1564" i="1"/>
  <c r="O1564" i="1"/>
  <c r="H1567" i="1"/>
  <c r="U1567" i="1" s="1"/>
  <c r="W1567" i="1" s="1"/>
  <c r="X1567" i="1"/>
  <c r="O1567" i="1"/>
  <c r="H1570" i="1"/>
  <c r="U1570" i="1" s="1"/>
  <c r="W1570" i="1" s="1"/>
  <c r="Z1570" i="1" s="1"/>
  <c r="O1570" i="1"/>
  <c r="H1611" i="1"/>
  <c r="U1611" i="1" s="1"/>
  <c r="W1611" i="1" s="1"/>
  <c r="Z1611" i="1" s="1"/>
  <c r="O1621" i="1"/>
  <c r="X1628" i="1"/>
  <c r="Z1628" i="1" s="1"/>
  <c r="O1633" i="1"/>
  <c r="O1640" i="1"/>
  <c r="O1642" i="1"/>
  <c r="O1644" i="1"/>
  <c r="O1646" i="1"/>
  <c r="O1648" i="1"/>
  <c r="O1650" i="1"/>
  <c r="X1673" i="1"/>
  <c r="Z1673" i="1" s="1"/>
  <c r="O1673" i="1"/>
  <c r="Y1682" i="1"/>
  <c r="O1682" i="1"/>
  <c r="X1712" i="1"/>
  <c r="O1712" i="1"/>
  <c r="H1712" i="1"/>
  <c r="U1712" i="1" s="1"/>
  <c r="W1712" i="1" s="1"/>
  <c r="Y1519" i="1"/>
  <c r="Y1522" i="1"/>
  <c r="Y1525" i="1"/>
  <c r="Y1528" i="1"/>
  <c r="Y1531" i="1"/>
  <c r="Y1534" i="1"/>
  <c r="Y1537" i="1"/>
  <c r="Y1540" i="1"/>
  <c r="Y1543" i="1"/>
  <c r="Y1546" i="1"/>
  <c r="Y1549" i="1"/>
  <c r="Y1552" i="1"/>
  <c r="Y1555" i="1"/>
  <c r="Y1558" i="1"/>
  <c r="Y1573" i="1"/>
  <c r="O1573" i="1"/>
  <c r="Y1576" i="1"/>
  <c r="O1576" i="1"/>
  <c r="Y1579" i="1"/>
  <c r="O1579" i="1"/>
  <c r="Y1582" i="1"/>
  <c r="O1582" i="1"/>
  <c r="Y1585" i="1"/>
  <c r="O1585" i="1"/>
  <c r="Y1588" i="1"/>
  <c r="O1588" i="1"/>
  <c r="Y1591" i="1"/>
  <c r="O1591" i="1"/>
  <c r="Y1594" i="1"/>
  <c r="O1594" i="1"/>
  <c r="Y1597" i="1"/>
  <c r="O1597" i="1"/>
  <c r="Y1600" i="1"/>
  <c r="O1600" i="1"/>
  <c r="Y1603" i="1"/>
  <c r="O1603" i="1"/>
  <c r="O1606" i="1"/>
  <c r="X1623" i="1"/>
  <c r="O1628" i="1"/>
  <c r="X1635" i="1"/>
  <c r="Y1652" i="1"/>
  <c r="O1623" i="1"/>
  <c r="O1635" i="1"/>
  <c r="X1656" i="1"/>
  <c r="H1656" i="1"/>
  <c r="U1656" i="1" s="1"/>
  <c r="W1656" i="1" s="1"/>
  <c r="O1656" i="1"/>
  <c r="H1873" i="1"/>
  <c r="U1873" i="1" s="1"/>
  <c r="W1873" i="1" s="1"/>
  <c r="X1873" i="1"/>
  <c r="O1873" i="1"/>
  <c r="Y1686" i="1"/>
  <c r="O1686" i="1"/>
  <c r="H1739" i="1"/>
  <c r="U1739" i="1" s="1"/>
  <c r="W1739" i="1" s="1"/>
  <c r="X1739" i="1"/>
  <c r="O1739" i="1"/>
  <c r="H1751" i="1"/>
  <c r="U1751" i="1" s="1"/>
  <c r="W1751" i="1" s="1"/>
  <c r="X1751" i="1"/>
  <c r="O1751" i="1"/>
  <c r="H1763" i="1"/>
  <c r="U1763" i="1" s="1"/>
  <c r="W1763" i="1" s="1"/>
  <c r="X1763" i="1"/>
  <c r="O1763" i="1"/>
  <c r="O1775" i="1"/>
  <c r="Y1782" i="1"/>
  <c r="O1782" i="1"/>
  <c r="Y1794" i="1"/>
  <c r="O1794" i="1"/>
  <c r="Y1806" i="1"/>
  <c r="O1806" i="1"/>
  <c r="H1518" i="1"/>
  <c r="U1518" i="1" s="1"/>
  <c r="W1518" i="1" s="1"/>
  <c r="X1518" i="1"/>
  <c r="O1518" i="1"/>
  <c r="H1521" i="1"/>
  <c r="U1521" i="1" s="1"/>
  <c r="W1521" i="1" s="1"/>
  <c r="X1521" i="1"/>
  <c r="O1521" i="1"/>
  <c r="H1524" i="1"/>
  <c r="U1524" i="1" s="1"/>
  <c r="W1524" i="1" s="1"/>
  <c r="X1524" i="1"/>
  <c r="O1524" i="1"/>
  <c r="H1527" i="1"/>
  <c r="U1527" i="1" s="1"/>
  <c r="W1527" i="1" s="1"/>
  <c r="X1527" i="1"/>
  <c r="O1527" i="1"/>
  <c r="H1530" i="1"/>
  <c r="U1530" i="1" s="1"/>
  <c r="W1530" i="1" s="1"/>
  <c r="X1530" i="1"/>
  <c r="O1530" i="1"/>
  <c r="H1533" i="1"/>
  <c r="U1533" i="1" s="1"/>
  <c r="W1533" i="1" s="1"/>
  <c r="X1533" i="1"/>
  <c r="O1533" i="1"/>
  <c r="H1536" i="1"/>
  <c r="U1536" i="1" s="1"/>
  <c r="W1536" i="1" s="1"/>
  <c r="X1536" i="1"/>
  <c r="O1536" i="1"/>
  <c r="H1539" i="1"/>
  <c r="U1539" i="1" s="1"/>
  <c r="W1539" i="1" s="1"/>
  <c r="X1539" i="1"/>
  <c r="O1539" i="1"/>
  <c r="H1542" i="1"/>
  <c r="U1542" i="1" s="1"/>
  <c r="W1542" i="1" s="1"/>
  <c r="X1542" i="1"/>
  <c r="O1542" i="1"/>
  <c r="H1545" i="1"/>
  <c r="U1545" i="1" s="1"/>
  <c r="W1545" i="1" s="1"/>
  <c r="X1545" i="1"/>
  <c r="O1545" i="1"/>
  <c r="H1548" i="1"/>
  <c r="U1548" i="1" s="1"/>
  <c r="W1548" i="1" s="1"/>
  <c r="X1548" i="1"/>
  <c r="O1548" i="1"/>
  <c r="H1551" i="1"/>
  <c r="U1551" i="1" s="1"/>
  <c r="W1551" i="1" s="1"/>
  <c r="X1551" i="1"/>
  <c r="O1551" i="1"/>
  <c r="H1554" i="1"/>
  <c r="U1554" i="1" s="1"/>
  <c r="W1554" i="1" s="1"/>
  <c r="X1554" i="1"/>
  <c r="O1554" i="1"/>
  <c r="H1557" i="1"/>
  <c r="U1557" i="1" s="1"/>
  <c r="W1557" i="1" s="1"/>
  <c r="X1557" i="1"/>
  <c r="O1557" i="1"/>
  <c r="H1560" i="1"/>
  <c r="U1560" i="1" s="1"/>
  <c r="W1560" i="1" s="1"/>
  <c r="X1560" i="1"/>
  <c r="O1560" i="1"/>
  <c r="H1563" i="1"/>
  <c r="U1563" i="1" s="1"/>
  <c r="W1563" i="1" s="1"/>
  <c r="X1563" i="1"/>
  <c r="O1563" i="1"/>
  <c r="H1566" i="1"/>
  <c r="U1566" i="1" s="1"/>
  <c r="W1566" i="1" s="1"/>
  <c r="X1566" i="1"/>
  <c r="O1566" i="1"/>
  <c r="H1569" i="1"/>
  <c r="U1569" i="1" s="1"/>
  <c r="W1569" i="1" s="1"/>
  <c r="X1569" i="1"/>
  <c r="O1569" i="1"/>
  <c r="X1662" i="1"/>
  <c r="H1662" i="1"/>
  <c r="U1662" i="1" s="1"/>
  <c r="W1662" i="1" s="1"/>
  <c r="O1662" i="1"/>
  <c r="H1732" i="1"/>
  <c r="U1732" i="1" s="1"/>
  <c r="W1732" i="1" s="1"/>
  <c r="X1732" i="1"/>
  <c r="O1732" i="1"/>
  <c r="H1744" i="1"/>
  <c r="U1744" i="1" s="1"/>
  <c r="W1744" i="1" s="1"/>
  <c r="X1744" i="1"/>
  <c r="O1744" i="1"/>
  <c r="H1756" i="1"/>
  <c r="U1756" i="1" s="1"/>
  <c r="W1756" i="1" s="1"/>
  <c r="X1756" i="1"/>
  <c r="O1756" i="1"/>
  <c r="H1768" i="1"/>
  <c r="U1768" i="1" s="1"/>
  <c r="W1768" i="1" s="1"/>
  <c r="X1768" i="1"/>
  <c r="O1768" i="1"/>
  <c r="Y1787" i="1"/>
  <c r="O1787" i="1"/>
  <c r="Y1799" i="1"/>
  <c r="O1799" i="1"/>
  <c r="H1855" i="1"/>
  <c r="U1855" i="1" s="1"/>
  <c r="W1855" i="1" s="1"/>
  <c r="X1855" i="1"/>
  <c r="O1855" i="1"/>
  <c r="Y1572" i="1"/>
  <c r="O1572" i="1"/>
  <c r="Y1575" i="1"/>
  <c r="O1575" i="1"/>
  <c r="Y1578" i="1"/>
  <c r="O1578" i="1"/>
  <c r="Y1581" i="1"/>
  <c r="O1581" i="1"/>
  <c r="Y1584" i="1"/>
  <c r="O1584" i="1"/>
  <c r="Y1587" i="1"/>
  <c r="O1587" i="1"/>
  <c r="Y1590" i="1"/>
  <c r="O1590" i="1"/>
  <c r="Y1593" i="1"/>
  <c r="O1593" i="1"/>
  <c r="Y1596" i="1"/>
  <c r="O1596" i="1"/>
  <c r="Y1599" i="1"/>
  <c r="O1599" i="1"/>
  <c r="Y1602" i="1"/>
  <c r="O1602" i="1"/>
  <c r="Y1605" i="1"/>
  <c r="O1605" i="1"/>
  <c r="H1610" i="1"/>
  <c r="U1610" i="1" s="1"/>
  <c r="W1610" i="1" s="1"/>
  <c r="O1620" i="1"/>
  <c r="O1632" i="1"/>
  <c r="X1668" i="1"/>
  <c r="H1668" i="1"/>
  <c r="U1668" i="1" s="1"/>
  <c r="W1668" i="1" s="1"/>
  <c r="O1668" i="1"/>
  <c r="X1715" i="1"/>
  <c r="O1715" i="1"/>
  <c r="H1715" i="1"/>
  <c r="U1715" i="1" s="1"/>
  <c r="W1715" i="1" s="1"/>
  <c r="X1622" i="1"/>
  <c r="O1627" i="1"/>
  <c r="X1634" i="1"/>
  <c r="O1639" i="1"/>
  <c r="O1641" i="1"/>
  <c r="O1643" i="1"/>
  <c r="O1645" i="1"/>
  <c r="O1647" i="1"/>
  <c r="O1649" i="1"/>
  <c r="Y1674" i="1"/>
  <c r="O1674" i="1"/>
  <c r="Y1690" i="1"/>
  <c r="O1690" i="1"/>
  <c r="H1612" i="1"/>
  <c r="U1612" i="1" s="1"/>
  <c r="W1612" i="1" s="1"/>
  <c r="H1617" i="1"/>
  <c r="U1617" i="1" s="1"/>
  <c r="W1617" i="1" s="1"/>
  <c r="O1622" i="1"/>
  <c r="X1629" i="1"/>
  <c r="O1634" i="1"/>
  <c r="Y1651" i="1"/>
  <c r="X1709" i="1"/>
  <c r="O1709" i="1"/>
  <c r="H1709" i="1"/>
  <c r="U1709" i="1" s="1"/>
  <c r="W1709" i="1" s="1"/>
  <c r="H1520" i="1"/>
  <c r="U1520" i="1" s="1"/>
  <c r="W1520" i="1" s="1"/>
  <c r="X1520" i="1"/>
  <c r="O1520" i="1"/>
  <c r="H1523" i="1"/>
  <c r="U1523" i="1" s="1"/>
  <c r="W1523" i="1" s="1"/>
  <c r="X1523" i="1"/>
  <c r="O1523" i="1"/>
  <c r="H1526" i="1"/>
  <c r="U1526" i="1" s="1"/>
  <c r="W1526" i="1" s="1"/>
  <c r="X1526" i="1"/>
  <c r="O1526" i="1"/>
  <c r="H1529" i="1"/>
  <c r="U1529" i="1" s="1"/>
  <c r="W1529" i="1" s="1"/>
  <c r="X1529" i="1"/>
  <c r="O1529" i="1"/>
  <c r="H1532" i="1"/>
  <c r="U1532" i="1" s="1"/>
  <c r="W1532" i="1" s="1"/>
  <c r="X1532" i="1"/>
  <c r="O1532" i="1"/>
  <c r="H1535" i="1"/>
  <c r="U1535" i="1" s="1"/>
  <c r="W1535" i="1" s="1"/>
  <c r="X1535" i="1"/>
  <c r="O1535" i="1"/>
  <c r="H1538" i="1"/>
  <c r="U1538" i="1" s="1"/>
  <c r="W1538" i="1" s="1"/>
  <c r="X1538" i="1"/>
  <c r="O1538" i="1"/>
  <c r="H1541" i="1"/>
  <c r="U1541" i="1" s="1"/>
  <c r="W1541" i="1" s="1"/>
  <c r="X1541" i="1"/>
  <c r="O1541" i="1"/>
  <c r="H1544" i="1"/>
  <c r="U1544" i="1" s="1"/>
  <c r="W1544" i="1" s="1"/>
  <c r="X1544" i="1"/>
  <c r="O1544" i="1"/>
  <c r="H1547" i="1"/>
  <c r="U1547" i="1" s="1"/>
  <c r="W1547" i="1" s="1"/>
  <c r="X1547" i="1"/>
  <c r="O1547" i="1"/>
  <c r="H1550" i="1"/>
  <c r="U1550" i="1" s="1"/>
  <c r="W1550" i="1" s="1"/>
  <c r="X1550" i="1"/>
  <c r="O1550" i="1"/>
  <c r="H1553" i="1"/>
  <c r="U1553" i="1" s="1"/>
  <c r="W1553" i="1" s="1"/>
  <c r="X1553" i="1"/>
  <c r="O1553" i="1"/>
  <c r="H1556" i="1"/>
  <c r="U1556" i="1" s="1"/>
  <c r="W1556" i="1" s="1"/>
  <c r="X1556" i="1"/>
  <c r="O1556" i="1"/>
  <c r="H1559" i="1"/>
  <c r="U1559" i="1" s="1"/>
  <c r="W1559" i="1" s="1"/>
  <c r="X1559" i="1"/>
  <c r="O1559" i="1"/>
  <c r="H1562" i="1"/>
  <c r="U1562" i="1" s="1"/>
  <c r="W1562" i="1" s="1"/>
  <c r="X1562" i="1"/>
  <c r="O1562" i="1"/>
  <c r="H1565" i="1"/>
  <c r="U1565" i="1" s="1"/>
  <c r="W1565" i="1" s="1"/>
  <c r="X1565" i="1"/>
  <c r="O1565" i="1"/>
  <c r="H1568" i="1"/>
  <c r="U1568" i="1" s="1"/>
  <c r="W1568" i="1" s="1"/>
  <c r="X1568" i="1"/>
  <c r="O1568" i="1"/>
  <c r="O1617" i="1"/>
  <c r="O1629" i="1"/>
  <c r="O1651" i="1"/>
  <c r="X1670" i="1"/>
  <c r="H1672" i="1"/>
  <c r="U1672" i="1" s="1"/>
  <c r="W1672" i="1" s="1"/>
  <c r="Z1672" i="1" s="1"/>
  <c r="H1737" i="1"/>
  <c r="U1737" i="1" s="1"/>
  <c r="W1737" i="1" s="1"/>
  <c r="X1737" i="1"/>
  <c r="O1737" i="1"/>
  <c r="H1749" i="1"/>
  <c r="U1749" i="1" s="1"/>
  <c r="W1749" i="1" s="1"/>
  <c r="X1749" i="1"/>
  <c r="O1749" i="1"/>
  <c r="H1761" i="1"/>
  <c r="U1761" i="1" s="1"/>
  <c r="W1761" i="1" s="1"/>
  <c r="X1761" i="1"/>
  <c r="O1761" i="1"/>
  <c r="O1773" i="1"/>
  <c r="Y1780" i="1"/>
  <c r="O1780" i="1"/>
  <c r="Y1792" i="1"/>
  <c r="O1792" i="1"/>
  <c r="Y1804" i="1"/>
  <c r="O1804" i="1"/>
  <c r="H1853" i="1"/>
  <c r="U1853" i="1" s="1"/>
  <c r="W1853" i="1" s="1"/>
  <c r="X1853" i="1"/>
  <c r="O1853" i="1"/>
  <c r="O1607" i="1"/>
  <c r="O1608" i="1"/>
  <c r="O1609" i="1"/>
  <c r="O1610" i="1"/>
  <c r="O1611" i="1"/>
  <c r="O1612" i="1"/>
  <c r="O1613" i="1"/>
  <c r="O1614" i="1"/>
  <c r="O1615" i="1"/>
  <c r="O1616" i="1"/>
  <c r="H1654" i="1"/>
  <c r="U1654" i="1" s="1"/>
  <c r="W1654" i="1" s="1"/>
  <c r="O1657" i="1"/>
  <c r="H1660" i="1"/>
  <c r="U1660" i="1" s="1"/>
  <c r="W1660" i="1" s="1"/>
  <c r="O1663" i="1"/>
  <c r="H1666" i="1"/>
  <c r="U1666" i="1" s="1"/>
  <c r="W1666" i="1" s="1"/>
  <c r="Z1666" i="1" s="1"/>
  <c r="O1669" i="1"/>
  <c r="H1717" i="1"/>
  <c r="H1722" i="1"/>
  <c r="U1722" i="1" s="1"/>
  <c r="W1722" i="1" s="1"/>
  <c r="O1722" i="1"/>
  <c r="H1724" i="1"/>
  <c r="U1724" i="1" s="1"/>
  <c r="W1724" i="1" s="1"/>
  <c r="O1724" i="1"/>
  <c r="H1726" i="1"/>
  <c r="U1726" i="1" s="1"/>
  <c r="W1726" i="1" s="1"/>
  <c r="O1726" i="1"/>
  <c r="H1728" i="1"/>
  <c r="U1728" i="1" s="1"/>
  <c r="W1728" i="1" s="1"/>
  <c r="O1728" i="1"/>
  <c r="H1730" i="1"/>
  <c r="U1730" i="1" s="1"/>
  <c r="W1730" i="1" s="1"/>
  <c r="X1730" i="1"/>
  <c r="O1730" i="1"/>
  <c r="H1742" i="1"/>
  <c r="U1742" i="1" s="1"/>
  <c r="W1742" i="1" s="1"/>
  <c r="X1742" i="1"/>
  <c r="O1742" i="1"/>
  <c r="H1754" i="1"/>
  <c r="U1754" i="1" s="1"/>
  <c r="W1754" i="1" s="1"/>
  <c r="X1754" i="1"/>
  <c r="O1754" i="1"/>
  <c r="H1766" i="1"/>
  <c r="U1766" i="1" s="1"/>
  <c r="W1766" i="1" s="1"/>
  <c r="X1766" i="1"/>
  <c r="O1766" i="1"/>
  <c r="O1778" i="1"/>
  <c r="Y1785" i="1"/>
  <c r="O1785" i="1"/>
  <c r="Y1797" i="1"/>
  <c r="O1797" i="1"/>
  <c r="Y1809" i="1"/>
  <c r="O1809" i="1"/>
  <c r="H1821" i="1"/>
  <c r="U1821" i="1" s="1"/>
  <c r="W1821" i="1" s="1"/>
  <c r="H1833" i="1"/>
  <c r="U1833" i="1" s="1"/>
  <c r="W1833" i="1" s="1"/>
  <c r="H1851" i="1"/>
  <c r="U1851" i="1" s="1"/>
  <c r="W1851" i="1" s="1"/>
  <c r="X1851" i="1"/>
  <c r="O1851" i="1"/>
  <c r="H2344" i="1"/>
  <c r="U2344" i="1" s="1"/>
  <c r="W2344" i="1" s="1"/>
  <c r="X2344" i="1"/>
  <c r="O2344" i="1"/>
  <c r="X1708" i="1"/>
  <c r="O1708" i="1"/>
  <c r="X1711" i="1"/>
  <c r="O1711" i="1"/>
  <c r="X1714" i="1"/>
  <c r="Z1714" i="1" s="1"/>
  <c r="O1714" i="1"/>
  <c r="H1735" i="1"/>
  <c r="U1735" i="1" s="1"/>
  <c r="W1735" i="1" s="1"/>
  <c r="X1735" i="1"/>
  <c r="O1735" i="1"/>
  <c r="H1747" i="1"/>
  <c r="U1747" i="1" s="1"/>
  <c r="W1747" i="1" s="1"/>
  <c r="X1747" i="1"/>
  <c r="O1747" i="1"/>
  <c r="H1759" i="1"/>
  <c r="U1759" i="1" s="1"/>
  <c r="W1759" i="1" s="1"/>
  <c r="X1759" i="1"/>
  <c r="O1759" i="1"/>
  <c r="O1771" i="1"/>
  <c r="Y1790" i="1"/>
  <c r="O1790" i="1"/>
  <c r="Y1802" i="1"/>
  <c r="O1802" i="1"/>
  <c r="H1814" i="1"/>
  <c r="U1814" i="1" s="1"/>
  <c r="W1814" i="1" s="1"/>
  <c r="H1826" i="1"/>
  <c r="U1826" i="1" s="1"/>
  <c r="W1826" i="1" s="1"/>
  <c r="H1838" i="1"/>
  <c r="U1838" i="1" s="1"/>
  <c r="W1838" i="1" s="1"/>
  <c r="H1849" i="1"/>
  <c r="U1849" i="1" s="1"/>
  <c r="W1849" i="1" s="1"/>
  <c r="X1849" i="1"/>
  <c r="O1849" i="1"/>
  <c r="X1616" i="1"/>
  <c r="Z1616" i="1" s="1"/>
  <c r="X1617" i="1"/>
  <c r="X1618" i="1"/>
  <c r="Z1618" i="1" s="1"/>
  <c r="X1619" i="1"/>
  <c r="X1620" i="1"/>
  <c r="Z1620" i="1" s="1"/>
  <c r="H1653" i="1"/>
  <c r="U1653" i="1" s="1"/>
  <c r="W1653" i="1" s="1"/>
  <c r="H1659" i="1"/>
  <c r="U1659" i="1" s="1"/>
  <c r="W1659" i="1" s="1"/>
  <c r="H1665" i="1"/>
  <c r="U1665" i="1" s="1"/>
  <c r="W1665" i="1" s="1"/>
  <c r="X1676" i="1"/>
  <c r="Z1676" i="1" s="1"/>
  <c r="X1680" i="1"/>
  <c r="Z1680" i="1" s="1"/>
  <c r="X1684" i="1"/>
  <c r="Z1684" i="1" s="1"/>
  <c r="X1688" i="1"/>
  <c r="H1740" i="1"/>
  <c r="U1740" i="1" s="1"/>
  <c r="W1740" i="1" s="1"/>
  <c r="X1740" i="1"/>
  <c r="O1740" i="1"/>
  <c r="H1752" i="1"/>
  <c r="U1752" i="1" s="1"/>
  <c r="W1752" i="1" s="1"/>
  <c r="X1752" i="1"/>
  <c r="O1752" i="1"/>
  <c r="H1764" i="1"/>
  <c r="U1764" i="1" s="1"/>
  <c r="W1764" i="1" s="1"/>
  <c r="X1764" i="1"/>
  <c r="O1764" i="1"/>
  <c r="O1776" i="1"/>
  <c r="Y1783" i="1"/>
  <c r="O1783" i="1"/>
  <c r="Y1795" i="1"/>
  <c r="O1795" i="1"/>
  <c r="Y1807" i="1"/>
  <c r="O1807" i="1"/>
  <c r="H1819" i="1"/>
  <c r="U1819" i="1" s="1"/>
  <c r="W1819" i="1" s="1"/>
  <c r="H1831" i="1"/>
  <c r="U1831" i="1" s="1"/>
  <c r="W1831" i="1" s="1"/>
  <c r="H1847" i="1"/>
  <c r="U1847" i="1" s="1"/>
  <c r="W1847" i="1" s="1"/>
  <c r="X1847" i="1"/>
  <c r="O1847" i="1"/>
  <c r="H1999" i="1"/>
  <c r="U1999" i="1" s="1"/>
  <c r="W1999" i="1" s="1"/>
  <c r="X1999" i="1"/>
  <c r="H1719" i="1"/>
  <c r="U1719" i="1" s="1"/>
  <c r="W1719" i="1" s="1"/>
  <c r="Z1719" i="1" s="1"/>
  <c r="O1719" i="1"/>
  <c r="H1733" i="1"/>
  <c r="U1733" i="1" s="1"/>
  <c r="W1733" i="1" s="1"/>
  <c r="X1733" i="1"/>
  <c r="O1733" i="1"/>
  <c r="H1745" i="1"/>
  <c r="U1745" i="1" s="1"/>
  <c r="W1745" i="1" s="1"/>
  <c r="X1745" i="1"/>
  <c r="O1745" i="1"/>
  <c r="H1757" i="1"/>
  <c r="U1757" i="1" s="1"/>
  <c r="W1757" i="1" s="1"/>
  <c r="X1757" i="1"/>
  <c r="O1757" i="1"/>
  <c r="H1769" i="1"/>
  <c r="U1769" i="1" s="1"/>
  <c r="W1769" i="1" s="1"/>
  <c r="X1769" i="1"/>
  <c r="O1769" i="1"/>
  <c r="Y1788" i="1"/>
  <c r="O1788" i="1"/>
  <c r="Y1800" i="1"/>
  <c r="O1800" i="1"/>
  <c r="H1845" i="1"/>
  <c r="U1845" i="1" s="1"/>
  <c r="W1845" i="1" s="1"/>
  <c r="X1845" i="1"/>
  <c r="O1845" i="1"/>
  <c r="O1910" i="1"/>
  <c r="O1922" i="1"/>
  <c r="H1929" i="1"/>
  <c r="U1929" i="1" s="1"/>
  <c r="W1929" i="1" s="1"/>
  <c r="X1929" i="1"/>
  <c r="Y1934" i="1"/>
  <c r="O1934" i="1"/>
  <c r="Y1946" i="1"/>
  <c r="O1946" i="1"/>
  <c r="H1738" i="1"/>
  <c r="U1738" i="1" s="1"/>
  <c r="W1738" i="1" s="1"/>
  <c r="X1738" i="1"/>
  <c r="O1738" i="1"/>
  <c r="H1750" i="1"/>
  <c r="U1750" i="1" s="1"/>
  <c r="W1750" i="1" s="1"/>
  <c r="X1750" i="1"/>
  <c r="O1750" i="1"/>
  <c r="H1762" i="1"/>
  <c r="U1762" i="1" s="1"/>
  <c r="W1762" i="1" s="1"/>
  <c r="X1762" i="1"/>
  <c r="O1762" i="1"/>
  <c r="Y1781" i="1"/>
  <c r="O1781" i="1"/>
  <c r="Y1793" i="1"/>
  <c r="O1793" i="1"/>
  <c r="Y1805" i="1"/>
  <c r="O1805" i="1"/>
  <c r="H1868" i="1"/>
  <c r="U1868" i="1" s="1"/>
  <c r="W1868" i="1" s="1"/>
  <c r="O1868" i="1"/>
  <c r="Y1939" i="1"/>
  <c r="O1939" i="1"/>
  <c r="Y1951" i="1"/>
  <c r="O1951" i="1"/>
  <c r="Y1958" i="1"/>
  <c r="O1958" i="1"/>
  <c r="O1672" i="1"/>
  <c r="X1710" i="1"/>
  <c r="O1710" i="1"/>
  <c r="X1713" i="1"/>
  <c r="O1713" i="1"/>
  <c r="X1716" i="1"/>
  <c r="Z1716" i="1" s="1"/>
  <c r="O1716" i="1"/>
  <c r="H1721" i="1"/>
  <c r="U1721" i="1" s="1"/>
  <c r="W1721" i="1" s="1"/>
  <c r="Z1721" i="1" s="1"/>
  <c r="O1721" i="1"/>
  <c r="X1722" i="1"/>
  <c r="X1724" i="1"/>
  <c r="X1726" i="1"/>
  <c r="X1728" i="1"/>
  <c r="H1731" i="1"/>
  <c r="U1731" i="1" s="1"/>
  <c r="W1731" i="1" s="1"/>
  <c r="X1731" i="1"/>
  <c r="O1731" i="1"/>
  <c r="H1743" i="1"/>
  <c r="U1743" i="1" s="1"/>
  <c r="W1743" i="1" s="1"/>
  <c r="X1743" i="1"/>
  <c r="O1743" i="1"/>
  <c r="H1755" i="1"/>
  <c r="U1755" i="1" s="1"/>
  <c r="W1755" i="1" s="1"/>
  <c r="X1755" i="1"/>
  <c r="O1755" i="1"/>
  <c r="H1767" i="1"/>
  <c r="U1767" i="1" s="1"/>
  <c r="W1767" i="1" s="1"/>
  <c r="X1767" i="1"/>
  <c r="O1767" i="1"/>
  <c r="O1779" i="1"/>
  <c r="Y1786" i="1"/>
  <c r="O1786" i="1"/>
  <c r="Y1798" i="1"/>
  <c r="O1798" i="1"/>
  <c r="H1810" i="1"/>
  <c r="U1810" i="1" s="1"/>
  <c r="W1810" i="1" s="1"/>
  <c r="H1822" i="1"/>
  <c r="U1822" i="1" s="1"/>
  <c r="W1822" i="1" s="1"/>
  <c r="H1834" i="1"/>
  <c r="U1834" i="1" s="1"/>
  <c r="W1834" i="1" s="1"/>
  <c r="O1843" i="1"/>
  <c r="O1654" i="1"/>
  <c r="H1657" i="1"/>
  <c r="U1657" i="1" s="1"/>
  <c r="W1657" i="1" s="1"/>
  <c r="Z1657" i="1" s="1"/>
  <c r="O1660" i="1"/>
  <c r="H1663" i="1"/>
  <c r="U1663" i="1" s="1"/>
  <c r="W1663" i="1" s="1"/>
  <c r="Z1663" i="1" s="1"/>
  <c r="O1666" i="1"/>
  <c r="H1723" i="1"/>
  <c r="U1723" i="1" s="1"/>
  <c r="W1723" i="1" s="1"/>
  <c r="O1723" i="1"/>
  <c r="H1725" i="1"/>
  <c r="U1725" i="1" s="1"/>
  <c r="W1725" i="1" s="1"/>
  <c r="O1725" i="1"/>
  <c r="H1727" i="1"/>
  <c r="U1727" i="1" s="1"/>
  <c r="W1727" i="1" s="1"/>
  <c r="O1727" i="1"/>
  <c r="H1729" i="1"/>
  <c r="U1729" i="1" s="1"/>
  <c r="W1729" i="1" s="1"/>
  <c r="O1729" i="1"/>
  <c r="H1736" i="1"/>
  <c r="U1736" i="1" s="1"/>
  <c r="W1736" i="1" s="1"/>
  <c r="X1736" i="1"/>
  <c r="O1736" i="1"/>
  <c r="H1748" i="1"/>
  <c r="U1748" i="1" s="1"/>
  <c r="W1748" i="1" s="1"/>
  <c r="X1748" i="1"/>
  <c r="O1748" i="1"/>
  <c r="H1760" i="1"/>
  <c r="U1760" i="1" s="1"/>
  <c r="W1760" i="1" s="1"/>
  <c r="X1760" i="1"/>
  <c r="O1760" i="1"/>
  <c r="O1772" i="1"/>
  <c r="Y1791" i="1"/>
  <c r="O1791" i="1"/>
  <c r="Y1803" i="1"/>
  <c r="O1803" i="1"/>
  <c r="H1815" i="1"/>
  <c r="U1815" i="1" s="1"/>
  <c r="W1815" i="1" s="1"/>
  <c r="H1827" i="1"/>
  <c r="U1827" i="1" s="1"/>
  <c r="W1827" i="1" s="1"/>
  <c r="H1839" i="1"/>
  <c r="U1839" i="1" s="1"/>
  <c r="W1839" i="1" s="1"/>
  <c r="X2041" i="1"/>
  <c r="O2041" i="1"/>
  <c r="H2041" i="1"/>
  <c r="U2041" i="1" s="1"/>
  <c r="W2041" i="1" s="1"/>
  <c r="O1671" i="1"/>
  <c r="O1676" i="1"/>
  <c r="O1680" i="1"/>
  <c r="O1684" i="1"/>
  <c r="O1688" i="1"/>
  <c r="X1717" i="1"/>
  <c r="Z1717" i="1" s="1"/>
  <c r="H1741" i="1"/>
  <c r="U1741" i="1" s="1"/>
  <c r="W1741" i="1" s="1"/>
  <c r="X1741" i="1"/>
  <c r="O1741" i="1"/>
  <c r="H1753" i="1"/>
  <c r="U1753" i="1" s="1"/>
  <c r="W1753" i="1" s="1"/>
  <c r="X1753" i="1"/>
  <c r="O1753" i="1"/>
  <c r="H1765" i="1"/>
  <c r="U1765" i="1" s="1"/>
  <c r="W1765" i="1" s="1"/>
  <c r="X1765" i="1"/>
  <c r="O1765" i="1"/>
  <c r="O1777" i="1"/>
  <c r="Y1784" i="1"/>
  <c r="O1784" i="1"/>
  <c r="Y1796" i="1"/>
  <c r="O1796" i="1"/>
  <c r="Y1808" i="1"/>
  <c r="O1808" i="1"/>
  <c r="H1820" i="1"/>
  <c r="U1820" i="1" s="1"/>
  <c r="W1820" i="1" s="1"/>
  <c r="H1832" i="1"/>
  <c r="U1832" i="1" s="1"/>
  <c r="W1832" i="1" s="1"/>
  <c r="O1653" i="1"/>
  <c r="O1659" i="1"/>
  <c r="O1665" i="1"/>
  <c r="Y1669" i="1"/>
  <c r="X1674" i="1"/>
  <c r="Z1674" i="1" s="1"/>
  <c r="X1678" i="1"/>
  <c r="X1682" i="1"/>
  <c r="Z1682" i="1" s="1"/>
  <c r="X1686" i="1"/>
  <c r="Z1686" i="1" s="1"/>
  <c r="X1690" i="1"/>
  <c r="Z1690" i="1" s="1"/>
  <c r="H1718" i="1"/>
  <c r="U1718" i="1" s="1"/>
  <c r="W1718" i="1" s="1"/>
  <c r="Z1718" i="1" s="1"/>
  <c r="O1718" i="1"/>
  <c r="H1734" i="1"/>
  <c r="U1734" i="1" s="1"/>
  <c r="W1734" i="1" s="1"/>
  <c r="X1734" i="1"/>
  <c r="O1734" i="1"/>
  <c r="H1746" i="1"/>
  <c r="U1746" i="1" s="1"/>
  <c r="W1746" i="1" s="1"/>
  <c r="X1746" i="1"/>
  <c r="O1746" i="1"/>
  <c r="H1758" i="1"/>
  <c r="U1758" i="1" s="1"/>
  <c r="W1758" i="1" s="1"/>
  <c r="X1758" i="1"/>
  <c r="O1758" i="1"/>
  <c r="H1770" i="1"/>
  <c r="U1770" i="1" s="1"/>
  <c r="W1770" i="1" s="1"/>
  <c r="Z1770" i="1" s="1"/>
  <c r="O1770" i="1"/>
  <c r="Y1789" i="1"/>
  <c r="O1789" i="1"/>
  <c r="Y1801" i="1"/>
  <c r="O1801" i="1"/>
  <c r="H1813" i="1"/>
  <c r="U1813" i="1" s="1"/>
  <c r="W1813" i="1" s="1"/>
  <c r="H1825" i="1"/>
  <c r="U1825" i="1" s="1"/>
  <c r="W1825" i="1" s="1"/>
  <c r="H1837" i="1"/>
  <c r="U1837" i="1" s="1"/>
  <c r="W1837" i="1" s="1"/>
  <c r="X2039" i="1"/>
  <c r="Z2039" i="1" s="1"/>
  <c r="O2039" i="1"/>
  <c r="H1875" i="1"/>
  <c r="U1875" i="1" s="1"/>
  <c r="W1875" i="1" s="1"/>
  <c r="X1875" i="1"/>
  <c r="Y1932" i="1"/>
  <c r="O1932" i="1"/>
  <c r="Y1944" i="1"/>
  <c r="O1944" i="1"/>
  <c r="H2006" i="1"/>
  <c r="U2006" i="1" s="1"/>
  <c r="W2006" i="1" s="1"/>
  <c r="O2006" i="1"/>
  <c r="X2006" i="1"/>
  <c r="X2037" i="1"/>
  <c r="Z2037" i="1" s="1"/>
  <c r="O2037" i="1"/>
  <c r="X2120" i="1"/>
  <c r="O2120" i="1"/>
  <c r="H2120" i="1"/>
  <c r="U2120" i="1" s="1"/>
  <c r="W2120" i="1" s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H1842" i="1"/>
  <c r="U1842" i="1" s="1"/>
  <c r="W1842" i="1" s="1"/>
  <c r="X1842" i="1"/>
  <c r="O1899" i="1"/>
  <c r="O1913" i="1"/>
  <c r="O1925" i="1"/>
  <c r="Y1937" i="1"/>
  <c r="O1937" i="1"/>
  <c r="Y1949" i="1"/>
  <c r="O1949" i="1"/>
  <c r="Y1956" i="1"/>
  <c r="O1956" i="1"/>
  <c r="O1963" i="1"/>
  <c r="Z1970" i="1"/>
  <c r="O1975" i="1"/>
  <c r="H1988" i="1"/>
  <c r="U1988" i="1" s="1"/>
  <c r="W1988" i="1" s="1"/>
  <c r="X1988" i="1"/>
  <c r="O1988" i="1"/>
  <c r="O1992" i="1"/>
  <c r="X2035" i="1"/>
  <c r="O2035" i="1"/>
  <c r="X2122" i="1"/>
  <c r="O2122" i="1"/>
  <c r="H2122" i="1"/>
  <c r="U2122" i="1" s="1"/>
  <c r="W2122" i="1" s="1"/>
  <c r="Y2274" i="1"/>
  <c r="O2274" i="1"/>
  <c r="Y1842" i="1"/>
  <c r="Y1867" i="1"/>
  <c r="O1875" i="1"/>
  <c r="H1877" i="1"/>
  <c r="U1877" i="1" s="1"/>
  <c r="W1877" i="1" s="1"/>
  <c r="X1877" i="1"/>
  <c r="H1879" i="1"/>
  <c r="U1879" i="1" s="1"/>
  <c r="W1879" i="1" s="1"/>
  <c r="X1879" i="1"/>
  <c r="H1881" i="1"/>
  <c r="U1881" i="1" s="1"/>
  <c r="W1881" i="1" s="1"/>
  <c r="X1881" i="1"/>
  <c r="H1883" i="1"/>
  <c r="U1883" i="1" s="1"/>
  <c r="W1883" i="1" s="1"/>
  <c r="X1883" i="1"/>
  <c r="H1885" i="1"/>
  <c r="U1885" i="1" s="1"/>
  <c r="W1885" i="1" s="1"/>
  <c r="X1885" i="1"/>
  <c r="H1887" i="1"/>
  <c r="U1887" i="1" s="1"/>
  <c r="W1887" i="1" s="1"/>
  <c r="X1887" i="1"/>
  <c r="H1889" i="1"/>
  <c r="U1889" i="1" s="1"/>
  <c r="W1889" i="1" s="1"/>
  <c r="X1889" i="1"/>
  <c r="H1891" i="1"/>
  <c r="U1891" i="1" s="1"/>
  <c r="W1891" i="1" s="1"/>
  <c r="X1891" i="1"/>
  <c r="H1893" i="1"/>
  <c r="U1893" i="1" s="1"/>
  <c r="W1893" i="1" s="1"/>
  <c r="X1893" i="1"/>
  <c r="H1895" i="1"/>
  <c r="U1895" i="1" s="1"/>
  <c r="W1895" i="1" s="1"/>
  <c r="X1895" i="1"/>
  <c r="H1897" i="1"/>
  <c r="U1897" i="1" s="1"/>
  <c r="W1897" i="1" s="1"/>
  <c r="X1897" i="1"/>
  <c r="H1904" i="1"/>
  <c r="U1904" i="1" s="1"/>
  <c r="W1904" i="1" s="1"/>
  <c r="O1906" i="1"/>
  <c r="Y1911" i="1"/>
  <c r="H1916" i="1"/>
  <c r="U1916" i="1" s="1"/>
  <c r="W1916" i="1" s="1"/>
  <c r="O1918" i="1"/>
  <c r="Y1923" i="1"/>
  <c r="O1930" i="1"/>
  <c r="H1935" i="1"/>
  <c r="U1935" i="1" s="1"/>
  <c r="W1935" i="1" s="1"/>
  <c r="Y1942" i="1"/>
  <c r="O1942" i="1"/>
  <c r="H1947" i="1"/>
  <c r="U1947" i="1" s="1"/>
  <c r="W1947" i="1" s="1"/>
  <c r="Y1954" i="1"/>
  <c r="Y1961" i="1"/>
  <c r="Z1963" i="1"/>
  <c r="X1966" i="1"/>
  <c r="O1968" i="1"/>
  <c r="Y1973" i="1"/>
  <c r="H1978" i="1"/>
  <c r="U1978" i="1" s="1"/>
  <c r="W1978" i="1" s="1"/>
  <c r="O1980" i="1"/>
  <c r="X2033" i="1"/>
  <c r="Z2033" i="1" s="1"/>
  <c r="O2033" i="1"/>
  <c r="O2180" i="1"/>
  <c r="Y2195" i="1"/>
  <c r="O2195" i="1"/>
  <c r="X1840" i="1"/>
  <c r="H1844" i="1"/>
  <c r="U1844" i="1" s="1"/>
  <c r="W1844" i="1" s="1"/>
  <c r="X1844" i="1"/>
  <c r="X1869" i="1"/>
  <c r="Z1869" i="1" s="1"/>
  <c r="H1872" i="1"/>
  <c r="U1872" i="1" s="1"/>
  <c r="W1872" i="1" s="1"/>
  <c r="X1872" i="1"/>
  <c r="Y1874" i="1"/>
  <c r="X1902" i="1"/>
  <c r="Z1902" i="1" s="1"/>
  <c r="Y1904" i="1"/>
  <c r="H1909" i="1"/>
  <c r="U1909" i="1" s="1"/>
  <c r="W1909" i="1" s="1"/>
  <c r="O1911" i="1"/>
  <c r="Y1916" i="1"/>
  <c r="H1921" i="1"/>
  <c r="U1921" i="1" s="1"/>
  <c r="W1921" i="1" s="1"/>
  <c r="O1923" i="1"/>
  <c r="Y1928" i="1"/>
  <c r="Z1930" i="1"/>
  <c r="Y1935" i="1"/>
  <c r="O1935" i="1"/>
  <c r="H1940" i="1"/>
  <c r="U1940" i="1" s="1"/>
  <c r="W1940" i="1" s="1"/>
  <c r="Y1947" i="1"/>
  <c r="O1947" i="1"/>
  <c r="H1952" i="1"/>
  <c r="U1952" i="1" s="1"/>
  <c r="W1952" i="1" s="1"/>
  <c r="O1954" i="1"/>
  <c r="H1959" i="1"/>
  <c r="U1959" i="1" s="1"/>
  <c r="W1959" i="1" s="1"/>
  <c r="Z1959" i="1" s="1"/>
  <c r="O1961" i="1"/>
  <c r="Y1966" i="1"/>
  <c r="X1971" i="1"/>
  <c r="O1973" i="1"/>
  <c r="Y1978" i="1"/>
  <c r="O1986" i="1"/>
  <c r="O1998" i="1"/>
  <c r="X1998" i="1"/>
  <c r="X2031" i="1"/>
  <c r="Z2031" i="1" s="1"/>
  <c r="O2031" i="1"/>
  <c r="X1810" i="1"/>
  <c r="X1811" i="1"/>
  <c r="Z1811" i="1" s="1"/>
  <c r="X1812" i="1"/>
  <c r="Z1812" i="1" s="1"/>
  <c r="X1813" i="1"/>
  <c r="X1814" i="1"/>
  <c r="X1815" i="1"/>
  <c r="X1816" i="1"/>
  <c r="Z1816" i="1" s="1"/>
  <c r="X1817" i="1"/>
  <c r="Z1817" i="1" s="1"/>
  <c r="X1818" i="1"/>
  <c r="Z1818" i="1" s="1"/>
  <c r="X1819" i="1"/>
  <c r="X1820" i="1"/>
  <c r="X1821" i="1"/>
  <c r="X1822" i="1"/>
  <c r="X1823" i="1"/>
  <c r="Z1823" i="1" s="1"/>
  <c r="X1824" i="1"/>
  <c r="Z1824" i="1" s="1"/>
  <c r="X1825" i="1"/>
  <c r="X1826" i="1"/>
  <c r="X1827" i="1"/>
  <c r="X1828" i="1"/>
  <c r="Z1828" i="1" s="1"/>
  <c r="X1829" i="1"/>
  <c r="X1830" i="1"/>
  <c r="Z1830" i="1" s="1"/>
  <c r="X1831" i="1"/>
  <c r="X1832" i="1"/>
  <c r="X1833" i="1"/>
  <c r="X1834" i="1"/>
  <c r="X1835" i="1"/>
  <c r="X1836" i="1"/>
  <c r="X1837" i="1"/>
  <c r="X1838" i="1"/>
  <c r="X1839" i="1"/>
  <c r="Y1844" i="1"/>
  <c r="O1865" i="1"/>
  <c r="Y1869" i="1"/>
  <c r="O1877" i="1"/>
  <c r="O1879" i="1"/>
  <c r="O1881" i="1"/>
  <c r="O1883" i="1"/>
  <c r="O1885" i="1"/>
  <c r="O1887" i="1"/>
  <c r="O1889" i="1"/>
  <c r="O1891" i="1"/>
  <c r="O1893" i="1"/>
  <c r="O1895" i="1"/>
  <c r="O1897" i="1"/>
  <c r="H1900" i="1"/>
  <c r="U1900" i="1" s="1"/>
  <c r="W1900" i="1" s="1"/>
  <c r="O1904" i="1"/>
  <c r="Y1909" i="1"/>
  <c r="H1914" i="1"/>
  <c r="U1914" i="1" s="1"/>
  <c r="W1914" i="1" s="1"/>
  <c r="O1916" i="1"/>
  <c r="Y1921" i="1"/>
  <c r="H1926" i="1"/>
  <c r="U1926" i="1" s="1"/>
  <c r="W1926" i="1" s="1"/>
  <c r="O1928" i="1"/>
  <c r="H1933" i="1"/>
  <c r="U1933" i="1" s="1"/>
  <c r="W1933" i="1" s="1"/>
  <c r="Y1940" i="1"/>
  <c r="O1940" i="1"/>
  <c r="H1945" i="1"/>
  <c r="U1945" i="1" s="1"/>
  <c r="W1945" i="1" s="1"/>
  <c r="Y1952" i="1"/>
  <c r="Y1959" i="1"/>
  <c r="O1959" i="1"/>
  <c r="X1964" i="1"/>
  <c r="O1966" i="1"/>
  <c r="Y1971" i="1"/>
  <c r="Z1973" i="1"/>
  <c r="H1976" i="1"/>
  <c r="U1976" i="1" s="1"/>
  <c r="W1976" i="1" s="1"/>
  <c r="O1978" i="1"/>
  <c r="X2029" i="1"/>
  <c r="Z2029" i="1" s="1"/>
  <c r="O2029" i="1"/>
  <c r="H2058" i="1"/>
  <c r="U2058" i="1" s="1"/>
  <c r="W2058" i="1" s="1"/>
  <c r="X2058" i="1"/>
  <c r="O2058" i="1"/>
  <c r="H2070" i="1"/>
  <c r="U2070" i="1" s="1"/>
  <c r="W2070" i="1" s="1"/>
  <c r="X2070" i="1"/>
  <c r="O2070" i="1"/>
  <c r="H2082" i="1"/>
  <c r="U2082" i="1" s="1"/>
  <c r="W2082" i="1" s="1"/>
  <c r="X2082" i="1"/>
  <c r="O2082" i="1"/>
  <c r="H2159" i="1"/>
  <c r="U2159" i="1" s="1"/>
  <c r="W2159" i="1" s="1"/>
  <c r="X2159" i="1"/>
  <c r="O2159" i="1"/>
  <c r="X1771" i="1"/>
  <c r="Z1771" i="1" s="1"/>
  <c r="X1772" i="1"/>
  <c r="Z1772" i="1" s="1"/>
  <c r="X1773" i="1"/>
  <c r="Z1773" i="1" s="1"/>
  <c r="X1774" i="1"/>
  <c r="X1775" i="1"/>
  <c r="Z1775" i="1" s="1"/>
  <c r="X1776" i="1"/>
  <c r="Z1776" i="1" s="1"/>
  <c r="X1777" i="1"/>
  <c r="Z1777" i="1" s="1"/>
  <c r="X1778" i="1"/>
  <c r="Z1778" i="1" s="1"/>
  <c r="X1779" i="1"/>
  <c r="Z1779" i="1" s="1"/>
  <c r="X1780" i="1"/>
  <c r="Z1780" i="1" s="1"/>
  <c r="X1781" i="1"/>
  <c r="Z1781" i="1" s="1"/>
  <c r="X1782" i="1"/>
  <c r="Z1782" i="1" s="1"/>
  <c r="X1783" i="1"/>
  <c r="X1784" i="1"/>
  <c r="X1785" i="1"/>
  <c r="Z1785" i="1" s="1"/>
  <c r="X1786" i="1"/>
  <c r="Z1786" i="1" s="1"/>
  <c r="X1787" i="1"/>
  <c r="Z1787" i="1" s="1"/>
  <c r="X1788" i="1"/>
  <c r="X1789" i="1"/>
  <c r="Z1789" i="1" s="1"/>
  <c r="X1790" i="1"/>
  <c r="Z1790" i="1" s="1"/>
  <c r="X1791" i="1"/>
  <c r="Z1791" i="1" s="1"/>
  <c r="X1792" i="1"/>
  <c r="Z1792" i="1" s="1"/>
  <c r="X1793" i="1"/>
  <c r="Z1793" i="1" s="1"/>
  <c r="X1794" i="1"/>
  <c r="X1795" i="1"/>
  <c r="X1796" i="1"/>
  <c r="X1797" i="1"/>
  <c r="X1798" i="1"/>
  <c r="X1799" i="1"/>
  <c r="X1800" i="1"/>
  <c r="Z1800" i="1" s="1"/>
  <c r="X1801" i="1"/>
  <c r="Z1801" i="1" s="1"/>
  <c r="X1802" i="1"/>
  <c r="Z1802" i="1" s="1"/>
  <c r="X1803" i="1"/>
  <c r="X1804" i="1"/>
  <c r="X1805" i="1"/>
  <c r="X1806" i="1"/>
  <c r="X1807" i="1"/>
  <c r="Z1807" i="1" s="1"/>
  <c r="X1808" i="1"/>
  <c r="H1841" i="1"/>
  <c r="U1841" i="1" s="1"/>
  <c r="W1841" i="1" s="1"/>
  <c r="X1841" i="1"/>
  <c r="H1846" i="1"/>
  <c r="U1846" i="1" s="1"/>
  <c r="W1846" i="1" s="1"/>
  <c r="X1846" i="1"/>
  <c r="H1848" i="1"/>
  <c r="U1848" i="1" s="1"/>
  <c r="W1848" i="1" s="1"/>
  <c r="X1848" i="1"/>
  <c r="H1850" i="1"/>
  <c r="U1850" i="1" s="1"/>
  <c r="W1850" i="1" s="1"/>
  <c r="X1850" i="1"/>
  <c r="H1852" i="1"/>
  <c r="U1852" i="1" s="1"/>
  <c r="W1852" i="1" s="1"/>
  <c r="X1852" i="1"/>
  <c r="H1854" i="1"/>
  <c r="U1854" i="1" s="1"/>
  <c r="W1854" i="1" s="1"/>
  <c r="X1854" i="1"/>
  <c r="Z1865" i="1"/>
  <c r="H1874" i="1"/>
  <c r="U1874" i="1" s="1"/>
  <c r="W1874" i="1" s="1"/>
  <c r="X1874" i="1"/>
  <c r="X1898" i="1"/>
  <c r="Y1900" i="1"/>
  <c r="O1909" i="1"/>
  <c r="O1921" i="1"/>
  <c r="H1928" i="1"/>
  <c r="U1928" i="1" s="1"/>
  <c r="W1928" i="1" s="1"/>
  <c r="X1928" i="1"/>
  <c r="Y1933" i="1"/>
  <c r="O1933" i="1"/>
  <c r="Y1945" i="1"/>
  <c r="O1945" i="1"/>
  <c r="O1952" i="1"/>
  <c r="O1971" i="1"/>
  <c r="H2025" i="1"/>
  <c r="U2025" i="1" s="1"/>
  <c r="W2025" i="1" s="1"/>
  <c r="X2025" i="1"/>
  <c r="O2025" i="1"/>
  <c r="X2027" i="1"/>
  <c r="O2027" i="1"/>
  <c r="H2063" i="1"/>
  <c r="U2063" i="1" s="1"/>
  <c r="W2063" i="1" s="1"/>
  <c r="X2063" i="1"/>
  <c r="O2063" i="1"/>
  <c r="H2075" i="1"/>
  <c r="U2075" i="1" s="1"/>
  <c r="W2075" i="1" s="1"/>
  <c r="X2075" i="1"/>
  <c r="O2075" i="1"/>
  <c r="H2087" i="1"/>
  <c r="U2087" i="1" s="1"/>
  <c r="W2087" i="1" s="1"/>
  <c r="X2087" i="1"/>
  <c r="O2087" i="1"/>
  <c r="H2157" i="1"/>
  <c r="U2157" i="1" s="1"/>
  <c r="W2157" i="1" s="1"/>
  <c r="X2157" i="1"/>
  <c r="O2157" i="1"/>
  <c r="Y1938" i="1"/>
  <c r="O1938" i="1"/>
  <c r="Y1950" i="1"/>
  <c r="O1950" i="1"/>
  <c r="Y1957" i="1"/>
  <c r="O1957" i="1"/>
  <c r="H1991" i="1"/>
  <c r="U1991" i="1" s="1"/>
  <c r="W1991" i="1" s="1"/>
  <c r="X1991" i="1"/>
  <c r="O1991" i="1"/>
  <c r="H2018" i="1"/>
  <c r="U2018" i="1" s="1"/>
  <c r="W2018" i="1" s="1"/>
  <c r="X2018" i="1"/>
  <c r="O2018" i="1"/>
  <c r="H2047" i="1"/>
  <c r="U2047" i="1" s="1"/>
  <c r="W2047" i="1" s="1"/>
  <c r="X2047" i="1"/>
  <c r="O2047" i="1"/>
  <c r="H2056" i="1"/>
  <c r="U2056" i="1" s="1"/>
  <c r="W2056" i="1" s="1"/>
  <c r="X2056" i="1"/>
  <c r="O2056" i="1"/>
  <c r="H2068" i="1"/>
  <c r="U2068" i="1" s="1"/>
  <c r="W2068" i="1" s="1"/>
  <c r="X2068" i="1"/>
  <c r="O2068" i="1"/>
  <c r="H2080" i="1"/>
  <c r="U2080" i="1" s="1"/>
  <c r="W2080" i="1" s="1"/>
  <c r="X2080" i="1"/>
  <c r="O2080" i="1"/>
  <c r="Y1866" i="1"/>
  <c r="O1874" i="1"/>
  <c r="H1876" i="1"/>
  <c r="U1876" i="1" s="1"/>
  <c r="W1876" i="1" s="1"/>
  <c r="X1876" i="1"/>
  <c r="H1905" i="1"/>
  <c r="U1905" i="1" s="1"/>
  <c r="W1905" i="1" s="1"/>
  <c r="O1907" i="1"/>
  <c r="Y1912" i="1"/>
  <c r="H1917" i="1"/>
  <c r="U1917" i="1" s="1"/>
  <c r="W1917" i="1" s="1"/>
  <c r="O1919" i="1"/>
  <c r="Y1924" i="1"/>
  <c r="Y1931" i="1"/>
  <c r="O1931" i="1"/>
  <c r="H1936" i="1"/>
  <c r="U1936" i="1" s="1"/>
  <c r="W1936" i="1" s="1"/>
  <c r="Y1943" i="1"/>
  <c r="O1943" i="1"/>
  <c r="H1948" i="1"/>
  <c r="U1948" i="1" s="1"/>
  <c r="W1948" i="1" s="1"/>
  <c r="Y1962" i="1"/>
  <c r="X1967" i="1"/>
  <c r="O1969" i="1"/>
  <c r="Y1974" i="1"/>
  <c r="H1979" i="1"/>
  <c r="U1979" i="1" s="1"/>
  <c r="W1979" i="1" s="1"/>
  <c r="O1981" i="1"/>
  <c r="Y1995" i="1"/>
  <c r="H2023" i="1"/>
  <c r="U2023" i="1" s="1"/>
  <c r="W2023" i="1" s="1"/>
  <c r="X2023" i="1"/>
  <c r="O2023" i="1"/>
  <c r="H1843" i="1"/>
  <c r="U1843" i="1" s="1"/>
  <c r="W1843" i="1" s="1"/>
  <c r="X1843" i="1"/>
  <c r="X1868" i="1"/>
  <c r="O1869" i="1"/>
  <c r="H1871" i="1"/>
  <c r="U1871" i="1" s="1"/>
  <c r="W1871" i="1" s="1"/>
  <c r="X1871" i="1"/>
  <c r="Y1873" i="1"/>
  <c r="H1878" i="1"/>
  <c r="U1878" i="1" s="1"/>
  <c r="W1878" i="1" s="1"/>
  <c r="X1878" i="1"/>
  <c r="H1880" i="1"/>
  <c r="U1880" i="1" s="1"/>
  <c r="W1880" i="1" s="1"/>
  <c r="X1880" i="1"/>
  <c r="H1882" i="1"/>
  <c r="U1882" i="1" s="1"/>
  <c r="W1882" i="1" s="1"/>
  <c r="X1882" i="1"/>
  <c r="H1884" i="1"/>
  <c r="U1884" i="1" s="1"/>
  <c r="W1884" i="1" s="1"/>
  <c r="X1884" i="1"/>
  <c r="H1886" i="1"/>
  <c r="U1886" i="1" s="1"/>
  <c r="W1886" i="1" s="1"/>
  <c r="X1886" i="1"/>
  <c r="H1888" i="1"/>
  <c r="U1888" i="1" s="1"/>
  <c r="W1888" i="1" s="1"/>
  <c r="X1888" i="1"/>
  <c r="H1890" i="1"/>
  <c r="U1890" i="1" s="1"/>
  <c r="W1890" i="1" s="1"/>
  <c r="X1890" i="1"/>
  <c r="H1892" i="1"/>
  <c r="U1892" i="1" s="1"/>
  <c r="W1892" i="1" s="1"/>
  <c r="X1892" i="1"/>
  <c r="H1894" i="1"/>
  <c r="U1894" i="1" s="1"/>
  <c r="W1894" i="1" s="1"/>
  <c r="X1894" i="1"/>
  <c r="H1896" i="1"/>
  <c r="U1896" i="1" s="1"/>
  <c r="W1896" i="1" s="1"/>
  <c r="X1896" i="1"/>
  <c r="H1898" i="1"/>
  <c r="U1898" i="1" s="1"/>
  <c r="W1898" i="1" s="1"/>
  <c r="O1898" i="1"/>
  <c r="Y1905" i="1"/>
  <c r="H1910" i="1"/>
  <c r="U1910" i="1" s="1"/>
  <c r="W1910" i="1" s="1"/>
  <c r="O1912" i="1"/>
  <c r="Y1917" i="1"/>
  <c r="H1922" i="1"/>
  <c r="U1922" i="1" s="1"/>
  <c r="W1922" i="1" s="1"/>
  <c r="O1924" i="1"/>
  <c r="Y1929" i="1"/>
  <c r="Y1936" i="1"/>
  <c r="O1936" i="1"/>
  <c r="H1941" i="1"/>
  <c r="U1941" i="1" s="1"/>
  <c r="W1941" i="1" s="1"/>
  <c r="Y1948" i="1"/>
  <c r="O1948" i="1"/>
  <c r="H1953" i="1"/>
  <c r="U1953" i="1" s="1"/>
  <c r="W1953" i="1" s="1"/>
  <c r="O1955" i="1"/>
  <c r="X1960" i="1"/>
  <c r="O1962" i="1"/>
  <c r="Y1967" i="1"/>
  <c r="Z1969" i="1"/>
  <c r="X1972" i="1"/>
  <c r="Z1972" i="1" s="1"/>
  <c r="O1974" i="1"/>
  <c r="Y1979" i="1"/>
  <c r="H1985" i="1"/>
  <c r="U1985" i="1" s="1"/>
  <c r="W1985" i="1" s="1"/>
  <c r="X1985" i="1"/>
  <c r="O1985" i="1"/>
  <c r="O1989" i="1"/>
  <c r="X2045" i="1"/>
  <c r="O2045" i="1"/>
  <c r="X2127" i="1"/>
  <c r="O2127" i="1"/>
  <c r="H2127" i="1"/>
  <c r="U2127" i="1" s="1"/>
  <c r="W2127" i="1" s="1"/>
  <c r="Y1840" i="1"/>
  <c r="Y1843" i="1"/>
  <c r="Y1868" i="1"/>
  <c r="O1876" i="1"/>
  <c r="H1903" i="1"/>
  <c r="U1903" i="1" s="1"/>
  <c r="W1903" i="1" s="1"/>
  <c r="O1905" i="1"/>
  <c r="Y1910" i="1"/>
  <c r="H1915" i="1"/>
  <c r="U1915" i="1" s="1"/>
  <c r="W1915" i="1" s="1"/>
  <c r="O1917" i="1"/>
  <c r="Y1922" i="1"/>
  <c r="H1927" i="1"/>
  <c r="U1927" i="1" s="1"/>
  <c r="W1927" i="1" s="1"/>
  <c r="O1929" i="1"/>
  <c r="H1934" i="1"/>
  <c r="U1934" i="1" s="1"/>
  <c r="W1934" i="1" s="1"/>
  <c r="Y1941" i="1"/>
  <c r="O1941" i="1"/>
  <c r="H1946" i="1"/>
  <c r="U1946" i="1" s="1"/>
  <c r="W1946" i="1" s="1"/>
  <c r="Y1953" i="1"/>
  <c r="Y1960" i="1"/>
  <c r="X1965" i="1"/>
  <c r="O1967" i="1"/>
  <c r="Y1972" i="1"/>
  <c r="H1977" i="1"/>
  <c r="U1977" i="1" s="1"/>
  <c r="W1977" i="1" s="1"/>
  <c r="O1979" i="1"/>
  <c r="O2001" i="1"/>
  <c r="X2001" i="1"/>
  <c r="Z2001" i="1" s="1"/>
  <c r="X2043" i="1"/>
  <c r="O2043" i="1"/>
  <c r="H2008" i="1"/>
  <c r="U2008" i="1" s="1"/>
  <c r="W2008" i="1" s="1"/>
  <c r="O2008" i="1"/>
  <c r="H2010" i="1"/>
  <c r="U2010" i="1" s="1"/>
  <c r="W2010" i="1" s="1"/>
  <c r="O2010" i="1"/>
  <c r="H2012" i="1"/>
  <c r="U2012" i="1" s="1"/>
  <c r="W2012" i="1" s="1"/>
  <c r="O2012" i="1"/>
  <c r="H2014" i="1"/>
  <c r="U2014" i="1" s="1"/>
  <c r="W2014" i="1" s="1"/>
  <c r="O2014" i="1"/>
  <c r="H2016" i="1"/>
  <c r="U2016" i="1" s="1"/>
  <c r="W2016" i="1" s="1"/>
  <c r="X2016" i="1"/>
  <c r="O2016" i="1"/>
  <c r="H2050" i="1"/>
  <c r="U2050" i="1" s="1"/>
  <c r="W2050" i="1" s="1"/>
  <c r="X2050" i="1"/>
  <c r="O2050" i="1"/>
  <c r="H2061" i="1"/>
  <c r="U2061" i="1" s="1"/>
  <c r="W2061" i="1" s="1"/>
  <c r="X2061" i="1"/>
  <c r="O2061" i="1"/>
  <c r="H2073" i="1"/>
  <c r="U2073" i="1" s="1"/>
  <c r="W2073" i="1" s="1"/>
  <c r="X2073" i="1"/>
  <c r="O2073" i="1"/>
  <c r="H2085" i="1"/>
  <c r="U2085" i="1" s="1"/>
  <c r="W2085" i="1" s="1"/>
  <c r="X2085" i="1"/>
  <c r="O2085" i="1"/>
  <c r="X2091" i="1"/>
  <c r="Z2091" i="1" s="1"/>
  <c r="O2091" i="1"/>
  <c r="H2091" i="1"/>
  <c r="Z2117" i="1"/>
  <c r="H2131" i="1"/>
  <c r="U2131" i="1" s="1"/>
  <c r="W2131" i="1" s="1"/>
  <c r="X2131" i="1"/>
  <c r="H2141" i="1"/>
  <c r="U2141" i="1" s="1"/>
  <c r="W2141" i="1" s="1"/>
  <c r="X2141" i="1"/>
  <c r="O2141" i="1"/>
  <c r="O1900" i="1"/>
  <c r="O1901" i="1"/>
  <c r="O1902" i="1"/>
  <c r="H2003" i="1"/>
  <c r="U2003" i="1" s="1"/>
  <c r="W2003" i="1" s="1"/>
  <c r="O2003" i="1"/>
  <c r="H2021" i="1"/>
  <c r="U2021" i="1" s="1"/>
  <c r="W2021" i="1" s="1"/>
  <c r="X2021" i="1"/>
  <c r="O2021" i="1"/>
  <c r="O2054" i="1"/>
  <c r="H2066" i="1"/>
  <c r="U2066" i="1" s="1"/>
  <c r="W2066" i="1" s="1"/>
  <c r="X2066" i="1"/>
  <c r="O2066" i="1"/>
  <c r="H2078" i="1"/>
  <c r="U2078" i="1" s="1"/>
  <c r="W2078" i="1" s="1"/>
  <c r="X2078" i="1"/>
  <c r="O2078" i="1"/>
  <c r="X2124" i="1"/>
  <c r="O2124" i="1"/>
  <c r="H2124" i="1"/>
  <c r="U2124" i="1" s="1"/>
  <c r="W2124" i="1" s="1"/>
  <c r="H2137" i="1"/>
  <c r="U2137" i="1" s="1"/>
  <c r="W2137" i="1" s="1"/>
  <c r="X2137" i="1"/>
  <c r="X2149" i="1"/>
  <c r="O2149" i="1"/>
  <c r="H2149" i="1"/>
  <c r="U2149" i="1" s="1"/>
  <c r="W2149" i="1" s="1"/>
  <c r="Y2276" i="1"/>
  <c r="O2276" i="1"/>
  <c r="H1984" i="1"/>
  <c r="U1984" i="1" s="1"/>
  <c r="W1984" i="1" s="1"/>
  <c r="Y2003" i="1"/>
  <c r="Y2021" i="1"/>
  <c r="H2048" i="1"/>
  <c r="U2048" i="1" s="1"/>
  <c r="W2048" i="1" s="1"/>
  <c r="X2048" i="1"/>
  <c r="O2048" i="1"/>
  <c r="H2059" i="1"/>
  <c r="U2059" i="1" s="1"/>
  <c r="W2059" i="1" s="1"/>
  <c r="X2059" i="1"/>
  <c r="O2059" i="1"/>
  <c r="H2071" i="1"/>
  <c r="U2071" i="1" s="1"/>
  <c r="W2071" i="1" s="1"/>
  <c r="X2071" i="1"/>
  <c r="O2071" i="1"/>
  <c r="H2083" i="1"/>
  <c r="U2083" i="1" s="1"/>
  <c r="W2083" i="1" s="1"/>
  <c r="X2083" i="1"/>
  <c r="O2083" i="1"/>
  <c r="X2119" i="1"/>
  <c r="O2119" i="1"/>
  <c r="H2119" i="1"/>
  <c r="U2119" i="1" s="1"/>
  <c r="W2119" i="1" s="1"/>
  <c r="H2241" i="1"/>
  <c r="U2241" i="1" s="1"/>
  <c r="W2241" i="1" s="1"/>
  <c r="X2241" i="1"/>
  <c r="O2241" i="1"/>
  <c r="X1856" i="1"/>
  <c r="Z1856" i="1" s="1"/>
  <c r="X1857" i="1"/>
  <c r="Z1857" i="1" s="1"/>
  <c r="X1858" i="1"/>
  <c r="X1859" i="1"/>
  <c r="X1860" i="1"/>
  <c r="X1861" i="1"/>
  <c r="X1862" i="1"/>
  <c r="X1863" i="1"/>
  <c r="X1899" i="1"/>
  <c r="Z1899" i="1" s="1"/>
  <c r="X1903" i="1"/>
  <c r="X1904" i="1"/>
  <c r="X1905" i="1"/>
  <c r="X1906" i="1"/>
  <c r="Z1906" i="1" s="1"/>
  <c r="X1907" i="1"/>
  <c r="X1908" i="1"/>
  <c r="Z1908" i="1" s="1"/>
  <c r="X1909" i="1"/>
  <c r="X1910" i="1"/>
  <c r="X1911" i="1"/>
  <c r="Z1911" i="1" s="1"/>
  <c r="X1912" i="1"/>
  <c r="X1913" i="1"/>
  <c r="Z1913" i="1" s="1"/>
  <c r="X1914" i="1"/>
  <c r="X1915" i="1"/>
  <c r="X1916" i="1"/>
  <c r="X1917" i="1"/>
  <c r="X1918" i="1"/>
  <c r="X1919" i="1"/>
  <c r="X1920" i="1"/>
  <c r="X1921" i="1"/>
  <c r="X1922" i="1"/>
  <c r="X1923" i="1"/>
  <c r="Z1923" i="1" s="1"/>
  <c r="X1924" i="1"/>
  <c r="Z1924" i="1" s="1"/>
  <c r="X1925" i="1"/>
  <c r="Z1925" i="1" s="1"/>
  <c r="X1926" i="1"/>
  <c r="X1927" i="1"/>
  <c r="X1952" i="1"/>
  <c r="X1953" i="1"/>
  <c r="X1954" i="1"/>
  <c r="Z1954" i="1" s="1"/>
  <c r="X1974" i="1"/>
  <c r="X1975" i="1"/>
  <c r="Z1975" i="1" s="1"/>
  <c r="X1976" i="1"/>
  <c r="X1977" i="1"/>
  <c r="X1978" i="1"/>
  <c r="X1979" i="1"/>
  <c r="X1980" i="1"/>
  <c r="Z1980" i="1" s="1"/>
  <c r="X1981" i="1"/>
  <c r="H1987" i="1"/>
  <c r="U1987" i="1" s="1"/>
  <c r="W1987" i="1" s="1"/>
  <c r="Z1987" i="1" s="1"/>
  <c r="H1990" i="1"/>
  <c r="U1990" i="1" s="1"/>
  <c r="W1990" i="1" s="1"/>
  <c r="Z1990" i="1" s="1"/>
  <c r="H1993" i="1"/>
  <c r="U1993" i="1" s="1"/>
  <c r="W1993" i="1" s="1"/>
  <c r="O1993" i="1"/>
  <c r="O1997" i="1"/>
  <c r="O2000" i="1"/>
  <c r="H2005" i="1"/>
  <c r="U2005" i="1" s="1"/>
  <c r="W2005" i="1" s="1"/>
  <c r="O2005" i="1"/>
  <c r="H2019" i="1"/>
  <c r="U2019" i="1" s="1"/>
  <c r="W2019" i="1" s="1"/>
  <c r="X2019" i="1"/>
  <c r="O2019" i="1"/>
  <c r="Y2048" i="1"/>
  <c r="Y2059" i="1"/>
  <c r="H2064" i="1"/>
  <c r="U2064" i="1" s="1"/>
  <c r="W2064" i="1" s="1"/>
  <c r="X2064" i="1"/>
  <c r="O2064" i="1"/>
  <c r="Y2071" i="1"/>
  <c r="H2076" i="1"/>
  <c r="U2076" i="1" s="1"/>
  <c r="W2076" i="1" s="1"/>
  <c r="X2076" i="1"/>
  <c r="O2076" i="1"/>
  <c r="Y2083" i="1"/>
  <c r="X2126" i="1"/>
  <c r="O2126" i="1"/>
  <c r="H2126" i="1"/>
  <c r="U2126" i="1" s="1"/>
  <c r="W2126" i="1" s="1"/>
  <c r="O2137" i="1"/>
  <c r="Y2143" i="1"/>
  <c r="O2143" i="1"/>
  <c r="X1900" i="1"/>
  <c r="X1901" i="1"/>
  <c r="Z1901" i="1" s="1"/>
  <c r="X1931" i="1"/>
  <c r="Z1931" i="1" s="1"/>
  <c r="X1932" i="1"/>
  <c r="X1933" i="1"/>
  <c r="X1934" i="1"/>
  <c r="X1935" i="1"/>
  <c r="X1936" i="1"/>
  <c r="X1937" i="1"/>
  <c r="Z1937" i="1" s="1"/>
  <c r="X1938" i="1"/>
  <c r="Z1938" i="1" s="1"/>
  <c r="X1939" i="1"/>
  <c r="X1940" i="1"/>
  <c r="X1941" i="1"/>
  <c r="X1942" i="1"/>
  <c r="Z1942" i="1" s="1"/>
  <c r="X1943" i="1"/>
  <c r="X1944" i="1"/>
  <c r="X1945" i="1"/>
  <c r="X1946" i="1"/>
  <c r="X1947" i="1"/>
  <c r="X1948" i="1"/>
  <c r="X1949" i="1"/>
  <c r="Z1949" i="1" s="1"/>
  <c r="X1950" i="1"/>
  <c r="X1955" i="1"/>
  <c r="X1956" i="1"/>
  <c r="X1957" i="1"/>
  <c r="X1958" i="1"/>
  <c r="Z1958" i="1" s="1"/>
  <c r="H2024" i="1"/>
  <c r="U2024" i="1" s="1"/>
  <c r="W2024" i="1" s="1"/>
  <c r="X2024" i="1"/>
  <c r="O2024" i="1"/>
  <c r="X2026" i="1"/>
  <c r="O2026" i="1"/>
  <c r="X2028" i="1"/>
  <c r="Z2028" i="1" s="1"/>
  <c r="O2028" i="1"/>
  <c r="X2030" i="1"/>
  <c r="O2030" i="1"/>
  <c r="X2032" i="1"/>
  <c r="O2032" i="1"/>
  <c r="X2034" i="1"/>
  <c r="Z2034" i="1" s="1"/>
  <c r="O2034" i="1"/>
  <c r="X2036" i="1"/>
  <c r="O2036" i="1"/>
  <c r="X2038" i="1"/>
  <c r="Z2038" i="1" s="1"/>
  <c r="O2038" i="1"/>
  <c r="X2040" i="1"/>
  <c r="O2040" i="1"/>
  <c r="X2042" i="1"/>
  <c r="O2042" i="1"/>
  <c r="X2044" i="1"/>
  <c r="O2044" i="1"/>
  <c r="O2046" i="1"/>
  <c r="H2057" i="1"/>
  <c r="U2057" i="1" s="1"/>
  <c r="W2057" i="1" s="1"/>
  <c r="X2057" i="1"/>
  <c r="O2057" i="1"/>
  <c r="H2069" i="1"/>
  <c r="U2069" i="1" s="1"/>
  <c r="W2069" i="1" s="1"/>
  <c r="X2069" i="1"/>
  <c r="O2069" i="1"/>
  <c r="H2081" i="1"/>
  <c r="U2081" i="1" s="1"/>
  <c r="W2081" i="1" s="1"/>
  <c r="X2081" i="1"/>
  <c r="O2081" i="1"/>
  <c r="X2121" i="1"/>
  <c r="O2121" i="1"/>
  <c r="H2121" i="1"/>
  <c r="U2121" i="1" s="1"/>
  <c r="W2121" i="1" s="1"/>
  <c r="H2130" i="1"/>
  <c r="U2130" i="1" s="1"/>
  <c r="W2130" i="1" s="1"/>
  <c r="Z2138" i="1"/>
  <c r="H2147" i="1"/>
  <c r="U2147" i="1" s="1"/>
  <c r="W2147" i="1" s="1"/>
  <c r="X2147" i="1"/>
  <c r="H2249" i="1"/>
  <c r="U2249" i="1" s="1"/>
  <c r="W2249" i="1" s="1"/>
  <c r="X2249" i="1"/>
  <c r="O2249" i="1"/>
  <c r="H2007" i="1"/>
  <c r="U2007" i="1" s="1"/>
  <c r="W2007" i="1" s="1"/>
  <c r="O2007" i="1"/>
  <c r="X2008" i="1"/>
  <c r="X2010" i="1"/>
  <c r="X2012" i="1"/>
  <c r="X2014" i="1"/>
  <c r="H2017" i="1"/>
  <c r="U2017" i="1" s="1"/>
  <c r="W2017" i="1" s="1"/>
  <c r="X2017" i="1"/>
  <c r="O2017" i="1"/>
  <c r="H2062" i="1"/>
  <c r="U2062" i="1" s="1"/>
  <c r="W2062" i="1" s="1"/>
  <c r="X2062" i="1"/>
  <c r="O2062" i="1"/>
  <c r="H2074" i="1"/>
  <c r="U2074" i="1" s="1"/>
  <c r="W2074" i="1" s="1"/>
  <c r="X2074" i="1"/>
  <c r="O2074" i="1"/>
  <c r="H2086" i="1"/>
  <c r="U2086" i="1" s="1"/>
  <c r="W2086" i="1" s="1"/>
  <c r="X2086" i="1"/>
  <c r="O2086" i="1"/>
  <c r="X2128" i="1"/>
  <c r="O2128" i="1"/>
  <c r="H2128" i="1"/>
  <c r="U2128" i="1" s="1"/>
  <c r="W2128" i="1" s="1"/>
  <c r="Y2130" i="1"/>
  <c r="O2130" i="1"/>
  <c r="H1982" i="1"/>
  <c r="U1982" i="1" s="1"/>
  <c r="W1982" i="1" s="1"/>
  <c r="X1994" i="1"/>
  <c r="Z1994" i="1" s="1"/>
  <c r="X1996" i="1"/>
  <c r="Z1996" i="1" s="1"/>
  <c r="O1996" i="1"/>
  <c r="H2002" i="1"/>
  <c r="U2002" i="1" s="1"/>
  <c r="W2002" i="1" s="1"/>
  <c r="O2002" i="1"/>
  <c r="Y2007" i="1"/>
  <c r="H2009" i="1"/>
  <c r="U2009" i="1" s="1"/>
  <c r="W2009" i="1" s="1"/>
  <c r="Z2009" i="1" s="1"/>
  <c r="O2009" i="1"/>
  <c r="H2011" i="1"/>
  <c r="U2011" i="1" s="1"/>
  <c r="W2011" i="1" s="1"/>
  <c r="Z2011" i="1" s="1"/>
  <c r="O2011" i="1"/>
  <c r="H2013" i="1"/>
  <c r="U2013" i="1" s="1"/>
  <c r="W2013" i="1" s="1"/>
  <c r="O2013" i="1"/>
  <c r="H2015" i="1"/>
  <c r="U2015" i="1" s="1"/>
  <c r="W2015" i="1" s="1"/>
  <c r="O2015" i="1"/>
  <c r="Y2017" i="1"/>
  <c r="H2022" i="1"/>
  <c r="U2022" i="1" s="1"/>
  <c r="W2022" i="1" s="1"/>
  <c r="X2022" i="1"/>
  <c r="O2022" i="1"/>
  <c r="H2055" i="1"/>
  <c r="U2055" i="1" s="1"/>
  <c r="W2055" i="1" s="1"/>
  <c r="X2055" i="1"/>
  <c r="O2055" i="1"/>
  <c r="Y2062" i="1"/>
  <c r="H2067" i="1"/>
  <c r="U2067" i="1" s="1"/>
  <c r="W2067" i="1" s="1"/>
  <c r="X2067" i="1"/>
  <c r="O2067" i="1"/>
  <c r="Y2074" i="1"/>
  <c r="H2079" i="1"/>
  <c r="U2079" i="1" s="1"/>
  <c r="W2079" i="1" s="1"/>
  <c r="X2079" i="1"/>
  <c r="O2079" i="1"/>
  <c r="Y2086" i="1"/>
  <c r="X2090" i="1"/>
  <c r="O2090" i="1"/>
  <c r="H2090" i="1"/>
  <c r="U2090" i="1" s="1"/>
  <c r="W2090" i="1" s="1"/>
  <c r="X2123" i="1"/>
  <c r="O2123" i="1"/>
  <c r="H2123" i="1"/>
  <c r="U2123" i="1" s="1"/>
  <c r="W2123" i="1" s="1"/>
  <c r="Y2136" i="1"/>
  <c r="O2136" i="1"/>
  <c r="Y2142" i="1"/>
  <c r="O1984" i="1"/>
  <c r="H1986" i="1"/>
  <c r="U1986" i="1" s="1"/>
  <c r="W1986" i="1" s="1"/>
  <c r="H1989" i="1"/>
  <c r="U1989" i="1" s="1"/>
  <c r="W1989" i="1" s="1"/>
  <c r="Z1989" i="1" s="1"/>
  <c r="H1992" i="1"/>
  <c r="U1992" i="1" s="1"/>
  <c r="W1992" i="1" s="1"/>
  <c r="O1999" i="1"/>
  <c r="Y2002" i="1"/>
  <c r="X2003" i="1"/>
  <c r="Y2009" i="1"/>
  <c r="Y2011" i="1"/>
  <c r="Y2013" i="1"/>
  <c r="Y2015" i="1"/>
  <c r="Y2022" i="1"/>
  <c r="H2049" i="1"/>
  <c r="U2049" i="1" s="1"/>
  <c r="W2049" i="1" s="1"/>
  <c r="X2049" i="1"/>
  <c r="O2049" i="1"/>
  <c r="X2051" i="1"/>
  <c r="Z2051" i="1" s="1"/>
  <c r="X2053" i="1"/>
  <c r="Z2053" i="1" s="1"/>
  <c r="Y2055" i="1"/>
  <c r="H2060" i="1"/>
  <c r="U2060" i="1" s="1"/>
  <c r="W2060" i="1" s="1"/>
  <c r="X2060" i="1"/>
  <c r="O2060" i="1"/>
  <c r="Y2067" i="1"/>
  <c r="H2072" i="1"/>
  <c r="U2072" i="1" s="1"/>
  <c r="W2072" i="1" s="1"/>
  <c r="X2072" i="1"/>
  <c r="O2072" i="1"/>
  <c r="Y2079" i="1"/>
  <c r="H2084" i="1"/>
  <c r="U2084" i="1" s="1"/>
  <c r="W2084" i="1" s="1"/>
  <c r="X2084" i="1"/>
  <c r="O2084" i="1"/>
  <c r="X2092" i="1"/>
  <c r="Z2092" i="1" s="1"/>
  <c r="X2094" i="1"/>
  <c r="X2096" i="1"/>
  <c r="X2098" i="1"/>
  <c r="X2100" i="1"/>
  <c r="Z2100" i="1" s="1"/>
  <c r="X2102" i="1"/>
  <c r="X2104" i="1"/>
  <c r="X2106" i="1"/>
  <c r="X2108" i="1"/>
  <c r="X2110" i="1"/>
  <c r="X2112" i="1"/>
  <c r="X2114" i="1"/>
  <c r="X2116" i="1"/>
  <c r="Z2116" i="1" s="1"/>
  <c r="X1984" i="1"/>
  <c r="X1995" i="1"/>
  <c r="O1995" i="1"/>
  <c r="Y1999" i="1"/>
  <c r="H2004" i="1"/>
  <c r="U2004" i="1" s="1"/>
  <c r="W2004" i="1" s="1"/>
  <c r="O2004" i="1"/>
  <c r="H2020" i="1"/>
  <c r="U2020" i="1" s="1"/>
  <c r="W2020" i="1" s="1"/>
  <c r="X2020" i="1"/>
  <c r="O2020" i="1"/>
  <c r="Y2049" i="1"/>
  <c r="Y2060" i="1"/>
  <c r="H2065" i="1"/>
  <c r="U2065" i="1" s="1"/>
  <c r="W2065" i="1" s="1"/>
  <c r="X2065" i="1"/>
  <c r="O2065" i="1"/>
  <c r="Y2072" i="1"/>
  <c r="H2077" i="1"/>
  <c r="U2077" i="1" s="1"/>
  <c r="W2077" i="1" s="1"/>
  <c r="X2077" i="1"/>
  <c r="O2077" i="1"/>
  <c r="Y2084" i="1"/>
  <c r="X2125" i="1"/>
  <c r="O2125" i="1"/>
  <c r="H2125" i="1"/>
  <c r="U2125" i="1" s="1"/>
  <c r="W2125" i="1" s="1"/>
  <c r="H2152" i="1"/>
  <c r="U2152" i="1" s="1"/>
  <c r="W2152" i="1" s="1"/>
  <c r="X2152" i="1"/>
  <c r="O2152" i="1"/>
  <c r="H2164" i="1"/>
  <c r="U2164" i="1" s="1"/>
  <c r="W2164" i="1" s="1"/>
  <c r="X2164" i="1"/>
  <c r="O2164" i="1"/>
  <c r="H2205" i="1"/>
  <c r="U2205" i="1" s="1"/>
  <c r="W2205" i="1" s="1"/>
  <c r="O2205" i="1"/>
  <c r="Z2239" i="1"/>
  <c r="O2142" i="1"/>
  <c r="H2154" i="1"/>
  <c r="U2154" i="1" s="1"/>
  <c r="W2154" i="1" s="1"/>
  <c r="X2154" i="1"/>
  <c r="O2154" i="1"/>
  <c r="H2166" i="1"/>
  <c r="U2166" i="1" s="1"/>
  <c r="W2166" i="1" s="1"/>
  <c r="X2169" i="1"/>
  <c r="H2192" i="1"/>
  <c r="U2192" i="1" s="1"/>
  <c r="W2192" i="1" s="1"/>
  <c r="X2192" i="1"/>
  <c r="H2210" i="1"/>
  <c r="U2210" i="1" s="1"/>
  <c r="W2210" i="1" s="1"/>
  <c r="X2210" i="1"/>
  <c r="H2161" i="1"/>
  <c r="U2161" i="1" s="1"/>
  <c r="W2161" i="1" s="1"/>
  <c r="X2161" i="1"/>
  <c r="O2161" i="1"/>
  <c r="H2171" i="1"/>
  <c r="U2171" i="1" s="1"/>
  <c r="W2171" i="1" s="1"/>
  <c r="X2171" i="1"/>
  <c r="O2171" i="1"/>
  <c r="H2173" i="1"/>
  <c r="U2173" i="1" s="1"/>
  <c r="W2173" i="1" s="1"/>
  <c r="X2173" i="1"/>
  <c r="O2173" i="1"/>
  <c r="H2175" i="1"/>
  <c r="U2175" i="1" s="1"/>
  <c r="W2175" i="1" s="1"/>
  <c r="X2175" i="1"/>
  <c r="O2175" i="1"/>
  <c r="X2177" i="1"/>
  <c r="H2177" i="1"/>
  <c r="U2177" i="1" s="1"/>
  <c r="W2177" i="1" s="1"/>
  <c r="O2177" i="1"/>
  <c r="H2187" i="1"/>
  <c r="U2187" i="1" s="1"/>
  <c r="W2187" i="1" s="1"/>
  <c r="O2187" i="1"/>
  <c r="H2199" i="1"/>
  <c r="U2199" i="1" s="1"/>
  <c r="W2199" i="1" s="1"/>
  <c r="O2199" i="1"/>
  <c r="O2288" i="1"/>
  <c r="H2288" i="1"/>
  <c r="U2288" i="1" s="1"/>
  <c r="W2288" i="1" s="1"/>
  <c r="X2288" i="1"/>
  <c r="O2146" i="1"/>
  <c r="H2156" i="1"/>
  <c r="U2156" i="1" s="1"/>
  <c r="W2156" i="1" s="1"/>
  <c r="X2156" i="1"/>
  <c r="O2156" i="1"/>
  <c r="O2167" i="1"/>
  <c r="Y2171" i="1"/>
  <c r="Y2173" i="1"/>
  <c r="X2212" i="1"/>
  <c r="O2051" i="1"/>
  <c r="O2052" i="1"/>
  <c r="O2053" i="1"/>
  <c r="O2088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29" i="1"/>
  <c r="X2130" i="1"/>
  <c r="Y2133" i="1"/>
  <c r="O2135" i="1"/>
  <c r="X2136" i="1"/>
  <c r="Z2136" i="1" s="1"/>
  <c r="Y2139" i="1"/>
  <c r="Y2144" i="1"/>
  <c r="X2146" i="1"/>
  <c r="X2151" i="1"/>
  <c r="Z2151" i="1" s="1"/>
  <c r="O2151" i="1"/>
  <c r="H2163" i="1"/>
  <c r="U2163" i="1" s="1"/>
  <c r="W2163" i="1" s="1"/>
  <c r="X2163" i="1"/>
  <c r="O2163" i="1"/>
  <c r="H2169" i="1"/>
  <c r="U2169" i="1" s="1"/>
  <c r="W2169" i="1" s="1"/>
  <c r="H2204" i="1"/>
  <c r="U2204" i="1" s="1"/>
  <c r="W2204" i="1" s="1"/>
  <c r="X2204" i="1"/>
  <c r="X2205" i="1"/>
  <c r="H2237" i="1"/>
  <c r="U2237" i="1" s="1"/>
  <c r="W2237" i="1" s="1"/>
  <c r="X2237" i="1"/>
  <c r="O2237" i="1"/>
  <c r="Y2267" i="1"/>
  <c r="O2267" i="1"/>
  <c r="O2301" i="1"/>
  <c r="H2301" i="1"/>
  <c r="U2301" i="1" s="1"/>
  <c r="W2301" i="1" s="1"/>
  <c r="X2301" i="1"/>
  <c r="O2089" i="1"/>
  <c r="O2118" i="1"/>
  <c r="H2158" i="1"/>
  <c r="U2158" i="1" s="1"/>
  <c r="W2158" i="1" s="1"/>
  <c r="X2158" i="1"/>
  <c r="O2158" i="1"/>
  <c r="H2229" i="1"/>
  <c r="U2229" i="1" s="1"/>
  <c r="W2229" i="1" s="1"/>
  <c r="X2229" i="1"/>
  <c r="O2229" i="1"/>
  <c r="H2245" i="1"/>
  <c r="U2245" i="1" s="1"/>
  <c r="W2245" i="1" s="1"/>
  <c r="X2245" i="1"/>
  <c r="O2245" i="1"/>
  <c r="O2134" i="1"/>
  <c r="O2140" i="1"/>
  <c r="O2145" i="1"/>
  <c r="H2153" i="1"/>
  <c r="U2153" i="1" s="1"/>
  <c r="W2153" i="1" s="1"/>
  <c r="X2153" i="1"/>
  <c r="O2153" i="1"/>
  <c r="H2165" i="1"/>
  <c r="U2165" i="1" s="1"/>
  <c r="W2165" i="1" s="1"/>
  <c r="X2165" i="1"/>
  <c r="O2165" i="1"/>
  <c r="Z2243" i="1"/>
  <c r="H2348" i="1"/>
  <c r="U2348" i="1" s="1"/>
  <c r="W2348" i="1" s="1"/>
  <c r="X2348" i="1"/>
  <c r="O2348" i="1"/>
  <c r="H2160" i="1"/>
  <c r="U2160" i="1" s="1"/>
  <c r="W2160" i="1" s="1"/>
  <c r="X2160" i="1"/>
  <c r="O2160" i="1"/>
  <c r="H2186" i="1"/>
  <c r="U2186" i="1" s="1"/>
  <c r="W2186" i="1" s="1"/>
  <c r="X2186" i="1"/>
  <c r="X2187" i="1"/>
  <c r="O2189" i="1"/>
  <c r="H2198" i="1"/>
  <c r="U2198" i="1" s="1"/>
  <c r="W2198" i="1" s="1"/>
  <c r="X2198" i="1"/>
  <c r="X2199" i="1"/>
  <c r="O2253" i="1"/>
  <c r="H2253" i="1"/>
  <c r="U2253" i="1" s="1"/>
  <c r="W2253" i="1" s="1"/>
  <c r="X2253" i="1"/>
  <c r="Z2283" i="1"/>
  <c r="O2325" i="1"/>
  <c r="H2325" i="1"/>
  <c r="U2325" i="1" s="1"/>
  <c r="W2325" i="1" s="1"/>
  <c r="X2325" i="1"/>
  <c r="Y2131" i="1"/>
  <c r="Y2137" i="1"/>
  <c r="X2150" i="1"/>
  <c r="Z2150" i="1" s="1"/>
  <c r="O2150" i="1"/>
  <c r="H2155" i="1"/>
  <c r="U2155" i="1" s="1"/>
  <c r="W2155" i="1" s="1"/>
  <c r="X2155" i="1"/>
  <c r="O2155" i="1"/>
  <c r="X2166" i="1"/>
  <c r="H2170" i="1"/>
  <c r="U2170" i="1" s="1"/>
  <c r="W2170" i="1" s="1"/>
  <c r="X2170" i="1"/>
  <c r="O2170" i="1"/>
  <c r="H2172" i="1"/>
  <c r="U2172" i="1" s="1"/>
  <c r="W2172" i="1" s="1"/>
  <c r="X2172" i="1"/>
  <c r="O2172" i="1"/>
  <c r="H2174" i="1"/>
  <c r="U2174" i="1" s="1"/>
  <c r="W2174" i="1" s="1"/>
  <c r="X2174" i="1"/>
  <c r="O2174" i="1"/>
  <c r="H2176" i="1"/>
  <c r="U2176" i="1" s="1"/>
  <c r="W2176" i="1" s="1"/>
  <c r="X2176" i="1"/>
  <c r="O2176" i="1"/>
  <c r="H2180" i="1"/>
  <c r="U2180" i="1" s="1"/>
  <c r="W2180" i="1" s="1"/>
  <c r="X2188" i="1"/>
  <c r="H2193" i="1"/>
  <c r="U2193" i="1" s="1"/>
  <c r="W2193" i="1" s="1"/>
  <c r="Z2193" i="1" s="1"/>
  <c r="O2193" i="1"/>
  <c r="H2211" i="1"/>
  <c r="U2211" i="1" s="1"/>
  <c r="W2211" i="1" s="1"/>
  <c r="O2211" i="1"/>
  <c r="Y2281" i="1"/>
  <c r="O2281" i="1"/>
  <c r="H2162" i="1"/>
  <c r="U2162" i="1" s="1"/>
  <c r="W2162" i="1" s="1"/>
  <c r="X2162" i="1"/>
  <c r="O2162" i="1"/>
  <c r="Y2170" i="1"/>
  <c r="Y2172" i="1"/>
  <c r="O2178" i="1"/>
  <c r="Y2180" i="1"/>
  <c r="O2181" i="1"/>
  <c r="X2200" i="1"/>
  <c r="O2204" i="1"/>
  <c r="Y2279" i="1"/>
  <c r="O2279" i="1"/>
  <c r="H2338" i="1"/>
  <c r="U2338" i="1" s="1"/>
  <c r="W2338" i="1" s="1"/>
  <c r="X2338" i="1"/>
  <c r="O2338" i="1"/>
  <c r="Y2343" i="1"/>
  <c r="O2343" i="1"/>
  <c r="X2352" i="1"/>
  <c r="H2352" i="1"/>
  <c r="U2352" i="1" s="1"/>
  <c r="W2352" i="1" s="1"/>
  <c r="O2179" i="1"/>
  <c r="X2183" i="1"/>
  <c r="Z2183" i="1" s="1"/>
  <c r="O2188" i="1"/>
  <c r="O2194" i="1"/>
  <c r="O2200" i="1"/>
  <c r="O2206" i="1"/>
  <c r="O2212" i="1"/>
  <c r="O2221" i="1"/>
  <c r="O2225" i="1"/>
  <c r="O2230" i="1"/>
  <c r="X2364" i="1"/>
  <c r="Z2364" i="1" s="1"/>
  <c r="O2364" i="1"/>
  <c r="X2372" i="1"/>
  <c r="Z2372" i="1" s="1"/>
  <c r="O2372" i="1"/>
  <c r="O2379" i="1"/>
  <c r="O2435" i="1"/>
  <c r="H2435" i="1"/>
  <c r="U2435" i="1" s="1"/>
  <c r="V2435" i="1" s="1"/>
  <c r="W2435" i="1"/>
  <c r="H2185" i="1"/>
  <c r="U2185" i="1" s="1"/>
  <c r="W2185" i="1" s="1"/>
  <c r="H2191" i="1"/>
  <c r="U2191" i="1" s="1"/>
  <c r="W2191" i="1" s="1"/>
  <c r="H2197" i="1"/>
  <c r="U2197" i="1" s="1"/>
  <c r="W2197" i="1" s="1"/>
  <c r="H2203" i="1"/>
  <c r="U2203" i="1" s="1"/>
  <c r="W2203" i="1" s="1"/>
  <c r="H2209" i="1"/>
  <c r="U2209" i="1" s="1"/>
  <c r="W2209" i="1" s="1"/>
  <c r="O2293" i="1"/>
  <c r="X2293" i="1"/>
  <c r="O2329" i="1"/>
  <c r="H2329" i="1"/>
  <c r="U2329" i="1" s="1"/>
  <c r="W2329" i="1" s="1"/>
  <c r="H2342" i="1"/>
  <c r="U2342" i="1" s="1"/>
  <c r="W2342" i="1" s="1"/>
  <c r="X2342" i="1"/>
  <c r="O2342" i="1"/>
  <c r="H2351" i="1"/>
  <c r="U2351" i="1" s="1"/>
  <c r="W2351" i="1" s="1"/>
  <c r="X2351" i="1"/>
  <c r="O2351" i="1"/>
  <c r="H2514" i="1"/>
  <c r="U2514" i="1" s="1"/>
  <c r="V2514" i="1" s="1"/>
  <c r="W2514" i="1"/>
  <c r="O2514" i="1"/>
  <c r="O2169" i="1"/>
  <c r="X2230" i="1"/>
  <c r="Z2230" i="1" s="1"/>
  <c r="O2232" i="1"/>
  <c r="H2266" i="1"/>
  <c r="U2266" i="1" s="1"/>
  <c r="W2266" i="1" s="1"/>
  <c r="Y2273" i="1"/>
  <c r="O2273" i="1"/>
  <c r="H2280" i="1"/>
  <c r="U2280" i="1" s="1"/>
  <c r="W2280" i="1" s="1"/>
  <c r="X2280" i="1"/>
  <c r="O2285" i="1"/>
  <c r="Y2293" i="1"/>
  <c r="Y2346" i="1"/>
  <c r="O2346" i="1"/>
  <c r="H2184" i="1"/>
  <c r="U2184" i="1" s="1"/>
  <c r="W2184" i="1" s="1"/>
  <c r="H2190" i="1"/>
  <c r="U2190" i="1" s="1"/>
  <c r="W2190" i="1" s="1"/>
  <c r="Z2190" i="1" s="1"/>
  <c r="H2196" i="1"/>
  <c r="U2196" i="1" s="1"/>
  <c r="W2196" i="1" s="1"/>
  <c r="Z2196" i="1" s="1"/>
  <c r="H2202" i="1"/>
  <c r="U2202" i="1" s="1"/>
  <c r="W2202" i="1" s="1"/>
  <c r="Z2202" i="1" s="1"/>
  <c r="H2208" i="1"/>
  <c r="U2208" i="1" s="1"/>
  <c r="W2208" i="1" s="1"/>
  <c r="Z2208" i="1" s="1"/>
  <c r="O2214" i="1"/>
  <c r="O2220" i="1"/>
  <c r="O2224" i="1"/>
  <c r="Z2276" i="1"/>
  <c r="O2333" i="1"/>
  <c r="H2333" i="1"/>
  <c r="U2333" i="1" s="1"/>
  <c r="W2333" i="1" s="1"/>
  <c r="H2347" i="1"/>
  <c r="U2347" i="1" s="1"/>
  <c r="W2347" i="1" s="1"/>
  <c r="X2347" i="1"/>
  <c r="O2347" i="1"/>
  <c r="O2376" i="1"/>
  <c r="O2231" i="1"/>
  <c r="H2231" i="1"/>
  <c r="U2231" i="1" s="1"/>
  <c r="W2231" i="1" s="1"/>
  <c r="X2231" i="1"/>
  <c r="Y2275" i="1"/>
  <c r="O2275" i="1"/>
  <c r="Y2282" i="1"/>
  <c r="O2282" i="1"/>
  <c r="H2322" i="1"/>
  <c r="U2322" i="1" s="1"/>
  <c r="W2322" i="1" s="1"/>
  <c r="X2322" i="1"/>
  <c r="H2189" i="1"/>
  <c r="U2189" i="1" s="1"/>
  <c r="W2189" i="1" s="1"/>
  <c r="Z2189" i="1" s="1"/>
  <c r="H2195" i="1"/>
  <c r="U2195" i="1" s="1"/>
  <c r="W2195" i="1" s="1"/>
  <c r="Z2195" i="1" s="1"/>
  <c r="H2201" i="1"/>
  <c r="U2201" i="1" s="1"/>
  <c r="W2201" i="1" s="1"/>
  <c r="H2207" i="1"/>
  <c r="U2207" i="1" s="1"/>
  <c r="W2207" i="1" s="1"/>
  <c r="O2213" i="1"/>
  <c r="H2213" i="1"/>
  <c r="U2213" i="1" s="1"/>
  <c r="W2213" i="1" s="1"/>
  <c r="X2213" i="1"/>
  <c r="O2219" i="1"/>
  <c r="O2235" i="1"/>
  <c r="O2236" i="1"/>
  <c r="O2240" i="1"/>
  <c r="O2244" i="1"/>
  <c r="O2248" i="1"/>
  <c r="O2252" i="1"/>
  <c r="Y2270" i="1"/>
  <c r="H2345" i="1"/>
  <c r="U2345" i="1" s="1"/>
  <c r="W2345" i="1" s="1"/>
  <c r="X2345" i="1"/>
  <c r="O2345" i="1"/>
  <c r="H2374" i="1"/>
  <c r="U2374" i="1" s="1"/>
  <c r="W2374" i="1" s="1"/>
  <c r="X2374" i="1"/>
  <c r="O2386" i="1"/>
  <c r="Y2386" i="1"/>
  <c r="X2180" i="1"/>
  <c r="O2185" i="1"/>
  <c r="O2191" i="1"/>
  <c r="O2197" i="1"/>
  <c r="O2203" i="1"/>
  <c r="O2209" i="1"/>
  <c r="O2223" i="1"/>
  <c r="O2227" i="1"/>
  <c r="Y2277" i="1"/>
  <c r="O2277" i="1"/>
  <c r="O2278" i="1"/>
  <c r="H2284" i="1"/>
  <c r="U2284" i="1" s="1"/>
  <c r="W2284" i="1" s="1"/>
  <c r="X2284" i="1"/>
  <c r="O2294" i="1"/>
  <c r="H2294" i="1"/>
  <c r="U2294" i="1" s="1"/>
  <c r="W2294" i="1" s="1"/>
  <c r="X2294" i="1"/>
  <c r="H2297" i="1"/>
  <c r="U2297" i="1" s="1"/>
  <c r="W2297" i="1" s="1"/>
  <c r="X2297" i="1"/>
  <c r="O2317" i="1"/>
  <c r="H2317" i="1"/>
  <c r="U2317" i="1" s="1"/>
  <c r="W2317" i="1" s="1"/>
  <c r="X2317" i="1"/>
  <c r="X2329" i="1"/>
  <c r="Y2349" i="1"/>
  <c r="O2349" i="1"/>
  <c r="Z2354" i="1"/>
  <c r="X2368" i="1"/>
  <c r="Z2368" i="1" s="1"/>
  <c r="O2368" i="1"/>
  <c r="O2385" i="1"/>
  <c r="X2179" i="1"/>
  <c r="H2188" i="1"/>
  <c r="U2188" i="1" s="1"/>
  <c r="W2188" i="1" s="1"/>
  <c r="H2194" i="1"/>
  <c r="U2194" i="1" s="1"/>
  <c r="W2194" i="1" s="1"/>
  <c r="Z2194" i="1" s="1"/>
  <c r="H2200" i="1"/>
  <c r="U2200" i="1" s="1"/>
  <c r="W2200" i="1" s="1"/>
  <c r="H2206" i="1"/>
  <c r="U2206" i="1" s="1"/>
  <c r="W2206" i="1" s="1"/>
  <c r="Z2206" i="1" s="1"/>
  <c r="H2212" i="1"/>
  <c r="U2212" i="1" s="1"/>
  <c r="W2212" i="1" s="1"/>
  <c r="O2218" i="1"/>
  <c r="Y2227" i="1"/>
  <c r="H2270" i="1"/>
  <c r="U2270" i="1" s="1"/>
  <c r="W2270" i="1" s="1"/>
  <c r="X2270" i="1"/>
  <c r="Y2272" i="1"/>
  <c r="O2272" i="1"/>
  <c r="H2339" i="1"/>
  <c r="U2339" i="1" s="1"/>
  <c r="W2339" i="1" s="1"/>
  <c r="O2339" i="1"/>
  <c r="Y2341" i="1"/>
  <c r="O2341" i="1"/>
  <c r="H2350" i="1"/>
  <c r="U2350" i="1" s="1"/>
  <c r="W2350" i="1" s="1"/>
  <c r="X2350" i="1"/>
  <c r="O2350" i="1"/>
  <c r="X2178" i="1"/>
  <c r="Z2178" i="1" s="1"/>
  <c r="O2184" i="1"/>
  <c r="X2185" i="1"/>
  <c r="O2190" i="1"/>
  <c r="X2191" i="1"/>
  <c r="O2196" i="1"/>
  <c r="X2197" i="1"/>
  <c r="O2202" i="1"/>
  <c r="X2203" i="1"/>
  <c r="O2208" i="1"/>
  <c r="X2209" i="1"/>
  <c r="X2228" i="1"/>
  <c r="O2234" i="1"/>
  <c r="O2239" i="1"/>
  <c r="H2279" i="1"/>
  <c r="U2279" i="1" s="1"/>
  <c r="W2279" i="1" s="1"/>
  <c r="X2279" i="1"/>
  <c r="H2281" i="1"/>
  <c r="U2281" i="1" s="1"/>
  <c r="W2281" i="1" s="1"/>
  <c r="X2281" i="1"/>
  <c r="Z2282" i="1"/>
  <c r="H2296" i="1"/>
  <c r="U2296" i="1" s="1"/>
  <c r="W2296" i="1" s="1"/>
  <c r="Z2296" i="1" s="1"/>
  <c r="X2333" i="1"/>
  <c r="O2269" i="1"/>
  <c r="X2286" i="1"/>
  <c r="Z2286" i="1" s="1"/>
  <c r="O2292" i="1"/>
  <c r="X2299" i="1"/>
  <c r="Z2299" i="1" s="1"/>
  <c r="X2302" i="1"/>
  <c r="Z2302" i="1" s="1"/>
  <c r="X2303" i="1"/>
  <c r="X2304" i="1"/>
  <c r="X2305" i="1"/>
  <c r="Z2305" i="1" s="1"/>
  <c r="X2306" i="1"/>
  <c r="X2307" i="1"/>
  <c r="X2308" i="1"/>
  <c r="Z2308" i="1" s="1"/>
  <c r="X2309" i="1"/>
  <c r="X2310" i="1"/>
  <c r="X2311" i="1"/>
  <c r="X2312" i="1"/>
  <c r="X2313" i="1"/>
  <c r="X2314" i="1"/>
  <c r="Z2314" i="1" s="1"/>
  <c r="O2326" i="1"/>
  <c r="H2326" i="1"/>
  <c r="U2326" i="1" s="1"/>
  <c r="W2326" i="1" s="1"/>
  <c r="O2330" i="1"/>
  <c r="H2330" i="1"/>
  <c r="U2330" i="1" s="1"/>
  <c r="W2330" i="1" s="1"/>
  <c r="O2334" i="1"/>
  <c r="H2334" i="1"/>
  <c r="U2334" i="1" s="1"/>
  <c r="W2334" i="1" s="1"/>
  <c r="X2340" i="1"/>
  <c r="Y2354" i="1"/>
  <c r="O2354" i="1"/>
  <c r="Y2376" i="1"/>
  <c r="Y2379" i="1"/>
  <c r="Y2382" i="1"/>
  <c r="Y2385" i="1"/>
  <c r="X2390" i="1"/>
  <c r="X2403" i="1"/>
  <c r="O2426" i="1"/>
  <c r="H2426" i="1"/>
  <c r="U2426" i="1" s="1"/>
  <c r="V2426" i="1" s="1"/>
  <c r="X2444" i="1"/>
  <c r="O2444" i="1"/>
  <c r="H2460" i="1"/>
  <c r="U2460" i="1" s="1"/>
  <c r="V2460" i="1" s="1"/>
  <c r="W2460" i="1"/>
  <c r="O2460" i="1"/>
  <c r="H2523" i="1"/>
  <c r="U2523" i="1" s="1"/>
  <c r="V2523" i="1" s="1"/>
  <c r="W2523" i="1"/>
  <c r="H2710" i="1"/>
  <c r="U2710" i="1" s="1"/>
  <c r="V2710" i="1" s="1"/>
  <c r="O2710" i="1"/>
  <c r="X2258" i="1"/>
  <c r="Z2258" i="1" s="1"/>
  <c r="X2259" i="1"/>
  <c r="Z2259" i="1" s="1"/>
  <c r="X2260" i="1"/>
  <c r="X2261" i="1"/>
  <c r="X2262" i="1"/>
  <c r="X2263" i="1"/>
  <c r="Z2263" i="1" s="1"/>
  <c r="X2264" i="1"/>
  <c r="Z2264" i="1" s="1"/>
  <c r="X2265" i="1"/>
  <c r="Z2265" i="1" s="1"/>
  <c r="O2270" i="1"/>
  <c r="O2283" i="1"/>
  <c r="O2291" i="1"/>
  <c r="O2316" i="1"/>
  <c r="H2316" i="1"/>
  <c r="U2316" i="1" s="1"/>
  <c r="W2316" i="1" s="1"/>
  <c r="Z2316" i="1" s="1"/>
  <c r="O2323" i="1"/>
  <c r="H2357" i="1"/>
  <c r="U2357" i="1" s="1"/>
  <c r="W2357" i="1" s="1"/>
  <c r="O2357" i="1"/>
  <c r="H2360" i="1"/>
  <c r="U2360" i="1" s="1"/>
  <c r="W2360" i="1" s="1"/>
  <c r="O2360" i="1"/>
  <c r="H2363" i="1"/>
  <c r="U2363" i="1" s="1"/>
  <c r="W2363" i="1" s="1"/>
  <c r="X2363" i="1"/>
  <c r="O2365" i="1"/>
  <c r="O2369" i="1"/>
  <c r="O2373" i="1"/>
  <c r="W2465" i="1"/>
  <c r="O2465" i="1"/>
  <c r="H2465" i="1"/>
  <c r="U2465" i="1" s="1"/>
  <c r="V2465" i="1" s="1"/>
  <c r="H2526" i="1"/>
  <c r="U2526" i="1" s="1"/>
  <c r="V2526" i="1" s="1"/>
  <c r="W2526" i="1"/>
  <c r="O2526" i="1"/>
  <c r="X2266" i="1"/>
  <c r="X2267" i="1"/>
  <c r="X2268" i="1"/>
  <c r="Z2268" i="1" s="1"/>
  <c r="O2271" i="1"/>
  <c r="O2289" i="1"/>
  <c r="O2290" i="1"/>
  <c r="O2337" i="1"/>
  <c r="H2337" i="1"/>
  <c r="U2337" i="1" s="1"/>
  <c r="W2337" i="1" s="1"/>
  <c r="X2337" i="1"/>
  <c r="X2392" i="1"/>
  <c r="H2405" i="1"/>
  <c r="U2405" i="1" s="1"/>
  <c r="W2405" i="1" s="1"/>
  <c r="Z2405" i="1" s="1"/>
  <c r="Y2408" i="1"/>
  <c r="Y2411" i="1"/>
  <c r="Y2414" i="1"/>
  <c r="X2418" i="1"/>
  <c r="X2421" i="1"/>
  <c r="H2457" i="1"/>
  <c r="U2457" i="1" s="1"/>
  <c r="V2457" i="1" s="1"/>
  <c r="O2457" i="1"/>
  <c r="W2457" i="1"/>
  <c r="Y2458" i="1"/>
  <c r="O2479" i="1"/>
  <c r="X2479" i="1"/>
  <c r="X2521" i="1"/>
  <c r="O2521" i="1"/>
  <c r="W2652" i="1"/>
  <c r="O2652" i="1"/>
  <c r="O2300" i="1"/>
  <c r="O2319" i="1"/>
  <c r="H2319" i="1"/>
  <c r="U2319" i="1" s="1"/>
  <c r="W2319" i="1" s="1"/>
  <c r="Z2319" i="1" s="1"/>
  <c r="X2323" i="1"/>
  <c r="Z2323" i="1" s="1"/>
  <c r="O2399" i="1"/>
  <c r="X2453" i="1"/>
  <c r="O2453" i="1"/>
  <c r="H2502" i="1"/>
  <c r="U2502" i="1" s="1"/>
  <c r="V2502" i="1" s="1"/>
  <c r="W2502" i="1"/>
  <c r="O2502" i="1"/>
  <c r="X2637" i="1"/>
  <c r="O2637" i="1"/>
  <c r="X2271" i="1"/>
  <c r="Z2271" i="1" s="1"/>
  <c r="O2299" i="1"/>
  <c r="O2353" i="1"/>
  <c r="Y2356" i="1"/>
  <c r="O2356" i="1"/>
  <c r="H2359" i="1"/>
  <c r="U2359" i="1" s="1"/>
  <c r="W2359" i="1" s="1"/>
  <c r="O2359" i="1"/>
  <c r="H2362" i="1"/>
  <c r="U2362" i="1" s="1"/>
  <c r="W2362" i="1" s="1"/>
  <c r="Z2362" i="1" s="1"/>
  <c r="O2362" i="1"/>
  <c r="O2374" i="1"/>
  <c r="X2389" i="1"/>
  <c r="Y2399" i="1"/>
  <c r="H2423" i="1"/>
  <c r="U2423" i="1" s="1"/>
  <c r="V2423" i="1" s="1"/>
  <c r="W2426" i="1"/>
  <c r="O2298" i="1"/>
  <c r="O2328" i="1"/>
  <c r="H2328" i="1"/>
  <c r="U2328" i="1" s="1"/>
  <c r="W2328" i="1" s="1"/>
  <c r="O2332" i="1"/>
  <c r="H2332" i="1"/>
  <c r="U2332" i="1" s="1"/>
  <c r="W2332" i="1" s="1"/>
  <c r="O2336" i="1"/>
  <c r="H2336" i="1"/>
  <c r="U2336" i="1" s="1"/>
  <c r="W2336" i="1" s="1"/>
  <c r="X2336" i="1"/>
  <c r="W2425" i="1"/>
  <c r="O2425" i="1"/>
  <c r="Y2461" i="1"/>
  <c r="H2509" i="1"/>
  <c r="U2509" i="1" s="1"/>
  <c r="V2509" i="1" s="1"/>
  <c r="W2509" i="1"/>
  <c r="O2509" i="1"/>
  <c r="X2292" i="1"/>
  <c r="O2297" i="1"/>
  <c r="O2318" i="1"/>
  <c r="H2318" i="1"/>
  <c r="U2318" i="1" s="1"/>
  <c r="W2318" i="1" s="1"/>
  <c r="Z2318" i="1" s="1"/>
  <c r="O2320" i="1"/>
  <c r="X2326" i="1"/>
  <c r="X2330" i="1"/>
  <c r="X2334" i="1"/>
  <c r="H2343" i="1"/>
  <c r="U2343" i="1" s="1"/>
  <c r="W2343" i="1" s="1"/>
  <c r="X2343" i="1"/>
  <c r="H2346" i="1"/>
  <c r="U2346" i="1" s="1"/>
  <c r="W2346" i="1" s="1"/>
  <c r="X2346" i="1"/>
  <c r="H2349" i="1"/>
  <c r="U2349" i="1" s="1"/>
  <c r="W2349" i="1" s="1"/>
  <c r="X2349" i="1"/>
  <c r="H2355" i="1"/>
  <c r="U2355" i="1" s="1"/>
  <c r="W2355" i="1" s="1"/>
  <c r="X2355" i="1"/>
  <c r="O2355" i="1"/>
  <c r="X2357" i="1"/>
  <c r="X2360" i="1"/>
  <c r="O2363" i="1"/>
  <c r="H2365" i="1"/>
  <c r="U2365" i="1" s="1"/>
  <c r="W2365" i="1" s="1"/>
  <c r="Z2365" i="1" s="1"/>
  <c r="O2367" i="1"/>
  <c r="H2369" i="1"/>
  <c r="U2369" i="1" s="1"/>
  <c r="W2369" i="1" s="1"/>
  <c r="O2371" i="1"/>
  <c r="H2373" i="1"/>
  <c r="U2373" i="1" s="1"/>
  <c r="W2373" i="1" s="1"/>
  <c r="Z2373" i="1" s="1"/>
  <c r="O2377" i="1"/>
  <c r="O2380" i="1"/>
  <c r="O2383" i="1"/>
  <c r="X2391" i="1"/>
  <c r="X2404" i="1"/>
  <c r="X2445" i="1"/>
  <c r="O2445" i="1"/>
  <c r="H2454" i="1"/>
  <c r="U2454" i="1" s="1"/>
  <c r="V2454" i="1" s="1"/>
  <c r="W2454" i="1"/>
  <c r="O2454" i="1"/>
  <c r="H2463" i="1"/>
  <c r="U2463" i="1" s="1"/>
  <c r="V2463" i="1" s="1"/>
  <c r="W2463" i="1"/>
  <c r="O2484" i="1"/>
  <c r="X2484" i="1"/>
  <c r="O2296" i="1"/>
  <c r="Y2377" i="1"/>
  <c r="Y2380" i="1"/>
  <c r="Y2383" i="1"/>
  <c r="W2429" i="1"/>
  <c r="O2429" i="1"/>
  <c r="H2429" i="1"/>
  <c r="U2429" i="1" s="1"/>
  <c r="V2429" i="1" s="1"/>
  <c r="X2290" i="1"/>
  <c r="Z2290" i="1" s="1"/>
  <c r="O2295" i="1"/>
  <c r="O2327" i="1"/>
  <c r="H2327" i="1"/>
  <c r="U2327" i="1" s="1"/>
  <c r="W2327" i="1" s="1"/>
  <c r="O2331" i="1"/>
  <c r="H2331" i="1"/>
  <c r="U2331" i="1" s="1"/>
  <c r="W2331" i="1" s="1"/>
  <c r="Z2331" i="1" s="1"/>
  <c r="O2335" i="1"/>
  <c r="H2335" i="1"/>
  <c r="U2335" i="1" s="1"/>
  <c r="W2335" i="1" s="1"/>
  <c r="Z2335" i="1" s="1"/>
  <c r="O2352" i="1"/>
  <c r="Y2353" i="1"/>
  <c r="H2358" i="1"/>
  <c r="U2358" i="1" s="1"/>
  <c r="W2358" i="1" s="1"/>
  <c r="Z2358" i="1" s="1"/>
  <c r="O2358" i="1"/>
  <c r="H2361" i="1"/>
  <c r="U2361" i="1" s="1"/>
  <c r="W2361" i="1" s="1"/>
  <c r="O2361" i="1"/>
  <c r="X2393" i="1"/>
  <c r="Y2398" i="1"/>
  <c r="Y2401" i="1"/>
  <c r="O2406" i="1"/>
  <c r="O2409" i="1"/>
  <c r="O2412" i="1"/>
  <c r="O2415" i="1"/>
  <c r="O2419" i="1"/>
  <c r="W2431" i="1"/>
  <c r="H2431" i="1"/>
  <c r="U2431" i="1" s="1"/>
  <c r="V2431" i="1" s="1"/>
  <c r="O2431" i="1"/>
  <c r="W2433" i="1"/>
  <c r="O2433" i="1"/>
  <c r="H2433" i="1"/>
  <c r="U2433" i="1" s="1"/>
  <c r="V2433" i="1" s="1"/>
  <c r="O2451" i="1"/>
  <c r="X2451" i="1"/>
  <c r="Y2452" i="1"/>
  <c r="X2459" i="1"/>
  <c r="O2459" i="1"/>
  <c r="X2482" i="1"/>
  <c r="W2596" i="1"/>
  <c r="H2596" i="1"/>
  <c r="U2596" i="1" s="1"/>
  <c r="V2596" i="1" s="1"/>
  <c r="O2596" i="1"/>
  <c r="H2387" i="1"/>
  <c r="U2387" i="1" s="1"/>
  <c r="W2387" i="1" s="1"/>
  <c r="H2388" i="1"/>
  <c r="U2388" i="1" s="1"/>
  <c r="W2388" i="1" s="1"/>
  <c r="Z2388" i="1" s="1"/>
  <c r="H2389" i="1"/>
  <c r="U2389" i="1" s="1"/>
  <c r="W2389" i="1" s="1"/>
  <c r="H2390" i="1"/>
  <c r="U2390" i="1" s="1"/>
  <c r="W2390" i="1" s="1"/>
  <c r="H2391" i="1"/>
  <c r="U2391" i="1" s="1"/>
  <c r="W2391" i="1" s="1"/>
  <c r="H2392" i="1"/>
  <c r="U2392" i="1" s="1"/>
  <c r="W2392" i="1" s="1"/>
  <c r="H2393" i="1"/>
  <c r="U2393" i="1" s="1"/>
  <c r="W2393" i="1" s="1"/>
  <c r="H2394" i="1"/>
  <c r="U2394" i="1" s="1"/>
  <c r="W2394" i="1" s="1"/>
  <c r="Z2394" i="1" s="1"/>
  <c r="H2395" i="1"/>
  <c r="U2395" i="1" s="1"/>
  <c r="W2395" i="1" s="1"/>
  <c r="H2396" i="1"/>
  <c r="U2396" i="1" s="1"/>
  <c r="W2396" i="1" s="1"/>
  <c r="Z2396" i="1" s="1"/>
  <c r="H2403" i="1"/>
  <c r="U2403" i="1" s="1"/>
  <c r="W2403" i="1" s="1"/>
  <c r="H2404" i="1"/>
  <c r="U2404" i="1" s="1"/>
  <c r="W2404" i="1" s="1"/>
  <c r="H2430" i="1"/>
  <c r="U2430" i="1" s="1"/>
  <c r="V2430" i="1" s="1"/>
  <c r="O2432" i="1"/>
  <c r="H2434" i="1"/>
  <c r="U2434" i="1" s="1"/>
  <c r="V2434" i="1" s="1"/>
  <c r="Y2434" i="1" s="1"/>
  <c r="H2476" i="1"/>
  <c r="U2476" i="1" s="1"/>
  <c r="V2476" i="1" s="1"/>
  <c r="W2493" i="1"/>
  <c r="H2504" i="1"/>
  <c r="U2504" i="1" s="1"/>
  <c r="V2504" i="1" s="1"/>
  <c r="W2504" i="1"/>
  <c r="H2516" i="1"/>
  <c r="U2516" i="1" s="1"/>
  <c r="V2516" i="1" s="1"/>
  <c r="W2516" i="1"/>
  <c r="H2531" i="1"/>
  <c r="U2531" i="1" s="1"/>
  <c r="V2531" i="1" s="1"/>
  <c r="W2531" i="1"/>
  <c r="O2531" i="1"/>
  <c r="W2616" i="1"/>
  <c r="O2616" i="1"/>
  <c r="H2616" i="1"/>
  <c r="U2616" i="1" s="1"/>
  <c r="V2616" i="1" s="1"/>
  <c r="W2618" i="1"/>
  <c r="O2618" i="1"/>
  <c r="H2618" i="1"/>
  <c r="U2618" i="1" s="1"/>
  <c r="V2618" i="1" s="1"/>
  <c r="O2715" i="1"/>
  <c r="H2715" i="1"/>
  <c r="U2715" i="1" s="1"/>
  <c r="V2715" i="1" s="1"/>
  <c r="W2423" i="1"/>
  <c r="O2427" i="1"/>
  <c r="W2436" i="1"/>
  <c r="O2439" i="1"/>
  <c r="O2455" i="1"/>
  <c r="O2461" i="1"/>
  <c r="X2470" i="1"/>
  <c r="X2473" i="1"/>
  <c r="H2491" i="1"/>
  <c r="U2491" i="1" s="1"/>
  <c r="V2491" i="1" s="1"/>
  <c r="W2491" i="1"/>
  <c r="H2511" i="1"/>
  <c r="U2511" i="1" s="1"/>
  <c r="V2511" i="1" s="1"/>
  <c r="W2511" i="1"/>
  <c r="X2524" i="1"/>
  <c r="O2524" i="1"/>
  <c r="X2588" i="1"/>
  <c r="O2588" i="1"/>
  <c r="O2438" i="1"/>
  <c r="W2456" i="1"/>
  <c r="Y2456" i="1" s="1"/>
  <c r="W2462" i="1"/>
  <c r="H2464" i="1"/>
  <c r="U2464" i="1" s="1"/>
  <c r="V2464" i="1" s="1"/>
  <c r="Y2464" i="1" s="1"/>
  <c r="X2465" i="1"/>
  <c r="H2469" i="1"/>
  <c r="U2469" i="1" s="1"/>
  <c r="V2469" i="1" s="1"/>
  <c r="O2476" i="1"/>
  <c r="W2483" i="1"/>
  <c r="X2488" i="1"/>
  <c r="H2490" i="1"/>
  <c r="U2490" i="1" s="1"/>
  <c r="V2490" i="1" s="1"/>
  <c r="X2495" i="1"/>
  <c r="X2497" i="1"/>
  <c r="X2499" i="1"/>
  <c r="O2504" i="1"/>
  <c r="H2506" i="1"/>
  <c r="U2506" i="1" s="1"/>
  <c r="V2506" i="1" s="1"/>
  <c r="W2506" i="1"/>
  <c r="O2516" i="1"/>
  <c r="H2518" i="1"/>
  <c r="U2518" i="1" s="1"/>
  <c r="V2518" i="1" s="1"/>
  <c r="W2518" i="1"/>
  <c r="H2529" i="1"/>
  <c r="U2529" i="1" s="1"/>
  <c r="V2529" i="1" s="1"/>
  <c r="W2529" i="1"/>
  <c r="O2529" i="1"/>
  <c r="O2757" i="1"/>
  <c r="X2757" i="1"/>
  <c r="H2451" i="1"/>
  <c r="U2451" i="1" s="1"/>
  <c r="V2451" i="1" s="1"/>
  <c r="Y2451" i="1" s="1"/>
  <c r="W2469" i="1"/>
  <c r="W2478" i="1"/>
  <c r="Y2478" i="1" s="1"/>
  <c r="O2483" i="1"/>
  <c r="O2491" i="1"/>
  <c r="H2493" i="1"/>
  <c r="U2493" i="1" s="1"/>
  <c r="V2493" i="1" s="1"/>
  <c r="O2511" i="1"/>
  <c r="H2513" i="1"/>
  <c r="U2513" i="1" s="1"/>
  <c r="V2513" i="1" s="1"/>
  <c r="W2513" i="1"/>
  <c r="O2522" i="1"/>
  <c r="H2524" i="1"/>
  <c r="U2524" i="1" s="1"/>
  <c r="V2524" i="1" s="1"/>
  <c r="W2524" i="1"/>
  <c r="H2574" i="1"/>
  <c r="U2574" i="1" s="1"/>
  <c r="V2574" i="1" s="1"/>
  <c r="W2574" i="1"/>
  <c r="W2599" i="1"/>
  <c r="H2599" i="1"/>
  <c r="U2599" i="1" s="1"/>
  <c r="V2599" i="1" s="1"/>
  <c r="O2599" i="1"/>
  <c r="Y2497" i="1"/>
  <c r="Y2499" i="1"/>
  <c r="O2506" i="1"/>
  <c r="H2508" i="1"/>
  <c r="U2508" i="1" s="1"/>
  <c r="V2508" i="1" s="1"/>
  <c r="W2508" i="1"/>
  <c r="O2518" i="1"/>
  <c r="H2522" i="1"/>
  <c r="U2522" i="1" s="1"/>
  <c r="V2522" i="1" s="1"/>
  <c r="H2527" i="1"/>
  <c r="U2527" i="1" s="1"/>
  <c r="V2527" i="1" s="1"/>
  <c r="W2527" i="1"/>
  <c r="O2527" i="1"/>
  <c r="W2664" i="1"/>
  <c r="O2664" i="1"/>
  <c r="H2664" i="1"/>
  <c r="U2664" i="1" s="1"/>
  <c r="V2664" i="1" s="1"/>
  <c r="O2424" i="1"/>
  <c r="H2428" i="1"/>
  <c r="U2428" i="1" s="1"/>
  <c r="V2428" i="1" s="1"/>
  <c r="O2437" i="1"/>
  <c r="O2442" i="1"/>
  <c r="X2463" i="1"/>
  <c r="X2472" i="1"/>
  <c r="X2475" i="1"/>
  <c r="W2480" i="1"/>
  <c r="O2485" i="1"/>
  <c r="H2503" i="1"/>
  <c r="U2503" i="1" s="1"/>
  <c r="V2503" i="1" s="1"/>
  <c r="W2503" i="1"/>
  <c r="H2515" i="1"/>
  <c r="U2515" i="1" s="1"/>
  <c r="V2515" i="1" s="1"/>
  <c r="W2515" i="1"/>
  <c r="H2532" i="1"/>
  <c r="U2532" i="1" s="1"/>
  <c r="V2532" i="1" s="1"/>
  <c r="W2532" i="1"/>
  <c r="O2532" i="1"/>
  <c r="W2593" i="1"/>
  <c r="H2593" i="1"/>
  <c r="U2593" i="1" s="1"/>
  <c r="V2593" i="1" s="1"/>
  <c r="O2593" i="1"/>
  <c r="W2604" i="1"/>
  <c r="O2604" i="1"/>
  <c r="H2604" i="1"/>
  <c r="U2604" i="1" s="1"/>
  <c r="V2604" i="1" s="1"/>
  <c r="W2606" i="1"/>
  <c r="O2606" i="1"/>
  <c r="H2606" i="1"/>
  <c r="U2606" i="1" s="1"/>
  <c r="V2606" i="1" s="1"/>
  <c r="O2655" i="1"/>
  <c r="H2510" i="1"/>
  <c r="U2510" i="1" s="1"/>
  <c r="V2510" i="1" s="1"/>
  <c r="W2510" i="1"/>
  <c r="W2519" i="1"/>
  <c r="H2525" i="1"/>
  <c r="U2525" i="1" s="1"/>
  <c r="V2525" i="1" s="1"/>
  <c r="W2525" i="1"/>
  <c r="O2525" i="1"/>
  <c r="O2666" i="1"/>
  <c r="W2666" i="1"/>
  <c r="H2666" i="1"/>
  <c r="U2666" i="1" s="1"/>
  <c r="V2666" i="1" s="1"/>
  <c r="W2427" i="1"/>
  <c r="Y2427" i="1" s="1"/>
  <c r="H2436" i="1"/>
  <c r="U2436" i="1" s="1"/>
  <c r="V2436" i="1" s="1"/>
  <c r="O2452" i="1"/>
  <c r="O2458" i="1"/>
  <c r="X2468" i="1"/>
  <c r="H2482" i="1"/>
  <c r="U2482" i="1" s="1"/>
  <c r="V2482" i="1" s="1"/>
  <c r="X2487" i="1"/>
  <c r="O2487" i="1"/>
  <c r="O2503" i="1"/>
  <c r="H2505" i="1"/>
  <c r="U2505" i="1" s="1"/>
  <c r="V2505" i="1" s="1"/>
  <c r="W2505" i="1"/>
  <c r="O2515" i="1"/>
  <c r="H2517" i="1"/>
  <c r="U2517" i="1" s="1"/>
  <c r="V2517" i="1" s="1"/>
  <c r="W2517" i="1"/>
  <c r="H2530" i="1"/>
  <c r="U2530" i="1" s="1"/>
  <c r="V2530" i="1" s="1"/>
  <c r="W2530" i="1"/>
  <c r="O2530" i="1"/>
  <c r="W2536" i="1"/>
  <c r="O2536" i="1"/>
  <c r="H2536" i="1"/>
  <c r="U2536" i="1" s="1"/>
  <c r="V2536" i="1" s="1"/>
  <c r="X2646" i="1"/>
  <c r="O2646" i="1"/>
  <c r="O2649" i="1"/>
  <c r="W2477" i="1"/>
  <c r="O2482" i="1"/>
  <c r="O2490" i="1"/>
  <c r="H2492" i="1"/>
  <c r="U2492" i="1" s="1"/>
  <c r="V2492" i="1" s="1"/>
  <c r="W2492" i="1"/>
  <c r="X2494" i="1"/>
  <c r="X2496" i="1"/>
  <c r="X2498" i="1"/>
  <c r="X2500" i="1"/>
  <c r="H2512" i="1"/>
  <c r="U2512" i="1" s="1"/>
  <c r="V2512" i="1" s="1"/>
  <c r="W2512" i="1"/>
  <c r="X2523" i="1"/>
  <c r="O2523" i="1"/>
  <c r="W2585" i="1"/>
  <c r="O2585" i="1"/>
  <c r="H2585" i="1"/>
  <c r="U2585" i="1" s="1"/>
  <c r="V2585" i="1" s="1"/>
  <c r="X2643" i="1"/>
  <c r="O2643" i="1"/>
  <c r="W2438" i="1"/>
  <c r="Y2438" i="1" s="1"/>
  <c r="W2439" i="1"/>
  <c r="X2471" i="1"/>
  <c r="X2474" i="1"/>
  <c r="O2477" i="1"/>
  <c r="X2478" i="1"/>
  <c r="W2484" i="1"/>
  <c r="Y2484" i="1" s="1"/>
  <c r="X2489" i="1"/>
  <c r="O2505" i="1"/>
  <c r="H2507" i="1"/>
  <c r="U2507" i="1" s="1"/>
  <c r="V2507" i="1" s="1"/>
  <c r="W2507" i="1"/>
  <c r="O2517" i="1"/>
  <c r="H2519" i="1"/>
  <c r="U2519" i="1" s="1"/>
  <c r="V2519" i="1" s="1"/>
  <c r="H2528" i="1"/>
  <c r="U2528" i="1" s="1"/>
  <c r="V2528" i="1" s="1"/>
  <c r="W2528" i="1"/>
  <c r="O2528" i="1"/>
  <c r="X2640" i="1"/>
  <c r="O2640" i="1"/>
  <c r="W2549" i="1"/>
  <c r="Y2549" i="1" s="1"/>
  <c r="W2550" i="1"/>
  <c r="Y2550" i="1" s="1"/>
  <c r="W2551" i="1"/>
  <c r="Y2551" i="1" s="1"/>
  <c r="W2552" i="1"/>
  <c r="Y2552" i="1" s="1"/>
  <c r="W2553" i="1"/>
  <c r="W2554" i="1"/>
  <c r="W2555" i="1"/>
  <c r="W2556" i="1"/>
  <c r="Y2556" i="1" s="1"/>
  <c r="W2557" i="1"/>
  <c r="Y2557" i="1" s="1"/>
  <c r="W2558" i="1"/>
  <c r="W2559" i="1"/>
  <c r="Y2559" i="1" s="1"/>
  <c r="W2560" i="1"/>
  <c r="O2574" i="1"/>
  <c r="O2575" i="1"/>
  <c r="O2576" i="1"/>
  <c r="O2577" i="1"/>
  <c r="O2578" i="1"/>
  <c r="O2579" i="1"/>
  <c r="O2580" i="1"/>
  <c r="O2581" i="1"/>
  <c r="W2590" i="1"/>
  <c r="Y2590" i="1" s="1"/>
  <c r="O2590" i="1"/>
  <c r="O2594" i="1"/>
  <c r="O2597" i="1"/>
  <c r="O2600" i="1"/>
  <c r="W2611" i="1"/>
  <c r="O2611" i="1"/>
  <c r="O2625" i="1"/>
  <c r="H2625" i="1"/>
  <c r="U2625" i="1" s="1"/>
  <c r="V2625" i="1" s="1"/>
  <c r="O2628" i="1"/>
  <c r="H2628" i="1"/>
  <c r="U2628" i="1" s="1"/>
  <c r="V2628" i="1" s="1"/>
  <c r="O2631" i="1"/>
  <c r="H2631" i="1"/>
  <c r="U2631" i="1" s="1"/>
  <c r="V2631" i="1" s="1"/>
  <c r="W2631" i="1"/>
  <c r="Y2643" i="1"/>
  <c r="X2648" i="1"/>
  <c r="H2651" i="1"/>
  <c r="U2651" i="1" s="1"/>
  <c r="V2651" i="1" s="1"/>
  <c r="Y2651" i="1" s="1"/>
  <c r="H2654" i="1"/>
  <c r="U2654" i="1" s="1"/>
  <c r="V2654" i="1" s="1"/>
  <c r="H2657" i="1"/>
  <c r="U2657" i="1" s="1"/>
  <c r="V2657" i="1" s="1"/>
  <c r="Y2657" i="1" s="1"/>
  <c r="H2660" i="1"/>
  <c r="U2660" i="1" s="1"/>
  <c r="V2660" i="1" s="1"/>
  <c r="W2660" i="1"/>
  <c r="O2660" i="1"/>
  <c r="W2601" i="1"/>
  <c r="Y2601" i="1" s="1"/>
  <c r="O2601" i="1"/>
  <c r="W2613" i="1"/>
  <c r="O2613" i="1"/>
  <c r="W2621" i="1"/>
  <c r="Y2621" i="1" s="1"/>
  <c r="O2621" i="1"/>
  <c r="X2860" i="1"/>
  <c r="O2860" i="1"/>
  <c r="W2575" i="1"/>
  <c r="Y2575" i="1" s="1"/>
  <c r="W2576" i="1"/>
  <c r="W2577" i="1"/>
  <c r="Y2577" i="1" s="1"/>
  <c r="W2578" i="1"/>
  <c r="W2579" i="1"/>
  <c r="W2580" i="1"/>
  <c r="Y2580" i="1" s="1"/>
  <c r="W2581" i="1"/>
  <c r="Y2581" i="1" s="1"/>
  <c r="W2584" i="1"/>
  <c r="O2584" i="1"/>
  <c r="W2608" i="1"/>
  <c r="Y2608" i="1" s="1"/>
  <c r="O2608" i="1"/>
  <c r="X2639" i="1"/>
  <c r="O2639" i="1"/>
  <c r="X2642" i="1"/>
  <c r="O2642" i="1"/>
  <c r="X2645" i="1"/>
  <c r="O2645" i="1"/>
  <c r="W2603" i="1"/>
  <c r="O2603" i="1"/>
  <c r="W2615" i="1"/>
  <c r="Y2615" i="1" s="1"/>
  <c r="O2615" i="1"/>
  <c r="O2624" i="1"/>
  <c r="H2624" i="1"/>
  <c r="U2624" i="1" s="1"/>
  <c r="V2624" i="1" s="1"/>
  <c r="O2627" i="1"/>
  <c r="H2627" i="1"/>
  <c r="U2627" i="1" s="1"/>
  <c r="V2627" i="1" s="1"/>
  <c r="O2630" i="1"/>
  <c r="H2630" i="1"/>
  <c r="U2630" i="1" s="1"/>
  <c r="V2630" i="1" s="1"/>
  <c r="H2650" i="1"/>
  <c r="U2650" i="1" s="1"/>
  <c r="V2650" i="1" s="1"/>
  <c r="Y2650" i="1" s="1"/>
  <c r="H2653" i="1"/>
  <c r="U2653" i="1" s="1"/>
  <c r="V2653" i="1" s="1"/>
  <c r="Y2653" i="1" s="1"/>
  <c r="H2656" i="1"/>
  <c r="U2656" i="1" s="1"/>
  <c r="V2656" i="1" s="1"/>
  <c r="Y2656" i="1" s="1"/>
  <c r="O2717" i="1"/>
  <c r="W2470" i="1"/>
  <c r="W2471" i="1"/>
  <c r="Y2471" i="1" s="1"/>
  <c r="W2472" i="1"/>
  <c r="Y2472" i="1" s="1"/>
  <c r="W2473" i="1"/>
  <c r="Y2473" i="1" s="1"/>
  <c r="W2474" i="1"/>
  <c r="Y2474" i="1" s="1"/>
  <c r="W2475" i="1"/>
  <c r="W2520" i="1"/>
  <c r="W2521" i="1"/>
  <c r="O2533" i="1"/>
  <c r="O2534" i="1"/>
  <c r="W2589" i="1"/>
  <c r="Y2589" i="1" s="1"/>
  <c r="O2589" i="1"/>
  <c r="W2610" i="1"/>
  <c r="Y2610" i="1" s="1"/>
  <c r="O2610" i="1"/>
  <c r="W2625" i="1"/>
  <c r="W2628" i="1"/>
  <c r="O2651" i="1"/>
  <c r="O2654" i="1"/>
  <c r="O2657" i="1"/>
  <c r="X2675" i="1"/>
  <c r="O2675" i="1"/>
  <c r="O2704" i="1"/>
  <c r="W2476" i="1"/>
  <c r="W2482" i="1"/>
  <c r="W2522" i="1"/>
  <c r="O2535" i="1"/>
  <c r="W2583" i="1"/>
  <c r="Y2583" i="1" s="1"/>
  <c r="O2583" i="1"/>
  <c r="X2589" i="1"/>
  <c r="H2594" i="1"/>
  <c r="U2594" i="1" s="1"/>
  <c r="V2594" i="1" s="1"/>
  <c r="H2597" i="1"/>
  <c r="U2597" i="1" s="1"/>
  <c r="V2597" i="1" s="1"/>
  <c r="Y2597" i="1" s="1"/>
  <c r="W2605" i="1"/>
  <c r="Y2605" i="1" s="1"/>
  <c r="O2605" i="1"/>
  <c r="W2617" i="1"/>
  <c r="Y2617" i="1" s="1"/>
  <c r="O2617" i="1"/>
  <c r="O2633" i="1"/>
  <c r="O2635" i="1"/>
  <c r="H2738" i="1"/>
  <c r="U2738" i="1" s="1"/>
  <c r="V2738" i="1" s="1"/>
  <c r="O2738" i="1"/>
  <c r="W2738" i="1"/>
  <c r="W2819" i="1"/>
  <c r="O2819" i="1"/>
  <c r="H2819" i="1"/>
  <c r="U2819" i="1" s="1"/>
  <c r="V2819" i="1" s="1"/>
  <c r="O2582" i="1"/>
  <c r="O2586" i="1"/>
  <c r="O2587" i="1"/>
  <c r="W2591" i="1"/>
  <c r="Y2591" i="1" s="1"/>
  <c r="O2591" i="1"/>
  <c r="W2612" i="1"/>
  <c r="O2612" i="1"/>
  <c r="O2623" i="1"/>
  <c r="X2638" i="1"/>
  <c r="O2638" i="1"/>
  <c r="X2641" i="1"/>
  <c r="O2641" i="1"/>
  <c r="X2644" i="1"/>
  <c r="O2644" i="1"/>
  <c r="X2647" i="1"/>
  <c r="O2647" i="1"/>
  <c r="X2679" i="1"/>
  <c r="O2679" i="1"/>
  <c r="X2586" i="1"/>
  <c r="X2591" i="1"/>
  <c r="O2592" i="1"/>
  <c r="O2595" i="1"/>
  <c r="O2598" i="1"/>
  <c r="W2607" i="1"/>
  <c r="Y2607" i="1" s="1"/>
  <c r="O2607" i="1"/>
  <c r="O2626" i="1"/>
  <c r="H2626" i="1"/>
  <c r="U2626" i="1" s="1"/>
  <c r="V2626" i="1" s="1"/>
  <c r="Y2626" i="1" s="1"/>
  <c r="O2629" i="1"/>
  <c r="H2629" i="1"/>
  <c r="U2629" i="1" s="1"/>
  <c r="V2629" i="1" s="1"/>
  <c r="H2635" i="1"/>
  <c r="U2635" i="1" s="1"/>
  <c r="V2635" i="1" s="1"/>
  <c r="W2635" i="1"/>
  <c r="H2649" i="1"/>
  <c r="U2649" i="1" s="1"/>
  <c r="V2649" i="1" s="1"/>
  <c r="H2652" i="1"/>
  <c r="U2652" i="1" s="1"/>
  <c r="V2652" i="1" s="1"/>
  <c r="H2655" i="1"/>
  <c r="U2655" i="1" s="1"/>
  <c r="V2655" i="1" s="1"/>
  <c r="H2724" i="1"/>
  <c r="U2724" i="1" s="1"/>
  <c r="V2724" i="1" s="1"/>
  <c r="O2724" i="1"/>
  <c r="W2724" i="1"/>
  <c r="H2726" i="1"/>
  <c r="U2726" i="1" s="1"/>
  <c r="V2726" i="1" s="1"/>
  <c r="O2726" i="1"/>
  <c r="W2726" i="1"/>
  <c r="X2749" i="1"/>
  <c r="O2749" i="1"/>
  <c r="W2602" i="1"/>
  <c r="Y2602" i="1" s="1"/>
  <c r="O2602" i="1"/>
  <c r="W2614" i="1"/>
  <c r="Y2614" i="1" s="1"/>
  <c r="O2614" i="1"/>
  <c r="W2624" i="1"/>
  <c r="W2627" i="1"/>
  <c r="W2630" i="1"/>
  <c r="O2632" i="1"/>
  <c r="H2636" i="1"/>
  <c r="U2636" i="1" s="1"/>
  <c r="V2636" i="1" s="1"/>
  <c r="O2636" i="1"/>
  <c r="O2650" i="1"/>
  <c r="O2653" i="1"/>
  <c r="O2656" i="1"/>
  <c r="X2683" i="1"/>
  <c r="O2683" i="1"/>
  <c r="O2716" i="1"/>
  <c r="H2718" i="1"/>
  <c r="U2718" i="1" s="1"/>
  <c r="V2718" i="1" s="1"/>
  <c r="W2771" i="1"/>
  <c r="O2771" i="1"/>
  <c r="H2784" i="1"/>
  <c r="U2784" i="1" s="1"/>
  <c r="V2784" i="1" s="1"/>
  <c r="O2784" i="1"/>
  <c r="W2784" i="1"/>
  <c r="W2609" i="1"/>
  <c r="O2609" i="1"/>
  <c r="O2789" i="1"/>
  <c r="H2789" i="1"/>
  <c r="U2789" i="1" s="1"/>
  <c r="V2789" i="1" s="1"/>
  <c r="Y2789" i="1" s="1"/>
  <c r="H2675" i="1"/>
  <c r="U2675" i="1" s="1"/>
  <c r="V2675" i="1" s="1"/>
  <c r="Y2675" i="1" s="1"/>
  <c r="H2679" i="1"/>
  <c r="U2679" i="1" s="1"/>
  <c r="V2679" i="1" s="1"/>
  <c r="Y2679" i="1" s="1"/>
  <c r="H2683" i="1"/>
  <c r="U2683" i="1" s="1"/>
  <c r="V2683" i="1" s="1"/>
  <c r="O2692" i="1"/>
  <c r="W2703" i="1"/>
  <c r="Y2703" i="1" s="1"/>
  <c r="W2709" i="1"/>
  <c r="Y2709" i="1" s="1"/>
  <c r="W2715" i="1"/>
  <c r="H2729" i="1"/>
  <c r="U2729" i="1" s="1"/>
  <c r="V2729" i="1" s="1"/>
  <c r="Y2729" i="1" s="1"/>
  <c r="O2729" i="1"/>
  <c r="X2732" i="1"/>
  <c r="O2732" i="1"/>
  <c r="H2735" i="1"/>
  <c r="U2735" i="1" s="1"/>
  <c r="V2735" i="1" s="1"/>
  <c r="W2735" i="1"/>
  <c r="O2697" i="1"/>
  <c r="O2720" i="1"/>
  <c r="O2722" i="1"/>
  <c r="H2731" i="1"/>
  <c r="U2731" i="1" s="1"/>
  <c r="V2731" i="1" s="1"/>
  <c r="W2731" i="1"/>
  <c r="O2731" i="1"/>
  <c r="W2806" i="1"/>
  <c r="Y2806" i="1" s="1"/>
  <c r="O2806" i="1"/>
  <c r="H2842" i="1"/>
  <c r="U2842" i="1" s="1"/>
  <c r="V2842" i="1" s="1"/>
  <c r="W2842" i="1"/>
  <c r="O2673" i="1"/>
  <c r="O2696" i="1"/>
  <c r="O2719" i="1"/>
  <c r="W2816" i="1"/>
  <c r="O2816" i="1"/>
  <c r="H2816" i="1"/>
  <c r="U2816" i="1" s="1"/>
  <c r="V2816" i="1" s="1"/>
  <c r="W2840" i="1"/>
  <c r="H2840" i="1"/>
  <c r="U2840" i="1" s="1"/>
  <c r="V2840" i="1" s="1"/>
  <c r="H2689" i="1"/>
  <c r="U2689" i="1" s="1"/>
  <c r="V2689" i="1" s="1"/>
  <c r="Y2689" i="1" s="1"/>
  <c r="H2728" i="1"/>
  <c r="U2728" i="1" s="1"/>
  <c r="V2728" i="1" s="1"/>
  <c r="Y2728" i="1" s="1"/>
  <c r="O2728" i="1"/>
  <c r="O2745" i="1"/>
  <c r="H2755" i="1"/>
  <c r="U2755" i="1" s="1"/>
  <c r="V2755" i="1" s="1"/>
  <c r="W2755" i="1"/>
  <c r="X2763" i="1"/>
  <c r="O2763" i="1"/>
  <c r="H2801" i="1"/>
  <c r="U2801" i="1" s="1"/>
  <c r="V2801" i="1" s="1"/>
  <c r="Y2801" i="1" s="1"/>
  <c r="O2718" i="1"/>
  <c r="X2723" i="1"/>
  <c r="O2723" i="1"/>
  <c r="X2768" i="1"/>
  <c r="O2768" i="1"/>
  <c r="X2772" i="1"/>
  <c r="O2772" i="1"/>
  <c r="O2622" i="1"/>
  <c r="O2665" i="1"/>
  <c r="O2691" i="1"/>
  <c r="H2730" i="1"/>
  <c r="U2730" i="1" s="1"/>
  <c r="V2730" i="1" s="1"/>
  <c r="O2730" i="1"/>
  <c r="O2740" i="1"/>
  <c r="X2742" i="1"/>
  <c r="O2742" i="1"/>
  <c r="Y2743" i="1"/>
  <c r="O2751" i="1"/>
  <c r="W2792" i="1"/>
  <c r="O2792" i="1"/>
  <c r="H2792" i="1"/>
  <c r="U2792" i="1" s="1"/>
  <c r="V2792" i="1" s="1"/>
  <c r="O2671" i="1"/>
  <c r="O2678" i="1"/>
  <c r="O2682" i="1"/>
  <c r="O2686" i="1"/>
  <c r="O2694" i="1"/>
  <c r="O2700" i="1"/>
  <c r="W2705" i="1"/>
  <c r="Y2705" i="1" s="1"/>
  <c r="W2711" i="1"/>
  <c r="Y2711" i="1" s="1"/>
  <c r="W2717" i="1"/>
  <c r="Y2717" i="1" s="1"/>
  <c r="H2725" i="1"/>
  <c r="U2725" i="1" s="1"/>
  <c r="V2725" i="1" s="1"/>
  <c r="O2725" i="1"/>
  <c r="X2733" i="1"/>
  <c r="O2733" i="1"/>
  <c r="H2737" i="1"/>
  <c r="U2737" i="1" s="1"/>
  <c r="V2737" i="1" s="1"/>
  <c r="O2737" i="1"/>
  <c r="X2739" i="1"/>
  <c r="O2785" i="1"/>
  <c r="X2785" i="1"/>
  <c r="H2832" i="1"/>
  <c r="U2832" i="1" s="1"/>
  <c r="V2832" i="1" s="1"/>
  <c r="W2832" i="1"/>
  <c r="O2832" i="1"/>
  <c r="H2834" i="1"/>
  <c r="U2834" i="1" s="1"/>
  <c r="V2834" i="1" s="1"/>
  <c r="W2834" i="1"/>
  <c r="O2834" i="1"/>
  <c r="O2670" i="1"/>
  <c r="H2676" i="1"/>
  <c r="U2676" i="1" s="1"/>
  <c r="V2676" i="1" s="1"/>
  <c r="Y2676" i="1" s="1"/>
  <c r="H2680" i="1"/>
  <c r="U2680" i="1" s="1"/>
  <c r="V2680" i="1" s="1"/>
  <c r="Y2680" i="1" s="1"/>
  <c r="H2684" i="1"/>
  <c r="U2684" i="1" s="1"/>
  <c r="V2684" i="1" s="1"/>
  <c r="Y2684" i="1" s="1"/>
  <c r="O2690" i="1"/>
  <c r="O2734" i="1"/>
  <c r="O2830" i="1"/>
  <c r="X2830" i="1"/>
  <c r="O2669" i="1"/>
  <c r="O2688" i="1"/>
  <c r="O2693" i="1"/>
  <c r="O2699" i="1"/>
  <c r="W2704" i="1"/>
  <c r="Y2704" i="1" s="1"/>
  <c r="W2710" i="1"/>
  <c r="W2716" i="1"/>
  <c r="H2727" i="1"/>
  <c r="U2727" i="1" s="1"/>
  <c r="V2727" i="1" s="1"/>
  <c r="Y2727" i="1" s="1"/>
  <c r="O2727" i="1"/>
  <c r="X2736" i="1"/>
  <c r="W2737" i="1"/>
  <c r="H2739" i="1"/>
  <c r="U2739" i="1" s="1"/>
  <c r="V2739" i="1" s="1"/>
  <c r="Y2739" i="1" s="1"/>
  <c r="O2739" i="1"/>
  <c r="O2748" i="1"/>
  <c r="O2755" i="1"/>
  <c r="H2761" i="1"/>
  <c r="U2761" i="1" s="1"/>
  <c r="V2761" i="1" s="1"/>
  <c r="W2761" i="1"/>
  <c r="O2761" i="1"/>
  <c r="X2782" i="1"/>
  <c r="O2782" i="1"/>
  <c r="O2743" i="1"/>
  <c r="X2747" i="1"/>
  <c r="H2750" i="1"/>
  <c r="U2750" i="1" s="1"/>
  <c r="V2750" i="1" s="1"/>
  <c r="H2756" i="1"/>
  <c r="U2756" i="1" s="1"/>
  <c r="V2756" i="1" s="1"/>
  <c r="X2907" i="1"/>
  <c r="O2907" i="1"/>
  <c r="W2692" i="1"/>
  <c r="W2718" i="1"/>
  <c r="O2752" i="1"/>
  <c r="O2758" i="1"/>
  <c r="H2768" i="1"/>
  <c r="U2768" i="1" s="1"/>
  <c r="V2768" i="1" s="1"/>
  <c r="H2772" i="1"/>
  <c r="U2772" i="1" s="1"/>
  <c r="V2772" i="1" s="1"/>
  <c r="Y2772" i="1" s="1"/>
  <c r="H2776" i="1"/>
  <c r="U2776" i="1" s="1"/>
  <c r="V2776" i="1" s="1"/>
  <c r="W2776" i="1"/>
  <c r="H2779" i="1"/>
  <c r="U2779" i="1" s="1"/>
  <c r="V2779" i="1" s="1"/>
  <c r="W2779" i="1"/>
  <c r="H2782" i="1"/>
  <c r="U2782" i="1" s="1"/>
  <c r="V2782" i="1" s="1"/>
  <c r="Y2782" i="1" s="1"/>
  <c r="X2796" i="1"/>
  <c r="W2798" i="1"/>
  <c r="O2798" i="1"/>
  <c r="H2798" i="1"/>
  <c r="U2798" i="1" s="1"/>
  <c r="V2798" i="1" s="1"/>
  <c r="X2804" i="1"/>
  <c r="O2804" i="1"/>
  <c r="O2828" i="1"/>
  <c r="X2840" i="1"/>
  <c r="H2846" i="1"/>
  <c r="U2846" i="1" s="1"/>
  <c r="V2846" i="1" s="1"/>
  <c r="O2846" i="1"/>
  <c r="X2863" i="1"/>
  <c r="W2890" i="1"/>
  <c r="H2890" i="1"/>
  <c r="U2890" i="1" s="1"/>
  <c r="V2890" i="1" s="1"/>
  <c r="X2905" i="1"/>
  <c r="O2905" i="1"/>
  <c r="O2736" i="1"/>
  <c r="W2742" i="1"/>
  <c r="H2754" i="1"/>
  <c r="U2754" i="1" s="1"/>
  <c r="V2754" i="1" s="1"/>
  <c r="H2760" i="1"/>
  <c r="U2760" i="1" s="1"/>
  <c r="V2760" i="1" s="1"/>
  <c r="X2767" i="1"/>
  <c r="H2771" i="1"/>
  <c r="U2771" i="1" s="1"/>
  <c r="V2771" i="1" s="1"/>
  <c r="H2775" i="1"/>
  <c r="U2775" i="1" s="1"/>
  <c r="V2775" i="1" s="1"/>
  <c r="O2788" i="1"/>
  <c r="H2808" i="1"/>
  <c r="U2808" i="1" s="1"/>
  <c r="V2808" i="1" s="1"/>
  <c r="W2808" i="1"/>
  <c r="X2854" i="1"/>
  <c r="X2862" i="1"/>
  <c r="X2941" i="1"/>
  <c r="O2941" i="1"/>
  <c r="W2741" i="1"/>
  <c r="O2750" i="1"/>
  <c r="O2756" i="1"/>
  <c r="H2778" i="1"/>
  <c r="U2778" i="1" s="1"/>
  <c r="V2778" i="1" s="1"/>
  <c r="W2778" i="1"/>
  <c r="H2781" i="1"/>
  <c r="U2781" i="1" s="1"/>
  <c r="V2781" i="1" s="1"/>
  <c r="W2781" i="1"/>
  <c r="W2795" i="1"/>
  <c r="Y2795" i="1" s="1"/>
  <c r="O2795" i="1"/>
  <c r="W2824" i="1"/>
  <c r="Y2824" i="1" s="1"/>
  <c r="O2824" i="1"/>
  <c r="Y2839" i="1"/>
  <c r="H2845" i="1"/>
  <c r="U2845" i="1" s="1"/>
  <c r="V2845" i="1" s="1"/>
  <c r="O2845" i="1"/>
  <c r="W2845" i="1"/>
  <c r="O2863" i="1"/>
  <c r="H2902" i="1"/>
  <c r="U2902" i="1" s="1"/>
  <c r="V2902" i="1" s="1"/>
  <c r="W2902" i="1"/>
  <c r="O2902" i="1"/>
  <c r="X2929" i="1"/>
  <c r="O2929" i="1"/>
  <c r="O2939" i="1"/>
  <c r="W2740" i="1"/>
  <c r="Y2740" i="1" s="1"/>
  <c r="H2753" i="1"/>
  <c r="U2753" i="1" s="1"/>
  <c r="V2753" i="1" s="1"/>
  <c r="H2759" i="1"/>
  <c r="U2759" i="1" s="1"/>
  <c r="V2759" i="1" s="1"/>
  <c r="Y2759" i="1" s="1"/>
  <c r="O2776" i="1"/>
  <c r="O2779" i="1"/>
  <c r="X2781" i="1"/>
  <c r="H2797" i="1"/>
  <c r="U2797" i="1" s="1"/>
  <c r="V2797" i="1" s="1"/>
  <c r="X2813" i="1"/>
  <c r="O2839" i="1"/>
  <c r="X2841" i="1"/>
  <c r="W2846" i="1"/>
  <c r="X2850" i="1"/>
  <c r="O2859" i="1"/>
  <c r="O2927" i="1"/>
  <c r="W2750" i="1"/>
  <c r="H2752" i="1"/>
  <c r="U2752" i="1" s="1"/>
  <c r="V2752" i="1" s="1"/>
  <c r="Y2752" i="1" s="1"/>
  <c r="W2756" i="1"/>
  <c r="H2758" i="1"/>
  <c r="U2758" i="1" s="1"/>
  <c r="V2758" i="1" s="1"/>
  <c r="X2770" i="1"/>
  <c r="X2774" i="1"/>
  <c r="H2791" i="1"/>
  <c r="U2791" i="1" s="1"/>
  <c r="V2791" i="1" s="1"/>
  <c r="W2800" i="1"/>
  <c r="Y2800" i="1" s="1"/>
  <c r="O2800" i="1"/>
  <c r="O2805" i="1"/>
  <c r="X2810" i="1"/>
  <c r="O2810" i="1"/>
  <c r="W2818" i="1"/>
  <c r="Y2818" i="1" s="1"/>
  <c r="O2818" i="1"/>
  <c r="H2828" i="1"/>
  <c r="U2828" i="1" s="1"/>
  <c r="V2828" i="1" s="1"/>
  <c r="W2828" i="1"/>
  <c r="H2847" i="1"/>
  <c r="U2847" i="1" s="1"/>
  <c r="V2847" i="1" s="1"/>
  <c r="W2847" i="1"/>
  <c r="O2847" i="1"/>
  <c r="H2777" i="1"/>
  <c r="U2777" i="1" s="1"/>
  <c r="V2777" i="1" s="1"/>
  <c r="W2777" i="1"/>
  <c r="H2780" i="1"/>
  <c r="U2780" i="1" s="1"/>
  <c r="V2780" i="1" s="1"/>
  <c r="W2780" i="1"/>
  <c r="H2802" i="1"/>
  <c r="U2802" i="1" s="1"/>
  <c r="V2802" i="1" s="1"/>
  <c r="W2802" i="1"/>
  <c r="O2870" i="1"/>
  <c r="X2870" i="1"/>
  <c r="W2897" i="1"/>
  <c r="H2897" i="1"/>
  <c r="U2897" i="1" s="1"/>
  <c r="V2897" i="1" s="1"/>
  <c r="W2906" i="1"/>
  <c r="H2906" i="1"/>
  <c r="U2906" i="1" s="1"/>
  <c r="V2906" i="1" s="1"/>
  <c r="H2751" i="1"/>
  <c r="U2751" i="1" s="1"/>
  <c r="V2751" i="1" s="1"/>
  <c r="H2757" i="1"/>
  <c r="U2757" i="1" s="1"/>
  <c r="V2757" i="1" s="1"/>
  <c r="H2769" i="1"/>
  <c r="U2769" i="1" s="1"/>
  <c r="V2769" i="1" s="1"/>
  <c r="Y2769" i="1" s="1"/>
  <c r="H2773" i="1"/>
  <c r="U2773" i="1" s="1"/>
  <c r="V2773" i="1" s="1"/>
  <c r="Y2773" i="1" s="1"/>
  <c r="O2778" i="1"/>
  <c r="O2781" i="1"/>
  <c r="H2788" i="1"/>
  <c r="U2788" i="1" s="1"/>
  <c r="V2788" i="1" s="1"/>
  <c r="Y2788" i="1" s="1"/>
  <c r="W2794" i="1"/>
  <c r="Y2794" i="1" s="1"/>
  <c r="O2794" i="1"/>
  <c r="O2807" i="1"/>
  <c r="X2871" i="1"/>
  <c r="X2769" i="1"/>
  <c r="X2773" i="1"/>
  <c r="W2822" i="1"/>
  <c r="O2822" i="1"/>
  <c r="H2822" i="1"/>
  <c r="U2822" i="1" s="1"/>
  <c r="V2822" i="1" s="1"/>
  <c r="W2825" i="1"/>
  <c r="O2825" i="1"/>
  <c r="H2825" i="1"/>
  <c r="U2825" i="1" s="1"/>
  <c r="V2825" i="1" s="1"/>
  <c r="O2858" i="1"/>
  <c r="X2858" i="1"/>
  <c r="W2790" i="1"/>
  <c r="O2790" i="1"/>
  <c r="W2796" i="1"/>
  <c r="O2796" i="1"/>
  <c r="X2802" i="1"/>
  <c r="W2805" i="1"/>
  <c r="H2807" i="1"/>
  <c r="U2807" i="1" s="1"/>
  <c r="V2807" i="1" s="1"/>
  <c r="X2808" i="1"/>
  <c r="W2811" i="1"/>
  <c r="Y2811" i="1" s="1"/>
  <c r="W2814" i="1"/>
  <c r="O2814" i="1"/>
  <c r="W2820" i="1"/>
  <c r="O2820" i="1"/>
  <c r="W2831" i="1"/>
  <c r="Y2831" i="1" s="1"/>
  <c r="O2840" i="1"/>
  <c r="H2849" i="1"/>
  <c r="U2849" i="1" s="1"/>
  <c r="V2849" i="1" s="1"/>
  <c r="W2849" i="1"/>
  <c r="W2874" i="1"/>
  <c r="W2877" i="1"/>
  <c r="W2880" i="1"/>
  <c r="X2890" i="1"/>
  <c r="O2890" i="1"/>
  <c r="H2921" i="1"/>
  <c r="U2921" i="1" s="1"/>
  <c r="V2921" i="1" s="1"/>
  <c r="W2921" i="1"/>
  <c r="O2921" i="1"/>
  <c r="Y3018" i="1"/>
  <c r="W2813" i="1"/>
  <c r="Y2813" i="1" s="1"/>
  <c r="O2813" i="1"/>
  <c r="H2848" i="1"/>
  <c r="U2848" i="1" s="1"/>
  <c r="V2848" i="1" s="1"/>
  <c r="X2872" i="1"/>
  <c r="H2875" i="1"/>
  <c r="U2875" i="1" s="1"/>
  <c r="V2875" i="1" s="1"/>
  <c r="H2878" i="1"/>
  <c r="U2878" i="1" s="1"/>
  <c r="V2878" i="1" s="1"/>
  <c r="H2881" i="1"/>
  <c r="U2881" i="1" s="1"/>
  <c r="V2881" i="1" s="1"/>
  <c r="W2881" i="1"/>
  <c r="W2892" i="1"/>
  <c r="H2892" i="1"/>
  <c r="U2892" i="1" s="1"/>
  <c r="V2892" i="1" s="1"/>
  <c r="X2895" i="1"/>
  <c r="O2895" i="1"/>
  <c r="X2912" i="1"/>
  <c r="O2912" i="1"/>
  <c r="Y3035" i="1"/>
  <c r="W2841" i="1"/>
  <c r="Y2841" i="1" s="1"/>
  <c r="O2861" i="1"/>
  <c r="X2889" i="1"/>
  <c r="O2889" i="1"/>
  <c r="O2897" i="1"/>
  <c r="X2911" i="1"/>
  <c r="O2911" i="1"/>
  <c r="W2793" i="1"/>
  <c r="Y2793" i="1" s="1"/>
  <c r="O2793" i="1"/>
  <c r="W2799" i="1"/>
  <c r="Y2799" i="1" s="1"/>
  <c r="O2799" i="1"/>
  <c r="W2817" i="1"/>
  <c r="Y2817" i="1" s="1"/>
  <c r="O2817" i="1"/>
  <c r="W2823" i="1"/>
  <c r="Y2823" i="1" s="1"/>
  <c r="O2823" i="1"/>
  <c r="O2827" i="1"/>
  <c r="O2833" i="1"/>
  <c r="O2837" i="1"/>
  <c r="O2848" i="1"/>
  <c r="O2849" i="1"/>
  <c r="O2872" i="1"/>
  <c r="O2875" i="1"/>
  <c r="O2878" i="1"/>
  <c r="H2896" i="1"/>
  <c r="U2896" i="1" s="1"/>
  <c r="V2896" i="1" s="1"/>
  <c r="H2901" i="1"/>
  <c r="U2901" i="1" s="1"/>
  <c r="V2901" i="1" s="1"/>
  <c r="Y2901" i="1" s="1"/>
  <c r="O2901" i="1"/>
  <c r="W2775" i="1"/>
  <c r="X2843" i="1"/>
  <c r="O2881" i="1"/>
  <c r="O2884" i="1"/>
  <c r="W2891" i="1"/>
  <c r="H2891" i="1"/>
  <c r="U2891" i="1" s="1"/>
  <c r="V2891" i="1" s="1"/>
  <c r="O2899" i="1"/>
  <c r="X2901" i="1"/>
  <c r="O2908" i="1"/>
  <c r="O2836" i="1"/>
  <c r="O2842" i="1"/>
  <c r="W2872" i="1"/>
  <c r="W2875" i="1"/>
  <c r="W2878" i="1"/>
  <c r="X2896" i="1"/>
  <c r="O2896" i="1"/>
  <c r="O2835" i="1"/>
  <c r="H2835" i="1"/>
  <c r="U2835" i="1" s="1"/>
  <c r="V2835" i="1" s="1"/>
  <c r="Y2835" i="1" s="1"/>
  <c r="W2848" i="1"/>
  <c r="H2873" i="1"/>
  <c r="U2873" i="1" s="1"/>
  <c r="V2873" i="1" s="1"/>
  <c r="H2876" i="1"/>
  <c r="U2876" i="1" s="1"/>
  <c r="V2876" i="1" s="1"/>
  <c r="H2879" i="1"/>
  <c r="U2879" i="1" s="1"/>
  <c r="V2879" i="1" s="1"/>
  <c r="O2891" i="1"/>
  <c r="W2898" i="1"/>
  <c r="H2898" i="1"/>
  <c r="U2898" i="1" s="1"/>
  <c r="V2898" i="1" s="1"/>
  <c r="O2934" i="1"/>
  <c r="W2791" i="1"/>
  <c r="O2791" i="1"/>
  <c r="W2797" i="1"/>
  <c r="O2797" i="1"/>
  <c r="X2803" i="1"/>
  <c r="X2809" i="1"/>
  <c r="W2815" i="1"/>
  <c r="Y2815" i="1" s="1"/>
  <c r="O2815" i="1"/>
  <c r="W2821" i="1"/>
  <c r="O2821" i="1"/>
  <c r="O2831" i="1"/>
  <c r="O2841" i="1"/>
  <c r="O2844" i="1"/>
  <c r="X2873" i="1"/>
  <c r="O2874" i="1"/>
  <c r="X2876" i="1"/>
  <c r="O2877" i="1"/>
  <c r="X2879" i="1"/>
  <c r="O2880" i="1"/>
  <c r="O2922" i="1"/>
  <c r="H2915" i="1"/>
  <c r="U2915" i="1" s="1"/>
  <c r="V2915" i="1" s="1"/>
  <c r="W2915" i="1"/>
  <c r="H2918" i="1"/>
  <c r="U2918" i="1" s="1"/>
  <c r="V2918" i="1" s="1"/>
  <c r="W2918" i="1"/>
  <c r="H2945" i="1"/>
  <c r="U2945" i="1" s="1"/>
  <c r="V2945" i="1" s="1"/>
  <c r="W2945" i="1"/>
  <c r="O2945" i="1"/>
  <c r="O2916" i="1"/>
  <c r="O2919" i="1"/>
  <c r="O2924" i="1"/>
  <c r="O2936" i="1"/>
  <c r="H2951" i="1"/>
  <c r="U2951" i="1" s="1"/>
  <c r="V2951" i="1" s="1"/>
  <c r="W2951" i="1"/>
  <c r="O2951" i="1"/>
  <c r="O2953" i="1"/>
  <c r="H2885" i="1"/>
  <c r="U2885" i="1" s="1"/>
  <c r="V2885" i="1" s="1"/>
  <c r="Y2885" i="1" s="1"/>
  <c r="O2926" i="1"/>
  <c r="O2938" i="1"/>
  <c r="H2957" i="1"/>
  <c r="U2957" i="1" s="1"/>
  <c r="V2957" i="1" s="1"/>
  <c r="W2957" i="1"/>
  <c r="O2957" i="1"/>
  <c r="O2906" i="1"/>
  <c r="H2909" i="1"/>
  <c r="U2909" i="1" s="1"/>
  <c r="V2909" i="1" s="1"/>
  <c r="W2909" i="1"/>
  <c r="H2917" i="1"/>
  <c r="U2917" i="1" s="1"/>
  <c r="V2917" i="1" s="1"/>
  <c r="W2917" i="1"/>
  <c r="H2920" i="1"/>
  <c r="U2920" i="1" s="1"/>
  <c r="V2920" i="1" s="1"/>
  <c r="W2920" i="1"/>
  <c r="O2915" i="1"/>
  <c r="O2918" i="1"/>
  <c r="O2928" i="1"/>
  <c r="O2940" i="1"/>
  <c r="H2946" i="1"/>
  <c r="U2946" i="1" s="1"/>
  <c r="V2946" i="1" s="1"/>
  <c r="W2946" i="1"/>
  <c r="O2946" i="1"/>
  <c r="Y3088" i="1"/>
  <c r="O2910" i="1"/>
  <c r="H2922" i="1"/>
  <c r="U2922" i="1" s="1"/>
  <c r="V2922" i="1" s="1"/>
  <c r="W2922" i="1"/>
  <c r="O2923" i="1"/>
  <c r="O2935" i="1"/>
  <c r="H2952" i="1"/>
  <c r="U2952" i="1" s="1"/>
  <c r="V2952" i="1" s="1"/>
  <c r="W2952" i="1"/>
  <c r="O2952" i="1"/>
  <c r="Y3023" i="1"/>
  <c r="W2882" i="1"/>
  <c r="H2908" i="1"/>
  <c r="U2908" i="1" s="1"/>
  <c r="V2908" i="1" s="1"/>
  <c r="W2908" i="1"/>
  <c r="O2904" i="1"/>
  <c r="H2916" i="1"/>
  <c r="U2916" i="1" s="1"/>
  <c r="V2916" i="1" s="1"/>
  <c r="W2916" i="1"/>
  <c r="H2919" i="1"/>
  <c r="U2919" i="1" s="1"/>
  <c r="V2919" i="1" s="1"/>
  <c r="W2919" i="1"/>
  <c r="O2925" i="1"/>
  <c r="O2937" i="1"/>
  <c r="H2958" i="1"/>
  <c r="U2958" i="1" s="1"/>
  <c r="V2958" i="1" s="1"/>
  <c r="W2958" i="1"/>
  <c r="O2958" i="1"/>
  <c r="H2962" i="1"/>
  <c r="U2962" i="1" s="1"/>
  <c r="V2962" i="1" s="1"/>
  <c r="W2962" i="1"/>
  <c r="O2962" i="1"/>
  <c r="W2923" i="1"/>
  <c r="W2924" i="1"/>
  <c r="Y2924" i="1" s="1"/>
  <c r="W2925" i="1"/>
  <c r="Y2925" i="1" s="1"/>
  <c r="W2926" i="1"/>
  <c r="Y2926" i="1" s="1"/>
  <c r="W2927" i="1"/>
  <c r="Y2927" i="1" s="1"/>
  <c r="W2928" i="1"/>
  <c r="W2929" i="1"/>
  <c r="Y2929" i="1" s="1"/>
  <c r="W2930" i="1"/>
  <c r="W2931" i="1"/>
  <c r="W2932" i="1"/>
  <c r="Y2932" i="1" s="1"/>
  <c r="W2933" i="1"/>
  <c r="W2934" i="1"/>
  <c r="Y2934" i="1" s="1"/>
  <c r="W2935" i="1"/>
  <c r="Y2935" i="1" s="1"/>
  <c r="W2936" i="1"/>
  <c r="W2937" i="1"/>
  <c r="W2938" i="1"/>
  <c r="Y2938" i="1" s="1"/>
  <c r="W2939" i="1"/>
  <c r="W2940" i="1"/>
  <c r="Y2940" i="1" s="1"/>
  <c r="W2941" i="1"/>
  <c r="W2942" i="1"/>
  <c r="Y2942" i="1" s="1"/>
  <c r="H2944" i="1"/>
  <c r="U2944" i="1" s="1"/>
  <c r="V2944" i="1" s="1"/>
  <c r="W2948" i="1"/>
  <c r="H2950" i="1"/>
  <c r="U2950" i="1" s="1"/>
  <c r="V2950" i="1" s="1"/>
  <c r="Y2950" i="1" s="1"/>
  <c r="W2954" i="1"/>
  <c r="H2961" i="1"/>
  <c r="U2961" i="1" s="1"/>
  <c r="V2961" i="1" s="1"/>
  <c r="W2961" i="1"/>
  <c r="X2944" i="1"/>
  <c r="Y3066" i="1"/>
  <c r="X2943" i="1"/>
  <c r="H2960" i="1"/>
  <c r="U2960" i="1" s="1"/>
  <c r="V2960" i="1" s="1"/>
  <c r="W2960" i="1"/>
  <c r="X2942" i="1"/>
  <c r="O2944" i="1"/>
  <c r="O2950" i="1"/>
  <c r="O2956" i="1"/>
  <c r="O2961" i="1"/>
  <c r="H2947" i="1"/>
  <c r="U2947" i="1" s="1"/>
  <c r="V2947" i="1" s="1"/>
  <c r="Y2947" i="1" s="1"/>
  <c r="H2953" i="1"/>
  <c r="U2953" i="1" s="1"/>
  <c r="V2953" i="1" s="1"/>
  <c r="Y2953" i="1" s="1"/>
  <c r="H2959" i="1"/>
  <c r="U2959" i="1" s="1"/>
  <c r="V2959" i="1" s="1"/>
  <c r="W2959" i="1"/>
  <c r="O2943" i="1"/>
  <c r="O2949" i="1"/>
  <c r="O2955" i="1"/>
  <c r="W2963" i="1"/>
  <c r="Y2963" i="1" s="1"/>
  <c r="W2964" i="1"/>
  <c r="Y2964" i="1" s="1"/>
  <c r="W2965" i="1"/>
  <c r="Y2965" i="1" s="1"/>
  <c r="W2966" i="1"/>
  <c r="Y2966" i="1" s="1"/>
  <c r="W2967" i="1"/>
  <c r="Y2967" i="1" s="1"/>
  <c r="H3003" i="1"/>
  <c r="U3003" i="1" s="1"/>
  <c r="V3003" i="1" s="1"/>
  <c r="Y3003" i="1" s="1"/>
  <c r="Z2111" i="1" l="1"/>
  <c r="Y2640" i="1"/>
  <c r="Z2254" i="1"/>
  <c r="Z2377" i="1"/>
  <c r="Y2612" i="1"/>
  <c r="Z2096" i="1"/>
  <c r="Z2273" i="1"/>
  <c r="Z1637" i="1"/>
  <c r="Z2401" i="1"/>
  <c r="Y2876" i="1"/>
  <c r="Y2609" i="1"/>
  <c r="Z1862" i="1"/>
  <c r="Z1335" i="1"/>
  <c r="Z2327" i="1"/>
  <c r="Z2359" i="1"/>
  <c r="Y2790" i="1"/>
  <c r="Z2304" i="1"/>
  <c r="Z1784" i="1"/>
  <c r="Z1708" i="1"/>
  <c r="Z704" i="1"/>
  <c r="Z756" i="1"/>
  <c r="Z1692" i="1"/>
  <c r="Y2430" i="1"/>
  <c r="Z2387" i="1"/>
  <c r="Z2303" i="1"/>
  <c r="Z1932" i="1"/>
  <c r="Z2005" i="1"/>
  <c r="Z2103" i="1"/>
  <c r="Z1490" i="1"/>
  <c r="Z1794" i="1"/>
  <c r="Z1610" i="1"/>
  <c r="Z812" i="1"/>
  <c r="Z1907" i="1"/>
  <c r="Y3000" i="1"/>
  <c r="Y2633" i="1"/>
  <c r="Z1486" i="1"/>
  <c r="Z1283" i="1"/>
  <c r="Z1723" i="1"/>
  <c r="Z1206" i="1"/>
  <c r="Z767" i="1"/>
  <c r="Z1393" i="1"/>
  <c r="Z2395" i="1"/>
  <c r="Z2311" i="1"/>
  <c r="Z2104" i="1"/>
  <c r="Y2894" i="1"/>
  <c r="Z2274" i="1"/>
  <c r="Z1581" i="1"/>
  <c r="Y2877" i="1"/>
  <c r="Z1840" i="1"/>
  <c r="Z1276" i="1"/>
  <c r="Y2991" i="1"/>
  <c r="Z1573" i="1"/>
  <c r="Z2408" i="1"/>
  <c r="Z2291" i="1"/>
  <c r="Y2758" i="1"/>
  <c r="Z2292" i="1"/>
  <c r="Z986" i="1"/>
  <c r="Z760" i="1"/>
  <c r="Z1576" i="1"/>
  <c r="Y2803" i="1"/>
  <c r="Y2949" i="1"/>
  <c r="Y2768" i="1"/>
  <c r="Y2498" i="1"/>
  <c r="Z2267" i="1"/>
  <c r="Z2032" i="1"/>
  <c r="Y2483" i="1"/>
  <c r="Z1955" i="1"/>
  <c r="Z1371" i="1"/>
  <c r="Z1577" i="1"/>
  <c r="Y2933" i="1"/>
  <c r="Z2007" i="1"/>
  <c r="Y2911" i="1"/>
  <c r="Z1389" i="1"/>
  <c r="Y2725" i="1"/>
  <c r="Z1981" i="1"/>
  <c r="Z1619" i="1"/>
  <c r="Z1633" i="1"/>
  <c r="Z1119" i="1"/>
  <c r="Z990" i="1"/>
  <c r="Z697" i="1"/>
  <c r="Z1995" i="1"/>
  <c r="Z2040" i="1"/>
  <c r="Z1338" i="1"/>
  <c r="Z1352" i="1"/>
  <c r="Z989" i="1"/>
  <c r="Y2681" i="1"/>
  <c r="Z2332" i="1"/>
  <c r="Z2146" i="1"/>
  <c r="Z2094" i="1"/>
  <c r="Y2972" i="1"/>
  <c r="Z1253" i="1"/>
  <c r="Y2480" i="1"/>
  <c r="Z987" i="1"/>
  <c r="Y2887" i="1"/>
  <c r="Y2647" i="1"/>
  <c r="Z1073" i="1"/>
  <c r="Y3001" i="1"/>
  <c r="Y2445" i="1"/>
  <c r="Z2167" i="1"/>
  <c r="Y2893" i="1"/>
  <c r="Y2669" i="1"/>
  <c r="Z1145" i="1"/>
  <c r="Z1700" i="1"/>
  <c r="Z1020" i="1"/>
  <c r="Z2217" i="1"/>
  <c r="Z1957" i="1"/>
  <c r="Z1448" i="1"/>
  <c r="Z1485" i="1"/>
  <c r="Y2562" i="1"/>
  <c r="Z766" i="1"/>
  <c r="Z2102" i="1"/>
  <c r="Y2713" i="1"/>
  <c r="Z1236" i="1"/>
  <c r="Y2968" i="1"/>
  <c r="Z2098" i="1"/>
  <c r="Z1643" i="1"/>
  <c r="Y2899" i="1"/>
  <c r="Y2765" i="1"/>
  <c r="Z2278" i="1"/>
  <c r="Z1366" i="1"/>
  <c r="Z1867" i="1"/>
  <c r="Z1594" i="1"/>
  <c r="Z2211" i="1"/>
  <c r="Y2747" i="1"/>
  <c r="Y2690" i="1"/>
  <c r="Y2889" i="1"/>
  <c r="Z2114" i="1"/>
  <c r="Z1860" i="1"/>
  <c r="Z1774" i="1"/>
  <c r="Y2850" i="1"/>
  <c r="Z1667" i="1"/>
  <c r="Y2905" i="1"/>
  <c r="Y2837" i="1"/>
  <c r="Z1421" i="1"/>
  <c r="Z1992" i="1"/>
  <c r="Z2036" i="1"/>
  <c r="Z1944" i="1"/>
  <c r="Y2722" i="1"/>
  <c r="Z2095" i="1"/>
  <c r="Z2101" i="1"/>
  <c r="Z2226" i="1"/>
  <c r="Z1279" i="1"/>
  <c r="Y2687" i="1"/>
  <c r="Z1224" i="1"/>
  <c r="Y2553" i="1"/>
  <c r="Y2490" i="1"/>
  <c r="Z1796" i="1"/>
  <c r="Z1688" i="1"/>
  <c r="Z924" i="1"/>
  <c r="Z2246" i="1"/>
  <c r="Z1615" i="1"/>
  <c r="Z1428" i="1"/>
  <c r="Z1974" i="1"/>
  <c r="Z1783" i="1"/>
  <c r="Z1962" i="1"/>
  <c r="Z1250" i="1"/>
  <c r="Z1234" i="1"/>
  <c r="Z2106" i="1"/>
  <c r="Z1918" i="1"/>
  <c r="Z1806" i="1"/>
  <c r="Z1383" i="1"/>
  <c r="Y2774" i="1"/>
  <c r="Z903" i="1"/>
  <c r="Z1017" i="1"/>
  <c r="Z1228" i="1"/>
  <c r="Y2820" i="1"/>
  <c r="Y2821" i="1"/>
  <c r="Y2649" i="1"/>
  <c r="Y2611" i="1"/>
  <c r="Y2425" i="1"/>
  <c r="Z1805" i="1"/>
  <c r="Z730" i="1"/>
  <c r="Y2992" i="1"/>
  <c r="Y2648" i="1"/>
  <c r="Z1005" i="1"/>
  <c r="Z2309" i="1"/>
  <c r="Z1314" i="1"/>
  <c r="Z2107" i="1"/>
  <c r="Z1341" i="1"/>
  <c r="Z1583" i="1"/>
  <c r="Z2030" i="1"/>
  <c r="Z1950" i="1"/>
  <c r="Z1642" i="1"/>
  <c r="Z993" i="1"/>
  <c r="Z2277" i="1"/>
  <c r="Z1274" i="1"/>
  <c r="Z1645" i="1"/>
  <c r="Y2439" i="1"/>
  <c r="Z1483" i="1"/>
  <c r="Z896" i="1"/>
  <c r="Z1464" i="1"/>
  <c r="Y2757" i="1"/>
  <c r="Y2944" i="1"/>
  <c r="Z1965" i="1"/>
  <c r="Z1154" i="1"/>
  <c r="Z1120" i="1"/>
  <c r="Z991" i="1"/>
  <c r="Z1247" i="1"/>
  <c r="Z1220" i="1"/>
  <c r="Z1429" i="1"/>
  <c r="Z1458" i="1"/>
  <c r="Z887" i="1"/>
  <c r="Y2446" i="1"/>
  <c r="Z1287" i="1"/>
  <c r="Z2248" i="1"/>
  <c r="Z1588" i="1"/>
  <c r="Z1870" i="1"/>
  <c r="Y2659" i="1"/>
  <c r="Z1423" i="1"/>
  <c r="Z1243" i="1"/>
  <c r="Z1426" i="1"/>
  <c r="Z1354" i="1"/>
  <c r="Y2693" i="1"/>
  <c r="Z2093" i="1"/>
  <c r="Z1004" i="1"/>
  <c r="Z1398" i="1"/>
  <c r="Z1461" i="1"/>
  <c r="Z1967" i="1"/>
  <c r="Y2786" i="1"/>
  <c r="Y2646" i="1"/>
  <c r="Z2223" i="1"/>
  <c r="Z2313" i="1"/>
  <c r="Z1307" i="1"/>
  <c r="Z1197" i="1"/>
  <c r="Z992" i="1"/>
  <c r="Z2367" i="1"/>
  <c r="Y2948" i="1"/>
  <c r="Z762" i="1"/>
  <c r="Y2598" i="1"/>
  <c r="Z1256" i="1"/>
  <c r="Z2043" i="1"/>
  <c r="Z1306" i="1"/>
  <c r="Z1303" i="1"/>
  <c r="Z787" i="1"/>
  <c r="Y2856" i="1"/>
  <c r="Y2587" i="1"/>
  <c r="Z1420" i="1"/>
  <c r="Z1727" i="1"/>
  <c r="Y2766" i="1"/>
  <c r="Z1384" i="1"/>
  <c r="Y2629" i="1"/>
  <c r="Z1204" i="1"/>
  <c r="Z759" i="1"/>
  <c r="Z2289" i="1"/>
  <c r="Z1699" i="1"/>
  <c r="Z1725" i="1"/>
  <c r="Z1340" i="1"/>
  <c r="Z922" i="1"/>
  <c r="Z1592" i="1"/>
  <c r="Y2714" i="1"/>
  <c r="Z1231" i="1"/>
  <c r="Y2613" i="1"/>
  <c r="Z2004" i="1"/>
  <c r="Z1804" i="1"/>
  <c r="Z1696" i="1"/>
  <c r="Z1018" i="1"/>
  <c r="Y2760" i="1"/>
  <c r="Z2015" i="1"/>
  <c r="Z1966" i="1"/>
  <c r="Y2570" i="1"/>
  <c r="Y2576" i="1"/>
  <c r="Z2339" i="1"/>
  <c r="Z2045" i="1"/>
  <c r="Z1634" i="1"/>
  <c r="Z1405" i="1"/>
  <c r="Z1282" i="1"/>
  <c r="Z1603" i="1"/>
  <c r="Z1132" i="1"/>
  <c r="Y2912" i="1"/>
  <c r="Y2692" i="1"/>
  <c r="Z985" i="1"/>
  <c r="Y2767" i="1"/>
  <c r="Z1650" i="1"/>
  <c r="Z1585" i="1"/>
  <c r="Z2168" i="1"/>
  <c r="Z2142" i="1"/>
  <c r="Z1456" i="1"/>
  <c r="Z1273" i="1"/>
  <c r="Z1288" i="1"/>
  <c r="Z2414" i="1"/>
  <c r="Z1362" i="1"/>
  <c r="Y2864" i="1"/>
  <c r="Y3011" i="1"/>
  <c r="Z746" i="1"/>
  <c r="Y2671" i="1"/>
  <c r="Y2696" i="1"/>
  <c r="Z765" i="1"/>
  <c r="Y2882" i="1"/>
  <c r="Z757" i="1"/>
  <c r="Y2448" i="1"/>
  <c r="Y2494" i="1"/>
  <c r="Y2573" i="1"/>
  <c r="Z1472" i="1"/>
  <c r="Z1695" i="1"/>
  <c r="Y2642" i="1"/>
  <c r="Z1587" i="1"/>
  <c r="Z2415" i="1"/>
  <c r="Z1920" i="1"/>
  <c r="Z1350" i="1"/>
  <c r="Z1315" i="1"/>
  <c r="Y2903" i="1"/>
  <c r="Z902" i="1"/>
  <c r="Z1998" i="1"/>
  <c r="Z1200" i="1"/>
  <c r="Z2129" i="1"/>
  <c r="Z679" i="1"/>
  <c r="Y2667" i="1"/>
  <c r="Z2410" i="1"/>
  <c r="Y2578" i="1"/>
  <c r="Z1635" i="1"/>
  <c r="Z1094" i="1"/>
  <c r="Y2453" i="1"/>
  <c r="Y2449" i="1"/>
  <c r="Z2225" i="1"/>
  <c r="Y2462" i="1"/>
  <c r="Z2260" i="1"/>
  <c r="Z2307" i="1"/>
  <c r="Z1939" i="1"/>
  <c r="Z1499" i="1"/>
  <c r="Z1475" i="1"/>
  <c r="Z789" i="1"/>
  <c r="Y2682" i="1"/>
  <c r="Z2416" i="1"/>
  <c r="Y2645" i="1"/>
  <c r="Z1337" i="1"/>
  <c r="Y2843" i="1"/>
  <c r="Y2804" i="1"/>
  <c r="Y2983" i="1"/>
  <c r="Y2422" i="1"/>
  <c r="Z1584" i="1"/>
  <c r="Z1432" i="1"/>
  <c r="Y2936" i="1"/>
  <c r="Z2179" i="1"/>
  <c r="Z1391" i="1"/>
  <c r="Z1608" i="1"/>
  <c r="Z1016" i="1"/>
  <c r="Z1659" i="1"/>
  <c r="Z1336" i="1"/>
  <c r="Y2543" i="1"/>
  <c r="Z1014" i="1"/>
  <c r="Z886" i="1"/>
  <c r="Z904" i="1"/>
  <c r="Z2310" i="1"/>
  <c r="Z1654" i="1"/>
  <c r="Z1318" i="1"/>
  <c r="Z1333" i="1"/>
  <c r="Y2558" i="1"/>
  <c r="Z2262" i="1"/>
  <c r="Y2622" i="1"/>
  <c r="Y2500" i="1"/>
  <c r="Z1476" i="1"/>
  <c r="Z997" i="1"/>
  <c r="Z2409" i="1"/>
  <c r="Z1358" i="1"/>
  <c r="Y2810" i="1"/>
  <c r="Y2443" i="1"/>
  <c r="Y2481" i="1"/>
  <c r="Z1071" i="1"/>
  <c r="Z897" i="1"/>
  <c r="Y2886" i="1"/>
  <c r="Z905" i="1"/>
  <c r="Y2939" i="1"/>
  <c r="Z1257" i="1"/>
  <c r="Z1296" i="1"/>
  <c r="Y2884" i="1"/>
  <c r="Y2555" i="1"/>
  <c r="Z1919" i="1"/>
  <c r="Z1711" i="1"/>
  <c r="Z1621" i="1"/>
  <c r="Y2994" i="1"/>
  <c r="Y2677" i="1"/>
  <c r="Z2384" i="1"/>
  <c r="Y2674" i="1"/>
  <c r="Z1465" i="1"/>
  <c r="Z1438" i="1"/>
  <c r="Y2742" i="1"/>
  <c r="Y2836" i="1"/>
  <c r="Y2844" i="1"/>
  <c r="Z1647" i="1"/>
  <c r="Z1677" i="1"/>
  <c r="Z1258" i="1"/>
  <c r="Z1001" i="1"/>
  <c r="Y2670" i="1"/>
  <c r="Y2874" i="1"/>
  <c r="Z2369" i="1"/>
  <c r="Z2035" i="1"/>
  <c r="Z1501" i="1"/>
  <c r="Z1477" i="1"/>
  <c r="Y2444" i="1"/>
  <c r="Z1586" i="1"/>
  <c r="Z1249" i="1"/>
  <c r="Y2753" i="1"/>
  <c r="Z1803" i="1"/>
  <c r="Y2858" i="1"/>
  <c r="Y2723" i="1"/>
  <c r="Z2285" i="1"/>
  <c r="Z1129" i="1"/>
  <c r="Z1246" i="1"/>
  <c r="Z2293" i="1"/>
  <c r="Z1713" i="1"/>
  <c r="Z1308" i="1"/>
  <c r="Z1344" i="1"/>
  <c r="Z1301" i="1"/>
  <c r="Z807" i="1"/>
  <c r="Z2252" i="1"/>
  <c r="Z1395" i="1"/>
  <c r="Z1238" i="1"/>
  <c r="Z1380" i="1"/>
  <c r="Z2356" i="1"/>
  <c r="Y2923" i="1"/>
  <c r="Y2954" i="1"/>
  <c r="Y2470" i="1"/>
  <c r="Z2312" i="1"/>
  <c r="Z1863" i="1"/>
  <c r="Z1626" i="1"/>
  <c r="Z1580" i="1"/>
  <c r="Z1460" i="1"/>
  <c r="Z1572" i="1"/>
  <c r="Y3009" i="1"/>
  <c r="Z876" i="1"/>
  <c r="Y2455" i="1"/>
  <c r="Z2251" i="1"/>
  <c r="Z1022" i="1"/>
  <c r="Y2720" i="1"/>
  <c r="Y2537" i="1"/>
  <c r="Z2215" i="1"/>
  <c r="Z2000" i="1"/>
  <c r="Z2250" i="1"/>
  <c r="Z1466" i="1"/>
  <c r="Z1015" i="1"/>
  <c r="Z2404" i="1"/>
  <c r="Y2563" i="1"/>
  <c r="Z1798" i="1"/>
  <c r="Z1425" i="1"/>
  <c r="Z1230" i="1"/>
  <c r="Z2382" i="1"/>
  <c r="Z1487" i="1"/>
  <c r="Z2121" i="1"/>
  <c r="Z2052" i="1"/>
  <c r="Z1463" i="1"/>
  <c r="Y2699" i="1"/>
  <c r="Z1630" i="1"/>
  <c r="Z1982" i="1"/>
  <c r="Z1960" i="1"/>
  <c r="Z1342" i="1"/>
  <c r="Y2702" i="1"/>
  <c r="Z1430" i="1"/>
  <c r="Z2228" i="1"/>
  <c r="Z1971" i="1"/>
  <c r="Z1629" i="1"/>
  <c r="Z1623" i="1"/>
  <c r="Z1118" i="1"/>
  <c r="Z790" i="1"/>
  <c r="Z1675" i="1"/>
  <c r="Z1597" i="1"/>
  <c r="Z1261" i="1"/>
  <c r="Z1252" i="1"/>
  <c r="Z1601" i="1"/>
  <c r="Z2340" i="1"/>
  <c r="Z2026" i="1"/>
  <c r="Z788" i="1"/>
  <c r="Z753" i="1"/>
  <c r="Y2943" i="1"/>
  <c r="Y2855" i="1"/>
  <c r="Y2838" i="1"/>
  <c r="Z1599" i="1"/>
  <c r="Y2746" i="1"/>
  <c r="Y2658" i="1"/>
  <c r="Y2754" i="1"/>
  <c r="Y2521" i="1"/>
  <c r="Z1612" i="1"/>
  <c r="Z681" i="1"/>
  <c r="Y2989" i="1"/>
  <c r="Y2913" i="1"/>
  <c r="Y2665" i="1"/>
  <c r="Z1373" i="1"/>
  <c r="Z795" i="1"/>
  <c r="Y2698" i="1"/>
  <c r="Y3004" i="1"/>
  <c r="Z1452" i="1"/>
  <c r="Z2181" i="1"/>
  <c r="Z1582" i="1"/>
  <c r="Z1678" i="1"/>
  <c r="Z1622" i="1"/>
  <c r="Z1407" i="1"/>
  <c r="Y2977" i="1"/>
  <c r="Z2132" i="1"/>
  <c r="Z2272" i="1"/>
  <c r="Y2764" i="1"/>
  <c r="Y2544" i="1"/>
  <c r="Z1027" i="1"/>
  <c r="Y2872" i="1"/>
  <c r="Y2807" i="1"/>
  <c r="Z2110" i="1"/>
  <c r="Z1178" i="1"/>
  <c r="Z1039" i="1"/>
  <c r="Y2770" i="1"/>
  <c r="Z1691" i="1"/>
  <c r="Z1227" i="1"/>
  <c r="Z1237" i="1"/>
  <c r="Z1012" i="1"/>
  <c r="Y2685" i="1"/>
  <c r="Z1363" i="1"/>
  <c r="Z2328" i="1"/>
  <c r="Z1986" i="1"/>
  <c r="Z1489" i="1"/>
  <c r="Z1328" i="1"/>
  <c r="Z1124" i="1"/>
  <c r="Z1097" i="1"/>
  <c r="Z778" i="1"/>
  <c r="Y2971" i="1"/>
  <c r="Z1496" i="1"/>
  <c r="Z1702" i="1"/>
  <c r="Z2207" i="1"/>
  <c r="Z1795" i="1"/>
  <c r="Z1729" i="1"/>
  <c r="Z1123" i="1"/>
  <c r="Z1198" i="1"/>
  <c r="Z748" i="1"/>
  <c r="Z1135" i="1"/>
  <c r="Y2479" i="1"/>
  <c r="Z1968" i="1"/>
  <c r="Z1866" i="1"/>
  <c r="Y2879" i="1"/>
  <c r="Z2201" i="1"/>
  <c r="Z2044" i="1"/>
  <c r="Z1226" i="1"/>
  <c r="Z1003" i="1"/>
  <c r="Y2571" i="1"/>
  <c r="Z814" i="1"/>
  <c r="Y2896" i="1"/>
  <c r="Z1668" i="1"/>
  <c r="Y2638" i="1"/>
  <c r="Y2572" i="1"/>
  <c r="Z2321" i="1"/>
  <c r="Z2027" i="1"/>
  <c r="Z988" i="1"/>
  <c r="Y2619" i="1"/>
  <c r="Y2545" i="1"/>
  <c r="Y2488" i="1"/>
  <c r="Y2418" i="1"/>
  <c r="Z2366" i="1"/>
  <c r="Z1045" i="1"/>
  <c r="Y2662" i="1"/>
  <c r="Y2554" i="1"/>
  <c r="Z1912" i="1"/>
  <c r="Z1396" i="1"/>
  <c r="Z1121" i="1"/>
  <c r="Y2863" i="1"/>
  <c r="Z2371" i="1"/>
  <c r="Z1627" i="1"/>
  <c r="Y2546" i="1"/>
  <c r="Z1444" i="1"/>
  <c r="Z1571" i="1"/>
  <c r="Y2930" i="1"/>
  <c r="Z1670" i="1"/>
  <c r="Z1355" i="1"/>
  <c r="Z699" i="1"/>
  <c r="Y2986" i="1"/>
  <c r="Y2568" i="1"/>
  <c r="Y2673" i="1"/>
  <c r="Z998" i="1"/>
  <c r="Y2721" i="1"/>
  <c r="Z2306" i="1"/>
  <c r="Z1369" i="1"/>
  <c r="Z1311" i="1"/>
  <c r="Z698" i="1"/>
  <c r="Y2736" i="1"/>
  <c r="Y2533" i="1"/>
  <c r="Y2541" i="1"/>
  <c r="Z1345" i="1"/>
  <c r="Z768" i="1"/>
  <c r="Y3007" i="1"/>
  <c r="Y2719" i="1"/>
  <c r="Y2928" i="1"/>
  <c r="Z2361" i="1"/>
  <c r="Z1859" i="1"/>
  <c r="Z1799" i="1"/>
  <c r="Z1835" i="1"/>
  <c r="Z1665" i="1"/>
  <c r="Z1646" i="1"/>
  <c r="Y2888" i="1"/>
  <c r="Z1436" i="1"/>
  <c r="Z2108" i="1"/>
  <c r="Z1964" i="1"/>
  <c r="Z1348" i="1"/>
  <c r="Y2785" i="1"/>
  <c r="Y2672" i="1"/>
  <c r="Z1482" i="1"/>
  <c r="Z1679" i="1"/>
  <c r="Z1130" i="1"/>
  <c r="Z1353" i="1"/>
  <c r="Y2847" i="1"/>
  <c r="Y2477" i="1"/>
  <c r="Y2428" i="1"/>
  <c r="Z1841" i="1"/>
  <c r="Z1797" i="1"/>
  <c r="Z2070" i="1"/>
  <c r="Z1897" i="1"/>
  <c r="Z1885" i="1"/>
  <c r="Z1731" i="1"/>
  <c r="Z1710" i="1"/>
  <c r="Z1738" i="1"/>
  <c r="Z1653" i="1"/>
  <c r="Z1761" i="1"/>
  <c r="Z1497" i="1"/>
  <c r="Z1473" i="1"/>
  <c r="Z1302" i="1"/>
  <c r="Y2975" i="1"/>
  <c r="Z2219" i="1"/>
  <c r="Z2370" i="1"/>
  <c r="Z1590" i="1"/>
  <c r="Z1500" i="1"/>
  <c r="Z1445" i="1"/>
  <c r="Z1589" i="1"/>
  <c r="Z1248" i="1"/>
  <c r="Z1600" i="1"/>
  <c r="Y2564" i="1"/>
  <c r="Y2857" i="1"/>
  <c r="Y2678" i="1"/>
  <c r="Y2829" i="1"/>
  <c r="Z1956" i="1"/>
  <c r="Z1808" i="1"/>
  <c r="Y2995" i="1"/>
  <c r="Y2547" i="1"/>
  <c r="Y2447" i="1"/>
  <c r="Y2420" i="1"/>
  <c r="Z1134" i="1"/>
  <c r="Y2486" i="1"/>
  <c r="Y2641" i="1"/>
  <c r="Z2320" i="1"/>
  <c r="Z1179" i="1"/>
  <c r="Y2569" i="1"/>
  <c r="Y2432" i="1"/>
  <c r="Z1294" i="1"/>
  <c r="Y2904" i="1"/>
  <c r="Y2560" i="1"/>
  <c r="Y2603" i="1"/>
  <c r="Y2726" i="1"/>
  <c r="Y2579" i="1"/>
  <c r="Z917" i="1"/>
  <c r="Z1199" i="1"/>
  <c r="Y2895" i="1"/>
  <c r="Y2907" i="1"/>
  <c r="Y2783" i="1"/>
  <c r="Z2295" i="1"/>
  <c r="Z2113" i="1"/>
  <c r="Y2707" i="1"/>
  <c r="Y2741" i="1"/>
  <c r="Y2730" i="1"/>
  <c r="Z1829" i="1"/>
  <c r="Z1286" i="1"/>
  <c r="Z1202" i="1"/>
  <c r="Z1361" i="1"/>
  <c r="Z1370" i="1"/>
  <c r="Z913" i="1"/>
  <c r="Z1446" i="1"/>
  <c r="Y2584" i="1"/>
  <c r="Z2403" i="1"/>
  <c r="Z1861" i="1"/>
  <c r="Z1755" i="1"/>
  <c r="Z1762" i="1"/>
  <c r="Z1769" i="1"/>
  <c r="Z1737" i="1"/>
  <c r="Z1563" i="1"/>
  <c r="Z1551" i="1"/>
  <c r="Z1324" i="1"/>
  <c r="Z1245" i="1"/>
  <c r="Y2814" i="1"/>
  <c r="Z2112" i="1"/>
  <c r="Z2055" i="1"/>
  <c r="Z2010" i="1"/>
  <c r="Z1096" i="1"/>
  <c r="Y2812" i="1"/>
  <c r="Y2969" i="1"/>
  <c r="Y2827" i="1"/>
  <c r="Y2733" i="1"/>
  <c r="Z1239" i="1"/>
  <c r="Z1437" i="1"/>
  <c r="Y2636" i="1"/>
  <c r="Z1943" i="1"/>
  <c r="Z1505" i="1"/>
  <c r="Z1481" i="1"/>
  <c r="Y2468" i="1"/>
  <c r="Z2220" i="1"/>
  <c r="Z1579" i="1"/>
  <c r="Z764" i="1"/>
  <c r="Y2880" i="1"/>
  <c r="Z1858" i="1"/>
  <c r="Z1788" i="1"/>
  <c r="Z1836" i="1"/>
  <c r="Z867" i="1"/>
  <c r="Z1639" i="1"/>
  <c r="Z1649" i="1"/>
  <c r="Z1329" i="1"/>
  <c r="Z1010" i="1"/>
  <c r="Z1264" i="1"/>
  <c r="Z1002" i="1"/>
  <c r="Y2805" i="1"/>
  <c r="Z1660" i="1"/>
  <c r="Z1305" i="1"/>
  <c r="Y2716" i="1"/>
  <c r="Y2798" i="1"/>
  <c r="Y2683" i="1"/>
  <c r="Y2520" i="1"/>
  <c r="Z2184" i="1"/>
  <c r="Z1993" i="1"/>
  <c r="Z1334" i="1"/>
  <c r="Y2883" i="1"/>
  <c r="Y2867" i="1"/>
  <c r="Z1664" i="1"/>
  <c r="Z1625" i="1"/>
  <c r="Y2984" i="1"/>
  <c r="Z1101" i="1"/>
  <c r="Y2941" i="1"/>
  <c r="Y2873" i="1"/>
  <c r="Y2594" i="1"/>
  <c r="Y2475" i="1"/>
  <c r="Z2042" i="1"/>
  <c r="Z1339" i="1"/>
  <c r="Z1687" i="1"/>
  <c r="Z1263" i="1"/>
  <c r="Z1368" i="1"/>
  <c r="Z2002" i="1"/>
  <c r="Y2796" i="1"/>
  <c r="Y2655" i="1"/>
  <c r="Y2654" i="1"/>
  <c r="Z2261" i="1"/>
  <c r="Z761" i="1"/>
  <c r="Y2744" i="1"/>
  <c r="Z2134" i="1"/>
  <c r="Z2135" i="1"/>
  <c r="Z1131" i="1"/>
  <c r="Y2931" i="1"/>
  <c r="Y2624" i="1"/>
  <c r="Z2013" i="1"/>
  <c r="Z2126" i="1"/>
  <c r="Y2751" i="1"/>
  <c r="Y2937" i="1"/>
  <c r="Z1125" i="1"/>
  <c r="Z863" i="1"/>
  <c r="Z1349" i="1"/>
  <c r="Z2322" i="1"/>
  <c r="Z1876" i="1"/>
  <c r="Z2056" i="1"/>
  <c r="Z1116" i="1"/>
  <c r="Z1112" i="1"/>
  <c r="Z2188" i="1"/>
  <c r="Z1852" i="1"/>
  <c r="Z1754" i="1"/>
  <c r="Z1751" i="1"/>
  <c r="Z2182" i="1"/>
  <c r="Y2750" i="1"/>
  <c r="Z2281" i="1"/>
  <c r="Z1890" i="1"/>
  <c r="Z1878" i="1"/>
  <c r="Z1382" i="1"/>
  <c r="Z2231" i="1"/>
  <c r="Z1888" i="1"/>
  <c r="Z2018" i="1"/>
  <c r="Z1846" i="1"/>
  <c r="Z1747" i="1"/>
  <c r="Z2344" i="1"/>
  <c r="Z1512" i="1"/>
  <c r="Z2381" i="1"/>
  <c r="Z2336" i="1"/>
  <c r="Z1896" i="1"/>
  <c r="Z1884" i="1"/>
  <c r="Z1988" i="1"/>
  <c r="Z1748" i="1"/>
  <c r="Z1764" i="1"/>
  <c r="Z1416" i="1"/>
  <c r="Z1092" i="1"/>
  <c r="Z1569" i="1"/>
  <c r="Z1557" i="1"/>
  <c r="Z1545" i="1"/>
  <c r="Y2695" i="1"/>
  <c r="Y2548" i="1"/>
  <c r="Y2962" i="1"/>
  <c r="Z1107" i="1"/>
  <c r="Y2561" i="1"/>
  <c r="Z2380" i="1"/>
  <c r="Z1260" i="1"/>
  <c r="Z875" i="1"/>
  <c r="Z1403" i="1"/>
  <c r="Z1406" i="1"/>
  <c r="Z874" i="1"/>
  <c r="Z2169" i="1"/>
  <c r="Z2345" i="1"/>
  <c r="Z1213" i="1"/>
  <c r="Y2849" i="1"/>
  <c r="Z2050" i="1"/>
  <c r="Z1760" i="1"/>
  <c r="Z1280" i="1"/>
  <c r="Z1251" i="1"/>
  <c r="Y2421" i="1"/>
  <c r="Y2519" i="1"/>
  <c r="Y2536" i="1"/>
  <c r="Z2198" i="1"/>
  <c r="Z2175" i="1"/>
  <c r="Z1297" i="1"/>
  <c r="Z1099" i="1"/>
  <c r="Y2780" i="1"/>
  <c r="Y2731" i="1"/>
  <c r="Y2508" i="1"/>
  <c r="Y2596" i="1"/>
  <c r="Z2173" i="1"/>
  <c r="Z2241" i="1"/>
  <c r="Z2059" i="1"/>
  <c r="Z1814" i="1"/>
  <c r="Y2956" i="1"/>
  <c r="Y3006" i="1"/>
  <c r="Y2978" i="1"/>
  <c r="Z1533" i="1"/>
  <c r="Z1521" i="1"/>
  <c r="Z1578" i="1"/>
  <c r="Y2512" i="1"/>
  <c r="Y2515" i="1"/>
  <c r="Z2137" i="1"/>
  <c r="Z2131" i="1"/>
  <c r="Z2014" i="1"/>
  <c r="Z1513" i="1"/>
  <c r="Z1413" i="1"/>
  <c r="Y2419" i="1"/>
  <c r="Z2158" i="1"/>
  <c r="Z2187" i="1"/>
  <c r="Z2171" i="1"/>
  <c r="Z2090" i="1"/>
  <c r="Z2069" i="1"/>
  <c r="Z2124" i="1"/>
  <c r="Z2021" i="1"/>
  <c r="Z1895" i="1"/>
  <c r="Z1883" i="1"/>
  <c r="Z1736" i="1"/>
  <c r="Z1715" i="1"/>
  <c r="Z1561" i="1"/>
  <c r="Z1549" i="1"/>
  <c r="Z1537" i="1"/>
  <c r="Z1525" i="1"/>
  <c r="Y2959" i="1"/>
  <c r="Y2660" i="1"/>
  <c r="Y2628" i="1"/>
  <c r="Y2528" i="1"/>
  <c r="Z2351" i="1"/>
  <c r="Z1749" i="1"/>
  <c r="Z1566" i="1"/>
  <c r="Z1554" i="1"/>
  <c r="Z1542" i="1"/>
  <c r="Z1530" i="1"/>
  <c r="Z1518" i="1"/>
  <c r="Z1514" i="1"/>
  <c r="Z878" i="1"/>
  <c r="Y2763" i="1"/>
  <c r="Z2400" i="1"/>
  <c r="Z2376" i="1"/>
  <c r="Y2898" i="1"/>
  <c r="Y2921" i="1"/>
  <c r="Y2593" i="1"/>
  <c r="Y2491" i="1"/>
  <c r="Z2391" i="1"/>
  <c r="Z2363" i="1"/>
  <c r="Z2161" i="1"/>
  <c r="Z2084" i="1"/>
  <c r="Z865" i="1"/>
  <c r="Z1539" i="1"/>
  <c r="Z1527" i="1"/>
  <c r="Y2492" i="1"/>
  <c r="Z2212" i="1"/>
  <c r="Z2329" i="1"/>
  <c r="Z2245" i="1"/>
  <c r="Z2163" i="1"/>
  <c r="Z2157" i="1"/>
  <c r="Z1662" i="1"/>
  <c r="Z1515" i="1"/>
  <c r="Y2708" i="1"/>
  <c r="Z1030" i="1"/>
  <c r="Y2960" i="1"/>
  <c r="Y2776" i="1"/>
  <c r="Y2510" i="1"/>
  <c r="Y2433" i="1"/>
  <c r="Z2240" i="1"/>
  <c r="Y2822" i="1"/>
  <c r="Y2802" i="1"/>
  <c r="Y2635" i="1"/>
  <c r="Z2357" i="1"/>
  <c r="Z1991" i="1"/>
  <c r="Z1753" i="1"/>
  <c r="Z1750" i="1"/>
  <c r="Z1562" i="1"/>
  <c r="Z1550" i="1"/>
  <c r="Z1538" i="1"/>
  <c r="Z1526" i="1"/>
  <c r="Z1560" i="1"/>
  <c r="Z1548" i="1"/>
  <c r="Y2538" i="1"/>
  <c r="Y2565" i="1"/>
  <c r="Z1377" i="1"/>
  <c r="Y3008" i="1"/>
  <c r="Y2762" i="1"/>
  <c r="Z2333" i="1"/>
  <c r="Z2006" i="1"/>
  <c r="Y3013" i="1"/>
  <c r="Z2402" i="1"/>
  <c r="Z2378" i="1"/>
  <c r="Y2974" i="1"/>
  <c r="Y2781" i="1"/>
  <c r="Y2808" i="1"/>
  <c r="Y2530" i="1"/>
  <c r="Y2518" i="1"/>
  <c r="Y2511" i="1"/>
  <c r="Z2343" i="1"/>
  <c r="Y2457" i="1"/>
  <c r="Z2297" i="1"/>
  <c r="Z2374" i="1"/>
  <c r="Z2172" i="1"/>
  <c r="Z2165" i="1"/>
  <c r="Z2288" i="1"/>
  <c r="Z2210" i="1"/>
  <c r="Z2017" i="1"/>
  <c r="Z1892" i="1"/>
  <c r="Z1880" i="1"/>
  <c r="Z1936" i="1"/>
  <c r="Z2087" i="1"/>
  <c r="Z1848" i="1"/>
  <c r="Z1999" i="1"/>
  <c r="Z1709" i="1"/>
  <c r="Z1744" i="1"/>
  <c r="Z1415" i="1"/>
  <c r="Z858" i="1"/>
  <c r="Y2459" i="1"/>
  <c r="Z1025" i="1"/>
  <c r="Y2961" i="1"/>
  <c r="Y2916" i="1"/>
  <c r="Y2920" i="1"/>
  <c r="Y2828" i="1"/>
  <c r="Y2902" i="1"/>
  <c r="Y2756" i="1"/>
  <c r="Y2755" i="1"/>
  <c r="Y2436" i="1"/>
  <c r="Y2599" i="1"/>
  <c r="Z2279" i="1"/>
  <c r="Z2209" i="1"/>
  <c r="Z2325" i="1"/>
  <c r="Z2049" i="1"/>
  <c r="Z2022" i="1"/>
  <c r="Z2023" i="1"/>
  <c r="Z2047" i="1"/>
  <c r="Z2082" i="1"/>
  <c r="Z1889" i="1"/>
  <c r="Z1877" i="1"/>
  <c r="Z1767" i="1"/>
  <c r="Z1759" i="1"/>
  <c r="Z1394" i="1"/>
  <c r="Z1269" i="1"/>
  <c r="Y2970" i="1"/>
  <c r="Y2749" i="1"/>
  <c r="Y2712" i="1"/>
  <c r="Y2668" i="1"/>
  <c r="Z2407" i="1"/>
  <c r="Z1388" i="1"/>
  <c r="Z877" i="1"/>
  <c r="Y2663" i="1"/>
  <c r="Y2442" i="1"/>
  <c r="Y2917" i="1"/>
  <c r="Y2846" i="1"/>
  <c r="Y2842" i="1"/>
  <c r="Y2506" i="1"/>
  <c r="Y2476" i="1"/>
  <c r="Z2390" i="1"/>
  <c r="Z2170" i="1"/>
  <c r="Z2077" i="1"/>
  <c r="Z2072" i="1"/>
  <c r="Z2086" i="1"/>
  <c r="Z1822" i="1"/>
  <c r="Z1732" i="1"/>
  <c r="Z1109" i="1"/>
  <c r="Z1218" i="1"/>
  <c r="Z1105" i="1"/>
  <c r="Z1036" i="1"/>
  <c r="Z870" i="1"/>
  <c r="Y3010" i="1"/>
  <c r="Z1392" i="1"/>
  <c r="Z2389" i="1"/>
  <c r="Z2191" i="1"/>
  <c r="Z1820" i="1"/>
  <c r="Z1810" i="1"/>
  <c r="Y2833" i="1"/>
  <c r="Y2993" i="1"/>
  <c r="Y2734" i="1"/>
  <c r="Z1983" i="1"/>
  <c r="Z1011" i="1"/>
  <c r="Z2185" i="1"/>
  <c r="Z1298" i="1"/>
  <c r="Z857" i="1"/>
  <c r="Z862" i="1"/>
  <c r="Y2990" i="1"/>
  <c r="Z1136" i="1"/>
  <c r="Z1009" i="1"/>
  <c r="Z1133" i="1"/>
  <c r="Y2503" i="1"/>
  <c r="Y2524" i="1"/>
  <c r="Z2360" i="1"/>
  <c r="Z2338" i="1"/>
  <c r="Z2162" i="1"/>
  <c r="Z2074" i="1"/>
  <c r="Z2149" i="1"/>
  <c r="Z1728" i="1"/>
  <c r="Z1768" i="1"/>
  <c r="Z1111" i="1"/>
  <c r="Z871" i="1"/>
  <c r="Y2946" i="1"/>
  <c r="Y2777" i="1"/>
  <c r="Z2334" i="1"/>
  <c r="Z2350" i="1"/>
  <c r="Z2342" i="1"/>
  <c r="Z2177" i="1"/>
  <c r="Z2152" i="1"/>
  <c r="Z2065" i="1"/>
  <c r="Z2060" i="1"/>
  <c r="Z2058" i="1"/>
  <c r="Z1842" i="1"/>
  <c r="Z1743" i="1"/>
  <c r="Z1735" i="1"/>
  <c r="Z1414" i="1"/>
  <c r="Z1291" i="1"/>
  <c r="Y2982" i="1"/>
  <c r="Y2424" i="1"/>
  <c r="Z1013" i="1"/>
  <c r="Y2426" i="1"/>
  <c r="Z1900" i="1"/>
  <c r="Z1827" i="1"/>
  <c r="Y2976" i="1"/>
  <c r="Y2988" i="1"/>
  <c r="Z1364" i="1"/>
  <c r="Z1023" i="1"/>
  <c r="Y2897" i="1"/>
  <c r="Y2507" i="1"/>
  <c r="Y2513" i="1"/>
  <c r="Y2531" i="1"/>
  <c r="Y2431" i="1"/>
  <c r="Y2429" i="1"/>
  <c r="Y2465" i="1"/>
  <c r="Z2330" i="1"/>
  <c r="Z2347" i="1"/>
  <c r="Z2174" i="1"/>
  <c r="Z2156" i="1"/>
  <c r="Z2128" i="1"/>
  <c r="Z1893" i="1"/>
  <c r="Z1881" i="1"/>
  <c r="Z1815" i="1"/>
  <c r="Z1821" i="1"/>
  <c r="Z1756" i="1"/>
  <c r="Z1397" i="1"/>
  <c r="Z967" i="1"/>
  <c r="Z872" i="1"/>
  <c r="Y3016" i="1"/>
  <c r="Y2980" i="1"/>
  <c r="Z2412" i="1"/>
  <c r="Z1843" i="1"/>
  <c r="Z1104" i="1"/>
  <c r="Z1215" i="1"/>
  <c r="Y2908" i="1"/>
  <c r="Y2909" i="1"/>
  <c r="Y2945" i="1"/>
  <c r="Y2848" i="1"/>
  <c r="Y2761" i="1"/>
  <c r="Y2735" i="1"/>
  <c r="Y2718" i="1"/>
  <c r="Y2625" i="1"/>
  <c r="Y2604" i="1"/>
  <c r="Y2532" i="1"/>
  <c r="Y2522" i="1"/>
  <c r="Y2493" i="1"/>
  <c r="Y2454" i="1"/>
  <c r="Y2509" i="1"/>
  <c r="Z2197" i="1"/>
  <c r="Z2352" i="1"/>
  <c r="Z2237" i="1"/>
  <c r="Z2125" i="1"/>
  <c r="Z2064" i="1"/>
  <c r="Z2078" i="1"/>
  <c r="Z1915" i="1"/>
  <c r="Z1894" i="1"/>
  <c r="Z1882" i="1"/>
  <c r="Z2080" i="1"/>
  <c r="Z1850" i="1"/>
  <c r="Z1945" i="1"/>
  <c r="Z1952" i="1"/>
  <c r="Z1909" i="1"/>
  <c r="Z1904" i="1"/>
  <c r="Z1887" i="1"/>
  <c r="Z1745" i="1"/>
  <c r="Z1831" i="1"/>
  <c r="Z1838" i="1"/>
  <c r="Z1726" i="1"/>
  <c r="Z1853" i="1"/>
  <c r="Z1873" i="1"/>
  <c r="Z1567" i="1"/>
  <c r="Z1555" i="1"/>
  <c r="Z1543" i="1"/>
  <c r="Z1531" i="1"/>
  <c r="Z1519" i="1"/>
  <c r="Z1409" i="1"/>
  <c r="Z1509" i="1"/>
  <c r="Z1720" i="1"/>
  <c r="Z1211" i="1"/>
  <c r="Z1110" i="1"/>
  <c r="Z1268" i="1"/>
  <c r="Z1113" i="1"/>
  <c r="Z859" i="1"/>
  <c r="Z1212" i="1"/>
  <c r="Z1052" i="1"/>
  <c r="Z2346" i="1"/>
  <c r="Z2203" i="1"/>
  <c r="Z2081" i="1"/>
  <c r="Z1734" i="1"/>
  <c r="Z1216" i="1"/>
  <c r="Z1210" i="1"/>
  <c r="Y2958" i="1"/>
  <c r="Y2797" i="1"/>
  <c r="Y2890" i="1"/>
  <c r="Y2724" i="1"/>
  <c r="Y2469" i="1"/>
  <c r="Z2062" i="1"/>
  <c r="Z2249" i="1"/>
  <c r="Z2008" i="1"/>
  <c r="Z1922" i="1"/>
  <c r="Z1874" i="1"/>
  <c r="Z1832" i="1"/>
  <c r="Z1868" i="1"/>
  <c r="Z1819" i="1"/>
  <c r="Z1826" i="1"/>
  <c r="Z1536" i="1"/>
  <c r="Z1524" i="1"/>
  <c r="Z1763" i="1"/>
  <c r="Z1390" i="1"/>
  <c r="Z1386" i="1"/>
  <c r="Z1209" i="1"/>
  <c r="Z1292" i="1"/>
  <c r="Z1285" i="1"/>
  <c r="Z1035" i="1"/>
  <c r="Z864" i="1"/>
  <c r="Y2875" i="1"/>
  <c r="Z1565" i="1"/>
  <c r="Y2664" i="1"/>
  <c r="Y2423" i="1"/>
  <c r="Y2710" i="1"/>
  <c r="Z2326" i="1"/>
  <c r="Z2199" i="1"/>
  <c r="Z1905" i="1"/>
  <c r="Z1947" i="1"/>
  <c r="Z1724" i="1"/>
  <c r="Z919" i="1"/>
  <c r="Z2071" i="1"/>
  <c r="Z1917" i="1"/>
  <c r="Z1766" i="1"/>
  <c r="Z1529" i="1"/>
  <c r="Y2918" i="1"/>
  <c r="Y2778" i="1"/>
  <c r="Y2737" i="1"/>
  <c r="Y2840" i="1"/>
  <c r="Y2819" i="1"/>
  <c r="Y2585" i="1"/>
  <c r="Y2482" i="1"/>
  <c r="Y2525" i="1"/>
  <c r="Y2715" i="1"/>
  <c r="Y2516" i="1"/>
  <c r="Z2200" i="1"/>
  <c r="Z2317" i="1"/>
  <c r="Z2266" i="1"/>
  <c r="Z2204" i="1"/>
  <c r="Z2192" i="1"/>
  <c r="Z2205" i="1"/>
  <c r="Z2020" i="1"/>
  <c r="Z2147" i="1"/>
  <c r="Z2119" i="1"/>
  <c r="Z2066" i="1"/>
  <c r="Z1903" i="1"/>
  <c r="Z1948" i="1"/>
  <c r="Z2068" i="1"/>
  <c r="Z2025" i="1"/>
  <c r="Z1976" i="1"/>
  <c r="Z1933" i="1"/>
  <c r="Z1940" i="1"/>
  <c r="Z1837" i="1"/>
  <c r="Z1765" i="1"/>
  <c r="Z1733" i="1"/>
  <c r="Z1656" i="1"/>
  <c r="Z1712" i="1"/>
  <c r="Z1564" i="1"/>
  <c r="Z1552" i="1"/>
  <c r="Z1540" i="1"/>
  <c r="Z1528" i="1"/>
  <c r="Z1510" i="1"/>
  <c r="Z1214" i="1"/>
  <c r="Z918" i="1"/>
  <c r="Z869" i="1"/>
  <c r="Z1847" i="1"/>
  <c r="Y2775" i="1"/>
  <c r="Y2652" i="1"/>
  <c r="Z2393" i="1"/>
  <c r="Z2180" i="1"/>
  <c r="Z1946" i="1"/>
  <c r="Z1910" i="1"/>
  <c r="Z1825" i="1"/>
  <c r="Z2041" i="1"/>
  <c r="Z1722" i="1"/>
  <c r="Z2159" i="1"/>
  <c r="Y2919" i="1"/>
  <c r="Y2952" i="1"/>
  <c r="Y2957" i="1"/>
  <c r="Y2951" i="1"/>
  <c r="Y2915" i="1"/>
  <c r="Y2891" i="1"/>
  <c r="Y2892" i="1"/>
  <c r="Y2906" i="1"/>
  <c r="Y2771" i="1"/>
  <c r="Y2779" i="1"/>
  <c r="Y2834" i="1"/>
  <c r="Y2816" i="1"/>
  <c r="Y2574" i="1"/>
  <c r="Y2618" i="1"/>
  <c r="Y2504" i="1"/>
  <c r="Z2392" i="1"/>
  <c r="Y2523" i="1"/>
  <c r="Z2186" i="1"/>
  <c r="Z2301" i="1"/>
  <c r="Z2166" i="1"/>
  <c r="Z2079" i="1"/>
  <c r="Z2130" i="1"/>
  <c r="Z2057" i="1"/>
  <c r="Z2024" i="1"/>
  <c r="Z2019" i="1"/>
  <c r="Z2048" i="1"/>
  <c r="Z2141" i="1"/>
  <c r="Z2085" i="1"/>
  <c r="Z2016" i="1"/>
  <c r="Z1953" i="1"/>
  <c r="Z2075" i="1"/>
  <c r="Z1928" i="1"/>
  <c r="Z1926" i="1"/>
  <c r="Z1872" i="1"/>
  <c r="Z1935" i="1"/>
  <c r="Z2122" i="1"/>
  <c r="Z1813" i="1"/>
  <c r="Z1758" i="1"/>
  <c r="Z1845" i="1"/>
  <c r="Z1752" i="1"/>
  <c r="Z1742" i="1"/>
  <c r="Z1559" i="1"/>
  <c r="Z1547" i="1"/>
  <c r="Z1535" i="1"/>
  <c r="Z1523" i="1"/>
  <c r="Z1511" i="1"/>
  <c r="Z1378" i="1"/>
  <c r="Z1400" i="1"/>
  <c r="Z916" i="1"/>
  <c r="Z868" i="1"/>
  <c r="Y2529" i="1"/>
  <c r="Y2845" i="1"/>
  <c r="Y2630" i="1"/>
  <c r="Z1617" i="1"/>
  <c r="Y2505" i="1"/>
  <c r="Z2355" i="1"/>
  <c r="Y2435" i="1"/>
  <c r="Z2176" i="1"/>
  <c r="Z2164" i="1"/>
  <c r="Z1934" i="1"/>
  <c r="Z1871" i="1"/>
  <c r="Z1978" i="1"/>
  <c r="Z1739" i="1"/>
  <c r="Z2280" i="1"/>
  <c r="Z2061" i="1"/>
  <c r="Z1541" i="1"/>
  <c r="Y2881" i="1"/>
  <c r="Y2825" i="1"/>
  <c r="Y2832" i="1"/>
  <c r="Y2792" i="1"/>
  <c r="Y2784" i="1"/>
  <c r="Y2627" i="1"/>
  <c r="Y2631" i="1"/>
  <c r="Y2517" i="1"/>
  <c r="Y2616" i="1"/>
  <c r="Y2502" i="1"/>
  <c r="Z2337" i="1"/>
  <c r="Y2526" i="1"/>
  <c r="Y2460" i="1"/>
  <c r="Z2294" i="1"/>
  <c r="Z2213" i="1"/>
  <c r="Z2155" i="1"/>
  <c r="Z2160" i="1"/>
  <c r="Z2154" i="1"/>
  <c r="Z2123" i="1"/>
  <c r="Z2076" i="1"/>
  <c r="Z2083" i="1"/>
  <c r="Z1984" i="1"/>
  <c r="Z2073" i="1"/>
  <c r="Z2127" i="1"/>
  <c r="Z1985" i="1"/>
  <c r="Z1941" i="1"/>
  <c r="Z1898" i="1"/>
  <c r="Z1886" i="1"/>
  <c r="Z2063" i="1"/>
  <c r="Z1854" i="1"/>
  <c r="Z1914" i="1"/>
  <c r="Z1844" i="1"/>
  <c r="Z1891" i="1"/>
  <c r="Z1879" i="1"/>
  <c r="Z1875" i="1"/>
  <c r="Z1746" i="1"/>
  <c r="Z1740" i="1"/>
  <c r="Z1851" i="1"/>
  <c r="Z1730" i="1"/>
  <c r="Z1568" i="1"/>
  <c r="Z1556" i="1"/>
  <c r="Z1544" i="1"/>
  <c r="Z1532" i="1"/>
  <c r="Z1520" i="1"/>
  <c r="Z1412" i="1"/>
  <c r="Z1508" i="1"/>
  <c r="Z1411" i="1"/>
  <c r="Z1108" i="1"/>
  <c r="Z856" i="1"/>
  <c r="Z1217" i="1"/>
  <c r="Z1106" i="1"/>
  <c r="Z860" i="1"/>
  <c r="Y2527" i="1"/>
  <c r="Z2284" i="1"/>
  <c r="Z2348" i="1"/>
  <c r="Z1849" i="1"/>
  <c r="Z1553" i="1"/>
  <c r="Z1516" i="1"/>
  <c r="Z1115" i="1"/>
  <c r="Y2922" i="1"/>
  <c r="Y2878" i="1"/>
  <c r="Y2791" i="1"/>
  <c r="Y2738" i="1"/>
  <c r="Y2666" i="1"/>
  <c r="Y2606" i="1"/>
  <c r="Y2463" i="1"/>
  <c r="Z2349" i="1"/>
  <c r="Z2270" i="1"/>
  <c r="Y2514" i="1"/>
  <c r="Z2253" i="1"/>
  <c r="Z2153" i="1"/>
  <c r="Z2229" i="1"/>
  <c r="Z2067" i="1"/>
  <c r="Z2003" i="1"/>
  <c r="Z2012" i="1"/>
  <c r="Z1977" i="1"/>
  <c r="Z1927" i="1"/>
  <c r="Z1979" i="1"/>
  <c r="Z1921" i="1"/>
  <c r="Z1916" i="1"/>
  <c r="Z2120" i="1"/>
  <c r="Z1741" i="1"/>
  <c r="Z1839" i="1"/>
  <c r="Z1834" i="1"/>
  <c r="Z1929" i="1"/>
  <c r="Z1757" i="1"/>
  <c r="Z1833" i="1"/>
  <c r="Z1855" i="1"/>
  <c r="Z1558" i="1"/>
  <c r="Z1546" i="1"/>
  <c r="Z1534" i="1"/>
  <c r="Z1522" i="1"/>
  <c r="Z1417" i="1"/>
  <c r="Z1410" i="1"/>
  <c r="Z1117" i="1"/>
  <c r="Z1103" i="1"/>
  <c r="Z840" i="1"/>
  <c r="Z861" i="1"/>
  <c r="Z866" i="1"/>
  <c r="Z1091" i="1"/>
  <c r="Z673" i="1"/>
</calcChain>
</file>

<file path=xl/sharedStrings.xml><?xml version="1.0" encoding="utf-8"?>
<sst xmlns="http://schemas.openxmlformats.org/spreadsheetml/2006/main" count="41340" uniqueCount="911">
  <si>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</si>
  <si>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</si>
  <si>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</si>
  <si>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</si>
  <si>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</si>
  <si>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</si>
  <si>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</si>
  <si>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</si>
  <si>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</si>
  <si>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</si>
  <si>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</si>
  <si>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</si>
  <si>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</si>
  <si>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</si>
  <si>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</si>
  <si>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</si>
  <si>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</si>
  <si>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</si>
  <si>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</si>
  <si>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</si>
  <si>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</si>
  <si>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</si>
  <si>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</si>
  <si>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</si>
  <si>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</si>
  <si>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</si>
  <si>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</si>
  <si>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</si>
  <si>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</si>
  <si>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</si>
  <si>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</si>
  <si>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</si>
  <si>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</si>
  <si>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</si>
  <si>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</si>
  <si>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</si>
  <si>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</si>
  <si>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</si>
  <si>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</si>
  <si>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</si>
  <si>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</si>
  <si>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</si>
  <si>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</si>
  <si>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</si>
  <si>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</si>
  <si>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</si>
  <si>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</si>
  <si>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</si>
  <si>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</si>
  <si>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</si>
  <si>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</si>
  <si>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</si>
  <si>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</si>
  <si>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</si>
  <si>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</si>
  <si>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</si>
  <si>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</si>
  <si>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</si>
  <si>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</si>
  <si>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</si>
  <si>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</si>
  <si>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</si>
  <si>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</si>
  <si>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</si>
  <si>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</si>
  <si>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</si>
  <si>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</si>
  <si>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</si>
  <si>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</si>
  <si>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</si>
  <si>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</si>
  <si>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</si>
  <si>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</si>
  <si>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</si>
  <si>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</si>
  <si>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</si>
  <si>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</si>
  <si>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</si>
  <si>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</si>
  <si>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</si>
  <si>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</si>
  <si>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</si>
  <si>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</si>
  <si>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</si>
  <si>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</si>
  <si>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</si>
  <si>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</si>
  <si>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</si>
  <si>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</si>
  <si>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</si>
  <si>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</si>
  <si>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</si>
  <si>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</si>
  <si>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</si>
  <si>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</si>
  <si>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</si>
  <si>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</si>
  <si>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</si>
  <si>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</si>
  <si>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</si>
  <si>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</si>
  <si>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</si>
  <si>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</si>
  <si>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</si>
  <si>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</si>
  <si>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</si>
  <si>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</si>
  <si>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</si>
  <si>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</si>
  <si>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</si>
  <si>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</si>
  <si>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</si>
  <si>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</si>
  <si>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</si>
  <si>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</si>
  <si>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</si>
  <si>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</si>
  <si>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</si>
  <si>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</si>
  <si>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</si>
  <si>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</si>
  <si>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</si>
  <si>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</si>
  <si>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</si>
  <si>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</si>
  <si>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</si>
  <si>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</si>
  <si>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</si>
  <si>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</si>
  <si>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</si>
  <si>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</si>
  <si>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</si>
  <si>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</si>
  <si>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</si>
  <si>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</si>
  <si>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</si>
  <si>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</si>
  <si>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</si>
  <si>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</si>
  <si>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</si>
  <si>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</si>
  <si>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</si>
  <si>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</si>
  <si>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</si>
  <si>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</si>
  <si>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</si>
  <si>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</si>
  <si>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</si>
  <si>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</si>
  <si>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</si>
  <si>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</si>
  <si>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</si>
  <si>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</si>
  <si>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</si>
  <si>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</si>
  <si>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</si>
  <si>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</si>
  <si>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</si>
  <si>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</si>
  <si>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</si>
  <si>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</si>
  <si>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</si>
  <si>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</si>
  <si>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</si>
  <si>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</si>
  <si>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</si>
  <si>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</si>
  <si>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</si>
  <si>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</si>
  <si>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</si>
  <si>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</si>
  <si>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</si>
  <si>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</si>
  <si>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</si>
  <si>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</si>
  <si>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</si>
  <si>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</si>
  <si>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</si>
  <si>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</si>
  <si>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</si>
  <si>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</si>
  <si>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</si>
  <si>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</si>
  <si>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</si>
  <si>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</si>
  <si>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</si>
  <si>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</si>
  <si>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</si>
  <si>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</si>
  <si>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</si>
  <si>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</si>
  <si>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</si>
  <si>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</si>
  <si>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</si>
  <si>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</si>
  <si>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</si>
  <si>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</si>
  <si>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</si>
  <si>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</si>
  <si>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</si>
  <si>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</si>
  <si>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</si>
  <si>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</si>
  <si>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</si>
  <si>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</si>
  <si>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</si>
  <si>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</si>
  <si>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</si>
  <si>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</si>
  <si>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</si>
  <si>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</si>
  <si>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</si>
  <si>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</si>
  <si>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</si>
  <si>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</si>
  <si>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</si>
  <si>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</si>
  <si>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</si>
  <si>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</si>
  <si>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</si>
  <si>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</si>
  <si>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</si>
  <si>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</si>
  <si>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</si>
  <si>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</si>
  <si>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</si>
  <si>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</si>
  <si>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</si>
  <si>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</si>
  <si>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</si>
  <si>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</si>
  <si>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</si>
  <si>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</si>
  <si>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</si>
  <si>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</si>
  <si>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</si>
  <si>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</si>
  <si>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</si>
  <si>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</si>
  <si>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</si>
  <si>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</si>
  <si>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</si>
  <si>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</si>
  <si>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</si>
  <si>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</si>
  <si>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</si>
  <si>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</si>
  <si>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</si>
  <si>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</si>
  <si>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</si>
  <si>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</si>
  <si>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</si>
  <si>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</si>
  <si>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</si>
  <si>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</si>
  <si>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</si>
  <si>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</si>
  <si>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</si>
  <si>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</si>
  <si>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</si>
  <si>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</si>
  <si>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</si>
  <si>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</si>
  <si>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</si>
  <si>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</si>
  <si>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</si>
  <si>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</si>
  <si>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</si>
  <si>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</si>
  <si>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</si>
  <si>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</si>
  <si>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</si>
  <si>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</si>
  <si>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</si>
  <si>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</si>
  <si>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</si>
  <si>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</si>
  <si>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</si>
  <si>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</si>
  <si>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</si>
  <si>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</si>
  <si>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</si>
  <si>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</si>
  <si>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</si>
  <si>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</si>
  <si>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</si>
  <si>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</si>
  <si>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</si>
  <si>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</si>
  <si>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</si>
  <si>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</si>
  <si>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</si>
  <si>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</si>
  <si>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</si>
  <si>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</si>
  <si>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</si>
  <si>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</si>
  <si>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</si>
  <si>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</si>
  <si>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</si>
  <si>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</si>
  <si>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</si>
  <si>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</si>
  <si>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</si>
  <si>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</si>
  <si>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</si>
  <si>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</si>
  <si>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</si>
  <si>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</si>
  <si>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</si>
  <si>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</si>
  <si>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</si>
  <si>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</si>
  <si>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</si>
  <si>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</si>
  <si>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</si>
  <si>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</si>
  <si>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</si>
  <si>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</si>
  <si>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</si>
  <si>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</si>
  <si>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</si>
  <si>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</si>
  <si>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</si>
  <si>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</si>
  <si>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</si>
  <si>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</si>
  <si>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</si>
  <si>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</si>
  <si>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</si>
  <si>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</si>
  <si>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</si>
  <si>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</si>
  <si>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</si>
  <si>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</si>
  <si>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</si>
  <si>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</si>
  <si>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</si>
  <si>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</si>
  <si>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</si>
  <si>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</si>
  <si>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</si>
  <si>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</si>
  <si>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</si>
  <si>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</si>
  <si>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</si>
  <si>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</si>
  <si>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</si>
  <si>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</si>
  <si>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</si>
  <si>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</si>
  <si>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</si>
  <si>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</si>
  <si>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</si>
  <si>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</si>
  <si>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</si>
  <si>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</si>
  <si>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</si>
  <si>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</si>
  <si>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</si>
  <si>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</si>
  <si>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</si>
  <si>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</si>
  <si>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</si>
  <si>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</si>
  <si>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</si>
  <si>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</si>
  <si>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</si>
  <si>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</si>
  <si>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</si>
  <si>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</si>
  <si>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</si>
  <si>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</si>
  <si>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</si>
  <si>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</si>
  <si>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</si>
  <si>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</si>
  <si>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</si>
  <si>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</si>
  <si>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</si>
  <si>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</si>
  <si>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</si>
  <si>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</si>
  <si>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</si>
  <si>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</si>
  <si>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</si>
  <si>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</si>
  <si>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</si>
  <si>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</si>
  <si>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</si>
  <si>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</si>
  <si>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</si>
  <si>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</si>
  <si>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</si>
  <si>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</si>
  <si>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</si>
  <si>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</si>
  <si>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</si>
  <si>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</si>
  <si>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</si>
  <si>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</si>
  <si>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</si>
  <si>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</si>
  <si>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</si>
  <si>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</si>
  <si>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</si>
  <si>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</si>
  <si>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</si>
  <si>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</si>
  <si>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</si>
  <si>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</si>
  <si>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</si>
  <si>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</si>
  <si>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</si>
  <si>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</si>
  <si>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</si>
  <si>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</si>
  <si>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</si>
  <si>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</si>
  <si>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</si>
  <si>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</si>
  <si>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</si>
  <si>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</si>
  <si>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</si>
  <si>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</si>
  <si>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</si>
  <si>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</si>
  <si>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</si>
  <si>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</si>
  <si>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</si>
  <si>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</si>
  <si>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</si>
  <si>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</si>
  <si>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</si>
  <si>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</si>
  <si>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</si>
  <si>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</si>
  <si>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</si>
  <si>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</si>
  <si>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</si>
  <si>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</si>
  <si>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</si>
  <si>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</si>
  <si>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</si>
  <si>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</si>
  <si>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</si>
  <si>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</si>
  <si>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</si>
  <si>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</si>
  <si>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</si>
  <si>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</si>
  <si>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</si>
  <si>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</si>
  <si>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</si>
  <si>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</si>
  <si>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</si>
  <si>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</si>
  <si>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</si>
  <si>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</si>
  <si>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</si>
  <si>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</si>
  <si>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</si>
  <si>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</si>
  <si>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</si>
  <si>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</si>
  <si>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</si>
  <si>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</si>
  <si>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</si>
  <si>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</si>
  <si>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</si>
  <si>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</si>
  <si>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</si>
  <si>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</si>
  <si>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</si>
  <si>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</si>
  <si>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</si>
  <si>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</si>
  <si>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</si>
  <si>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</si>
  <si>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</si>
  <si>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</si>
  <si>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</si>
  <si>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</si>
  <si>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</si>
  <si>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</si>
  <si>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</si>
  <si>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</si>
  <si>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</si>
  <si>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</si>
  <si>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</si>
  <si>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</si>
  <si>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</si>
  <si>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</si>
  <si>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</si>
  <si>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</si>
  <si>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</si>
  <si>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</si>
  <si>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</si>
  <si>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</si>
  <si>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</si>
  <si>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</si>
  <si>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</si>
  <si>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</si>
  <si>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</si>
  <si>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</si>
  <si>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</si>
  <si>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</si>
  <si>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</si>
  <si>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</si>
  <si>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</si>
  <si>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</si>
  <si>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</si>
  <si>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</si>
  <si>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</si>
  <si>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</si>
  <si>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</si>
  <si>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</si>
  <si>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</si>
  <si>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</si>
  <si>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</si>
  <si>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</si>
  <si>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</si>
  <si>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</si>
  <si>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</si>
  <si>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</si>
  <si>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</si>
  <si>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</si>
  <si>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</si>
  <si>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</si>
  <si>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</si>
  <si>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</si>
  <si>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</si>
  <si>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</si>
  <si>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</si>
  <si>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</si>
  <si>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</si>
  <si>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</si>
  <si>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</si>
  <si>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</si>
  <si>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</si>
  <si>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</si>
  <si>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</si>
  <si>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</si>
  <si>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</si>
  <si>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</si>
  <si>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</si>
  <si>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</si>
  <si>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</si>
  <si>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</si>
  <si>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</si>
  <si>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</si>
  <si>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</si>
  <si>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</si>
  <si>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</si>
  <si>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</si>
  <si>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</si>
  <si>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</si>
  <si>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</si>
  <si>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</si>
  <si>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</si>
  <si>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</si>
  <si>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</si>
  <si>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</si>
  <si>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</si>
  <si>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</si>
  <si>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</si>
  <si>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</si>
  <si>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</si>
  <si>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</si>
  <si>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</si>
  <si>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</si>
  <si>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</si>
  <si>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</si>
  <si>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</si>
  <si>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</si>
  <si>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</si>
  <si>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</si>
  <si>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</si>
  <si>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</si>
  <si>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</si>
  <si>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</si>
  <si>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</si>
  <si>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</si>
  <si>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</si>
  <si>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</si>
  <si>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</si>
  <si>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</si>
  <si>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</si>
  <si>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</si>
  <si>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</si>
  <si>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</si>
  <si>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</si>
  <si>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</si>
  <si>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</si>
  <si>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</si>
  <si>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</si>
  <si>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</si>
  <si>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</si>
  <si>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</si>
  <si>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</si>
  <si>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</si>
  <si>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</si>
  <si>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</si>
  <si>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</si>
  <si>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</si>
  <si>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</si>
  <si>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</si>
  <si>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</si>
  <si>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</si>
  <si>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</si>
  <si>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</si>
  <si>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</si>
  <si>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</si>
  <si>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</si>
  <si>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</si>
  <si>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</si>
  <si>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</si>
  <si>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</si>
  <si>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</si>
  <si>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</si>
  <si>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</si>
  <si>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</si>
  <si>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</si>
  <si>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</si>
  <si>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</si>
  <si>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</si>
  <si>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</si>
  <si>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</si>
  <si>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</si>
  <si>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</si>
  <si>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</si>
  <si>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</si>
  <si>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</si>
  <si>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</si>
  <si>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</si>
  <si>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</si>
  <si>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</si>
  <si>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</si>
  <si>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</si>
  <si>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</si>
  <si>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</si>
  <si>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</si>
  <si>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</si>
  <si>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</si>
  <si>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</si>
  <si>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</si>
  <si>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</si>
  <si>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</si>
  <si>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</si>
  <si>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</si>
  <si>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</si>
  <si>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</si>
  <si>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</si>
  <si>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</si>
  <si>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</si>
  <si>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</si>
  <si>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</si>
  <si>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</si>
  <si>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</si>
  <si>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</si>
  <si>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</si>
  <si>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</si>
  <si>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</si>
  <si>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</si>
  <si>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</si>
  <si>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</si>
  <si>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</si>
  <si>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</si>
  <si>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</si>
  <si>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</si>
  <si>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</si>
  <si>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</si>
  <si>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</si>
  <si>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</si>
  <si>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</si>
  <si>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</si>
  <si>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</si>
  <si>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</si>
  <si>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</si>
  <si>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</si>
  <si>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</si>
  <si>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</si>
  <si>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</si>
  <si>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</si>
  <si>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</si>
  <si>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</si>
  <si>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</si>
  <si>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</si>
  <si>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</si>
  <si>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</si>
  <si>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</si>
  <si>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</si>
  <si>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</si>
  <si>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</si>
  <si>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</si>
  <si>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</si>
  <si>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</si>
  <si>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</si>
  <si>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</si>
  <si>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</si>
  <si>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</si>
  <si>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</si>
  <si>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</si>
  <si>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</si>
  <si>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</si>
  <si>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</si>
  <si>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</si>
  <si>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</si>
  <si>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</si>
  <si>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</si>
  <si>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</si>
  <si>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</si>
  <si>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</si>
  <si>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</si>
  <si>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</si>
  <si>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</si>
  <si>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</si>
  <si>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</si>
  <si>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</si>
  <si>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</si>
  <si>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</si>
  <si>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</si>
  <si>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</si>
  <si>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</si>
  <si>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</si>
  <si>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</si>
  <si>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</si>
  <si>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</si>
  <si>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</si>
  <si>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</si>
  <si>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</si>
  <si>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</si>
  <si>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</si>
  <si>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</si>
  <si>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</si>
  <si>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</si>
  <si>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</si>
  <si>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</si>
  <si>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</si>
  <si>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</si>
  <si>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</si>
  <si>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</si>
  <si>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</si>
  <si>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</si>
  <si>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</si>
  <si>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</si>
  <si>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</si>
  <si>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</si>
  <si>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</si>
  <si>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</si>
  <si>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</si>
  <si>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</si>
  <si>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</si>
  <si>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</si>
  <si>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</si>
  <si>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</si>
  <si>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</si>
  <si>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</si>
  <si>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</si>
  <si>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</si>
  <si>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</si>
  <si>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</si>
  <si>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</si>
  <si>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</si>
  <si>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</si>
  <si>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</si>
  <si>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</si>
  <si>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</si>
  <si>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</si>
  <si>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</si>
  <si>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</si>
  <si>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</si>
  <si>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</si>
  <si>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</si>
  <si>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</si>
  <si>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</si>
  <si>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</si>
  <si>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</si>
  <si>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</si>
  <si>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</si>
  <si>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</si>
  <si>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</si>
  <si>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</si>
  <si>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</si>
  <si>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</si>
  <si>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</si>
  <si>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</si>
  <si>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</si>
  <si>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</si>
  <si>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</si>
  <si>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</si>
  <si>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</si>
  <si>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</si>
  <si>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</si>
  <si>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</si>
  <si>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</si>
  <si>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</si>
  <si>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</si>
  <si>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</si>
  <si>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</si>
  <si>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</si>
  <si>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</si>
  <si>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</si>
  <si>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</si>
  <si>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Total de Descuentos</t>
  </si>
  <si>
    <t>Seguro de Pensión Empleado
(2.87%)</t>
  </si>
  <si>
    <t xml:space="preserve">Registro
Dependientes
Adicionales (1350.12) 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</si>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</sst>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0;[Red]&quot;$&quot;#,##0.000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Fill="1" applyBorder="1" applyAlignment="1">
      <alignment horizontal="center" vertical="center" readingOrder="1"/>
    </xf>
    <xf numFmtId="0" fontId="0" fillId="0" borderId="0" xfId="0" applyFill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readingOrder="1"/>
    </xf>
    <xf numFmtId="0" fontId="3" fillId="0" borderId="0" xfId="0" applyFont="1" applyFill="1" applyBorder="1" applyAlignment="1">
      <alignment horizontal="center" vertical="center" readingOrder="1"/>
    </xf>
    <xf numFmtId="0" fontId="0" fillId="0" borderId="0" xfId="0" applyAlignment="1">
      <alignment wrapText="1"/>
    </xf>
    <xf numFmtId="0" fontId="4" fillId="0" borderId="0" xfId="0" applyFont="1" applyFill="1" applyBorder="1"/>
    <xf numFmtId="0" fontId="4" fillId="0" borderId="0" xfId="0" quotePrefix="1" applyFont="1" applyFill="1" applyBorder="1"/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wrapText="1"/>
    </xf>
    <xf numFmtId="4" fontId="6" fillId="2" borderId="1" xfId="0" applyNumberFormat="1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/>
    </xf>
    <xf numFmtId="4" fontId="6" fillId="0" borderId="1" xfId="0" applyNumberFormat="1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4" fontId="8" fillId="2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wrapText="1"/>
    </xf>
    <xf numFmtId="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4" fontId="8" fillId="0" borderId="1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left" wrapText="1"/>
    </xf>
    <xf numFmtId="43" fontId="8" fillId="2" borderId="1" xfId="1" applyFont="1" applyFill="1" applyBorder="1" applyAlignment="1"/>
    <xf numFmtId="43" fontId="6" fillId="2" borderId="1" xfId="1" applyFont="1" applyFill="1" applyBorder="1" applyAlignment="1"/>
    <xf numFmtId="43" fontId="6" fillId="2" borderId="1" xfId="1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43" fontId="5" fillId="2" borderId="1" xfId="1" applyFont="1" applyFill="1" applyBorder="1" applyAlignment="1">
      <alignment horizontal="left"/>
    </xf>
    <xf numFmtId="43" fontId="0" fillId="2" borderId="1" xfId="1" applyFont="1" applyFill="1" applyBorder="1"/>
    <xf numFmtId="4" fontId="6" fillId="2" borderId="1" xfId="0" applyNumberFormat="1" applyFont="1" applyFill="1" applyBorder="1" applyAlignment="1">
      <alignment horizontal="right" vertical="center" wrapText="1"/>
    </xf>
    <xf numFmtId="0" fontId="0" fillId="0" borderId="1" xfId="0" applyBorder="1"/>
    <xf numFmtId="164" fontId="8" fillId="0" borderId="1" xfId="0" applyNumberFormat="1" applyFont="1" applyFill="1" applyBorder="1" applyAlignment="1">
      <alignment horizontal="left" wrapText="1"/>
    </xf>
    <xf numFmtId="43" fontId="8" fillId="0" borderId="1" xfId="1" applyFont="1" applyFill="1" applyBorder="1" applyAlignment="1"/>
    <xf numFmtId="43" fontId="6" fillId="0" borderId="1" xfId="1" applyFont="1" applyFill="1" applyBorder="1" applyAlignment="1"/>
    <xf numFmtId="43" fontId="6" fillId="0" borderId="1" xfId="1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43" fontId="5" fillId="0" borderId="1" xfId="1" applyFont="1" applyFill="1" applyBorder="1" applyAlignment="1">
      <alignment horizontal="left"/>
    </xf>
    <xf numFmtId="43" fontId="0" fillId="0" borderId="1" xfId="1" applyFont="1" applyFill="1" applyBorder="1"/>
    <xf numFmtId="4" fontId="6" fillId="0" borderId="1" xfId="0" applyNumberFormat="1" applyFont="1" applyFill="1" applyBorder="1" applyAlignment="1">
      <alignment horizontal="right" vertical="center" wrapText="1"/>
    </xf>
    <xf numFmtId="4" fontId="6" fillId="0" borderId="1" xfId="0" applyNumberFormat="1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/>
    <xf numFmtId="4" fontId="8" fillId="2" borderId="1" xfId="0" applyNumberFormat="1" applyFont="1" applyFill="1" applyBorder="1" applyAlignment="1">
      <alignment horizontal="right" vertical="center" wrapText="1"/>
    </xf>
    <xf numFmtId="4" fontId="6" fillId="2" borderId="0" xfId="0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83"/>
  <sheetViews>
    <sheetView tabSelected="1" topLeftCell="F1" zoomScale="70" zoomScaleNormal="70" workbookViewId="0">
      <selection activeCell="AD108" sqref="AD108"/>
    </sheetView>
  </sheetViews>
  <sheetFormatPr baseColWidth="10" defaultRowHeight="15" x14ac:dyDescent="0.25"/>
  <cols>
    <col min="1" max="1" width="13.5703125" customWidth="1"/>
    <col min="2" max="2" width="38.140625" customWidth="1"/>
    <col min="3" max="3" width="9.5703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5703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5703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9" max="16384" width="11.42578125" style="1"/>
  </cols>
  <sheetData>
    <row r="1" spans="1:29" s="3" customFormat="1" ht="62.25" customHeight="1" x14ac:dyDescent="0.25">
      <c r="A1" s="6" t="s">
        <v>215</v>
      </c>
      <c r="B1" s="6" t="s">
        <v>0</v>
      </c>
      <c r="C1" s="6" t="s">
        <v>803</v>
      </c>
      <c r="D1" s="6" t="s">
        <v>1</v>
      </c>
      <c r="E1" s="6" t="s">
        <v>101</v>
      </c>
      <c r="F1" s="6" t="s">
        <v>2</v>
      </c>
      <c r="G1" s="6" t="s">
        <v>216</v>
      </c>
      <c r="H1" s="6" t="s">
        <v>104</v>
      </c>
      <c r="I1" s="6" t="s">
        <v>221</v>
      </c>
      <c r="J1" s="6" t="s">
        <v>211</v>
      </c>
      <c r="K1" s="6" t="s">
        <v>210</v>
      </c>
      <c r="L1" s="6" t="s">
        <v>212</v>
      </c>
      <c r="M1" s="6" t="s">
        <v>213</v>
      </c>
      <c r="N1" s="6" t="s">
        <v>214</v>
      </c>
      <c r="O1" s="6" t="s">
        <v>217</v>
      </c>
      <c r="P1" s="6" t="s">
        <v>97</v>
      </c>
      <c r="Q1" s="6" t="s">
        <v>86</v>
      </c>
      <c r="R1" s="6" t="s">
        <v>87</v>
      </c>
      <c r="S1" s="6" t="s">
        <v>88</v>
      </c>
      <c r="T1" s="6" t="s">
        <v>96</v>
      </c>
      <c r="U1" s="6" t="s">
        <v>89</v>
      </c>
      <c r="V1" s="6" t="s">
        <v>785</v>
      </c>
      <c r="W1" s="6" t="s">
        <v>786</v>
      </c>
      <c r="X1" s="6" t="s">
        <v>3</v>
      </c>
      <c r="Y1" s="6" t="s">
        <v>218</v>
      </c>
      <c r="Z1" s="6" t="s">
        <v>219</v>
      </c>
      <c r="AA1" s="6" t="s">
        <v>787</v>
      </c>
      <c r="AB1" s="6" t="s">
        <v>220</v>
      </c>
    </row>
    <row r="2" spans="1:29" s="3" customFormat="1" ht="25.5" customHeight="1" x14ac:dyDescent="0.25">
      <c r="A2" s="20">
        <v>1</v>
      </c>
      <c r="B2" s="21" t="s">
        <v>807</v>
      </c>
      <c r="C2" s="21" t="s">
        <v>103</v>
      </c>
      <c r="D2" s="21" t="s">
        <v>826</v>
      </c>
      <c r="E2" s="21" t="s">
        <v>27</v>
      </c>
      <c r="F2" s="21" t="s">
        <v>98</v>
      </c>
      <c r="G2" s="22">
        <v>360000</v>
      </c>
      <c r="H2" s="22">
        <f>+G2-(I2+L2+N2)</f>
        <v>342069.38</v>
      </c>
      <c r="I2" s="22">
        <f>IF(G2&lt;=374040,G2*2.87%,9334.68)</f>
        <v>10332</v>
      </c>
      <c r="J2" s="22">
        <f>IF(G2&lt;=374040,G2*7.1%,23092.75)</f>
        <v>25559.999999999996</v>
      </c>
      <c r="K2" s="22">
        <f>IF(G2&lt;=74808,G2*1.1%,851.51)</f>
        <v>851.51</v>
      </c>
      <c r="L2" s="22">
        <v>5883.16</v>
      </c>
      <c r="M2" s="22">
        <v>13720.92</v>
      </c>
      <c r="N2" s="22">
        <v>1715.46</v>
      </c>
      <c r="O2" s="22">
        <f>+I2+J2+K2+L2+M2+N2</f>
        <v>58063.049999999996</v>
      </c>
      <c r="P2" s="22">
        <v>25</v>
      </c>
      <c r="Q2" s="12"/>
      <c r="R2" s="15"/>
      <c r="S2" s="13">
        <v>1328.8</v>
      </c>
      <c r="T2" s="13"/>
      <c r="U2" s="13">
        <v>74100.210000000006</v>
      </c>
      <c r="V2" s="15"/>
      <c r="W2" s="15">
        <f>P2+Q2+R2+S2+T2+U2</f>
        <v>75454.010000000009</v>
      </c>
      <c r="X2" s="15">
        <f>+I2+L2+N2</f>
        <v>17930.62</v>
      </c>
      <c r="Y2" s="15">
        <f>+J2+M2</f>
        <v>39280.92</v>
      </c>
      <c r="Z2" s="15">
        <f>+G2-(W2+X2)</f>
        <v>266615.37</v>
      </c>
      <c r="AA2" s="46" t="s">
        <v>623</v>
      </c>
      <c r="AB2" s="46">
        <v>2024</v>
      </c>
    </row>
    <row r="3" spans="1:29" s="3" customFormat="1" ht="22.5" customHeight="1" x14ac:dyDescent="0.25">
      <c r="A3" s="20">
        <v>2</v>
      </c>
      <c r="B3" s="21" t="s">
        <v>784</v>
      </c>
      <c r="C3" s="21" t="s">
        <v>102</v>
      </c>
      <c r="D3" s="21" t="s">
        <v>19</v>
      </c>
      <c r="E3" s="21" t="s">
        <v>71</v>
      </c>
      <c r="F3" s="21" t="s">
        <v>98</v>
      </c>
      <c r="G3" s="22">
        <v>300000</v>
      </c>
      <c r="H3" s="22">
        <f>+G3-(I3+L3+N3)</f>
        <v>285506.84000000003</v>
      </c>
      <c r="I3" s="22">
        <f t="shared" ref="I3:I66" si="0">IF(G3&lt;=374040,G3*2.87%,9334.68)</f>
        <v>8610</v>
      </c>
      <c r="J3" s="22">
        <f t="shared" ref="J3:J66" si="1">IF(G3&lt;=374040,G3*7.1%,23092.75)</f>
        <v>21299.999999999996</v>
      </c>
      <c r="K3" s="22">
        <f t="shared" ref="K3:K67" si="2">IF(G3&lt;=74808,G3*1.1%,851.51)</f>
        <v>851.51</v>
      </c>
      <c r="L3" s="22">
        <v>5883.16</v>
      </c>
      <c r="M3" s="22">
        <v>13720.92</v>
      </c>
      <c r="N3" s="22"/>
      <c r="O3" s="22">
        <f t="shared" ref="O3:O66" si="3">+I3+J3+K3+L3+M3+N3</f>
        <v>50365.59</v>
      </c>
      <c r="P3" s="22">
        <v>25</v>
      </c>
      <c r="Q3" s="14"/>
      <c r="R3" s="15"/>
      <c r="S3" s="13"/>
      <c r="T3" s="13"/>
      <c r="U3" s="13">
        <v>59959.58</v>
      </c>
      <c r="V3" s="15"/>
      <c r="W3" s="15">
        <f>P3+Q3+R3+S3+T3+U3</f>
        <v>59984.58</v>
      </c>
      <c r="X3" s="15">
        <f t="shared" ref="X3:X66" si="4">+I3+L3+N3</f>
        <v>14493.16</v>
      </c>
      <c r="Y3" s="15">
        <f t="shared" ref="Y3:Y17" si="5">+J3+M3</f>
        <v>35020.92</v>
      </c>
      <c r="Z3" s="15">
        <f t="shared" ref="Z3:Z67" si="6">+G3-(W3+X3)</f>
        <v>225522.26</v>
      </c>
      <c r="AA3" s="46" t="s">
        <v>623</v>
      </c>
      <c r="AB3" s="46">
        <v>2024</v>
      </c>
      <c r="AC3"/>
    </row>
    <row r="4" spans="1:29" s="4" customFormat="1" ht="21" customHeight="1" x14ac:dyDescent="0.25">
      <c r="A4" s="20">
        <v>3</v>
      </c>
      <c r="B4" s="21" t="s">
        <v>110</v>
      </c>
      <c r="C4" s="21" t="s">
        <v>103</v>
      </c>
      <c r="D4" s="21" t="s">
        <v>10</v>
      </c>
      <c r="E4" s="21" t="s">
        <v>53</v>
      </c>
      <c r="F4" s="21" t="s">
        <v>98</v>
      </c>
      <c r="G4" s="22">
        <v>300000</v>
      </c>
      <c r="H4" s="22">
        <f t="shared" ref="H4:H67" si="7">+G4-(I4+L4+N4)</f>
        <v>285506.84000000003</v>
      </c>
      <c r="I4" s="22">
        <f t="shared" si="0"/>
        <v>8610</v>
      </c>
      <c r="J4" s="22">
        <f t="shared" si="1"/>
        <v>21299.999999999996</v>
      </c>
      <c r="K4" s="22">
        <f t="shared" si="2"/>
        <v>851.51</v>
      </c>
      <c r="L4" s="22">
        <v>5883.16</v>
      </c>
      <c r="M4" s="22">
        <v>13720.92</v>
      </c>
      <c r="N4" s="22"/>
      <c r="O4" s="22">
        <f t="shared" si="3"/>
        <v>50365.59</v>
      </c>
      <c r="P4" s="22">
        <v>25</v>
      </c>
      <c r="Q4" s="15"/>
      <c r="R4" s="15"/>
      <c r="S4" s="13">
        <v>1328.8</v>
      </c>
      <c r="T4" s="13"/>
      <c r="U4" s="13">
        <v>59959.58</v>
      </c>
      <c r="V4" s="15"/>
      <c r="W4" s="15">
        <f t="shared" ref="W4:W67" si="8">P4+Q4+R4+S4+T4+U4</f>
        <v>61313.380000000005</v>
      </c>
      <c r="X4" s="15">
        <f t="shared" si="4"/>
        <v>14493.16</v>
      </c>
      <c r="Y4" s="15">
        <f t="shared" si="5"/>
        <v>35020.92</v>
      </c>
      <c r="Z4" s="15">
        <f t="shared" si="6"/>
        <v>224193.46</v>
      </c>
      <c r="AA4" s="46" t="s">
        <v>623</v>
      </c>
      <c r="AB4" s="46">
        <v>2024</v>
      </c>
      <c r="AC4"/>
    </row>
    <row r="5" spans="1:29" s="4" customFormat="1" ht="21" customHeight="1" x14ac:dyDescent="0.25">
      <c r="A5" s="20">
        <v>4</v>
      </c>
      <c r="B5" s="21" t="s">
        <v>115</v>
      </c>
      <c r="C5" s="21" t="s">
        <v>103</v>
      </c>
      <c r="D5" s="21" t="s">
        <v>889</v>
      </c>
      <c r="E5" s="21" t="s">
        <v>890</v>
      </c>
      <c r="F5" s="21" t="s">
        <v>84</v>
      </c>
      <c r="G5" s="22">
        <v>185000</v>
      </c>
      <c r="H5" s="22">
        <f>+G5-(I5+L5+N5)</f>
        <v>167204.66</v>
      </c>
      <c r="I5" s="22">
        <f t="shared" si="0"/>
        <v>5309.5</v>
      </c>
      <c r="J5" s="22">
        <f t="shared" si="1"/>
        <v>13134.999999999998</v>
      </c>
      <c r="K5" s="22">
        <f t="shared" si="2"/>
        <v>851.51</v>
      </c>
      <c r="L5" s="22">
        <f t="shared" ref="L5:L68" si="9">IF(G5&lt;=187020,G5*3.04%,4943.8)</f>
        <v>5624</v>
      </c>
      <c r="M5" s="22">
        <f t="shared" ref="M5:M68" si="10">IF(G5&lt;=187020,G5*7.09%,11530.11)</f>
        <v>13116.5</v>
      </c>
      <c r="N5" s="25">
        <v>6861.84</v>
      </c>
      <c r="O5" s="22">
        <f t="shared" si="3"/>
        <v>44898.349999999991</v>
      </c>
      <c r="P5" s="22">
        <v>25</v>
      </c>
      <c r="Q5" s="15">
        <v>48648.800000000003</v>
      </c>
      <c r="R5" s="15"/>
      <c r="S5" s="13">
        <v>1328.8</v>
      </c>
      <c r="T5" s="13">
        <v>200</v>
      </c>
      <c r="U5" s="13">
        <v>30384.03</v>
      </c>
      <c r="V5" s="15"/>
      <c r="W5" s="15">
        <f t="shared" si="8"/>
        <v>80586.63</v>
      </c>
      <c r="X5" s="15">
        <f t="shared" si="4"/>
        <v>17795.34</v>
      </c>
      <c r="Y5" s="15">
        <f t="shared" si="5"/>
        <v>26251.5</v>
      </c>
      <c r="Z5" s="15">
        <f t="shared" si="6"/>
        <v>86618.03</v>
      </c>
      <c r="AA5" s="46" t="s">
        <v>623</v>
      </c>
      <c r="AB5" s="46">
        <v>2024</v>
      </c>
      <c r="AC5"/>
    </row>
    <row r="6" spans="1:29" s="4" customFormat="1" ht="21" customHeight="1" x14ac:dyDescent="0.25">
      <c r="A6" s="20">
        <v>5</v>
      </c>
      <c r="B6" s="21" t="s">
        <v>116</v>
      </c>
      <c r="C6" s="21" t="s">
        <v>102</v>
      </c>
      <c r="D6" s="21" t="s">
        <v>4</v>
      </c>
      <c r="E6" s="21" t="s">
        <v>91</v>
      </c>
      <c r="F6" s="21" t="s">
        <v>84</v>
      </c>
      <c r="G6" s="22">
        <v>185000</v>
      </c>
      <c r="H6" s="22">
        <f t="shared" si="7"/>
        <v>174066.5</v>
      </c>
      <c r="I6" s="22">
        <f t="shared" si="0"/>
        <v>5309.5</v>
      </c>
      <c r="J6" s="22">
        <f t="shared" si="1"/>
        <v>13134.999999999998</v>
      </c>
      <c r="K6" s="22">
        <f t="shared" si="2"/>
        <v>851.51</v>
      </c>
      <c r="L6" s="22">
        <f t="shared" si="9"/>
        <v>5624</v>
      </c>
      <c r="M6" s="22">
        <f t="shared" si="10"/>
        <v>13116.5</v>
      </c>
      <c r="N6" s="22"/>
      <c r="O6" s="22">
        <f t="shared" si="3"/>
        <v>38036.509999999995</v>
      </c>
      <c r="P6" s="22">
        <v>25</v>
      </c>
      <c r="Q6" s="15">
        <v>18441</v>
      </c>
      <c r="R6" s="15"/>
      <c r="S6" s="13">
        <v>1328.8</v>
      </c>
      <c r="T6" s="13">
        <v>200</v>
      </c>
      <c r="U6" s="13">
        <v>32099.49</v>
      </c>
      <c r="V6" s="15"/>
      <c r="W6" s="15">
        <f t="shared" si="8"/>
        <v>52094.29</v>
      </c>
      <c r="X6" s="15">
        <f t="shared" si="4"/>
        <v>10933.5</v>
      </c>
      <c r="Y6" s="15">
        <f t="shared" si="5"/>
        <v>26251.5</v>
      </c>
      <c r="Z6" s="15">
        <f t="shared" si="6"/>
        <v>121972.20999999999</v>
      </c>
      <c r="AA6" s="46" t="s">
        <v>623</v>
      </c>
      <c r="AB6" s="46">
        <v>2024</v>
      </c>
      <c r="AC6"/>
    </row>
    <row r="7" spans="1:29" s="4" customFormat="1" ht="21" customHeight="1" x14ac:dyDescent="0.25">
      <c r="A7" s="20">
        <v>6</v>
      </c>
      <c r="B7" s="21" t="s">
        <v>117</v>
      </c>
      <c r="C7" s="21" t="s">
        <v>102</v>
      </c>
      <c r="D7" s="21" t="s">
        <v>793</v>
      </c>
      <c r="E7" s="21" t="s">
        <v>794</v>
      </c>
      <c r="F7" s="21" t="s">
        <v>84</v>
      </c>
      <c r="G7" s="22">
        <v>185000</v>
      </c>
      <c r="H7" s="22">
        <f t="shared" si="7"/>
        <v>170635.58</v>
      </c>
      <c r="I7" s="22">
        <f t="shared" si="0"/>
        <v>5309.5</v>
      </c>
      <c r="J7" s="22">
        <f t="shared" si="1"/>
        <v>13134.999999999998</v>
      </c>
      <c r="K7" s="22">
        <f t="shared" si="2"/>
        <v>851.51</v>
      </c>
      <c r="L7" s="22">
        <f t="shared" si="9"/>
        <v>5624</v>
      </c>
      <c r="M7" s="22">
        <f t="shared" si="10"/>
        <v>13116.5</v>
      </c>
      <c r="N7" s="25">
        <v>3430.92</v>
      </c>
      <c r="O7" s="22">
        <f t="shared" si="3"/>
        <v>41467.429999999993</v>
      </c>
      <c r="P7" s="22">
        <v>25</v>
      </c>
      <c r="Q7" s="15"/>
      <c r="R7" s="15"/>
      <c r="S7" s="13">
        <v>2657.6</v>
      </c>
      <c r="T7" s="13">
        <v>200</v>
      </c>
      <c r="U7" s="13">
        <v>31670.63</v>
      </c>
      <c r="V7" s="15"/>
      <c r="W7" s="15">
        <f t="shared" si="8"/>
        <v>34553.230000000003</v>
      </c>
      <c r="X7" s="15">
        <f t="shared" si="4"/>
        <v>14364.42</v>
      </c>
      <c r="Y7" s="15">
        <f t="shared" si="5"/>
        <v>26251.5</v>
      </c>
      <c r="Z7" s="15">
        <f t="shared" si="6"/>
        <v>136082.35</v>
      </c>
      <c r="AA7" s="46" t="s">
        <v>623</v>
      </c>
      <c r="AB7" s="46">
        <v>2024</v>
      </c>
      <c r="AC7"/>
    </row>
    <row r="8" spans="1:29" s="4" customFormat="1" ht="21" customHeight="1" x14ac:dyDescent="0.25">
      <c r="A8" s="20">
        <v>7</v>
      </c>
      <c r="B8" s="21" t="s">
        <v>119</v>
      </c>
      <c r="C8" s="21" t="s">
        <v>103</v>
      </c>
      <c r="D8" s="21" t="s">
        <v>10</v>
      </c>
      <c r="E8" s="21" t="s">
        <v>827</v>
      </c>
      <c r="F8" s="21" t="s">
        <v>84</v>
      </c>
      <c r="G8" s="22">
        <v>185000</v>
      </c>
      <c r="H8" s="22">
        <f t="shared" si="7"/>
        <v>174066.5</v>
      </c>
      <c r="I8" s="22">
        <f t="shared" si="0"/>
        <v>5309.5</v>
      </c>
      <c r="J8" s="22">
        <f t="shared" si="1"/>
        <v>13134.999999999998</v>
      </c>
      <c r="K8" s="22">
        <f t="shared" si="2"/>
        <v>851.51</v>
      </c>
      <c r="L8" s="22">
        <f t="shared" si="9"/>
        <v>5624</v>
      </c>
      <c r="M8" s="22">
        <f t="shared" si="10"/>
        <v>13116.5</v>
      </c>
      <c r="N8" s="22"/>
      <c r="O8" s="22">
        <f t="shared" si="3"/>
        <v>38036.509999999995</v>
      </c>
      <c r="P8" s="22">
        <v>25</v>
      </c>
      <c r="Q8" s="15">
        <v>13280.57</v>
      </c>
      <c r="R8" s="15"/>
      <c r="S8" s="13">
        <v>1328.8</v>
      </c>
      <c r="T8" s="13">
        <v>200</v>
      </c>
      <c r="U8" s="13">
        <v>32099.49</v>
      </c>
      <c r="V8" s="15"/>
      <c r="W8" s="15">
        <f t="shared" si="8"/>
        <v>46933.86</v>
      </c>
      <c r="X8" s="15">
        <f t="shared" si="4"/>
        <v>10933.5</v>
      </c>
      <c r="Y8" s="15">
        <f t="shared" si="5"/>
        <v>26251.5</v>
      </c>
      <c r="Z8" s="15">
        <f t="shared" si="6"/>
        <v>127132.64</v>
      </c>
      <c r="AA8" s="46" t="s">
        <v>623</v>
      </c>
      <c r="AB8" s="46">
        <v>2024</v>
      </c>
      <c r="AC8"/>
    </row>
    <row r="9" spans="1:29" s="4" customFormat="1" ht="21" customHeight="1" x14ac:dyDescent="0.25">
      <c r="A9" s="20">
        <v>8</v>
      </c>
      <c r="B9" s="21" t="s">
        <v>121</v>
      </c>
      <c r="C9" s="21" t="s">
        <v>102</v>
      </c>
      <c r="D9" s="21" t="s">
        <v>21</v>
      </c>
      <c r="E9" s="21" t="s">
        <v>48</v>
      </c>
      <c r="F9" s="21" t="s">
        <v>84</v>
      </c>
      <c r="G9" s="22">
        <v>155000</v>
      </c>
      <c r="H9" s="22">
        <f t="shared" si="7"/>
        <v>144124.04</v>
      </c>
      <c r="I9" s="22">
        <f t="shared" si="0"/>
        <v>4448.5</v>
      </c>
      <c r="J9" s="22">
        <f t="shared" si="1"/>
        <v>11004.999999999998</v>
      </c>
      <c r="K9" s="22">
        <f t="shared" si="2"/>
        <v>851.51</v>
      </c>
      <c r="L9" s="22">
        <f t="shared" si="9"/>
        <v>4712</v>
      </c>
      <c r="M9" s="22">
        <f t="shared" si="10"/>
        <v>10989.5</v>
      </c>
      <c r="N9" s="22">
        <v>1715.46</v>
      </c>
      <c r="O9" s="22">
        <f t="shared" si="3"/>
        <v>33721.97</v>
      </c>
      <c r="P9" s="22">
        <v>25</v>
      </c>
      <c r="Q9" s="15">
        <v>10389.9</v>
      </c>
      <c r="R9" s="15"/>
      <c r="S9" s="13">
        <v>758.57</v>
      </c>
      <c r="T9" s="13">
        <v>200</v>
      </c>
      <c r="U9" s="13">
        <v>24613.88</v>
      </c>
      <c r="V9" s="15"/>
      <c r="W9" s="15">
        <f t="shared" si="8"/>
        <v>35987.35</v>
      </c>
      <c r="X9" s="15">
        <f t="shared" si="4"/>
        <v>10875.96</v>
      </c>
      <c r="Y9" s="15">
        <f t="shared" si="5"/>
        <v>21994.5</v>
      </c>
      <c r="Z9" s="15">
        <f t="shared" si="6"/>
        <v>108136.69</v>
      </c>
      <c r="AA9" s="46" t="s">
        <v>623</v>
      </c>
      <c r="AB9" s="46">
        <v>2024</v>
      </c>
      <c r="AC9"/>
    </row>
    <row r="10" spans="1:29" s="4" customFormat="1" ht="21" customHeight="1" x14ac:dyDescent="0.25">
      <c r="A10" s="20">
        <v>9</v>
      </c>
      <c r="B10" s="21" t="s">
        <v>137</v>
      </c>
      <c r="C10" s="21" t="s">
        <v>102</v>
      </c>
      <c r="D10" s="21" t="s">
        <v>22</v>
      </c>
      <c r="E10" s="21" t="s">
        <v>788</v>
      </c>
      <c r="F10" s="21" t="s">
        <v>85</v>
      </c>
      <c r="G10" s="22">
        <v>140000</v>
      </c>
      <c r="H10" s="22">
        <f>+G10-(I10+L10+N10)</f>
        <v>130010.54000000001</v>
      </c>
      <c r="I10" s="22">
        <f t="shared" si="0"/>
        <v>4018</v>
      </c>
      <c r="J10" s="22">
        <f t="shared" si="1"/>
        <v>9940</v>
      </c>
      <c r="K10" s="22">
        <f t="shared" si="2"/>
        <v>851.51</v>
      </c>
      <c r="L10" s="22">
        <f t="shared" si="9"/>
        <v>4256</v>
      </c>
      <c r="M10" s="22">
        <f t="shared" si="10"/>
        <v>9926</v>
      </c>
      <c r="N10" s="22">
        <v>1715.46</v>
      </c>
      <c r="O10" s="22">
        <f>+I10+J10+K10+L10+M10+N10</f>
        <v>30706.97</v>
      </c>
      <c r="P10" s="22">
        <v>25</v>
      </c>
      <c r="Q10" s="15">
        <v>4694.38</v>
      </c>
      <c r="R10" s="15"/>
      <c r="S10" s="13">
        <v>270.02</v>
      </c>
      <c r="T10" s="13">
        <v>200</v>
      </c>
      <c r="U10" s="13">
        <v>21085.5</v>
      </c>
      <c r="V10" s="15"/>
      <c r="W10" s="15">
        <f t="shared" si="8"/>
        <v>26274.9</v>
      </c>
      <c r="X10" s="15">
        <f t="shared" si="4"/>
        <v>9989.4599999999991</v>
      </c>
      <c r="Y10" s="15">
        <f>+J10+M10</f>
        <v>19866</v>
      </c>
      <c r="Z10" s="15">
        <f t="shared" si="6"/>
        <v>103735.64</v>
      </c>
      <c r="AA10" s="46" t="s">
        <v>623</v>
      </c>
      <c r="AB10" s="46">
        <v>2024</v>
      </c>
      <c r="AC10"/>
    </row>
    <row r="11" spans="1:29" s="4" customFormat="1" ht="21" customHeight="1" x14ac:dyDescent="0.25">
      <c r="A11" s="20">
        <v>10</v>
      </c>
      <c r="B11" s="21" t="s">
        <v>123</v>
      </c>
      <c r="C11" s="21" t="s">
        <v>102</v>
      </c>
      <c r="D11" s="21" t="s">
        <v>10</v>
      </c>
      <c r="E11" s="21" t="s">
        <v>829</v>
      </c>
      <c r="F11" s="21" t="s">
        <v>84</v>
      </c>
      <c r="G11" s="22">
        <v>145000</v>
      </c>
      <c r="H11" s="22">
        <f t="shared" si="7"/>
        <v>136430.5</v>
      </c>
      <c r="I11" s="22">
        <f t="shared" si="0"/>
        <v>4161.5</v>
      </c>
      <c r="J11" s="22">
        <f t="shared" si="1"/>
        <v>10294.999999999998</v>
      </c>
      <c r="K11" s="22">
        <f t="shared" si="2"/>
        <v>851.51</v>
      </c>
      <c r="L11" s="22">
        <f t="shared" si="9"/>
        <v>4408</v>
      </c>
      <c r="M11" s="22">
        <f t="shared" si="10"/>
        <v>10280.5</v>
      </c>
      <c r="N11" s="22"/>
      <c r="O11" s="22">
        <f t="shared" si="3"/>
        <v>29996.51</v>
      </c>
      <c r="P11" s="22">
        <v>25</v>
      </c>
      <c r="Q11" s="15">
        <v>6000</v>
      </c>
      <c r="R11" s="15"/>
      <c r="S11" s="13">
        <v>524.04999999999995</v>
      </c>
      <c r="T11" s="13">
        <v>200</v>
      </c>
      <c r="U11" s="13">
        <f>IF((H11*12)&gt;867123.01,(79776+(((H11*12)-867123.01)*0.25))/12,IF((H11*12)&gt;624329.01,(31216+(((H11*12)-624329.01)*0.2))/12,IF((H11*12)&gt;416220.01,(((H11*12)-416220.01)*0.15)/12,0)))</f>
        <v>22690.562291666665</v>
      </c>
      <c r="V11" s="15"/>
      <c r="W11" s="15">
        <f t="shared" si="8"/>
        <v>29439.612291666665</v>
      </c>
      <c r="X11" s="15">
        <f t="shared" si="4"/>
        <v>8569.5</v>
      </c>
      <c r="Y11" s="15">
        <f t="shared" si="5"/>
        <v>20575.5</v>
      </c>
      <c r="Z11" s="15">
        <f t="shared" si="6"/>
        <v>106990.88770833334</v>
      </c>
      <c r="AA11" s="46" t="s">
        <v>623</v>
      </c>
      <c r="AB11" s="46">
        <v>2024</v>
      </c>
      <c r="AC11"/>
    </row>
    <row r="12" spans="1:29" s="4" customFormat="1" ht="21" customHeight="1" x14ac:dyDescent="0.25">
      <c r="A12" s="20">
        <v>11</v>
      </c>
      <c r="B12" s="21" t="s">
        <v>125</v>
      </c>
      <c r="C12" s="21" t="s">
        <v>102</v>
      </c>
      <c r="D12" s="21" t="s">
        <v>94</v>
      </c>
      <c r="E12" s="21" t="s">
        <v>65</v>
      </c>
      <c r="F12" s="21" t="s">
        <v>85</v>
      </c>
      <c r="G12" s="22">
        <v>96000</v>
      </c>
      <c r="H12" s="22">
        <f t="shared" si="7"/>
        <v>88610.94</v>
      </c>
      <c r="I12" s="22">
        <f t="shared" si="0"/>
        <v>2755.2</v>
      </c>
      <c r="J12" s="22">
        <f t="shared" si="1"/>
        <v>6815.9999999999991</v>
      </c>
      <c r="K12" s="22">
        <f t="shared" si="2"/>
        <v>851.51</v>
      </c>
      <c r="L12" s="22">
        <f t="shared" si="9"/>
        <v>2918.4</v>
      </c>
      <c r="M12" s="22">
        <f t="shared" si="10"/>
        <v>6806.4000000000005</v>
      </c>
      <c r="N12" s="22">
        <v>1715.46</v>
      </c>
      <c r="O12" s="22">
        <f t="shared" si="3"/>
        <v>21862.969999999998</v>
      </c>
      <c r="P12" s="22">
        <v>25</v>
      </c>
      <c r="Q12" s="15">
        <v>3000</v>
      </c>
      <c r="R12" s="15"/>
      <c r="S12" s="13">
        <v>797.28</v>
      </c>
      <c r="T12" s="13">
        <v>200</v>
      </c>
      <c r="U12" s="13">
        <v>10735.6</v>
      </c>
      <c r="V12" s="15"/>
      <c r="W12" s="15">
        <f t="shared" si="8"/>
        <v>14757.880000000001</v>
      </c>
      <c r="X12" s="15">
        <f t="shared" si="4"/>
        <v>7389.06</v>
      </c>
      <c r="Y12" s="15">
        <f t="shared" si="5"/>
        <v>13622.4</v>
      </c>
      <c r="Z12" s="15">
        <f t="shared" si="6"/>
        <v>73853.06</v>
      </c>
      <c r="AA12" s="46" t="s">
        <v>623</v>
      </c>
      <c r="AB12" s="46">
        <v>2024</v>
      </c>
      <c r="AC12"/>
    </row>
    <row r="13" spans="1:29" s="4" customFormat="1" ht="21" customHeight="1" x14ac:dyDescent="0.25">
      <c r="A13" s="20">
        <v>12</v>
      </c>
      <c r="B13" s="21" t="s">
        <v>126</v>
      </c>
      <c r="C13" s="21" t="s">
        <v>103</v>
      </c>
      <c r="D13" s="21" t="s">
        <v>94</v>
      </c>
      <c r="E13" s="21" t="s">
        <v>58</v>
      </c>
      <c r="F13" s="21" t="s">
        <v>84</v>
      </c>
      <c r="G13" s="22">
        <v>60000</v>
      </c>
      <c r="H13" s="22">
        <f t="shared" si="7"/>
        <v>56454</v>
      </c>
      <c r="I13" s="22">
        <f t="shared" si="0"/>
        <v>1722</v>
      </c>
      <c r="J13" s="22">
        <f t="shared" si="1"/>
        <v>4260</v>
      </c>
      <c r="K13" s="22">
        <f t="shared" si="2"/>
        <v>660.00000000000011</v>
      </c>
      <c r="L13" s="22">
        <f t="shared" si="9"/>
        <v>1824</v>
      </c>
      <c r="M13" s="22">
        <f t="shared" si="10"/>
        <v>4254</v>
      </c>
      <c r="N13" s="22"/>
      <c r="O13" s="22">
        <f t="shared" si="3"/>
        <v>12720</v>
      </c>
      <c r="P13" s="22">
        <v>25</v>
      </c>
      <c r="Q13" s="15">
        <v>500</v>
      </c>
      <c r="R13" s="15"/>
      <c r="S13" s="13">
        <v>933.27</v>
      </c>
      <c r="T13" s="13">
        <v>200</v>
      </c>
      <c r="U13" s="13">
        <v>3486.68</v>
      </c>
      <c r="V13" s="15"/>
      <c r="W13" s="15">
        <f t="shared" si="8"/>
        <v>5144.95</v>
      </c>
      <c r="X13" s="15">
        <f t="shared" si="4"/>
        <v>3546</v>
      </c>
      <c r="Y13" s="15">
        <f t="shared" si="5"/>
        <v>8514</v>
      </c>
      <c r="Z13" s="15">
        <f t="shared" si="6"/>
        <v>51309.05</v>
      </c>
      <c r="AA13" s="46" t="s">
        <v>623</v>
      </c>
      <c r="AB13" s="46">
        <v>2024</v>
      </c>
      <c r="AC13"/>
    </row>
    <row r="14" spans="1:29" s="4" customFormat="1" ht="21" customHeight="1" x14ac:dyDescent="0.25">
      <c r="A14" s="20">
        <v>13</v>
      </c>
      <c r="B14" s="21" t="s">
        <v>128</v>
      </c>
      <c r="C14" s="21" t="s">
        <v>102</v>
      </c>
      <c r="D14" s="21" t="s">
        <v>12</v>
      </c>
      <c r="E14" s="21" t="s">
        <v>865</v>
      </c>
      <c r="F14" s="21" t="s">
        <v>84</v>
      </c>
      <c r="G14" s="22">
        <v>155000</v>
      </c>
      <c r="H14" s="22">
        <f t="shared" si="7"/>
        <v>142408.57999999999</v>
      </c>
      <c r="I14" s="22">
        <f t="shared" si="0"/>
        <v>4448.5</v>
      </c>
      <c r="J14" s="22">
        <f t="shared" si="1"/>
        <v>11004.999999999998</v>
      </c>
      <c r="K14" s="22">
        <f t="shared" si="2"/>
        <v>851.51</v>
      </c>
      <c r="L14" s="22">
        <f t="shared" si="9"/>
        <v>4712</v>
      </c>
      <c r="M14" s="22">
        <f t="shared" si="10"/>
        <v>10989.5</v>
      </c>
      <c r="N14" s="25">
        <v>3430.92</v>
      </c>
      <c r="O14" s="22">
        <f t="shared" si="3"/>
        <v>35437.43</v>
      </c>
      <c r="P14" s="22">
        <v>25</v>
      </c>
      <c r="Q14" s="15"/>
      <c r="R14" s="15"/>
      <c r="S14" s="13">
        <v>1251.92</v>
      </c>
      <c r="T14" s="13">
        <v>200</v>
      </c>
      <c r="U14" s="13">
        <v>24185.01</v>
      </c>
      <c r="V14" s="15"/>
      <c r="W14" s="15">
        <f>P14+Q14+R14+S14+T14+U14</f>
        <v>25661.93</v>
      </c>
      <c r="X14" s="15">
        <f t="shared" si="4"/>
        <v>12591.42</v>
      </c>
      <c r="Y14" s="15">
        <f t="shared" si="5"/>
        <v>21994.5</v>
      </c>
      <c r="Z14" s="15">
        <f t="shared" si="6"/>
        <v>116746.65</v>
      </c>
      <c r="AA14" s="46" t="s">
        <v>623</v>
      </c>
      <c r="AB14" s="46">
        <v>2024</v>
      </c>
      <c r="AC14"/>
    </row>
    <row r="15" spans="1:29" s="4" customFormat="1" ht="21" customHeight="1" x14ac:dyDescent="0.25">
      <c r="A15" s="20">
        <v>14</v>
      </c>
      <c r="B15" s="21" t="s">
        <v>129</v>
      </c>
      <c r="C15" s="21" t="s">
        <v>102</v>
      </c>
      <c r="D15" s="21" t="s">
        <v>16</v>
      </c>
      <c r="E15" s="21" t="s">
        <v>79</v>
      </c>
      <c r="F15" s="21" t="s">
        <v>84</v>
      </c>
      <c r="G15" s="22">
        <v>80000</v>
      </c>
      <c r="H15" s="22">
        <f t="shared" si="7"/>
        <v>75272</v>
      </c>
      <c r="I15" s="22">
        <f t="shared" si="0"/>
        <v>2296</v>
      </c>
      <c r="J15" s="22">
        <f t="shared" si="1"/>
        <v>5679.9999999999991</v>
      </c>
      <c r="K15" s="22">
        <f t="shared" si="2"/>
        <v>851.51</v>
      </c>
      <c r="L15" s="22">
        <f t="shared" si="9"/>
        <v>2432</v>
      </c>
      <c r="M15" s="22">
        <f t="shared" si="10"/>
        <v>5672</v>
      </c>
      <c r="N15" s="22"/>
      <c r="O15" s="22">
        <f t="shared" si="3"/>
        <v>16931.509999999998</v>
      </c>
      <c r="P15" s="22">
        <v>25</v>
      </c>
      <c r="Q15" s="15">
        <v>500</v>
      </c>
      <c r="R15" s="15"/>
      <c r="S15" s="13">
        <v>856.18</v>
      </c>
      <c r="T15" s="13">
        <v>200</v>
      </c>
      <c r="U15" s="13">
        <v>7400.87</v>
      </c>
      <c r="V15" s="15"/>
      <c r="W15" s="15">
        <f t="shared" si="8"/>
        <v>8982.0499999999993</v>
      </c>
      <c r="X15" s="15">
        <f t="shared" si="4"/>
        <v>4728</v>
      </c>
      <c r="Y15" s="15">
        <f t="shared" si="5"/>
        <v>11352</v>
      </c>
      <c r="Z15" s="15">
        <f t="shared" si="6"/>
        <v>66289.95</v>
      </c>
      <c r="AA15" s="46" t="s">
        <v>623</v>
      </c>
      <c r="AB15" s="46">
        <v>2024</v>
      </c>
      <c r="AC15"/>
    </row>
    <row r="16" spans="1:29" s="4" customFormat="1" ht="21" customHeight="1" x14ac:dyDescent="0.25">
      <c r="A16" s="20">
        <v>15</v>
      </c>
      <c r="B16" s="21" t="s">
        <v>130</v>
      </c>
      <c r="C16" s="21" t="s">
        <v>102</v>
      </c>
      <c r="D16" s="21" t="s">
        <v>16</v>
      </c>
      <c r="E16" s="21" t="s">
        <v>61</v>
      </c>
      <c r="F16" s="21" t="s">
        <v>84</v>
      </c>
      <c r="G16" s="22">
        <v>80000</v>
      </c>
      <c r="H16" s="22">
        <f t="shared" si="7"/>
        <v>70125.62</v>
      </c>
      <c r="I16" s="22">
        <f t="shared" si="0"/>
        <v>2296</v>
      </c>
      <c r="J16" s="22">
        <f t="shared" si="1"/>
        <v>5679.9999999999991</v>
      </c>
      <c r="K16" s="22">
        <f t="shared" si="2"/>
        <v>851.51</v>
      </c>
      <c r="L16" s="22">
        <f t="shared" si="9"/>
        <v>2432</v>
      </c>
      <c r="M16" s="22">
        <f t="shared" si="10"/>
        <v>5672</v>
      </c>
      <c r="N16" s="22">
        <v>5146.38</v>
      </c>
      <c r="O16" s="22">
        <f t="shared" si="3"/>
        <v>22077.89</v>
      </c>
      <c r="P16" s="22">
        <v>25</v>
      </c>
      <c r="Q16" s="15">
        <v>1200</v>
      </c>
      <c r="R16" s="15"/>
      <c r="S16" s="13">
        <v>1886.28</v>
      </c>
      <c r="T16" s="13">
        <v>200</v>
      </c>
      <c r="U16" s="13">
        <v>6221</v>
      </c>
      <c r="V16" s="15"/>
      <c r="W16" s="15">
        <f t="shared" si="8"/>
        <v>9532.2799999999988</v>
      </c>
      <c r="X16" s="15">
        <f t="shared" si="4"/>
        <v>9874.380000000001</v>
      </c>
      <c r="Y16" s="15">
        <f t="shared" si="5"/>
        <v>11352</v>
      </c>
      <c r="Z16" s="15">
        <f t="shared" si="6"/>
        <v>60593.34</v>
      </c>
      <c r="AA16" s="46" t="s">
        <v>623</v>
      </c>
      <c r="AB16" s="46">
        <v>2024</v>
      </c>
      <c r="AC16"/>
    </row>
    <row r="17" spans="1:29" s="4" customFormat="1" ht="21" customHeight="1" x14ac:dyDescent="0.25">
      <c r="A17" s="20">
        <v>16</v>
      </c>
      <c r="B17" s="21" t="s">
        <v>131</v>
      </c>
      <c r="C17" s="21" t="s">
        <v>102</v>
      </c>
      <c r="D17" s="21" t="s">
        <v>6</v>
      </c>
      <c r="E17" s="21" t="s">
        <v>866</v>
      </c>
      <c r="F17" s="21" t="s">
        <v>84</v>
      </c>
      <c r="G17" s="22">
        <v>95000</v>
      </c>
      <c r="H17" s="22">
        <f t="shared" si="7"/>
        <v>85954.58</v>
      </c>
      <c r="I17" s="22">
        <f t="shared" si="0"/>
        <v>2726.5</v>
      </c>
      <c r="J17" s="22">
        <f t="shared" si="1"/>
        <v>6744.9999999999991</v>
      </c>
      <c r="K17" s="22">
        <f t="shared" si="2"/>
        <v>851.51</v>
      </c>
      <c r="L17" s="22">
        <f t="shared" si="9"/>
        <v>2888</v>
      </c>
      <c r="M17" s="22">
        <f t="shared" si="10"/>
        <v>6735.5</v>
      </c>
      <c r="N17" s="25">
        <v>3430.92</v>
      </c>
      <c r="O17" s="22">
        <f t="shared" si="3"/>
        <v>23377.43</v>
      </c>
      <c r="P17" s="22">
        <v>25</v>
      </c>
      <c r="Q17" s="15"/>
      <c r="R17" s="15"/>
      <c r="S17" s="13">
        <v>4499.8</v>
      </c>
      <c r="T17" s="13">
        <v>200</v>
      </c>
      <c r="U17" s="13">
        <v>10071.51</v>
      </c>
      <c r="V17" s="15"/>
      <c r="W17" s="15">
        <f t="shared" si="8"/>
        <v>14796.310000000001</v>
      </c>
      <c r="X17" s="15">
        <f t="shared" si="4"/>
        <v>9045.42</v>
      </c>
      <c r="Y17" s="15">
        <f t="shared" si="5"/>
        <v>13480.5</v>
      </c>
      <c r="Z17" s="15">
        <f t="shared" si="6"/>
        <v>71158.26999999999</v>
      </c>
      <c r="AA17" s="46" t="s">
        <v>623</v>
      </c>
      <c r="AB17" s="46">
        <v>2024</v>
      </c>
      <c r="AC17"/>
    </row>
    <row r="18" spans="1:29" s="4" customFormat="1" ht="21" customHeight="1" x14ac:dyDescent="0.25">
      <c r="A18" s="20">
        <v>17</v>
      </c>
      <c r="B18" s="21" t="s">
        <v>132</v>
      </c>
      <c r="C18" s="21" t="s">
        <v>102</v>
      </c>
      <c r="D18" s="21" t="s">
        <v>4</v>
      </c>
      <c r="E18" s="21" t="s">
        <v>24</v>
      </c>
      <c r="F18" s="21" t="s">
        <v>84</v>
      </c>
      <c r="G18" s="22">
        <v>95000</v>
      </c>
      <c r="H18" s="22">
        <f t="shared" si="7"/>
        <v>85954.58</v>
      </c>
      <c r="I18" s="22">
        <f t="shared" si="0"/>
        <v>2726.5</v>
      </c>
      <c r="J18" s="22">
        <f t="shared" si="1"/>
        <v>6744.9999999999991</v>
      </c>
      <c r="K18" s="22">
        <f t="shared" si="2"/>
        <v>851.51</v>
      </c>
      <c r="L18" s="22">
        <f t="shared" si="9"/>
        <v>2888</v>
      </c>
      <c r="M18" s="22">
        <f t="shared" si="10"/>
        <v>6735.5</v>
      </c>
      <c r="N18" s="25">
        <v>3430.92</v>
      </c>
      <c r="O18" s="22">
        <f t="shared" si="3"/>
        <v>23377.43</v>
      </c>
      <c r="P18" s="22">
        <v>25</v>
      </c>
      <c r="Q18" s="15">
        <v>10686.79</v>
      </c>
      <c r="R18" s="15"/>
      <c r="S18" s="13">
        <v>2602.4</v>
      </c>
      <c r="T18" s="13">
        <v>200</v>
      </c>
      <c r="U18" s="13">
        <v>10071.51</v>
      </c>
      <c r="V18" s="15"/>
      <c r="W18" s="15">
        <f t="shared" si="8"/>
        <v>23585.7</v>
      </c>
      <c r="X18" s="15">
        <f t="shared" si="4"/>
        <v>9045.42</v>
      </c>
      <c r="Y18" s="15">
        <f>+J18++K18+M18</f>
        <v>14332.009999999998</v>
      </c>
      <c r="Z18" s="15">
        <f t="shared" si="6"/>
        <v>62368.88</v>
      </c>
      <c r="AA18" s="46" t="s">
        <v>623</v>
      </c>
      <c r="AB18" s="46">
        <v>2024</v>
      </c>
      <c r="AC18"/>
    </row>
    <row r="19" spans="1:29" s="4" customFormat="1" ht="21" customHeight="1" x14ac:dyDescent="0.25">
      <c r="A19" s="20">
        <v>18</v>
      </c>
      <c r="B19" s="21" t="s">
        <v>133</v>
      </c>
      <c r="C19" s="21" t="s">
        <v>103</v>
      </c>
      <c r="D19" s="21" t="s">
        <v>831</v>
      </c>
      <c r="E19" s="21" t="s">
        <v>832</v>
      </c>
      <c r="F19" s="21" t="s">
        <v>84</v>
      </c>
      <c r="G19" s="22">
        <v>95000</v>
      </c>
      <c r="H19" s="22">
        <f t="shared" si="7"/>
        <v>89385.5</v>
      </c>
      <c r="I19" s="22">
        <f t="shared" si="0"/>
        <v>2726.5</v>
      </c>
      <c r="J19" s="22">
        <f t="shared" si="1"/>
        <v>6744.9999999999991</v>
      </c>
      <c r="K19" s="22">
        <f t="shared" si="2"/>
        <v>851.51</v>
      </c>
      <c r="L19" s="22">
        <f t="shared" si="9"/>
        <v>2888</v>
      </c>
      <c r="M19" s="22">
        <f t="shared" si="10"/>
        <v>6735.5</v>
      </c>
      <c r="N19" s="22"/>
      <c r="O19" s="22">
        <f t="shared" si="3"/>
        <v>19946.510000000002</v>
      </c>
      <c r="P19" s="22">
        <v>25</v>
      </c>
      <c r="Q19" s="15">
        <v>200</v>
      </c>
      <c r="R19" s="15"/>
      <c r="S19" s="13">
        <v>2194.65</v>
      </c>
      <c r="T19" s="13">
        <v>200</v>
      </c>
      <c r="U19" s="13">
        <v>10929.24</v>
      </c>
      <c r="V19" s="15"/>
      <c r="W19" s="15">
        <f t="shared" si="8"/>
        <v>13548.89</v>
      </c>
      <c r="X19" s="15">
        <f t="shared" si="4"/>
        <v>5614.5</v>
      </c>
      <c r="Y19" s="15">
        <f t="shared" ref="Y19:Y70" si="11">+J19+M19</f>
        <v>13480.5</v>
      </c>
      <c r="Z19" s="15">
        <f t="shared" si="6"/>
        <v>75836.61</v>
      </c>
      <c r="AA19" s="46" t="s">
        <v>623</v>
      </c>
      <c r="AB19" s="46">
        <v>2024</v>
      </c>
      <c r="AC19"/>
    </row>
    <row r="20" spans="1:29" s="4" customFormat="1" ht="21" customHeight="1" x14ac:dyDescent="0.25">
      <c r="A20" s="20">
        <v>19</v>
      </c>
      <c r="B20" s="21" t="s">
        <v>134</v>
      </c>
      <c r="C20" s="21" t="s">
        <v>102</v>
      </c>
      <c r="D20" s="21" t="s">
        <v>16</v>
      </c>
      <c r="E20" s="21" t="s">
        <v>45</v>
      </c>
      <c r="F20" s="21" t="s">
        <v>84</v>
      </c>
      <c r="G20" s="22">
        <v>80000</v>
      </c>
      <c r="H20" s="22">
        <f t="shared" si="7"/>
        <v>71841.08</v>
      </c>
      <c r="I20" s="22">
        <f t="shared" si="0"/>
        <v>2296</v>
      </c>
      <c r="J20" s="22">
        <f t="shared" si="1"/>
        <v>5679.9999999999991</v>
      </c>
      <c r="K20" s="22">
        <f t="shared" si="2"/>
        <v>851.51</v>
      </c>
      <c r="L20" s="22">
        <f t="shared" si="9"/>
        <v>2432</v>
      </c>
      <c r="M20" s="22">
        <f t="shared" si="10"/>
        <v>5672</v>
      </c>
      <c r="N20" s="25">
        <v>3430.92</v>
      </c>
      <c r="O20" s="22">
        <f t="shared" si="3"/>
        <v>20362.43</v>
      </c>
      <c r="P20" s="22">
        <v>25</v>
      </c>
      <c r="Q20" s="15"/>
      <c r="R20" s="15"/>
      <c r="S20" s="13">
        <v>2143.9</v>
      </c>
      <c r="T20" s="13">
        <v>200</v>
      </c>
      <c r="U20" s="13">
        <v>6564.09</v>
      </c>
      <c r="V20" s="15"/>
      <c r="W20" s="15">
        <f t="shared" si="8"/>
        <v>8932.99</v>
      </c>
      <c r="X20" s="15">
        <f t="shared" si="4"/>
        <v>8158.92</v>
      </c>
      <c r="Y20" s="15">
        <f t="shared" si="11"/>
        <v>11352</v>
      </c>
      <c r="Z20" s="15">
        <f t="shared" si="6"/>
        <v>62908.09</v>
      </c>
      <c r="AA20" s="46" t="s">
        <v>623</v>
      </c>
      <c r="AB20" s="46">
        <v>2024</v>
      </c>
      <c r="AC20"/>
    </row>
    <row r="21" spans="1:29" s="4" customFormat="1" ht="21" customHeight="1" x14ac:dyDescent="0.25">
      <c r="A21" s="20">
        <v>20</v>
      </c>
      <c r="B21" s="21" t="s">
        <v>140</v>
      </c>
      <c r="C21" s="21" t="s">
        <v>102</v>
      </c>
      <c r="D21" s="21" t="s">
        <v>826</v>
      </c>
      <c r="E21" s="21" t="s">
        <v>29</v>
      </c>
      <c r="F21" s="21" t="s">
        <v>99</v>
      </c>
      <c r="G21" s="22">
        <v>130000</v>
      </c>
      <c r="H21" s="22">
        <f t="shared" si="7"/>
        <v>122317</v>
      </c>
      <c r="I21" s="22">
        <f t="shared" si="0"/>
        <v>3731</v>
      </c>
      <c r="J21" s="22">
        <f t="shared" si="1"/>
        <v>9230</v>
      </c>
      <c r="K21" s="22">
        <f t="shared" si="2"/>
        <v>851.51</v>
      </c>
      <c r="L21" s="22">
        <f t="shared" si="9"/>
        <v>3952</v>
      </c>
      <c r="M21" s="22">
        <f t="shared" si="10"/>
        <v>9217</v>
      </c>
      <c r="N21" s="22"/>
      <c r="O21" s="22">
        <f t="shared" si="3"/>
        <v>26981.510000000002</v>
      </c>
      <c r="P21" s="22">
        <v>25</v>
      </c>
      <c r="Q21" s="15"/>
      <c r="R21" s="15"/>
      <c r="S21" s="13">
        <v>398.64</v>
      </c>
      <c r="T21" s="13">
        <v>200</v>
      </c>
      <c r="U21" s="13">
        <f t="shared" ref="U21:U23" si="12">IF((H21*12)&gt;867123.01,(79776+(((H21*12)-867123.01)*0.25))/12,IF((H21*12)&gt;624329.01,(31216+(((H21*12)-624329.01)*0.2))/12,IF((H21*12)&gt;416220.01,(((H21*12)-416220.01)*0.15)/12,0)))</f>
        <v>19162.187291666665</v>
      </c>
      <c r="V21" s="15"/>
      <c r="W21" s="15">
        <f t="shared" si="8"/>
        <v>19785.827291666665</v>
      </c>
      <c r="X21" s="15">
        <f t="shared" si="4"/>
        <v>7683</v>
      </c>
      <c r="Y21" s="15">
        <f t="shared" si="11"/>
        <v>18447</v>
      </c>
      <c r="Z21" s="15">
        <f t="shared" si="6"/>
        <v>102531.17270833334</v>
      </c>
      <c r="AA21" s="46" t="s">
        <v>623</v>
      </c>
      <c r="AB21" s="46">
        <v>2024</v>
      </c>
      <c r="AC21"/>
    </row>
    <row r="22" spans="1:29" s="4" customFormat="1" ht="21" customHeight="1" x14ac:dyDescent="0.25">
      <c r="A22" s="20">
        <v>21</v>
      </c>
      <c r="B22" s="21" t="s">
        <v>891</v>
      </c>
      <c r="C22" s="24" t="s">
        <v>103</v>
      </c>
      <c r="D22" s="23" t="s">
        <v>826</v>
      </c>
      <c r="E22" s="21" t="s">
        <v>853</v>
      </c>
      <c r="F22" s="24" t="s">
        <v>84</v>
      </c>
      <c r="G22" s="25">
        <v>100000</v>
      </c>
      <c r="H22" s="25">
        <f t="shared" si="7"/>
        <v>94090</v>
      </c>
      <c r="I22" s="22">
        <f t="shared" si="0"/>
        <v>2870</v>
      </c>
      <c r="J22" s="22">
        <f t="shared" si="1"/>
        <v>7099.9999999999991</v>
      </c>
      <c r="K22" s="22">
        <f t="shared" si="2"/>
        <v>851.51</v>
      </c>
      <c r="L22" s="22">
        <f t="shared" si="9"/>
        <v>3040</v>
      </c>
      <c r="M22" s="22">
        <f t="shared" si="10"/>
        <v>7090.0000000000009</v>
      </c>
      <c r="N22" s="25"/>
      <c r="O22" s="25">
        <f t="shared" si="3"/>
        <v>20951.510000000002</v>
      </c>
      <c r="P22" s="25">
        <v>25</v>
      </c>
      <c r="Q22" s="15"/>
      <c r="R22" s="26"/>
      <c r="S22" s="19"/>
      <c r="T22" s="13">
        <v>200</v>
      </c>
      <c r="U22" s="19">
        <v>12105.37</v>
      </c>
      <c r="V22" s="26"/>
      <c r="W22" s="15">
        <f t="shared" si="8"/>
        <v>12330.37</v>
      </c>
      <c r="X22" s="15">
        <f t="shared" si="4"/>
        <v>5910</v>
      </c>
      <c r="Y22" s="26">
        <f t="shared" si="11"/>
        <v>14190</v>
      </c>
      <c r="Z22" s="15">
        <f t="shared" si="6"/>
        <v>81759.63</v>
      </c>
      <c r="AA22" s="46" t="s">
        <v>623</v>
      </c>
      <c r="AB22" s="46">
        <v>2024</v>
      </c>
      <c r="AC22"/>
    </row>
    <row r="23" spans="1:29" s="4" customFormat="1" ht="24" customHeight="1" x14ac:dyDescent="0.25">
      <c r="A23" s="20">
        <v>22</v>
      </c>
      <c r="B23" s="24" t="s">
        <v>867</v>
      </c>
      <c r="C23" s="24" t="s">
        <v>103</v>
      </c>
      <c r="D23" s="23" t="s">
        <v>94</v>
      </c>
      <c r="E23" s="21" t="s">
        <v>868</v>
      </c>
      <c r="F23" s="21" t="s">
        <v>85</v>
      </c>
      <c r="G23" s="25">
        <v>65000</v>
      </c>
      <c r="H23" s="25">
        <f>+G23-(I23+L23+N23)</f>
        <v>61158.5</v>
      </c>
      <c r="I23" s="22">
        <f t="shared" si="0"/>
        <v>1865.5</v>
      </c>
      <c r="J23" s="22">
        <f t="shared" si="1"/>
        <v>4615</v>
      </c>
      <c r="K23" s="22">
        <f t="shared" si="2"/>
        <v>715.00000000000011</v>
      </c>
      <c r="L23" s="22">
        <f t="shared" si="9"/>
        <v>1976</v>
      </c>
      <c r="M23" s="22">
        <f t="shared" si="10"/>
        <v>4608.5</v>
      </c>
      <c r="N23" s="25"/>
      <c r="O23" s="25">
        <f>+I23+J23+K23+L23+M23+N23</f>
        <v>13780</v>
      </c>
      <c r="P23" s="22">
        <v>25</v>
      </c>
      <c r="Q23" s="15"/>
      <c r="R23" s="26"/>
      <c r="S23" s="19">
        <v>1541.28</v>
      </c>
      <c r="T23" s="13">
        <v>200</v>
      </c>
      <c r="U23" s="19">
        <f t="shared" si="12"/>
        <v>4427.5498333333335</v>
      </c>
      <c r="V23" s="26"/>
      <c r="W23" s="15">
        <f t="shared" si="8"/>
        <v>6193.8298333333332</v>
      </c>
      <c r="X23" s="15">
        <f t="shared" si="4"/>
        <v>3841.5</v>
      </c>
      <c r="Y23" s="26">
        <f>+J23+M23</f>
        <v>9223.5</v>
      </c>
      <c r="Z23" s="15">
        <f t="shared" si="6"/>
        <v>54964.670166666663</v>
      </c>
      <c r="AA23" s="46" t="s">
        <v>623</v>
      </c>
      <c r="AB23" s="46">
        <v>2024</v>
      </c>
      <c r="AC23"/>
    </row>
    <row r="24" spans="1:29" s="4" customFormat="1" ht="21" customHeight="1" x14ac:dyDescent="0.25">
      <c r="A24" s="20">
        <v>23</v>
      </c>
      <c r="B24" s="21" t="s">
        <v>144</v>
      </c>
      <c r="C24" s="21" t="s">
        <v>103</v>
      </c>
      <c r="D24" s="21" t="s">
        <v>10</v>
      </c>
      <c r="E24" s="21" t="s">
        <v>40</v>
      </c>
      <c r="F24" s="21" t="s">
        <v>85</v>
      </c>
      <c r="G24" s="22">
        <v>95000</v>
      </c>
      <c r="H24" s="22">
        <f t="shared" si="7"/>
        <v>87670.04</v>
      </c>
      <c r="I24" s="22">
        <f t="shared" si="0"/>
        <v>2726.5</v>
      </c>
      <c r="J24" s="22">
        <f t="shared" si="1"/>
        <v>6744.9999999999991</v>
      </c>
      <c r="K24" s="22">
        <f t="shared" si="2"/>
        <v>851.51</v>
      </c>
      <c r="L24" s="22">
        <f t="shared" si="9"/>
        <v>2888</v>
      </c>
      <c r="M24" s="22">
        <f t="shared" si="10"/>
        <v>6735.5</v>
      </c>
      <c r="N24" s="22">
        <v>1715.46</v>
      </c>
      <c r="O24" s="22">
        <f t="shared" si="3"/>
        <v>21661.97</v>
      </c>
      <c r="P24" s="22">
        <v>25</v>
      </c>
      <c r="Q24" s="15"/>
      <c r="R24" s="15"/>
      <c r="S24" s="13">
        <v>2283.02</v>
      </c>
      <c r="T24" s="13">
        <v>200</v>
      </c>
      <c r="U24" s="13">
        <v>10500.38</v>
      </c>
      <c r="V24" s="15"/>
      <c r="W24" s="15">
        <f t="shared" si="8"/>
        <v>13008.4</v>
      </c>
      <c r="X24" s="15">
        <f t="shared" si="4"/>
        <v>7329.96</v>
      </c>
      <c r="Y24" s="15">
        <f t="shared" si="11"/>
        <v>13480.5</v>
      </c>
      <c r="Z24" s="15">
        <f t="shared" si="6"/>
        <v>74661.64</v>
      </c>
      <c r="AA24" s="46" t="s">
        <v>623</v>
      </c>
      <c r="AB24" s="46">
        <v>2024</v>
      </c>
      <c r="AC24"/>
    </row>
    <row r="25" spans="1:29" s="4" customFormat="1" ht="21" customHeight="1" x14ac:dyDescent="0.25">
      <c r="A25" s="20">
        <v>24</v>
      </c>
      <c r="B25" s="21" t="s">
        <v>145</v>
      </c>
      <c r="C25" s="21" t="s">
        <v>102</v>
      </c>
      <c r="D25" s="21" t="s">
        <v>10</v>
      </c>
      <c r="E25" s="21" t="s">
        <v>50</v>
      </c>
      <c r="F25" s="21" t="s">
        <v>84</v>
      </c>
      <c r="G25" s="22">
        <v>95000</v>
      </c>
      <c r="H25" s="22">
        <f t="shared" si="7"/>
        <v>85954.58</v>
      </c>
      <c r="I25" s="22">
        <f t="shared" si="0"/>
        <v>2726.5</v>
      </c>
      <c r="J25" s="22">
        <f t="shared" si="1"/>
        <v>6744.9999999999991</v>
      </c>
      <c r="K25" s="22">
        <f t="shared" si="2"/>
        <v>851.51</v>
      </c>
      <c r="L25" s="22">
        <f t="shared" si="9"/>
        <v>2888</v>
      </c>
      <c r="M25" s="22">
        <f t="shared" si="10"/>
        <v>6735.5</v>
      </c>
      <c r="N25" s="25">
        <v>3430.92</v>
      </c>
      <c r="O25" s="22">
        <f t="shared" si="3"/>
        <v>23377.43</v>
      </c>
      <c r="P25" s="22">
        <v>25</v>
      </c>
      <c r="Q25" s="15"/>
      <c r="R25" s="15"/>
      <c r="S25" s="13">
        <v>359.93</v>
      </c>
      <c r="T25" s="13">
        <v>200</v>
      </c>
      <c r="U25" s="13">
        <v>10071.51</v>
      </c>
      <c r="V25" s="15"/>
      <c r="W25" s="15">
        <f t="shared" si="8"/>
        <v>10656.44</v>
      </c>
      <c r="X25" s="15">
        <f t="shared" si="4"/>
        <v>9045.42</v>
      </c>
      <c r="Y25" s="15">
        <f t="shared" si="11"/>
        <v>13480.5</v>
      </c>
      <c r="Z25" s="15">
        <f t="shared" si="6"/>
        <v>75298.14</v>
      </c>
      <c r="AA25" s="46" t="s">
        <v>623</v>
      </c>
      <c r="AB25" s="46">
        <v>2024</v>
      </c>
      <c r="AC25"/>
    </row>
    <row r="26" spans="1:29" s="4" customFormat="1" ht="21" customHeight="1" x14ac:dyDescent="0.25">
      <c r="A26" s="20">
        <v>25</v>
      </c>
      <c r="B26" s="21" t="s">
        <v>146</v>
      </c>
      <c r="C26" s="21" t="s">
        <v>102</v>
      </c>
      <c r="D26" s="21" t="s">
        <v>10</v>
      </c>
      <c r="E26" s="21" t="s">
        <v>44</v>
      </c>
      <c r="F26" s="21" t="s">
        <v>84</v>
      </c>
      <c r="G26" s="22">
        <v>80000</v>
      </c>
      <c r="H26" s="22">
        <f t="shared" si="7"/>
        <v>75272</v>
      </c>
      <c r="I26" s="22">
        <f t="shared" si="0"/>
        <v>2296</v>
      </c>
      <c r="J26" s="22">
        <f t="shared" si="1"/>
        <v>5679.9999999999991</v>
      </c>
      <c r="K26" s="22">
        <f t="shared" si="2"/>
        <v>851.51</v>
      </c>
      <c r="L26" s="22">
        <f t="shared" si="9"/>
        <v>2432</v>
      </c>
      <c r="M26" s="22">
        <f t="shared" si="10"/>
        <v>5672</v>
      </c>
      <c r="N26" s="22"/>
      <c r="O26" s="22">
        <f t="shared" si="3"/>
        <v>16931.509999999998</v>
      </c>
      <c r="P26" s="22">
        <v>25</v>
      </c>
      <c r="Q26" s="15"/>
      <c r="R26" s="15"/>
      <c r="S26" s="13">
        <v>1101.54</v>
      </c>
      <c r="T26" s="13">
        <v>200</v>
      </c>
      <c r="U26" s="13">
        <v>7400.87</v>
      </c>
      <c r="V26" s="15"/>
      <c r="W26" s="15">
        <f t="shared" si="8"/>
        <v>8727.41</v>
      </c>
      <c r="X26" s="15">
        <f t="shared" si="4"/>
        <v>4728</v>
      </c>
      <c r="Y26" s="15">
        <f t="shared" si="11"/>
        <v>11352</v>
      </c>
      <c r="Z26" s="15">
        <f t="shared" si="6"/>
        <v>66544.59</v>
      </c>
      <c r="AA26" s="46" t="s">
        <v>623</v>
      </c>
      <c r="AB26" s="46">
        <v>2024</v>
      </c>
      <c r="AC26"/>
    </row>
    <row r="27" spans="1:29" s="4" customFormat="1" ht="21" customHeight="1" x14ac:dyDescent="0.25">
      <c r="A27" s="20">
        <v>26</v>
      </c>
      <c r="B27" s="21" t="s">
        <v>869</v>
      </c>
      <c r="C27" s="21" t="s">
        <v>102</v>
      </c>
      <c r="D27" s="21" t="s">
        <v>10</v>
      </c>
      <c r="E27" s="21" t="s">
        <v>44</v>
      </c>
      <c r="F27" s="21" t="s">
        <v>84</v>
      </c>
      <c r="G27" s="22">
        <v>80000</v>
      </c>
      <c r="H27" s="22">
        <f t="shared" si="7"/>
        <v>75272</v>
      </c>
      <c r="I27" s="22">
        <f t="shared" si="0"/>
        <v>2296</v>
      </c>
      <c r="J27" s="22">
        <f t="shared" si="1"/>
        <v>5679.9999999999991</v>
      </c>
      <c r="K27" s="22">
        <f t="shared" si="2"/>
        <v>851.51</v>
      </c>
      <c r="L27" s="22">
        <f t="shared" si="9"/>
        <v>2432</v>
      </c>
      <c r="M27" s="22">
        <f t="shared" si="10"/>
        <v>5672</v>
      </c>
      <c r="N27" s="22"/>
      <c r="O27" s="22">
        <f t="shared" si="3"/>
        <v>16931.509999999998</v>
      </c>
      <c r="P27" s="22">
        <v>25</v>
      </c>
      <c r="Q27" s="15"/>
      <c r="R27" s="15"/>
      <c r="S27" s="13">
        <v>1028.72</v>
      </c>
      <c r="T27" s="13">
        <v>200</v>
      </c>
      <c r="U27" s="13">
        <v>7400.87</v>
      </c>
      <c r="V27" s="15"/>
      <c r="W27" s="15">
        <f t="shared" si="8"/>
        <v>8654.59</v>
      </c>
      <c r="X27" s="15">
        <f t="shared" si="4"/>
        <v>4728</v>
      </c>
      <c r="Y27" s="15">
        <f t="shared" si="11"/>
        <v>11352</v>
      </c>
      <c r="Z27" s="15">
        <f t="shared" si="6"/>
        <v>66617.41</v>
      </c>
      <c r="AA27" s="46" t="s">
        <v>623</v>
      </c>
      <c r="AB27" s="46">
        <v>2024</v>
      </c>
      <c r="AC27"/>
    </row>
    <row r="28" spans="1:29" s="4" customFormat="1" ht="20.25" customHeight="1" x14ac:dyDescent="0.25">
      <c r="A28" s="20">
        <v>27</v>
      </c>
      <c r="B28" s="21" t="s">
        <v>148</v>
      </c>
      <c r="C28" s="21" t="s">
        <v>103</v>
      </c>
      <c r="D28" s="21" t="s">
        <v>10</v>
      </c>
      <c r="E28" s="21" t="s">
        <v>44</v>
      </c>
      <c r="F28" s="21" t="s">
        <v>84</v>
      </c>
      <c r="G28" s="22">
        <v>80000</v>
      </c>
      <c r="H28" s="22">
        <f t="shared" si="7"/>
        <v>75272</v>
      </c>
      <c r="I28" s="22">
        <f t="shared" si="0"/>
        <v>2296</v>
      </c>
      <c r="J28" s="22">
        <f t="shared" si="1"/>
        <v>5679.9999999999991</v>
      </c>
      <c r="K28" s="22">
        <f t="shared" si="2"/>
        <v>851.51</v>
      </c>
      <c r="L28" s="22">
        <f t="shared" si="9"/>
        <v>2432</v>
      </c>
      <c r="M28" s="22">
        <f t="shared" si="10"/>
        <v>5672</v>
      </c>
      <c r="N28" s="22"/>
      <c r="O28" s="22">
        <f t="shared" si="3"/>
        <v>16931.509999999998</v>
      </c>
      <c r="P28" s="22">
        <v>25</v>
      </c>
      <c r="Q28" s="15"/>
      <c r="R28" s="15"/>
      <c r="S28" s="13">
        <v>1347.38</v>
      </c>
      <c r="T28" s="13">
        <v>200</v>
      </c>
      <c r="U28" s="13">
        <v>7400.87</v>
      </c>
      <c r="V28" s="15"/>
      <c r="W28" s="15">
        <f t="shared" si="8"/>
        <v>8973.25</v>
      </c>
      <c r="X28" s="15">
        <f t="shared" si="4"/>
        <v>4728</v>
      </c>
      <c r="Y28" s="15">
        <f t="shared" si="11"/>
        <v>11352</v>
      </c>
      <c r="Z28" s="15">
        <f t="shared" si="6"/>
        <v>66298.75</v>
      </c>
      <c r="AA28" s="46" t="s">
        <v>623</v>
      </c>
      <c r="AB28" s="46">
        <v>2024</v>
      </c>
      <c r="AC28"/>
    </row>
    <row r="29" spans="1:29" s="4" customFormat="1" ht="21" customHeight="1" x14ac:dyDescent="0.25">
      <c r="A29" s="20">
        <v>28</v>
      </c>
      <c r="B29" s="21" t="s">
        <v>149</v>
      </c>
      <c r="C29" s="21" t="s">
        <v>102</v>
      </c>
      <c r="D29" s="21" t="s">
        <v>10</v>
      </c>
      <c r="E29" s="21" t="s">
        <v>43</v>
      </c>
      <c r="F29" s="21" t="s">
        <v>84</v>
      </c>
      <c r="G29" s="22">
        <v>95000</v>
      </c>
      <c r="H29" s="22">
        <f t="shared" si="7"/>
        <v>87670.04</v>
      </c>
      <c r="I29" s="22">
        <f t="shared" si="0"/>
        <v>2726.5</v>
      </c>
      <c r="J29" s="22">
        <f t="shared" si="1"/>
        <v>6744.9999999999991</v>
      </c>
      <c r="K29" s="22">
        <f t="shared" si="2"/>
        <v>851.51</v>
      </c>
      <c r="L29" s="22">
        <f t="shared" si="9"/>
        <v>2888</v>
      </c>
      <c r="M29" s="22">
        <f t="shared" si="10"/>
        <v>6735.5</v>
      </c>
      <c r="N29" s="22">
        <v>1715.46</v>
      </c>
      <c r="O29" s="22">
        <f t="shared" si="3"/>
        <v>21661.97</v>
      </c>
      <c r="P29" s="22">
        <v>25</v>
      </c>
      <c r="Q29" s="15">
        <v>5000</v>
      </c>
      <c r="R29" s="15"/>
      <c r="S29" s="13">
        <v>2226.91</v>
      </c>
      <c r="T29" s="13">
        <v>200</v>
      </c>
      <c r="U29" s="13">
        <v>10500.38</v>
      </c>
      <c r="V29" s="15"/>
      <c r="W29" s="15">
        <f t="shared" si="8"/>
        <v>17952.29</v>
      </c>
      <c r="X29" s="15">
        <f t="shared" si="4"/>
        <v>7329.96</v>
      </c>
      <c r="Y29" s="15">
        <f t="shared" si="11"/>
        <v>13480.5</v>
      </c>
      <c r="Z29" s="15">
        <f t="shared" si="6"/>
        <v>69717.75</v>
      </c>
      <c r="AA29" s="46" t="s">
        <v>623</v>
      </c>
      <c r="AB29" s="46">
        <v>2024</v>
      </c>
      <c r="AC29"/>
    </row>
    <row r="30" spans="1:29" s="4" customFormat="1" ht="21" customHeight="1" x14ac:dyDescent="0.25">
      <c r="A30" s="20">
        <v>29</v>
      </c>
      <c r="B30" s="21" t="s">
        <v>151</v>
      </c>
      <c r="C30" s="21" t="s">
        <v>102</v>
      </c>
      <c r="D30" s="21" t="s">
        <v>793</v>
      </c>
      <c r="E30" s="21" t="s">
        <v>66</v>
      </c>
      <c r="F30" s="21" t="s">
        <v>84</v>
      </c>
      <c r="G30" s="22">
        <v>80000</v>
      </c>
      <c r="H30" s="22">
        <f t="shared" si="7"/>
        <v>75272</v>
      </c>
      <c r="I30" s="22">
        <f t="shared" si="0"/>
        <v>2296</v>
      </c>
      <c r="J30" s="22">
        <f t="shared" si="1"/>
        <v>5679.9999999999991</v>
      </c>
      <c r="K30" s="22">
        <f t="shared" si="2"/>
        <v>851.51</v>
      </c>
      <c r="L30" s="22">
        <f t="shared" si="9"/>
        <v>2432</v>
      </c>
      <c r="M30" s="22">
        <f t="shared" si="10"/>
        <v>5672</v>
      </c>
      <c r="N30" s="22"/>
      <c r="O30" s="22">
        <f t="shared" si="3"/>
        <v>16931.509999999998</v>
      </c>
      <c r="P30" s="22">
        <v>25</v>
      </c>
      <c r="Q30" s="15">
        <v>4000</v>
      </c>
      <c r="R30" s="15"/>
      <c r="S30" s="13">
        <v>2348.73</v>
      </c>
      <c r="T30" s="13">
        <v>200</v>
      </c>
      <c r="U30" s="13">
        <v>7400.87</v>
      </c>
      <c r="V30" s="15"/>
      <c r="W30" s="15">
        <f t="shared" si="8"/>
        <v>13974.599999999999</v>
      </c>
      <c r="X30" s="15">
        <f t="shared" si="4"/>
        <v>4728</v>
      </c>
      <c r="Y30" s="15">
        <f t="shared" si="11"/>
        <v>11352</v>
      </c>
      <c r="Z30" s="15">
        <f t="shared" si="6"/>
        <v>61297.4</v>
      </c>
      <c r="AA30" s="46" t="s">
        <v>623</v>
      </c>
      <c r="AB30" s="46">
        <v>2024</v>
      </c>
      <c r="AC30"/>
    </row>
    <row r="31" spans="1:29" s="4" customFormat="1" ht="21" customHeight="1" x14ac:dyDescent="0.25">
      <c r="A31" s="20">
        <v>30</v>
      </c>
      <c r="B31" s="21" t="s">
        <v>153</v>
      </c>
      <c r="C31" s="21" t="s">
        <v>102</v>
      </c>
      <c r="D31" s="21" t="s">
        <v>17</v>
      </c>
      <c r="E31" s="21" t="s">
        <v>880</v>
      </c>
      <c r="F31" s="21" t="s">
        <v>84</v>
      </c>
      <c r="G31" s="22">
        <v>95000</v>
      </c>
      <c r="H31" s="22">
        <f t="shared" si="7"/>
        <v>87670.04</v>
      </c>
      <c r="I31" s="22">
        <f t="shared" si="0"/>
        <v>2726.5</v>
      </c>
      <c r="J31" s="22">
        <f t="shared" si="1"/>
        <v>6744.9999999999991</v>
      </c>
      <c r="K31" s="22">
        <f t="shared" si="2"/>
        <v>851.51</v>
      </c>
      <c r="L31" s="22">
        <f t="shared" si="9"/>
        <v>2888</v>
      </c>
      <c r="M31" s="22">
        <f t="shared" si="10"/>
        <v>6735.5</v>
      </c>
      <c r="N31" s="22">
        <v>1715.46</v>
      </c>
      <c r="O31" s="22">
        <f t="shared" si="3"/>
        <v>21661.97</v>
      </c>
      <c r="P31" s="22">
        <v>25</v>
      </c>
      <c r="Q31" s="15">
        <v>4328.3500000000004</v>
      </c>
      <c r="R31" s="15"/>
      <c r="S31" s="13">
        <v>2194.5300000000002</v>
      </c>
      <c r="T31" s="13">
        <v>200</v>
      </c>
      <c r="U31" s="13">
        <v>10500.38</v>
      </c>
      <c r="V31" s="15"/>
      <c r="W31" s="15">
        <f t="shared" si="8"/>
        <v>17248.260000000002</v>
      </c>
      <c r="X31" s="15">
        <f t="shared" si="4"/>
        <v>7329.96</v>
      </c>
      <c r="Y31" s="15">
        <f t="shared" si="11"/>
        <v>13480.5</v>
      </c>
      <c r="Z31" s="15">
        <f t="shared" si="6"/>
        <v>70421.78</v>
      </c>
      <c r="AA31" s="46" t="s">
        <v>623</v>
      </c>
      <c r="AB31" s="46">
        <v>2024</v>
      </c>
      <c r="AC31"/>
    </row>
    <row r="32" spans="1:29" s="4" customFormat="1" ht="21" customHeight="1" x14ac:dyDescent="0.25">
      <c r="A32" s="20">
        <v>31</v>
      </c>
      <c r="B32" s="21" t="s">
        <v>871</v>
      </c>
      <c r="C32" s="21" t="s">
        <v>103</v>
      </c>
      <c r="D32" s="21" t="s">
        <v>800</v>
      </c>
      <c r="E32" s="21" t="s">
        <v>83</v>
      </c>
      <c r="F32" s="21" t="s">
        <v>84</v>
      </c>
      <c r="G32" s="22">
        <v>48000</v>
      </c>
      <c r="H32" s="22">
        <f t="shared" si="7"/>
        <v>45163.199999999997</v>
      </c>
      <c r="I32" s="22">
        <f t="shared" si="0"/>
        <v>1377.6</v>
      </c>
      <c r="J32" s="22">
        <f t="shared" si="1"/>
        <v>3407.9999999999995</v>
      </c>
      <c r="K32" s="22">
        <f t="shared" si="2"/>
        <v>528</v>
      </c>
      <c r="L32" s="22">
        <f t="shared" si="9"/>
        <v>1459.2</v>
      </c>
      <c r="M32" s="22">
        <f t="shared" si="10"/>
        <v>3403.2000000000003</v>
      </c>
      <c r="N32" s="22"/>
      <c r="O32" s="22">
        <f t="shared" si="3"/>
        <v>10176</v>
      </c>
      <c r="P32" s="22">
        <v>25</v>
      </c>
      <c r="Q32" s="15">
        <v>1000</v>
      </c>
      <c r="R32" s="15"/>
      <c r="S32" s="13">
        <v>2134.44</v>
      </c>
      <c r="T32" s="13">
        <v>200</v>
      </c>
      <c r="U32" s="13">
        <v>1571.73</v>
      </c>
      <c r="V32" s="15"/>
      <c r="W32" s="15">
        <f t="shared" si="8"/>
        <v>4931.17</v>
      </c>
      <c r="X32" s="15">
        <f t="shared" si="4"/>
        <v>2836.8</v>
      </c>
      <c r="Y32" s="15">
        <f t="shared" si="11"/>
        <v>6811.2</v>
      </c>
      <c r="Z32" s="15">
        <f t="shared" si="6"/>
        <v>40232.03</v>
      </c>
      <c r="AA32" s="46" t="s">
        <v>623</v>
      </c>
      <c r="AB32" s="46">
        <v>2024</v>
      </c>
      <c r="AC32"/>
    </row>
    <row r="33" spans="1:29" s="4" customFormat="1" ht="21" customHeight="1" x14ac:dyDescent="0.25">
      <c r="A33" s="20">
        <v>32</v>
      </c>
      <c r="B33" s="21" t="s">
        <v>124</v>
      </c>
      <c r="C33" s="21" t="s">
        <v>103</v>
      </c>
      <c r="D33" s="21" t="s">
        <v>10</v>
      </c>
      <c r="E33" s="21" t="s">
        <v>706</v>
      </c>
      <c r="F33" s="21" t="s">
        <v>84</v>
      </c>
      <c r="G33" s="22">
        <v>48000</v>
      </c>
      <c r="H33" s="22">
        <f>+G33-(I33+L33+N33)</f>
        <v>45163.199999999997</v>
      </c>
      <c r="I33" s="22">
        <f t="shared" si="0"/>
        <v>1377.6</v>
      </c>
      <c r="J33" s="22">
        <f t="shared" si="1"/>
        <v>3407.9999999999995</v>
      </c>
      <c r="K33" s="22">
        <f t="shared" si="2"/>
        <v>528</v>
      </c>
      <c r="L33" s="22">
        <f t="shared" si="9"/>
        <v>1459.2</v>
      </c>
      <c r="M33" s="22">
        <f t="shared" si="10"/>
        <v>3403.2000000000003</v>
      </c>
      <c r="N33" s="22"/>
      <c r="O33" s="22">
        <f>+I33+J33+K33+L33+M33+N33</f>
        <v>10176</v>
      </c>
      <c r="P33" s="22">
        <v>25</v>
      </c>
      <c r="Q33" s="15"/>
      <c r="R33" s="15"/>
      <c r="S33" s="13">
        <v>1306.21</v>
      </c>
      <c r="T33" s="13">
        <v>200</v>
      </c>
      <c r="U33" s="13">
        <v>1571.73</v>
      </c>
      <c r="V33" s="15"/>
      <c r="W33" s="15">
        <f t="shared" si="8"/>
        <v>3102.94</v>
      </c>
      <c r="X33" s="15">
        <f t="shared" si="4"/>
        <v>2836.8</v>
      </c>
      <c r="Y33" s="15">
        <f>+J33+M33</f>
        <v>6811.2</v>
      </c>
      <c r="Z33" s="15">
        <f t="shared" si="6"/>
        <v>42060.26</v>
      </c>
      <c r="AA33" s="46" t="s">
        <v>623</v>
      </c>
      <c r="AB33" s="46">
        <v>2024</v>
      </c>
      <c r="AC33"/>
    </row>
    <row r="34" spans="1:29" s="4" customFormat="1" ht="21" customHeight="1" x14ac:dyDescent="0.25">
      <c r="A34" s="20">
        <v>33</v>
      </c>
      <c r="B34" s="21" t="s">
        <v>893</v>
      </c>
      <c r="C34" s="21" t="s">
        <v>102</v>
      </c>
      <c r="D34" s="21" t="s">
        <v>19</v>
      </c>
      <c r="E34" s="21" t="s">
        <v>73</v>
      </c>
      <c r="F34" s="21" t="s">
        <v>84</v>
      </c>
      <c r="G34" s="22">
        <v>60000</v>
      </c>
      <c r="H34" s="22">
        <f t="shared" si="7"/>
        <v>54738.54</v>
      </c>
      <c r="I34" s="22">
        <f t="shared" si="0"/>
        <v>1722</v>
      </c>
      <c r="J34" s="22">
        <f t="shared" si="1"/>
        <v>4260</v>
      </c>
      <c r="K34" s="22">
        <f t="shared" si="2"/>
        <v>660.00000000000011</v>
      </c>
      <c r="L34" s="22">
        <f t="shared" si="9"/>
        <v>1824</v>
      </c>
      <c r="M34" s="22">
        <f t="shared" si="10"/>
        <v>4254</v>
      </c>
      <c r="N34" s="22">
        <v>1715.46</v>
      </c>
      <c r="O34" s="22">
        <f t="shared" si="3"/>
        <v>14435.46</v>
      </c>
      <c r="P34" s="22">
        <v>25</v>
      </c>
      <c r="Q34" s="15">
        <v>6500</v>
      </c>
      <c r="R34" s="15"/>
      <c r="S34" s="13">
        <v>109.98</v>
      </c>
      <c r="T34" s="13">
        <v>200</v>
      </c>
      <c r="U34" s="13">
        <v>2800.49</v>
      </c>
      <c r="V34" s="15"/>
      <c r="W34" s="15">
        <f t="shared" si="8"/>
        <v>9635.4699999999993</v>
      </c>
      <c r="X34" s="15">
        <f t="shared" si="4"/>
        <v>5261.46</v>
      </c>
      <c r="Y34" s="15">
        <f t="shared" si="11"/>
        <v>8514</v>
      </c>
      <c r="Z34" s="15">
        <f t="shared" si="6"/>
        <v>45103.07</v>
      </c>
      <c r="AA34" s="46" t="s">
        <v>623</v>
      </c>
      <c r="AB34" s="46">
        <v>2024</v>
      </c>
      <c r="AC34"/>
    </row>
    <row r="35" spans="1:29" s="4" customFormat="1" ht="21" customHeight="1" x14ac:dyDescent="0.25">
      <c r="A35" s="20">
        <v>34</v>
      </c>
      <c r="B35" s="21" t="s">
        <v>157</v>
      </c>
      <c r="C35" s="21" t="s">
        <v>102</v>
      </c>
      <c r="D35" s="21" t="s">
        <v>10</v>
      </c>
      <c r="E35" s="21" t="s">
        <v>46</v>
      </c>
      <c r="F35" s="21" t="s">
        <v>84</v>
      </c>
      <c r="G35" s="22">
        <v>60000</v>
      </c>
      <c r="H35" s="22">
        <f t="shared" si="7"/>
        <v>56454</v>
      </c>
      <c r="I35" s="22">
        <f t="shared" si="0"/>
        <v>1722</v>
      </c>
      <c r="J35" s="22">
        <f t="shared" si="1"/>
        <v>4260</v>
      </c>
      <c r="K35" s="22">
        <f t="shared" si="2"/>
        <v>660.00000000000011</v>
      </c>
      <c r="L35" s="22">
        <f t="shared" si="9"/>
        <v>1824</v>
      </c>
      <c r="M35" s="22">
        <f t="shared" si="10"/>
        <v>4254</v>
      </c>
      <c r="N35" s="22"/>
      <c r="O35" s="22">
        <f t="shared" si="3"/>
        <v>12720</v>
      </c>
      <c r="P35" s="22">
        <v>25</v>
      </c>
      <c r="Q35" s="15">
        <v>5592.26</v>
      </c>
      <c r="R35" s="15"/>
      <c r="S35" s="13">
        <v>1020.72</v>
      </c>
      <c r="T35" s="13">
        <v>200</v>
      </c>
      <c r="U35" s="13">
        <v>3486.68</v>
      </c>
      <c r="V35" s="15"/>
      <c r="W35" s="15">
        <f t="shared" si="8"/>
        <v>10324.66</v>
      </c>
      <c r="X35" s="15">
        <f t="shared" si="4"/>
        <v>3546</v>
      </c>
      <c r="Y35" s="15">
        <f t="shared" si="11"/>
        <v>8514</v>
      </c>
      <c r="Z35" s="15">
        <f t="shared" si="6"/>
        <v>46129.34</v>
      </c>
      <c r="AA35" s="46" t="s">
        <v>623</v>
      </c>
      <c r="AB35" s="46">
        <v>2024</v>
      </c>
      <c r="AC35"/>
    </row>
    <row r="36" spans="1:29" s="4" customFormat="1" ht="21" customHeight="1" x14ac:dyDescent="0.25">
      <c r="A36" s="20">
        <v>35</v>
      </c>
      <c r="B36" s="21" t="s">
        <v>158</v>
      </c>
      <c r="C36" s="21" t="s">
        <v>102</v>
      </c>
      <c r="D36" s="21" t="s">
        <v>834</v>
      </c>
      <c r="E36" s="21" t="s">
        <v>874</v>
      </c>
      <c r="F36" s="21" t="s">
        <v>84</v>
      </c>
      <c r="G36" s="22">
        <v>60000</v>
      </c>
      <c r="H36" s="22">
        <f t="shared" si="7"/>
        <v>54738.54</v>
      </c>
      <c r="I36" s="22">
        <f t="shared" si="0"/>
        <v>1722</v>
      </c>
      <c r="J36" s="22">
        <f t="shared" si="1"/>
        <v>4260</v>
      </c>
      <c r="K36" s="22">
        <f t="shared" si="2"/>
        <v>660.00000000000011</v>
      </c>
      <c r="L36" s="22">
        <f t="shared" si="9"/>
        <v>1824</v>
      </c>
      <c r="M36" s="22">
        <f t="shared" si="10"/>
        <v>4254</v>
      </c>
      <c r="N36" s="22">
        <v>1715.46</v>
      </c>
      <c r="O36" s="22">
        <f t="shared" si="3"/>
        <v>14435.46</v>
      </c>
      <c r="P36" s="22">
        <v>25</v>
      </c>
      <c r="Q36" s="15"/>
      <c r="R36" s="15"/>
      <c r="S36" s="13">
        <v>1467.22</v>
      </c>
      <c r="T36" s="13">
        <v>200</v>
      </c>
      <c r="U36" s="13">
        <v>3143.58</v>
      </c>
      <c r="V36" s="15"/>
      <c r="W36" s="15">
        <f t="shared" si="8"/>
        <v>4835.8</v>
      </c>
      <c r="X36" s="15">
        <f t="shared" si="4"/>
        <v>5261.46</v>
      </c>
      <c r="Y36" s="15">
        <f t="shared" si="11"/>
        <v>8514</v>
      </c>
      <c r="Z36" s="15">
        <f t="shared" si="6"/>
        <v>49902.74</v>
      </c>
      <c r="AA36" s="46" t="s">
        <v>623</v>
      </c>
      <c r="AB36" s="46">
        <v>2024</v>
      </c>
      <c r="AC36"/>
    </row>
    <row r="37" spans="1:29" s="4" customFormat="1" ht="21" customHeight="1" x14ac:dyDescent="0.25">
      <c r="A37" s="20">
        <v>36</v>
      </c>
      <c r="B37" s="21" t="s">
        <v>159</v>
      </c>
      <c r="C37" s="21" t="s">
        <v>103</v>
      </c>
      <c r="D37" s="21" t="s">
        <v>21</v>
      </c>
      <c r="E37" s="21" t="s">
        <v>68</v>
      </c>
      <c r="F37" s="21" t="s">
        <v>84</v>
      </c>
      <c r="G37" s="22">
        <v>60000</v>
      </c>
      <c r="H37" s="22">
        <f t="shared" si="7"/>
        <v>54738.54</v>
      </c>
      <c r="I37" s="22">
        <f t="shared" si="0"/>
        <v>1722</v>
      </c>
      <c r="J37" s="22">
        <f t="shared" si="1"/>
        <v>4260</v>
      </c>
      <c r="K37" s="22">
        <f t="shared" si="2"/>
        <v>660.00000000000011</v>
      </c>
      <c r="L37" s="22">
        <f t="shared" si="9"/>
        <v>1824</v>
      </c>
      <c r="M37" s="22">
        <f t="shared" si="10"/>
        <v>4254</v>
      </c>
      <c r="N37" s="22">
        <v>1715.46</v>
      </c>
      <c r="O37" s="22">
        <f t="shared" si="3"/>
        <v>14435.46</v>
      </c>
      <c r="P37" s="22">
        <v>25</v>
      </c>
      <c r="Q37" s="15">
        <v>3495.45</v>
      </c>
      <c r="R37" s="15"/>
      <c r="S37" s="13">
        <v>549.96</v>
      </c>
      <c r="T37" s="13">
        <v>200</v>
      </c>
      <c r="U37" s="13">
        <v>3143.58</v>
      </c>
      <c r="V37" s="15"/>
      <c r="W37" s="15">
        <f t="shared" si="8"/>
        <v>7413.99</v>
      </c>
      <c r="X37" s="15">
        <f t="shared" si="4"/>
        <v>5261.46</v>
      </c>
      <c r="Y37" s="15">
        <f t="shared" si="11"/>
        <v>8514</v>
      </c>
      <c r="Z37" s="15">
        <f t="shared" si="6"/>
        <v>47324.55</v>
      </c>
      <c r="AA37" s="46" t="s">
        <v>623</v>
      </c>
      <c r="AB37" s="46">
        <v>2024</v>
      </c>
      <c r="AC37"/>
    </row>
    <row r="38" spans="1:29" s="4" customFormat="1" ht="21" customHeight="1" x14ac:dyDescent="0.25">
      <c r="A38" s="20">
        <v>37</v>
      </c>
      <c r="B38" s="21" t="s">
        <v>150</v>
      </c>
      <c r="C38" s="21" t="s">
        <v>102</v>
      </c>
      <c r="D38" s="21" t="s">
        <v>16</v>
      </c>
      <c r="E38" s="21" t="s">
        <v>45</v>
      </c>
      <c r="F38" s="21" t="s">
        <v>84</v>
      </c>
      <c r="G38" s="22">
        <v>60000</v>
      </c>
      <c r="H38" s="22">
        <f>+G38-(I38+L38+N38)</f>
        <v>56454</v>
      </c>
      <c r="I38" s="22">
        <f t="shared" si="0"/>
        <v>1722</v>
      </c>
      <c r="J38" s="22">
        <f t="shared" si="1"/>
        <v>4260</v>
      </c>
      <c r="K38" s="22">
        <f t="shared" si="2"/>
        <v>660.00000000000011</v>
      </c>
      <c r="L38" s="22">
        <f t="shared" si="9"/>
        <v>1824</v>
      </c>
      <c r="M38" s="22">
        <f t="shared" si="10"/>
        <v>4254</v>
      </c>
      <c r="N38" s="22"/>
      <c r="O38" s="22">
        <f>+I38+J38+K38+L38+M38+N38</f>
        <v>12720</v>
      </c>
      <c r="P38" s="22">
        <v>25</v>
      </c>
      <c r="Q38" s="15"/>
      <c r="R38" s="15"/>
      <c r="S38" s="13">
        <v>1223.01</v>
      </c>
      <c r="T38" s="13">
        <v>200</v>
      </c>
      <c r="U38" s="13">
        <f>IF((H38*12)&gt;867123.01,(79776+(((H38*12)-867123.01)*0.25))/12,IF((H38*12)&gt;624329.01,(31216+(((H38*12)-624329.01)*0.2))/12,IF((H38*12)&gt;416220.01,(((H38*12)-416220.01)*0.15)/12,0)))</f>
        <v>3486.6498333333329</v>
      </c>
      <c r="V38" s="13"/>
      <c r="W38" s="15">
        <f t="shared" si="8"/>
        <v>4934.6598333333332</v>
      </c>
      <c r="X38" s="15">
        <f t="shared" si="4"/>
        <v>3546</v>
      </c>
      <c r="Y38" s="15">
        <f>+J38+M38</f>
        <v>8514</v>
      </c>
      <c r="Z38" s="15">
        <f t="shared" si="6"/>
        <v>51519.340166666669</v>
      </c>
      <c r="AA38" s="46" t="s">
        <v>623</v>
      </c>
      <c r="AB38" s="46">
        <v>2024</v>
      </c>
      <c r="AC38"/>
    </row>
    <row r="39" spans="1:29" s="4" customFormat="1" ht="21" customHeight="1" x14ac:dyDescent="0.25">
      <c r="A39" s="20">
        <v>38</v>
      </c>
      <c r="B39" s="21" t="s">
        <v>160</v>
      </c>
      <c r="C39" s="21" t="s">
        <v>102</v>
      </c>
      <c r="D39" s="21" t="s">
        <v>4</v>
      </c>
      <c r="E39" s="21" t="s">
        <v>93</v>
      </c>
      <c r="F39" s="21" t="s">
        <v>84</v>
      </c>
      <c r="G39" s="22">
        <v>60000</v>
      </c>
      <c r="H39" s="22">
        <f t="shared" si="7"/>
        <v>56454</v>
      </c>
      <c r="I39" s="22">
        <f t="shared" si="0"/>
        <v>1722</v>
      </c>
      <c r="J39" s="22">
        <f t="shared" si="1"/>
        <v>4260</v>
      </c>
      <c r="K39" s="22">
        <f t="shared" si="2"/>
        <v>660.00000000000011</v>
      </c>
      <c r="L39" s="22">
        <f t="shared" si="9"/>
        <v>1824</v>
      </c>
      <c r="M39" s="22">
        <f t="shared" si="10"/>
        <v>4254</v>
      </c>
      <c r="N39" s="22"/>
      <c r="O39" s="22">
        <f t="shared" si="3"/>
        <v>12720</v>
      </c>
      <c r="P39" s="22">
        <v>25</v>
      </c>
      <c r="Q39" s="15">
        <v>2458.4</v>
      </c>
      <c r="R39" s="15"/>
      <c r="S39" s="13">
        <v>1594.56</v>
      </c>
      <c r="T39" s="13">
        <v>200</v>
      </c>
      <c r="U39" s="13">
        <f>IF((H39*12)&gt;867123.01,(79776+(((H39*12)-867123.01)*0.25))/12,IF((H39*12)&gt;624329.01,(31216+(((H39*12)-624329.01)*0.2))/12,IF((H39*12)&gt;416220.01,(((H39*12)-416220.01)*0.15)/12,0)))</f>
        <v>3486.6498333333329</v>
      </c>
      <c r="V39" s="13"/>
      <c r="W39" s="15">
        <f t="shared" si="8"/>
        <v>7764.609833333333</v>
      </c>
      <c r="X39" s="15">
        <f t="shared" si="4"/>
        <v>3546</v>
      </c>
      <c r="Y39" s="15">
        <f t="shared" si="11"/>
        <v>8514</v>
      </c>
      <c r="Z39" s="15">
        <f t="shared" si="6"/>
        <v>48689.390166666664</v>
      </c>
      <c r="AA39" s="46" t="s">
        <v>623</v>
      </c>
      <c r="AB39" s="46">
        <v>2024</v>
      </c>
      <c r="AC39"/>
    </row>
    <row r="40" spans="1:29" s="4" customFormat="1" ht="21" customHeight="1" x14ac:dyDescent="0.25">
      <c r="A40" s="20">
        <v>39</v>
      </c>
      <c r="B40" s="21" t="s">
        <v>809</v>
      </c>
      <c r="C40" s="21" t="s">
        <v>102</v>
      </c>
      <c r="D40" s="21" t="s">
        <v>12</v>
      </c>
      <c r="E40" s="21" t="s">
        <v>75</v>
      </c>
      <c r="F40" s="21" t="s">
        <v>99</v>
      </c>
      <c r="G40" s="22">
        <v>65000</v>
      </c>
      <c r="H40" s="22">
        <f t="shared" si="7"/>
        <v>61158.5</v>
      </c>
      <c r="I40" s="22">
        <f t="shared" si="0"/>
        <v>1865.5</v>
      </c>
      <c r="J40" s="22">
        <f t="shared" si="1"/>
        <v>4615</v>
      </c>
      <c r="K40" s="22">
        <f t="shared" si="2"/>
        <v>715.00000000000011</v>
      </c>
      <c r="L40" s="22">
        <f t="shared" si="9"/>
        <v>1976</v>
      </c>
      <c r="M40" s="22">
        <f t="shared" si="10"/>
        <v>4608.5</v>
      </c>
      <c r="N40" s="22"/>
      <c r="O40" s="22">
        <f t="shared" si="3"/>
        <v>13780</v>
      </c>
      <c r="P40" s="22">
        <v>25</v>
      </c>
      <c r="Q40" s="15">
        <v>8537.7800000000007</v>
      </c>
      <c r="R40" s="15"/>
      <c r="S40" s="13">
        <v>1298.6300000000001</v>
      </c>
      <c r="T40" s="13">
        <v>200</v>
      </c>
      <c r="U40" s="13">
        <f>IF((H40*12)&gt;867123.01,(79776+(((H40*12)-867123.01)*0.25))/12,IF((H40*12)&gt;624329.01,(31216+(((H40*12)-624329.01)*0.2))/12,IF((H40*12)&gt;416220.01,(((H40*12)-416220.01)*0.15)/12,0)))</f>
        <v>4427.5498333333335</v>
      </c>
      <c r="V40" s="13"/>
      <c r="W40" s="15">
        <f t="shared" si="8"/>
        <v>14488.959833333334</v>
      </c>
      <c r="X40" s="15">
        <f t="shared" si="4"/>
        <v>3841.5</v>
      </c>
      <c r="Y40" s="15">
        <f t="shared" si="11"/>
        <v>9223.5</v>
      </c>
      <c r="Z40" s="15">
        <f t="shared" si="6"/>
        <v>46669.540166666666</v>
      </c>
      <c r="AA40" s="46" t="s">
        <v>623</v>
      </c>
      <c r="AB40" s="46">
        <v>2024</v>
      </c>
      <c r="AC40"/>
    </row>
    <row r="41" spans="1:29" s="4" customFormat="1" ht="21" customHeight="1" x14ac:dyDescent="0.25">
      <c r="A41" s="20">
        <v>40</v>
      </c>
      <c r="B41" s="21" t="s">
        <v>162</v>
      </c>
      <c r="C41" s="21" t="s">
        <v>102</v>
      </c>
      <c r="D41" s="21" t="s">
        <v>15</v>
      </c>
      <c r="E41" s="21" t="s">
        <v>92</v>
      </c>
      <c r="F41" s="21" t="s">
        <v>99</v>
      </c>
      <c r="G41" s="22">
        <v>70000</v>
      </c>
      <c r="H41" s="22">
        <f t="shared" si="7"/>
        <v>60716.619999999995</v>
      </c>
      <c r="I41" s="22">
        <f t="shared" si="0"/>
        <v>2009</v>
      </c>
      <c r="J41" s="22">
        <f t="shared" si="1"/>
        <v>4970</v>
      </c>
      <c r="K41" s="22">
        <f t="shared" si="2"/>
        <v>770.00000000000011</v>
      </c>
      <c r="L41" s="22">
        <f t="shared" si="9"/>
        <v>2128</v>
      </c>
      <c r="M41" s="22">
        <f t="shared" si="10"/>
        <v>4963</v>
      </c>
      <c r="N41" s="22">
        <v>5146.38</v>
      </c>
      <c r="O41" s="22">
        <f t="shared" si="3"/>
        <v>19986.38</v>
      </c>
      <c r="P41" s="22">
        <v>25</v>
      </c>
      <c r="Q41" s="15"/>
      <c r="R41" s="15"/>
      <c r="S41" s="13">
        <v>885.68</v>
      </c>
      <c r="T41" s="13">
        <v>200</v>
      </c>
      <c r="U41" s="13">
        <v>4339.2</v>
      </c>
      <c r="V41" s="15"/>
      <c r="W41" s="15">
        <f t="shared" si="8"/>
        <v>5449.8799999999992</v>
      </c>
      <c r="X41" s="15">
        <f t="shared" si="4"/>
        <v>9283.380000000001</v>
      </c>
      <c r="Y41" s="15">
        <f t="shared" si="11"/>
        <v>9933</v>
      </c>
      <c r="Z41" s="15">
        <f t="shared" si="6"/>
        <v>55266.74</v>
      </c>
      <c r="AA41" s="46" t="s">
        <v>623</v>
      </c>
      <c r="AB41" s="46">
        <v>2024</v>
      </c>
      <c r="AC41"/>
    </row>
    <row r="42" spans="1:29" s="4" customFormat="1" ht="21" customHeight="1" x14ac:dyDescent="0.25">
      <c r="A42" s="20">
        <v>41</v>
      </c>
      <c r="B42" s="23" t="s">
        <v>810</v>
      </c>
      <c r="C42" s="21" t="s">
        <v>102</v>
      </c>
      <c r="D42" s="21" t="s">
        <v>811</v>
      </c>
      <c r="E42" s="21" t="s">
        <v>62</v>
      </c>
      <c r="F42" s="21" t="s">
        <v>99</v>
      </c>
      <c r="G42" s="22">
        <v>125000</v>
      </c>
      <c r="H42" s="22">
        <f>+G42-(I42+L42+N42)</f>
        <v>115897.04000000001</v>
      </c>
      <c r="I42" s="22">
        <f t="shared" si="0"/>
        <v>3587.5</v>
      </c>
      <c r="J42" s="22">
        <f t="shared" si="1"/>
        <v>8875</v>
      </c>
      <c r="K42" s="22">
        <f t="shared" si="2"/>
        <v>851.51</v>
      </c>
      <c r="L42" s="22">
        <f t="shared" si="9"/>
        <v>3800</v>
      </c>
      <c r="M42" s="22">
        <f t="shared" si="10"/>
        <v>8862.5</v>
      </c>
      <c r="N42" s="22">
        <v>1715.46</v>
      </c>
      <c r="O42" s="22">
        <f>+I42+J42+K42+L42+M42+N42</f>
        <v>27691.97</v>
      </c>
      <c r="P42" s="22">
        <v>25</v>
      </c>
      <c r="Q42" s="15">
        <v>10736.72</v>
      </c>
      <c r="R42" s="15"/>
      <c r="S42" s="13">
        <v>479.91</v>
      </c>
      <c r="T42" s="13">
        <v>200</v>
      </c>
      <c r="U42" s="13">
        <v>17557.13</v>
      </c>
      <c r="V42" s="15"/>
      <c r="W42" s="15">
        <f t="shared" si="8"/>
        <v>28998.760000000002</v>
      </c>
      <c r="X42" s="15">
        <f t="shared" si="4"/>
        <v>9102.9599999999991</v>
      </c>
      <c r="Y42" s="15">
        <f>+J42+M42</f>
        <v>17737.5</v>
      </c>
      <c r="Z42" s="15">
        <f t="shared" si="6"/>
        <v>86898.28</v>
      </c>
      <c r="AA42" s="46" t="s">
        <v>623</v>
      </c>
      <c r="AB42" s="46">
        <v>2024</v>
      </c>
      <c r="AC42"/>
    </row>
    <row r="43" spans="1:29" s="4" customFormat="1" ht="21" customHeight="1" x14ac:dyDescent="0.25">
      <c r="A43" s="20">
        <v>42</v>
      </c>
      <c r="B43" s="21" t="s">
        <v>812</v>
      </c>
      <c r="C43" s="21" t="s">
        <v>102</v>
      </c>
      <c r="D43" s="21" t="s">
        <v>811</v>
      </c>
      <c r="E43" s="21" t="s">
        <v>62</v>
      </c>
      <c r="F43" s="21" t="s">
        <v>99</v>
      </c>
      <c r="G43" s="22">
        <v>80000</v>
      </c>
      <c r="H43" s="22">
        <f>+G43-(I43+L43+N43)</f>
        <v>75272</v>
      </c>
      <c r="I43" s="22">
        <f t="shared" si="0"/>
        <v>2296</v>
      </c>
      <c r="J43" s="22">
        <f t="shared" si="1"/>
        <v>5679.9999999999991</v>
      </c>
      <c r="K43" s="22">
        <f t="shared" si="2"/>
        <v>851.51</v>
      </c>
      <c r="L43" s="22">
        <f t="shared" si="9"/>
        <v>2432</v>
      </c>
      <c r="M43" s="22">
        <f t="shared" si="10"/>
        <v>5672</v>
      </c>
      <c r="N43" s="22"/>
      <c r="O43" s="22">
        <f>+I43+J43+K43+L43+M43+N43</f>
        <v>16931.509999999998</v>
      </c>
      <c r="P43" s="22">
        <v>25</v>
      </c>
      <c r="Q43" s="15">
        <v>1000</v>
      </c>
      <c r="R43" s="15"/>
      <c r="S43" s="13">
        <v>398.64</v>
      </c>
      <c r="T43" s="13">
        <v>200</v>
      </c>
      <c r="U43" s="13">
        <v>7400.87</v>
      </c>
      <c r="V43" s="15"/>
      <c r="W43" s="15">
        <f t="shared" si="8"/>
        <v>9024.51</v>
      </c>
      <c r="X43" s="15">
        <f t="shared" si="4"/>
        <v>4728</v>
      </c>
      <c r="Y43" s="15">
        <f>+J43+M43</f>
        <v>11352</v>
      </c>
      <c r="Z43" s="15">
        <f t="shared" si="6"/>
        <v>66247.490000000005</v>
      </c>
      <c r="AA43" s="46" t="s">
        <v>623</v>
      </c>
      <c r="AB43" s="46">
        <v>2024</v>
      </c>
      <c r="AC43"/>
    </row>
    <row r="44" spans="1:29" s="4" customFormat="1" ht="21" customHeight="1" x14ac:dyDescent="0.25">
      <c r="A44" s="20">
        <v>43</v>
      </c>
      <c r="B44" s="21" t="s">
        <v>909</v>
      </c>
      <c r="C44" s="21" t="s">
        <v>102</v>
      </c>
      <c r="D44" s="21" t="s">
        <v>811</v>
      </c>
      <c r="E44" s="21" t="s">
        <v>62</v>
      </c>
      <c r="F44" s="21" t="s">
        <v>99</v>
      </c>
      <c r="G44" s="22">
        <v>110000</v>
      </c>
      <c r="H44" s="22">
        <f>+G44-(I44+L44+N44)</f>
        <v>103499</v>
      </c>
      <c r="I44" s="22">
        <f t="shared" si="0"/>
        <v>3157</v>
      </c>
      <c r="J44" s="22">
        <f t="shared" si="1"/>
        <v>7809.9999999999991</v>
      </c>
      <c r="K44" s="22">
        <f t="shared" si="2"/>
        <v>851.51</v>
      </c>
      <c r="L44" s="22">
        <f t="shared" si="9"/>
        <v>3344</v>
      </c>
      <c r="M44" s="22">
        <f t="shared" si="10"/>
        <v>7799.0000000000009</v>
      </c>
      <c r="N44" s="22"/>
      <c r="O44" s="22">
        <f>+I44+J44+K44+L44+M44+N44</f>
        <v>22961.510000000002</v>
      </c>
      <c r="P44" s="22">
        <v>25</v>
      </c>
      <c r="Q44" s="15"/>
      <c r="R44" s="15"/>
      <c r="S44" s="13"/>
      <c r="T44" s="13">
        <v>200</v>
      </c>
      <c r="U44" s="13">
        <v>14457.62</v>
      </c>
      <c r="V44" s="15"/>
      <c r="W44" s="15">
        <f t="shared" si="8"/>
        <v>14682.62</v>
      </c>
      <c r="X44" s="15">
        <f t="shared" si="4"/>
        <v>6501</v>
      </c>
      <c r="Y44" s="15">
        <f>+J44+M44</f>
        <v>15609</v>
      </c>
      <c r="Z44" s="15">
        <f t="shared" si="6"/>
        <v>88816.38</v>
      </c>
      <c r="AA44" s="46" t="s">
        <v>623</v>
      </c>
      <c r="AB44" s="46">
        <v>2024</v>
      </c>
      <c r="AC44"/>
    </row>
    <row r="45" spans="1:29" s="4" customFormat="1" ht="21" customHeight="1" x14ac:dyDescent="0.25">
      <c r="A45" s="20">
        <v>44</v>
      </c>
      <c r="B45" s="23" t="s">
        <v>816</v>
      </c>
      <c r="C45" s="21" t="s">
        <v>103</v>
      </c>
      <c r="D45" s="21" t="s">
        <v>811</v>
      </c>
      <c r="E45" s="21" t="s">
        <v>92</v>
      </c>
      <c r="F45" s="21" t="s">
        <v>99</v>
      </c>
      <c r="G45" s="22">
        <v>80000</v>
      </c>
      <c r="H45" s="22">
        <f t="shared" si="7"/>
        <v>75272</v>
      </c>
      <c r="I45" s="22">
        <f t="shared" si="0"/>
        <v>2296</v>
      </c>
      <c r="J45" s="22">
        <f t="shared" si="1"/>
        <v>5679.9999999999991</v>
      </c>
      <c r="K45" s="22">
        <f t="shared" si="2"/>
        <v>851.51</v>
      </c>
      <c r="L45" s="22">
        <f t="shared" si="9"/>
        <v>2432</v>
      </c>
      <c r="M45" s="22">
        <f t="shared" si="10"/>
        <v>5672</v>
      </c>
      <c r="N45" s="22"/>
      <c r="O45" s="22">
        <f t="shared" si="3"/>
        <v>16931.509999999998</v>
      </c>
      <c r="P45" s="22">
        <v>25</v>
      </c>
      <c r="Q45" s="15"/>
      <c r="R45" s="15"/>
      <c r="S45" s="13"/>
      <c r="T45" s="13">
        <v>200</v>
      </c>
      <c r="U45" s="13">
        <v>7400.87</v>
      </c>
      <c r="V45" s="15"/>
      <c r="W45" s="15">
        <f>P45+Q45+R45+S45+T45+U45</f>
        <v>7625.87</v>
      </c>
      <c r="X45" s="15">
        <f t="shared" si="4"/>
        <v>4728</v>
      </c>
      <c r="Y45" s="15">
        <f t="shared" si="11"/>
        <v>11352</v>
      </c>
      <c r="Z45" s="15">
        <f t="shared" si="6"/>
        <v>67646.13</v>
      </c>
      <c r="AA45" s="46" t="s">
        <v>623</v>
      </c>
      <c r="AB45" s="46">
        <v>2024</v>
      </c>
      <c r="AC45"/>
    </row>
    <row r="46" spans="1:29" s="4" customFormat="1" ht="21" customHeight="1" x14ac:dyDescent="0.25">
      <c r="A46" s="20">
        <v>45</v>
      </c>
      <c r="B46" s="23" t="s">
        <v>877</v>
      </c>
      <c r="C46" s="21" t="s">
        <v>103</v>
      </c>
      <c r="D46" s="24" t="s">
        <v>10</v>
      </c>
      <c r="E46" s="21" t="s">
        <v>32</v>
      </c>
      <c r="F46" s="21" t="s">
        <v>84</v>
      </c>
      <c r="G46" s="22">
        <v>46000</v>
      </c>
      <c r="H46" s="22">
        <f t="shared" si="7"/>
        <v>43281.4</v>
      </c>
      <c r="I46" s="22">
        <f t="shared" si="0"/>
        <v>1320.2</v>
      </c>
      <c r="J46" s="22">
        <f t="shared" si="1"/>
        <v>3265.9999999999995</v>
      </c>
      <c r="K46" s="22">
        <f t="shared" si="2"/>
        <v>506.00000000000006</v>
      </c>
      <c r="L46" s="22">
        <f t="shared" si="9"/>
        <v>1398.4</v>
      </c>
      <c r="M46" s="22">
        <f t="shared" si="10"/>
        <v>3261.4</v>
      </c>
      <c r="N46" s="22"/>
      <c r="O46" s="22">
        <f t="shared" si="3"/>
        <v>9752</v>
      </c>
      <c r="P46" s="22">
        <v>25</v>
      </c>
      <c r="Q46" s="15"/>
      <c r="R46" s="15"/>
      <c r="S46" s="13"/>
      <c r="T46" s="13">
        <v>200</v>
      </c>
      <c r="U46" s="13">
        <f>IF((H46*12)&gt;867123.01,(79776+(((H46*12)-867123.01)*0.25))/12,IF((H46*12)&gt;624329.01,(31216+(((H46*12)-624329.01)*0.2))/12,IF((H46*12)&gt;416220.01,(((H46*12)-416220.01)*0.15)/12,0)))</f>
        <v>1289.4598750000005</v>
      </c>
      <c r="V46" s="15"/>
      <c r="W46" s="15">
        <f t="shared" si="8"/>
        <v>1514.4598750000005</v>
      </c>
      <c r="X46" s="15">
        <f t="shared" si="4"/>
        <v>2718.6000000000004</v>
      </c>
      <c r="Y46" s="15">
        <f t="shared" si="11"/>
        <v>6527.4</v>
      </c>
      <c r="Z46" s="15">
        <f t="shared" si="6"/>
        <v>41766.940125000001</v>
      </c>
      <c r="AA46" s="46" t="s">
        <v>623</v>
      </c>
      <c r="AB46" s="46">
        <v>2024</v>
      </c>
      <c r="AC46"/>
    </row>
    <row r="47" spans="1:29" s="4" customFormat="1" ht="21" customHeight="1" x14ac:dyDescent="0.25">
      <c r="A47" s="20">
        <v>46</v>
      </c>
      <c r="B47" s="21" t="s">
        <v>167</v>
      </c>
      <c r="C47" s="21" t="s">
        <v>102</v>
      </c>
      <c r="D47" s="21" t="s">
        <v>6</v>
      </c>
      <c r="E47" s="21" t="s">
        <v>36</v>
      </c>
      <c r="F47" s="21" t="s">
        <v>100</v>
      </c>
      <c r="G47" s="22">
        <v>46000</v>
      </c>
      <c r="H47" s="22">
        <f t="shared" si="7"/>
        <v>43281.4</v>
      </c>
      <c r="I47" s="22">
        <f t="shared" si="0"/>
        <v>1320.2</v>
      </c>
      <c r="J47" s="22">
        <f t="shared" si="1"/>
        <v>3265.9999999999995</v>
      </c>
      <c r="K47" s="22">
        <f t="shared" si="2"/>
        <v>506.00000000000006</v>
      </c>
      <c r="L47" s="22">
        <f t="shared" si="9"/>
        <v>1398.4</v>
      </c>
      <c r="M47" s="22">
        <f t="shared" si="10"/>
        <v>3261.4</v>
      </c>
      <c r="N47" s="22"/>
      <c r="O47" s="22">
        <f t="shared" si="3"/>
        <v>9752</v>
      </c>
      <c r="P47" s="22">
        <v>25</v>
      </c>
      <c r="Q47" s="15">
        <v>5667.2</v>
      </c>
      <c r="R47" s="15"/>
      <c r="S47" s="13">
        <v>521.75</v>
      </c>
      <c r="T47" s="13">
        <v>200</v>
      </c>
      <c r="U47" s="13">
        <v>1289.46</v>
      </c>
      <c r="V47" s="15"/>
      <c r="W47" s="15">
        <f t="shared" si="8"/>
        <v>7703.41</v>
      </c>
      <c r="X47" s="15">
        <f t="shared" si="4"/>
        <v>2718.6000000000004</v>
      </c>
      <c r="Y47" s="15">
        <f t="shared" si="11"/>
        <v>6527.4</v>
      </c>
      <c r="Z47" s="15">
        <f t="shared" si="6"/>
        <v>35577.99</v>
      </c>
      <c r="AA47" s="46" t="s">
        <v>623</v>
      </c>
      <c r="AB47" s="46">
        <v>2024</v>
      </c>
      <c r="AC47"/>
    </row>
    <row r="48" spans="1:29" s="4" customFormat="1" ht="21" customHeight="1" x14ac:dyDescent="0.25">
      <c r="A48" s="20">
        <v>47</v>
      </c>
      <c r="B48" s="21" t="s">
        <v>169</v>
      </c>
      <c r="C48" s="21" t="s">
        <v>102</v>
      </c>
      <c r="D48" s="21" t="s">
        <v>6</v>
      </c>
      <c r="E48" s="21" t="s">
        <v>36</v>
      </c>
      <c r="F48" s="21" t="s">
        <v>100</v>
      </c>
      <c r="G48" s="22">
        <v>36000</v>
      </c>
      <c r="H48" s="22">
        <f t="shared" si="7"/>
        <v>33872.400000000001</v>
      </c>
      <c r="I48" s="22">
        <f t="shared" si="0"/>
        <v>1033.2</v>
      </c>
      <c r="J48" s="22">
        <f t="shared" si="1"/>
        <v>2555.9999999999995</v>
      </c>
      <c r="K48" s="22">
        <f t="shared" si="2"/>
        <v>396.00000000000006</v>
      </c>
      <c r="L48" s="22">
        <f t="shared" si="9"/>
        <v>1094.4000000000001</v>
      </c>
      <c r="M48" s="22">
        <f t="shared" si="10"/>
        <v>2552.4</v>
      </c>
      <c r="N48" s="22"/>
      <c r="O48" s="22">
        <f t="shared" si="3"/>
        <v>7632</v>
      </c>
      <c r="P48" s="22">
        <v>25</v>
      </c>
      <c r="Q48" s="15"/>
      <c r="R48" s="15"/>
      <c r="S48" s="13"/>
      <c r="T48" s="13">
        <v>200</v>
      </c>
      <c r="U48" s="13"/>
      <c r="V48" s="15"/>
      <c r="W48" s="15">
        <f t="shared" si="8"/>
        <v>225</v>
      </c>
      <c r="X48" s="15">
        <f t="shared" si="4"/>
        <v>2127.6000000000004</v>
      </c>
      <c r="Y48" s="15">
        <f t="shared" si="11"/>
        <v>5108.3999999999996</v>
      </c>
      <c r="Z48" s="15">
        <f t="shared" si="6"/>
        <v>33647.4</v>
      </c>
      <c r="AA48" s="46" t="s">
        <v>623</v>
      </c>
      <c r="AB48" s="46">
        <v>2024</v>
      </c>
      <c r="AC48"/>
    </row>
    <row r="49" spans="1:29" s="4" customFormat="1" ht="21" customHeight="1" x14ac:dyDescent="0.25">
      <c r="A49" s="20">
        <v>48</v>
      </c>
      <c r="B49" s="21" t="s">
        <v>170</v>
      </c>
      <c r="C49" s="21" t="s">
        <v>102</v>
      </c>
      <c r="D49" s="21" t="s">
        <v>17</v>
      </c>
      <c r="E49" s="21" t="s">
        <v>36</v>
      </c>
      <c r="F49" s="21" t="s">
        <v>100</v>
      </c>
      <c r="G49" s="22">
        <v>46000</v>
      </c>
      <c r="H49" s="22">
        <f t="shared" si="7"/>
        <v>39850.479999999996</v>
      </c>
      <c r="I49" s="22">
        <f t="shared" si="0"/>
        <v>1320.2</v>
      </c>
      <c r="J49" s="22">
        <f t="shared" si="1"/>
        <v>3265.9999999999995</v>
      </c>
      <c r="K49" s="22">
        <f t="shared" si="2"/>
        <v>506.00000000000006</v>
      </c>
      <c r="L49" s="22">
        <f t="shared" si="9"/>
        <v>1398.4</v>
      </c>
      <c r="M49" s="22">
        <f t="shared" si="10"/>
        <v>3261.4</v>
      </c>
      <c r="N49" s="25">
        <v>3430.92</v>
      </c>
      <c r="O49" s="22">
        <f t="shared" si="3"/>
        <v>13182.92</v>
      </c>
      <c r="P49" s="22">
        <v>25</v>
      </c>
      <c r="Q49" s="15">
        <v>3395.29</v>
      </c>
      <c r="R49" s="15"/>
      <c r="S49" s="13">
        <v>879.68</v>
      </c>
      <c r="T49" s="13">
        <v>200</v>
      </c>
      <c r="U49" s="13">
        <v>774.82</v>
      </c>
      <c r="V49" s="15"/>
      <c r="W49" s="15">
        <f t="shared" si="8"/>
        <v>5274.79</v>
      </c>
      <c r="X49" s="15">
        <f t="shared" si="4"/>
        <v>6149.52</v>
      </c>
      <c r="Y49" s="15">
        <f t="shared" si="11"/>
        <v>6527.4</v>
      </c>
      <c r="Z49" s="15">
        <f t="shared" si="6"/>
        <v>34575.69</v>
      </c>
      <c r="AA49" s="46" t="s">
        <v>623</v>
      </c>
      <c r="AB49" s="46">
        <v>2024</v>
      </c>
      <c r="AC49"/>
    </row>
    <row r="50" spans="1:29" s="4" customFormat="1" ht="21" customHeight="1" x14ac:dyDescent="0.25">
      <c r="A50" s="20">
        <v>49</v>
      </c>
      <c r="B50" s="24" t="s">
        <v>171</v>
      </c>
      <c r="C50" s="24" t="s">
        <v>102</v>
      </c>
      <c r="D50" s="24" t="s">
        <v>793</v>
      </c>
      <c r="E50" s="24" t="s">
        <v>36</v>
      </c>
      <c r="F50" s="24" t="s">
        <v>100</v>
      </c>
      <c r="G50" s="25">
        <v>36000</v>
      </c>
      <c r="H50" s="25">
        <f t="shared" si="7"/>
        <v>33872.400000000001</v>
      </c>
      <c r="I50" s="25">
        <f t="shared" si="0"/>
        <v>1033.2</v>
      </c>
      <c r="J50" s="25">
        <f t="shared" si="1"/>
        <v>2555.9999999999995</v>
      </c>
      <c r="K50" s="22">
        <f t="shared" si="2"/>
        <v>396.00000000000006</v>
      </c>
      <c r="L50" s="22">
        <f t="shared" si="9"/>
        <v>1094.4000000000001</v>
      </c>
      <c r="M50" s="22">
        <f t="shared" si="10"/>
        <v>2552.4</v>
      </c>
      <c r="N50" s="25"/>
      <c r="O50" s="25">
        <f t="shared" si="3"/>
        <v>7632</v>
      </c>
      <c r="P50" s="25">
        <v>25</v>
      </c>
      <c r="Q50" s="26">
        <v>20790.740000000002</v>
      </c>
      <c r="R50" s="26"/>
      <c r="S50" s="19">
        <v>445.94</v>
      </c>
      <c r="T50" s="13">
        <v>200</v>
      </c>
      <c r="U50" s="13">
        <v>0</v>
      </c>
      <c r="V50" s="15"/>
      <c r="W50" s="15">
        <f t="shared" si="8"/>
        <v>21461.68</v>
      </c>
      <c r="X50" s="15">
        <f t="shared" si="4"/>
        <v>2127.6000000000004</v>
      </c>
      <c r="Y50" s="15">
        <f t="shared" si="11"/>
        <v>5108.3999999999996</v>
      </c>
      <c r="Z50" s="15">
        <f t="shared" si="6"/>
        <v>12410.720000000001</v>
      </c>
      <c r="AA50" s="46" t="s">
        <v>623</v>
      </c>
      <c r="AB50" s="46">
        <v>2024</v>
      </c>
      <c r="AC50"/>
    </row>
    <row r="51" spans="1:29" s="4" customFormat="1" ht="21" customHeight="1" x14ac:dyDescent="0.25">
      <c r="A51" s="20">
        <v>50</v>
      </c>
      <c r="B51" s="21" t="s">
        <v>172</v>
      </c>
      <c r="C51" s="21" t="s">
        <v>102</v>
      </c>
      <c r="D51" s="21" t="s">
        <v>6</v>
      </c>
      <c r="E51" s="21" t="s">
        <v>26</v>
      </c>
      <c r="F51" s="21" t="s">
        <v>100</v>
      </c>
      <c r="G51" s="22">
        <v>46000</v>
      </c>
      <c r="H51" s="22">
        <f t="shared" si="7"/>
        <v>43281.4</v>
      </c>
      <c r="I51" s="22">
        <f t="shared" si="0"/>
        <v>1320.2</v>
      </c>
      <c r="J51" s="22">
        <f t="shared" si="1"/>
        <v>3265.9999999999995</v>
      </c>
      <c r="K51" s="22">
        <f t="shared" si="2"/>
        <v>506.00000000000006</v>
      </c>
      <c r="L51" s="22">
        <f t="shared" si="9"/>
        <v>1398.4</v>
      </c>
      <c r="M51" s="22">
        <f t="shared" si="10"/>
        <v>3261.4</v>
      </c>
      <c r="N51" s="22"/>
      <c r="O51" s="22">
        <f t="shared" si="3"/>
        <v>9752</v>
      </c>
      <c r="P51" s="22">
        <v>25</v>
      </c>
      <c r="Q51" s="15"/>
      <c r="R51" s="15"/>
      <c r="S51" s="13">
        <v>416.24</v>
      </c>
      <c r="T51" s="13">
        <v>200</v>
      </c>
      <c r="U51" s="13">
        <v>1289.46</v>
      </c>
      <c r="V51" s="15"/>
      <c r="W51" s="15">
        <f t="shared" si="8"/>
        <v>1930.7</v>
      </c>
      <c r="X51" s="15">
        <f t="shared" si="4"/>
        <v>2718.6000000000004</v>
      </c>
      <c r="Y51" s="15">
        <f t="shared" si="11"/>
        <v>6527.4</v>
      </c>
      <c r="Z51" s="15">
        <f t="shared" si="6"/>
        <v>41350.699999999997</v>
      </c>
      <c r="AA51" s="46" t="s">
        <v>623</v>
      </c>
      <c r="AB51" s="46">
        <v>2024</v>
      </c>
      <c r="AC51"/>
    </row>
    <row r="52" spans="1:29" s="4" customFormat="1" ht="21" customHeight="1" x14ac:dyDescent="0.25">
      <c r="A52" s="20">
        <v>51</v>
      </c>
      <c r="B52" s="21" t="s">
        <v>798</v>
      </c>
      <c r="C52" s="21" t="s">
        <v>102</v>
      </c>
      <c r="D52" s="21" t="s">
        <v>94</v>
      </c>
      <c r="E52" s="21" t="s">
        <v>26</v>
      </c>
      <c r="F52" s="21" t="s">
        <v>100</v>
      </c>
      <c r="G52" s="22">
        <v>46000</v>
      </c>
      <c r="H52" s="22">
        <f>+G52-(I52+L52+N52)</f>
        <v>43281.4</v>
      </c>
      <c r="I52" s="22">
        <f t="shared" si="0"/>
        <v>1320.2</v>
      </c>
      <c r="J52" s="22">
        <f t="shared" si="1"/>
        <v>3265.9999999999995</v>
      </c>
      <c r="K52" s="22">
        <f t="shared" si="2"/>
        <v>506.00000000000006</v>
      </c>
      <c r="L52" s="22">
        <f t="shared" si="9"/>
        <v>1398.4</v>
      </c>
      <c r="M52" s="22">
        <f t="shared" si="10"/>
        <v>3261.4</v>
      </c>
      <c r="N52" s="22"/>
      <c r="O52" s="22">
        <f>+I52+J52+K52+L52+M52+N52</f>
        <v>9752</v>
      </c>
      <c r="P52" s="22">
        <v>25</v>
      </c>
      <c r="Q52" s="15"/>
      <c r="R52" s="15"/>
      <c r="S52" s="13">
        <v>1238.48</v>
      </c>
      <c r="T52" s="13">
        <v>200</v>
      </c>
      <c r="U52" s="13">
        <v>1289.46</v>
      </c>
      <c r="V52" s="15"/>
      <c r="W52" s="15">
        <f t="shared" si="8"/>
        <v>2752.94</v>
      </c>
      <c r="X52" s="15">
        <f t="shared" si="4"/>
        <v>2718.6000000000004</v>
      </c>
      <c r="Y52" s="15">
        <f>+J52+M52</f>
        <v>6527.4</v>
      </c>
      <c r="Z52" s="15">
        <f t="shared" si="6"/>
        <v>40528.46</v>
      </c>
      <c r="AA52" s="46" t="s">
        <v>623</v>
      </c>
      <c r="AB52" s="46">
        <v>2024</v>
      </c>
      <c r="AC52"/>
    </row>
    <row r="53" spans="1:29" s="4" customFormat="1" ht="21" customHeight="1" x14ac:dyDescent="0.25">
      <c r="A53" s="20">
        <v>52</v>
      </c>
      <c r="B53" s="24" t="s">
        <v>799</v>
      </c>
      <c r="C53" s="24" t="s">
        <v>102</v>
      </c>
      <c r="D53" s="24" t="s">
        <v>6</v>
      </c>
      <c r="E53" s="21" t="s">
        <v>26</v>
      </c>
      <c r="F53" s="24" t="s">
        <v>100</v>
      </c>
      <c r="G53" s="25">
        <v>36000</v>
      </c>
      <c r="H53" s="25">
        <f>+G53-(I53+L53+N53)</f>
        <v>33872.400000000001</v>
      </c>
      <c r="I53" s="22">
        <f t="shared" si="0"/>
        <v>1033.2</v>
      </c>
      <c r="J53" s="22">
        <f t="shared" si="1"/>
        <v>2555.9999999999995</v>
      </c>
      <c r="K53" s="22">
        <f t="shared" si="2"/>
        <v>396.00000000000006</v>
      </c>
      <c r="L53" s="22">
        <f t="shared" si="9"/>
        <v>1094.4000000000001</v>
      </c>
      <c r="M53" s="22">
        <f t="shared" si="10"/>
        <v>2552.4</v>
      </c>
      <c r="N53" s="25"/>
      <c r="O53" s="25">
        <f>+I53+J53+K53+L53+M53+N53</f>
        <v>7632</v>
      </c>
      <c r="P53" s="25">
        <v>25</v>
      </c>
      <c r="Q53" s="15"/>
      <c r="R53" s="26"/>
      <c r="S53" s="19">
        <v>797.28</v>
      </c>
      <c r="T53" s="13">
        <v>200</v>
      </c>
      <c r="U53" s="13"/>
      <c r="V53" s="26"/>
      <c r="W53" s="15">
        <f t="shared" si="8"/>
        <v>1022.28</v>
      </c>
      <c r="X53" s="15">
        <f t="shared" si="4"/>
        <v>2127.6000000000004</v>
      </c>
      <c r="Y53" s="26">
        <f>+J53+M53</f>
        <v>5108.3999999999996</v>
      </c>
      <c r="Z53" s="15">
        <f t="shared" si="6"/>
        <v>32850.120000000003</v>
      </c>
      <c r="AA53" s="46" t="s">
        <v>623</v>
      </c>
      <c r="AB53" s="46">
        <v>2024</v>
      </c>
      <c r="AC53"/>
    </row>
    <row r="54" spans="1:29" s="4" customFormat="1" ht="21" customHeight="1" x14ac:dyDescent="0.25">
      <c r="A54" s="20">
        <v>53</v>
      </c>
      <c r="B54" s="24" t="s">
        <v>173</v>
      </c>
      <c r="C54" s="24" t="s">
        <v>102</v>
      </c>
      <c r="D54" s="24" t="s">
        <v>6</v>
      </c>
      <c r="E54" s="21" t="s">
        <v>26</v>
      </c>
      <c r="F54" s="24" t="s">
        <v>100</v>
      </c>
      <c r="G54" s="25">
        <v>46000</v>
      </c>
      <c r="H54" s="25">
        <f t="shared" si="7"/>
        <v>41565.94</v>
      </c>
      <c r="I54" s="22">
        <f t="shared" si="0"/>
        <v>1320.2</v>
      </c>
      <c r="J54" s="22">
        <f t="shared" si="1"/>
        <v>3265.9999999999995</v>
      </c>
      <c r="K54" s="22">
        <f t="shared" si="2"/>
        <v>506.00000000000006</v>
      </c>
      <c r="L54" s="22">
        <f t="shared" si="9"/>
        <v>1398.4</v>
      </c>
      <c r="M54" s="22">
        <f t="shared" si="10"/>
        <v>3261.4</v>
      </c>
      <c r="N54" s="22">
        <v>1715.46</v>
      </c>
      <c r="O54" s="25">
        <f t="shared" si="3"/>
        <v>11467.46</v>
      </c>
      <c r="P54" s="25">
        <v>25</v>
      </c>
      <c r="Q54" s="15"/>
      <c r="R54" s="26"/>
      <c r="S54" s="19"/>
      <c r="T54" s="13">
        <v>200</v>
      </c>
      <c r="U54" s="13">
        <v>1032.05</v>
      </c>
      <c r="V54" s="26"/>
      <c r="W54" s="15">
        <f t="shared" si="8"/>
        <v>1257.05</v>
      </c>
      <c r="X54" s="15">
        <f t="shared" si="4"/>
        <v>4434.0600000000004</v>
      </c>
      <c r="Y54" s="26">
        <f t="shared" si="11"/>
        <v>6527.4</v>
      </c>
      <c r="Z54" s="15">
        <f t="shared" si="6"/>
        <v>40308.89</v>
      </c>
      <c r="AA54" s="46" t="s">
        <v>623</v>
      </c>
      <c r="AB54" s="46">
        <v>2024</v>
      </c>
      <c r="AC54"/>
    </row>
    <row r="55" spans="1:29" s="4" customFormat="1" ht="21" customHeight="1" x14ac:dyDescent="0.25">
      <c r="A55" s="20">
        <v>54</v>
      </c>
      <c r="B55" s="24" t="s">
        <v>177</v>
      </c>
      <c r="C55" s="24" t="s">
        <v>102</v>
      </c>
      <c r="D55" s="24" t="s">
        <v>22</v>
      </c>
      <c r="E55" s="21" t="s">
        <v>26</v>
      </c>
      <c r="F55" s="24" t="s">
        <v>100</v>
      </c>
      <c r="G55" s="25">
        <v>46000</v>
      </c>
      <c r="H55" s="25">
        <f t="shared" si="7"/>
        <v>43281.4</v>
      </c>
      <c r="I55" s="22">
        <f t="shared" si="0"/>
        <v>1320.2</v>
      </c>
      <c r="J55" s="22">
        <f t="shared" si="1"/>
        <v>3265.9999999999995</v>
      </c>
      <c r="K55" s="22">
        <f t="shared" si="2"/>
        <v>506.00000000000006</v>
      </c>
      <c r="L55" s="22">
        <f t="shared" si="9"/>
        <v>1398.4</v>
      </c>
      <c r="M55" s="22">
        <f t="shared" si="10"/>
        <v>3261.4</v>
      </c>
      <c r="N55" s="25"/>
      <c r="O55" s="25">
        <f t="shared" si="3"/>
        <v>9752</v>
      </c>
      <c r="P55" s="25">
        <v>25</v>
      </c>
      <c r="Q55" s="15"/>
      <c r="R55" s="26"/>
      <c r="S55" s="47">
        <v>1359.9</v>
      </c>
      <c r="T55" s="13">
        <v>200</v>
      </c>
      <c r="U55" s="19">
        <v>1289.46</v>
      </c>
      <c r="V55" s="26"/>
      <c r="W55" s="15">
        <f t="shared" si="8"/>
        <v>2874.36</v>
      </c>
      <c r="X55" s="15">
        <f t="shared" si="4"/>
        <v>2718.6000000000004</v>
      </c>
      <c r="Y55" s="26">
        <f t="shared" si="11"/>
        <v>6527.4</v>
      </c>
      <c r="Z55" s="15">
        <f t="shared" si="6"/>
        <v>40407.040000000001</v>
      </c>
      <c r="AA55" s="46" t="s">
        <v>623</v>
      </c>
      <c r="AB55" s="46">
        <v>2024</v>
      </c>
      <c r="AC55"/>
    </row>
    <row r="56" spans="1:29" s="4" customFormat="1" ht="21" customHeight="1" x14ac:dyDescent="0.25">
      <c r="A56" s="20">
        <v>55</v>
      </c>
      <c r="B56" s="24" t="s">
        <v>178</v>
      </c>
      <c r="C56" s="24" t="s">
        <v>103</v>
      </c>
      <c r="D56" s="24" t="s">
        <v>6</v>
      </c>
      <c r="E56" s="21" t="s">
        <v>32</v>
      </c>
      <c r="F56" s="24" t="s">
        <v>100</v>
      </c>
      <c r="G56" s="25">
        <v>36000</v>
      </c>
      <c r="H56" s="25">
        <f>+G56-(I56+L56+N56)</f>
        <v>33872.400000000001</v>
      </c>
      <c r="I56" s="22">
        <f t="shared" si="0"/>
        <v>1033.2</v>
      </c>
      <c r="J56" s="22">
        <f t="shared" si="1"/>
        <v>2555.9999999999995</v>
      </c>
      <c r="K56" s="22">
        <f t="shared" si="2"/>
        <v>396.00000000000006</v>
      </c>
      <c r="L56" s="22">
        <f t="shared" si="9"/>
        <v>1094.4000000000001</v>
      </c>
      <c r="M56" s="22">
        <f t="shared" si="10"/>
        <v>2552.4</v>
      </c>
      <c r="N56" s="25"/>
      <c r="O56" s="25">
        <f>+I56+J56+K56+L56+M56+N56</f>
        <v>7632</v>
      </c>
      <c r="P56" s="25">
        <v>25</v>
      </c>
      <c r="Q56" s="15"/>
      <c r="R56" s="26"/>
      <c r="S56" s="19">
        <v>398.64</v>
      </c>
      <c r="T56" s="13">
        <v>200</v>
      </c>
      <c r="U56" s="13"/>
      <c r="V56" s="26"/>
      <c r="W56" s="15">
        <f t="shared" si="8"/>
        <v>623.64</v>
      </c>
      <c r="X56" s="15">
        <f t="shared" si="4"/>
        <v>2127.6000000000004</v>
      </c>
      <c r="Y56" s="26">
        <f t="shared" si="11"/>
        <v>5108.3999999999996</v>
      </c>
      <c r="Z56" s="15">
        <f t="shared" si="6"/>
        <v>33248.76</v>
      </c>
      <c r="AA56" s="46" t="s">
        <v>623</v>
      </c>
      <c r="AB56" s="46">
        <v>2024</v>
      </c>
      <c r="AC56"/>
    </row>
    <row r="57" spans="1:29" s="4" customFormat="1" ht="21" customHeight="1" x14ac:dyDescent="0.25">
      <c r="A57" s="20">
        <v>56</v>
      </c>
      <c r="B57" s="24" t="s">
        <v>818</v>
      </c>
      <c r="C57" s="24" t="s">
        <v>102</v>
      </c>
      <c r="D57" s="24" t="s">
        <v>793</v>
      </c>
      <c r="E57" s="21" t="s">
        <v>32</v>
      </c>
      <c r="F57" s="24" t="s">
        <v>100</v>
      </c>
      <c r="G57" s="25">
        <v>30000</v>
      </c>
      <c r="H57" s="25">
        <f t="shared" si="7"/>
        <v>28227</v>
      </c>
      <c r="I57" s="22">
        <f t="shared" si="0"/>
        <v>861</v>
      </c>
      <c r="J57" s="22">
        <f t="shared" si="1"/>
        <v>2130</v>
      </c>
      <c r="K57" s="22">
        <f t="shared" si="2"/>
        <v>330.00000000000006</v>
      </c>
      <c r="L57" s="22">
        <f t="shared" si="9"/>
        <v>912</v>
      </c>
      <c r="M57" s="22">
        <f t="shared" si="10"/>
        <v>2127</v>
      </c>
      <c r="N57" s="25"/>
      <c r="O57" s="25">
        <f t="shared" ref="O57:O62" si="13">+I57+J57+K57+L57+M57+N57</f>
        <v>6360</v>
      </c>
      <c r="P57" s="25">
        <v>25</v>
      </c>
      <c r="Q57" s="15">
        <v>4000</v>
      </c>
      <c r="R57" s="26"/>
      <c r="S57" s="19"/>
      <c r="T57" s="13">
        <v>200</v>
      </c>
      <c r="U57" s="13"/>
      <c r="V57" s="26"/>
      <c r="W57" s="15">
        <f t="shared" si="8"/>
        <v>4225</v>
      </c>
      <c r="X57" s="15">
        <f t="shared" si="4"/>
        <v>1773</v>
      </c>
      <c r="Y57" s="26">
        <f t="shared" si="11"/>
        <v>4257</v>
      </c>
      <c r="Z57" s="15">
        <f t="shared" si="6"/>
        <v>24002</v>
      </c>
      <c r="AA57" s="46" t="s">
        <v>623</v>
      </c>
      <c r="AB57" s="46">
        <v>2024</v>
      </c>
      <c r="AC57"/>
    </row>
    <row r="58" spans="1:29" s="4" customFormat="1" ht="21" customHeight="1" x14ac:dyDescent="0.25">
      <c r="A58" s="20">
        <v>57</v>
      </c>
      <c r="B58" s="24" t="s">
        <v>819</v>
      </c>
      <c r="C58" s="24" t="s">
        <v>103</v>
      </c>
      <c r="D58" s="24" t="s">
        <v>6</v>
      </c>
      <c r="E58" s="21" t="s">
        <v>32</v>
      </c>
      <c r="F58" s="24" t="s">
        <v>100</v>
      </c>
      <c r="G58" s="25">
        <v>30000</v>
      </c>
      <c r="H58" s="25">
        <f>+G58-(I58+L58+N58)</f>
        <v>28227</v>
      </c>
      <c r="I58" s="22">
        <f t="shared" si="0"/>
        <v>861</v>
      </c>
      <c r="J58" s="22">
        <f t="shared" si="1"/>
        <v>2130</v>
      </c>
      <c r="K58" s="22">
        <f t="shared" si="2"/>
        <v>330.00000000000006</v>
      </c>
      <c r="L58" s="22">
        <f t="shared" si="9"/>
        <v>912</v>
      </c>
      <c r="M58" s="22">
        <f t="shared" si="10"/>
        <v>2127</v>
      </c>
      <c r="N58" s="25"/>
      <c r="O58" s="25">
        <f t="shared" si="13"/>
        <v>6360</v>
      </c>
      <c r="P58" s="25">
        <v>25</v>
      </c>
      <c r="Q58" s="15"/>
      <c r="R58" s="26"/>
      <c r="S58" s="19">
        <v>458.57</v>
      </c>
      <c r="T58" s="13">
        <v>200</v>
      </c>
      <c r="U58" s="13"/>
      <c r="V58" s="26"/>
      <c r="W58" s="15">
        <f t="shared" si="8"/>
        <v>683.56999999999994</v>
      </c>
      <c r="X58" s="15">
        <f t="shared" si="4"/>
        <v>1773</v>
      </c>
      <c r="Y58" s="26">
        <f t="shared" si="11"/>
        <v>4257</v>
      </c>
      <c r="Z58" s="15">
        <f t="shared" si="6"/>
        <v>27543.43</v>
      </c>
      <c r="AA58" s="46" t="s">
        <v>623</v>
      </c>
      <c r="AB58" s="46">
        <v>2024</v>
      </c>
      <c r="AC58"/>
    </row>
    <row r="59" spans="1:29" s="4" customFormat="1" ht="21" customHeight="1" x14ac:dyDescent="0.25">
      <c r="A59" s="20">
        <v>58</v>
      </c>
      <c r="B59" s="24" t="s">
        <v>820</v>
      </c>
      <c r="C59" s="24" t="s">
        <v>102</v>
      </c>
      <c r="D59" s="36" t="s">
        <v>10</v>
      </c>
      <c r="E59" s="21" t="s">
        <v>894</v>
      </c>
      <c r="F59" s="24" t="s">
        <v>100</v>
      </c>
      <c r="G59" s="25">
        <v>46000</v>
      </c>
      <c r="H59" s="25">
        <f t="shared" si="7"/>
        <v>43281.4</v>
      </c>
      <c r="I59" s="22">
        <f t="shared" si="0"/>
        <v>1320.2</v>
      </c>
      <c r="J59" s="22">
        <f t="shared" si="1"/>
        <v>3265.9999999999995</v>
      </c>
      <c r="K59" s="22">
        <f t="shared" si="2"/>
        <v>506.00000000000006</v>
      </c>
      <c r="L59" s="22">
        <f t="shared" si="9"/>
        <v>1398.4</v>
      </c>
      <c r="M59" s="22">
        <f t="shared" si="10"/>
        <v>3261.4</v>
      </c>
      <c r="N59" s="25"/>
      <c r="O59" s="25">
        <f t="shared" si="13"/>
        <v>9752</v>
      </c>
      <c r="P59" s="25">
        <v>25</v>
      </c>
      <c r="Q59" s="15">
        <v>1233.44</v>
      </c>
      <c r="R59" s="26"/>
      <c r="S59" s="19">
        <v>398.64</v>
      </c>
      <c r="T59" s="13">
        <v>200</v>
      </c>
      <c r="U59" s="13">
        <v>1289.46</v>
      </c>
      <c r="V59" s="26"/>
      <c r="W59" s="15">
        <f t="shared" si="8"/>
        <v>3146.54</v>
      </c>
      <c r="X59" s="15">
        <f t="shared" si="4"/>
        <v>2718.6000000000004</v>
      </c>
      <c r="Y59" s="26">
        <f t="shared" si="11"/>
        <v>6527.4</v>
      </c>
      <c r="Z59" s="15">
        <f t="shared" si="6"/>
        <v>40134.86</v>
      </c>
      <c r="AA59" s="46" t="s">
        <v>623</v>
      </c>
      <c r="AB59" s="46">
        <v>2024</v>
      </c>
      <c r="AC59"/>
    </row>
    <row r="60" spans="1:29" s="4" customFormat="1" ht="21" customHeight="1" x14ac:dyDescent="0.25">
      <c r="A60" s="20">
        <v>59</v>
      </c>
      <c r="B60" s="24" t="s">
        <v>822</v>
      </c>
      <c r="C60" s="24" t="s">
        <v>103</v>
      </c>
      <c r="D60" s="24" t="s">
        <v>12</v>
      </c>
      <c r="E60" s="21" t="s">
        <v>32</v>
      </c>
      <c r="F60" s="24" t="s">
        <v>100</v>
      </c>
      <c r="G60" s="25">
        <v>46000</v>
      </c>
      <c r="H60" s="25">
        <f t="shared" si="7"/>
        <v>41565.94</v>
      </c>
      <c r="I60" s="22">
        <f t="shared" si="0"/>
        <v>1320.2</v>
      </c>
      <c r="J60" s="22">
        <f t="shared" si="1"/>
        <v>3265.9999999999995</v>
      </c>
      <c r="K60" s="22">
        <f t="shared" si="2"/>
        <v>506.00000000000006</v>
      </c>
      <c r="L60" s="22">
        <f t="shared" si="9"/>
        <v>1398.4</v>
      </c>
      <c r="M60" s="22">
        <f t="shared" si="10"/>
        <v>3261.4</v>
      </c>
      <c r="N60" s="22">
        <v>1715.46</v>
      </c>
      <c r="O60" s="25">
        <f t="shared" si="13"/>
        <v>11467.46</v>
      </c>
      <c r="P60" s="25">
        <v>25</v>
      </c>
      <c r="Q60" s="15"/>
      <c r="R60" s="26"/>
      <c r="S60" s="19">
        <v>398.64</v>
      </c>
      <c r="T60" s="13">
        <v>200</v>
      </c>
      <c r="U60" s="19">
        <f>IF((H60*12)&gt;867123.01,(79776+(((H60*12)-867123.01)*0.25))/12,IF((H60*12)&gt;624329.01,(31216+(((H60*12)-624329.01)*0.2))/12,IF((H60*12)&gt;416220.01,(((H60*12)-416220.01)*0.15)/12,0)))</f>
        <v>1032.1408750000003</v>
      </c>
      <c r="V60" s="26"/>
      <c r="W60" s="15">
        <f t="shared" si="8"/>
        <v>1655.7808750000004</v>
      </c>
      <c r="X60" s="15">
        <f t="shared" si="4"/>
        <v>4434.0600000000004</v>
      </c>
      <c r="Y60" s="26">
        <f t="shared" si="11"/>
        <v>6527.4</v>
      </c>
      <c r="Z60" s="15">
        <f t="shared" si="6"/>
        <v>39910.159124999998</v>
      </c>
      <c r="AA60" s="46" t="s">
        <v>623</v>
      </c>
      <c r="AB60" s="46">
        <v>2024</v>
      </c>
      <c r="AC60"/>
    </row>
    <row r="61" spans="1:29" s="4" customFormat="1" ht="21" customHeight="1" x14ac:dyDescent="0.25">
      <c r="A61" s="20">
        <v>60</v>
      </c>
      <c r="B61" s="24" t="s">
        <v>823</v>
      </c>
      <c r="C61" s="24" t="s">
        <v>102</v>
      </c>
      <c r="D61" s="24" t="s">
        <v>94</v>
      </c>
      <c r="E61" s="21" t="s">
        <v>32</v>
      </c>
      <c r="F61" s="24" t="s">
        <v>100</v>
      </c>
      <c r="G61" s="25">
        <v>46000</v>
      </c>
      <c r="H61" s="25">
        <f t="shared" si="7"/>
        <v>43281.4</v>
      </c>
      <c r="I61" s="22">
        <f t="shared" si="0"/>
        <v>1320.2</v>
      </c>
      <c r="J61" s="22">
        <f t="shared" si="1"/>
        <v>3265.9999999999995</v>
      </c>
      <c r="K61" s="22">
        <f t="shared" si="2"/>
        <v>506.00000000000006</v>
      </c>
      <c r="L61" s="22">
        <f t="shared" si="9"/>
        <v>1398.4</v>
      </c>
      <c r="M61" s="22">
        <f t="shared" si="10"/>
        <v>3261.4</v>
      </c>
      <c r="N61" s="25"/>
      <c r="O61" s="25">
        <f t="shared" si="13"/>
        <v>9752</v>
      </c>
      <c r="P61" s="25">
        <v>25</v>
      </c>
      <c r="Q61" s="15"/>
      <c r="R61" s="26"/>
      <c r="S61" s="19">
        <v>966.09</v>
      </c>
      <c r="T61" s="13">
        <v>200</v>
      </c>
      <c r="U61" s="19">
        <v>1289.46</v>
      </c>
      <c r="V61" s="26"/>
      <c r="W61" s="15">
        <f t="shared" si="8"/>
        <v>2480.5500000000002</v>
      </c>
      <c r="X61" s="15">
        <f t="shared" si="4"/>
        <v>2718.6000000000004</v>
      </c>
      <c r="Y61" s="26">
        <f t="shared" si="11"/>
        <v>6527.4</v>
      </c>
      <c r="Z61" s="15">
        <f t="shared" si="6"/>
        <v>40800.85</v>
      </c>
      <c r="AA61" s="46" t="s">
        <v>623</v>
      </c>
      <c r="AB61" s="46">
        <v>2024</v>
      </c>
      <c r="AC61"/>
    </row>
    <row r="62" spans="1:29" s="4" customFormat="1" ht="21" customHeight="1" x14ac:dyDescent="0.25">
      <c r="A62" s="20">
        <v>61</v>
      </c>
      <c r="B62" s="24" t="s">
        <v>825</v>
      </c>
      <c r="C62" s="24" t="s">
        <v>103</v>
      </c>
      <c r="D62" s="24" t="s">
        <v>793</v>
      </c>
      <c r="E62" s="21" t="s">
        <v>32</v>
      </c>
      <c r="F62" s="24" t="s">
        <v>100</v>
      </c>
      <c r="G62" s="25">
        <v>46000</v>
      </c>
      <c r="H62" s="25">
        <f t="shared" si="7"/>
        <v>43281.4</v>
      </c>
      <c r="I62" s="22">
        <f t="shared" si="0"/>
        <v>1320.2</v>
      </c>
      <c r="J62" s="22">
        <f t="shared" si="1"/>
        <v>3265.9999999999995</v>
      </c>
      <c r="K62" s="22">
        <f t="shared" si="2"/>
        <v>506.00000000000006</v>
      </c>
      <c r="L62" s="22">
        <f t="shared" si="9"/>
        <v>1398.4</v>
      </c>
      <c r="M62" s="22">
        <f t="shared" si="10"/>
        <v>3261.4</v>
      </c>
      <c r="N62" s="25"/>
      <c r="O62" s="25">
        <f t="shared" si="13"/>
        <v>9752</v>
      </c>
      <c r="P62" s="25">
        <v>25</v>
      </c>
      <c r="Q62" s="15">
        <v>10000</v>
      </c>
      <c r="R62" s="26"/>
      <c r="S62" s="19"/>
      <c r="T62" s="13">
        <v>200</v>
      </c>
      <c r="U62" s="19">
        <v>1289.46</v>
      </c>
      <c r="V62" s="26"/>
      <c r="W62" s="15">
        <f t="shared" si="8"/>
        <v>11514.46</v>
      </c>
      <c r="X62" s="15">
        <f t="shared" si="4"/>
        <v>2718.6000000000004</v>
      </c>
      <c r="Y62" s="26">
        <f t="shared" si="11"/>
        <v>6527.4</v>
      </c>
      <c r="Z62" s="15">
        <f t="shared" si="6"/>
        <v>31766.940000000002</v>
      </c>
      <c r="AA62" s="46" t="s">
        <v>623</v>
      </c>
      <c r="AB62" s="46">
        <v>2024</v>
      </c>
      <c r="AC62"/>
    </row>
    <row r="63" spans="1:29" s="4" customFormat="1" ht="21" customHeight="1" x14ac:dyDescent="0.25">
      <c r="A63" s="20">
        <v>62</v>
      </c>
      <c r="B63" s="24" t="s">
        <v>179</v>
      </c>
      <c r="C63" s="24" t="s">
        <v>103</v>
      </c>
      <c r="D63" s="24" t="s">
        <v>800</v>
      </c>
      <c r="E63" s="21" t="s">
        <v>32</v>
      </c>
      <c r="F63" s="24" t="s">
        <v>100</v>
      </c>
      <c r="G63" s="25">
        <v>46000</v>
      </c>
      <c r="H63" s="25">
        <f t="shared" si="7"/>
        <v>43281.4</v>
      </c>
      <c r="I63" s="22">
        <f t="shared" si="0"/>
        <v>1320.2</v>
      </c>
      <c r="J63" s="22">
        <f t="shared" si="1"/>
        <v>3265.9999999999995</v>
      </c>
      <c r="K63" s="22">
        <f t="shared" si="2"/>
        <v>506.00000000000006</v>
      </c>
      <c r="L63" s="22">
        <f t="shared" si="9"/>
        <v>1398.4</v>
      </c>
      <c r="M63" s="22">
        <f t="shared" si="10"/>
        <v>3261.4</v>
      </c>
      <c r="N63" s="25"/>
      <c r="O63" s="25">
        <f t="shared" si="3"/>
        <v>9752</v>
      </c>
      <c r="P63" s="25">
        <v>25</v>
      </c>
      <c r="Q63" s="15">
        <v>11000</v>
      </c>
      <c r="R63" s="26"/>
      <c r="S63" s="19">
        <v>398.64</v>
      </c>
      <c r="T63" s="13">
        <v>200</v>
      </c>
      <c r="U63" s="19">
        <v>1289.46</v>
      </c>
      <c r="V63" s="26"/>
      <c r="W63" s="15">
        <f t="shared" si="8"/>
        <v>12913.099999999999</v>
      </c>
      <c r="X63" s="15">
        <f t="shared" si="4"/>
        <v>2718.6000000000004</v>
      </c>
      <c r="Y63" s="26">
        <f t="shared" si="11"/>
        <v>6527.4</v>
      </c>
      <c r="Z63" s="15">
        <f t="shared" si="6"/>
        <v>30368.300000000003</v>
      </c>
      <c r="AA63" s="46" t="s">
        <v>623</v>
      </c>
      <c r="AB63" s="46">
        <v>2024</v>
      </c>
      <c r="AC63"/>
    </row>
    <row r="64" spans="1:29" s="4" customFormat="1" ht="21" customHeight="1" x14ac:dyDescent="0.25">
      <c r="A64" s="20">
        <v>63</v>
      </c>
      <c r="B64" s="24" t="s">
        <v>180</v>
      </c>
      <c r="C64" s="24" t="s">
        <v>103</v>
      </c>
      <c r="D64" s="24" t="s">
        <v>22</v>
      </c>
      <c r="E64" s="21" t="s">
        <v>32</v>
      </c>
      <c r="F64" s="24" t="s">
        <v>100</v>
      </c>
      <c r="G64" s="25">
        <v>36000</v>
      </c>
      <c r="H64" s="25">
        <f t="shared" si="7"/>
        <v>32156.94</v>
      </c>
      <c r="I64" s="22">
        <f t="shared" si="0"/>
        <v>1033.2</v>
      </c>
      <c r="J64" s="22">
        <f t="shared" si="1"/>
        <v>2555.9999999999995</v>
      </c>
      <c r="K64" s="22">
        <f t="shared" si="2"/>
        <v>396.00000000000006</v>
      </c>
      <c r="L64" s="22">
        <f t="shared" si="9"/>
        <v>1094.4000000000001</v>
      </c>
      <c r="M64" s="22">
        <f t="shared" si="10"/>
        <v>2552.4</v>
      </c>
      <c r="N64" s="22">
        <v>1715.46</v>
      </c>
      <c r="O64" s="25">
        <f t="shared" si="3"/>
        <v>9347.4599999999991</v>
      </c>
      <c r="P64" s="25">
        <v>25</v>
      </c>
      <c r="Q64" s="15"/>
      <c r="R64" s="26"/>
      <c r="S64" s="19">
        <v>1928.09</v>
      </c>
      <c r="T64" s="13">
        <v>200</v>
      </c>
      <c r="U64" s="19"/>
      <c r="V64" s="26"/>
      <c r="W64" s="15">
        <f t="shared" si="8"/>
        <v>2153.09</v>
      </c>
      <c r="X64" s="15">
        <f t="shared" si="4"/>
        <v>3843.0600000000004</v>
      </c>
      <c r="Y64" s="26">
        <f t="shared" si="11"/>
        <v>5108.3999999999996</v>
      </c>
      <c r="Z64" s="15">
        <f t="shared" si="6"/>
        <v>30003.85</v>
      </c>
      <c r="AA64" s="46" t="s">
        <v>623</v>
      </c>
      <c r="AB64" s="46">
        <v>2024</v>
      </c>
      <c r="AC64"/>
    </row>
    <row r="65" spans="1:29" s="4" customFormat="1" ht="21" customHeight="1" x14ac:dyDescent="0.25">
      <c r="A65" s="20">
        <v>64</v>
      </c>
      <c r="B65" s="24" t="s">
        <v>183</v>
      </c>
      <c r="C65" s="24" t="s">
        <v>103</v>
      </c>
      <c r="D65" s="24" t="s">
        <v>22</v>
      </c>
      <c r="E65" s="21" t="s">
        <v>52</v>
      </c>
      <c r="F65" s="24" t="s">
        <v>100</v>
      </c>
      <c r="G65" s="25">
        <v>36000</v>
      </c>
      <c r="H65" s="25">
        <f t="shared" si="7"/>
        <v>33872.400000000001</v>
      </c>
      <c r="I65" s="22">
        <f t="shared" si="0"/>
        <v>1033.2</v>
      </c>
      <c r="J65" s="22">
        <f t="shared" si="1"/>
        <v>2555.9999999999995</v>
      </c>
      <c r="K65" s="22">
        <f t="shared" si="2"/>
        <v>396.00000000000006</v>
      </c>
      <c r="L65" s="22">
        <f t="shared" si="9"/>
        <v>1094.4000000000001</v>
      </c>
      <c r="M65" s="22">
        <f t="shared" si="10"/>
        <v>2552.4</v>
      </c>
      <c r="N65" s="25"/>
      <c r="O65" s="25">
        <f t="shared" si="3"/>
        <v>7632</v>
      </c>
      <c r="P65" s="25">
        <v>25</v>
      </c>
      <c r="Q65" s="15">
        <v>1500</v>
      </c>
      <c r="R65" s="26"/>
      <c r="S65" s="19"/>
      <c r="T65" s="13">
        <v>200</v>
      </c>
      <c r="U65" s="13">
        <v>0</v>
      </c>
      <c r="V65" s="26"/>
      <c r="W65" s="15">
        <f t="shared" si="8"/>
        <v>1725</v>
      </c>
      <c r="X65" s="15">
        <f t="shared" si="4"/>
        <v>2127.6000000000004</v>
      </c>
      <c r="Y65" s="26">
        <f t="shared" si="11"/>
        <v>5108.3999999999996</v>
      </c>
      <c r="Z65" s="15">
        <f t="shared" si="6"/>
        <v>32147.4</v>
      </c>
      <c r="AA65" s="46" t="s">
        <v>623</v>
      </c>
      <c r="AB65" s="46">
        <v>2024</v>
      </c>
      <c r="AC65"/>
    </row>
    <row r="66" spans="1:29" s="4" customFormat="1" ht="21" customHeight="1" x14ac:dyDescent="0.25">
      <c r="A66" s="20">
        <v>65</v>
      </c>
      <c r="B66" s="24" t="s">
        <v>185</v>
      </c>
      <c r="C66" s="24" t="s">
        <v>103</v>
      </c>
      <c r="D66" s="24" t="s">
        <v>22</v>
      </c>
      <c r="E66" s="21" t="s">
        <v>789</v>
      </c>
      <c r="F66" s="24" t="s">
        <v>100</v>
      </c>
      <c r="G66" s="25">
        <v>46000</v>
      </c>
      <c r="H66" s="25">
        <f t="shared" si="7"/>
        <v>43281.4</v>
      </c>
      <c r="I66" s="22">
        <f t="shared" si="0"/>
        <v>1320.2</v>
      </c>
      <c r="J66" s="22">
        <f t="shared" si="1"/>
        <v>3265.9999999999995</v>
      </c>
      <c r="K66" s="22">
        <f t="shared" si="2"/>
        <v>506.00000000000006</v>
      </c>
      <c r="L66" s="22">
        <f t="shared" si="9"/>
        <v>1398.4</v>
      </c>
      <c r="M66" s="22">
        <f t="shared" si="10"/>
        <v>3261.4</v>
      </c>
      <c r="N66" s="25"/>
      <c r="O66" s="25">
        <f t="shared" si="3"/>
        <v>9752</v>
      </c>
      <c r="P66" s="25">
        <v>25</v>
      </c>
      <c r="Q66" s="15">
        <v>200</v>
      </c>
      <c r="R66" s="26"/>
      <c r="S66" s="19">
        <v>1296.1199999999999</v>
      </c>
      <c r="T66" s="13">
        <v>200</v>
      </c>
      <c r="U66" s="19">
        <v>1289.46</v>
      </c>
      <c r="V66" s="26"/>
      <c r="W66" s="15">
        <f t="shared" si="8"/>
        <v>3010.58</v>
      </c>
      <c r="X66" s="15">
        <f t="shared" si="4"/>
        <v>2718.6000000000004</v>
      </c>
      <c r="Y66" s="26">
        <f t="shared" si="11"/>
        <v>6527.4</v>
      </c>
      <c r="Z66" s="15">
        <f t="shared" si="6"/>
        <v>40270.82</v>
      </c>
      <c r="AA66" s="46" t="s">
        <v>623</v>
      </c>
      <c r="AB66" s="46">
        <v>2024</v>
      </c>
      <c r="AC66"/>
    </row>
    <row r="67" spans="1:29" s="4" customFormat="1" ht="21" customHeight="1" x14ac:dyDescent="0.25">
      <c r="A67" s="20">
        <v>66</v>
      </c>
      <c r="B67" s="24" t="s">
        <v>186</v>
      </c>
      <c r="C67" s="24" t="s">
        <v>102</v>
      </c>
      <c r="D67" s="24" t="s">
        <v>17</v>
      </c>
      <c r="E67" s="21" t="s">
        <v>36</v>
      </c>
      <c r="F67" s="24" t="s">
        <v>100</v>
      </c>
      <c r="G67" s="25">
        <v>46000</v>
      </c>
      <c r="H67" s="25">
        <f t="shared" si="7"/>
        <v>43281.4</v>
      </c>
      <c r="I67" s="22">
        <f t="shared" ref="I67:I111" si="14">IF(G67&lt;=374040,G67*2.87%,9334.68)</f>
        <v>1320.2</v>
      </c>
      <c r="J67" s="22">
        <f t="shared" ref="J67:J111" si="15">IF(G67&lt;=374040,G67*7.1%,23092.75)</f>
        <v>3265.9999999999995</v>
      </c>
      <c r="K67" s="22">
        <f t="shared" si="2"/>
        <v>506.00000000000006</v>
      </c>
      <c r="L67" s="22">
        <f t="shared" si="9"/>
        <v>1398.4</v>
      </c>
      <c r="M67" s="22">
        <f t="shared" si="10"/>
        <v>3261.4</v>
      </c>
      <c r="N67" s="25"/>
      <c r="O67" s="25">
        <f t="shared" ref="O67:O111" si="16">+I67+J67+K67+L67+M67+N67</f>
        <v>9752</v>
      </c>
      <c r="P67" s="25">
        <v>25</v>
      </c>
      <c r="Q67" s="15"/>
      <c r="R67" s="26"/>
      <c r="S67" s="19">
        <v>899.78</v>
      </c>
      <c r="T67" s="13">
        <v>200</v>
      </c>
      <c r="U67" s="13">
        <v>1289.46</v>
      </c>
      <c r="V67" s="26"/>
      <c r="W67" s="15">
        <f t="shared" si="8"/>
        <v>2414.2399999999998</v>
      </c>
      <c r="X67" s="15">
        <f t="shared" ref="X67:X111" si="17">+I67+L67+N67</f>
        <v>2718.6000000000004</v>
      </c>
      <c r="Y67" s="26">
        <f t="shared" si="11"/>
        <v>6527.4</v>
      </c>
      <c r="Z67" s="15">
        <f t="shared" si="6"/>
        <v>40867.160000000003</v>
      </c>
      <c r="AA67" s="46" t="s">
        <v>623</v>
      </c>
      <c r="AB67" s="46">
        <v>2024</v>
      </c>
      <c r="AC67"/>
    </row>
    <row r="68" spans="1:29" s="4" customFormat="1" ht="21" customHeight="1" x14ac:dyDescent="0.25">
      <c r="A68" s="20">
        <v>67</v>
      </c>
      <c r="B68" s="24" t="s">
        <v>188</v>
      </c>
      <c r="C68" s="24" t="s">
        <v>102</v>
      </c>
      <c r="D68" s="24" t="s">
        <v>10</v>
      </c>
      <c r="E68" s="21" t="s">
        <v>33</v>
      </c>
      <c r="F68" s="24" t="s">
        <v>100</v>
      </c>
      <c r="G68" s="25">
        <v>36000</v>
      </c>
      <c r="H68" s="25">
        <f t="shared" ref="H68:H111" si="18">+G68-(I68+L68+N68)</f>
        <v>30441.48</v>
      </c>
      <c r="I68" s="22">
        <f t="shared" si="14"/>
        <v>1033.2</v>
      </c>
      <c r="J68" s="22">
        <f t="shared" si="15"/>
        <v>2555.9999999999995</v>
      </c>
      <c r="K68" s="22">
        <f t="shared" ref="K68:K111" si="19">IF(G68&lt;=74808,G68*1.1%,851.51)</f>
        <v>396.00000000000006</v>
      </c>
      <c r="L68" s="22">
        <f t="shared" si="9"/>
        <v>1094.4000000000001</v>
      </c>
      <c r="M68" s="22">
        <f t="shared" si="10"/>
        <v>2552.4</v>
      </c>
      <c r="N68" s="25">
        <v>3430.92</v>
      </c>
      <c r="O68" s="25">
        <f t="shared" si="16"/>
        <v>11062.92</v>
      </c>
      <c r="P68" s="25">
        <v>25</v>
      </c>
      <c r="Q68" s="15"/>
      <c r="R68" s="26"/>
      <c r="S68" s="19">
        <v>1594.56</v>
      </c>
      <c r="T68" s="13">
        <v>200</v>
      </c>
      <c r="U68" s="13"/>
      <c r="V68" s="26"/>
      <c r="W68" s="15">
        <f t="shared" ref="W68:W111" si="20">P68+Q68+R68+S68+T68+U68</f>
        <v>1819.56</v>
      </c>
      <c r="X68" s="15">
        <f t="shared" si="17"/>
        <v>5558.52</v>
      </c>
      <c r="Y68" s="26">
        <f t="shared" si="11"/>
        <v>5108.3999999999996</v>
      </c>
      <c r="Z68" s="15">
        <f t="shared" ref="Z68:Z111" si="21">+G68-(W68+X68)</f>
        <v>28621.919999999998</v>
      </c>
      <c r="AA68" s="46" t="s">
        <v>623</v>
      </c>
      <c r="AB68" s="46">
        <v>2024</v>
      </c>
      <c r="AC68"/>
    </row>
    <row r="69" spans="1:29" s="4" customFormat="1" ht="21" customHeight="1" x14ac:dyDescent="0.25">
      <c r="A69" s="20">
        <v>68</v>
      </c>
      <c r="B69" s="21" t="s">
        <v>190</v>
      </c>
      <c r="C69" s="21" t="s">
        <v>102</v>
      </c>
      <c r="D69" s="21" t="s">
        <v>801</v>
      </c>
      <c r="E69" s="21" t="s">
        <v>38</v>
      </c>
      <c r="F69" s="21" t="s">
        <v>100</v>
      </c>
      <c r="G69" s="22">
        <v>36000</v>
      </c>
      <c r="H69" s="22">
        <f t="shared" si="18"/>
        <v>33872.400000000001</v>
      </c>
      <c r="I69" s="22">
        <f t="shared" si="14"/>
        <v>1033.2</v>
      </c>
      <c r="J69" s="22">
        <f t="shared" si="15"/>
        <v>2555.9999999999995</v>
      </c>
      <c r="K69" s="22">
        <f t="shared" si="19"/>
        <v>396.00000000000006</v>
      </c>
      <c r="L69" s="22">
        <f t="shared" ref="L69:L111" si="22">IF(G69&lt;=187020,G69*3.04%,4943.8)</f>
        <v>1094.4000000000001</v>
      </c>
      <c r="M69" s="22">
        <f t="shared" ref="M69:M111" si="23">IF(G69&lt;=187020,G69*7.09%,11530.11)</f>
        <v>2552.4</v>
      </c>
      <c r="N69" s="22"/>
      <c r="O69" s="22">
        <f t="shared" si="16"/>
        <v>7632</v>
      </c>
      <c r="P69" s="22">
        <v>25</v>
      </c>
      <c r="Q69" s="15">
        <v>6505.87</v>
      </c>
      <c r="R69" s="15"/>
      <c r="S69" s="13">
        <v>398.64</v>
      </c>
      <c r="T69" s="13">
        <v>200</v>
      </c>
      <c r="U69" s="13"/>
      <c r="V69" s="15"/>
      <c r="W69" s="15">
        <f t="shared" si="20"/>
        <v>7129.51</v>
      </c>
      <c r="X69" s="15">
        <f t="shared" si="17"/>
        <v>2127.6000000000004</v>
      </c>
      <c r="Y69" s="15">
        <f t="shared" si="11"/>
        <v>5108.3999999999996</v>
      </c>
      <c r="Z69" s="15">
        <f t="shared" si="21"/>
        <v>26742.89</v>
      </c>
      <c r="AA69" s="46" t="s">
        <v>623</v>
      </c>
      <c r="AB69" s="46">
        <v>2024</v>
      </c>
      <c r="AC69"/>
    </row>
    <row r="70" spans="1:29" s="4" customFormat="1" ht="21" customHeight="1" x14ac:dyDescent="0.25">
      <c r="A70" s="20">
        <v>69</v>
      </c>
      <c r="B70" s="24" t="s">
        <v>854</v>
      </c>
      <c r="C70" s="24" t="s">
        <v>103</v>
      </c>
      <c r="D70" s="23" t="s">
        <v>94</v>
      </c>
      <c r="E70" s="21" t="s">
        <v>855</v>
      </c>
      <c r="F70" s="24" t="s">
        <v>100</v>
      </c>
      <c r="G70" s="25">
        <v>46000</v>
      </c>
      <c r="H70" s="25">
        <f t="shared" si="18"/>
        <v>43281.4</v>
      </c>
      <c r="I70" s="22">
        <f t="shared" si="14"/>
        <v>1320.2</v>
      </c>
      <c r="J70" s="22">
        <f t="shared" si="15"/>
        <v>3265.9999999999995</v>
      </c>
      <c r="K70" s="22">
        <f t="shared" si="19"/>
        <v>506.00000000000006</v>
      </c>
      <c r="L70" s="22">
        <f t="shared" si="22"/>
        <v>1398.4</v>
      </c>
      <c r="M70" s="22">
        <f t="shared" si="23"/>
        <v>3261.4</v>
      </c>
      <c r="N70" s="25"/>
      <c r="O70" s="25">
        <f t="shared" si="16"/>
        <v>9752</v>
      </c>
      <c r="P70" s="25">
        <v>25</v>
      </c>
      <c r="Q70" s="15">
        <v>5011.18</v>
      </c>
      <c r="R70" s="26"/>
      <c r="S70" s="13">
        <v>239.95</v>
      </c>
      <c r="T70" s="13">
        <v>200</v>
      </c>
      <c r="U70" s="19">
        <f>IF((H70*12)&gt;867123.01,(79776+(((H70*12)-867123.01)*0.25))/12,IF((H70*12)&gt;624329.01,(31216+(((H70*12)-624329.01)*0.2))/12,IF((H70*12)&gt;416220.01,(((H70*12)-416220.01)*0.15)/12,0)))</f>
        <v>1289.4598750000005</v>
      </c>
      <c r="V70" s="26"/>
      <c r="W70" s="15">
        <f t="shared" si="20"/>
        <v>6765.5898750000006</v>
      </c>
      <c r="X70" s="15">
        <f t="shared" si="17"/>
        <v>2718.6000000000004</v>
      </c>
      <c r="Y70" s="26">
        <f t="shared" si="11"/>
        <v>6527.4</v>
      </c>
      <c r="Z70" s="15">
        <f t="shared" si="21"/>
        <v>36515.810125000004</v>
      </c>
      <c r="AA70" s="46" t="s">
        <v>623</v>
      </c>
      <c r="AB70" s="46">
        <v>2024</v>
      </c>
      <c r="AC70"/>
    </row>
    <row r="71" spans="1:29" s="4" customFormat="1" ht="21" customHeight="1" x14ac:dyDescent="0.25">
      <c r="A71" s="20">
        <v>70</v>
      </c>
      <c r="B71" s="21" t="s">
        <v>201</v>
      </c>
      <c r="C71" s="21" t="s">
        <v>102</v>
      </c>
      <c r="D71" s="21" t="s">
        <v>22</v>
      </c>
      <c r="E71" s="21" t="s">
        <v>32</v>
      </c>
      <c r="F71" s="21" t="s">
        <v>100</v>
      </c>
      <c r="G71" s="22">
        <v>36000</v>
      </c>
      <c r="H71" s="22">
        <f t="shared" si="18"/>
        <v>33872.400000000001</v>
      </c>
      <c r="I71" s="22">
        <f t="shared" si="14"/>
        <v>1033.2</v>
      </c>
      <c r="J71" s="22">
        <f t="shared" si="15"/>
        <v>2555.9999999999995</v>
      </c>
      <c r="K71" s="22">
        <f t="shared" si="19"/>
        <v>396.00000000000006</v>
      </c>
      <c r="L71" s="22">
        <f t="shared" si="22"/>
        <v>1094.4000000000001</v>
      </c>
      <c r="M71" s="22">
        <f t="shared" si="23"/>
        <v>2552.4</v>
      </c>
      <c r="N71" s="22"/>
      <c r="O71" s="22">
        <f t="shared" si="16"/>
        <v>7632</v>
      </c>
      <c r="P71" s="22">
        <v>25</v>
      </c>
      <c r="Q71" s="15">
        <v>2125.4899999999998</v>
      </c>
      <c r="R71" s="15"/>
      <c r="S71" s="13"/>
      <c r="T71" s="13">
        <v>200</v>
      </c>
      <c r="U71" s="13">
        <v>0</v>
      </c>
      <c r="V71" s="15"/>
      <c r="W71" s="15">
        <f t="shared" si="20"/>
        <v>2350.4899999999998</v>
      </c>
      <c r="X71" s="15">
        <f t="shared" si="17"/>
        <v>2127.6000000000004</v>
      </c>
      <c r="Y71" s="15">
        <f>+J71+M71</f>
        <v>5108.3999999999996</v>
      </c>
      <c r="Z71" s="15">
        <f t="shared" si="21"/>
        <v>31521.91</v>
      </c>
      <c r="AA71" s="46" t="s">
        <v>623</v>
      </c>
      <c r="AB71" s="46">
        <v>2024</v>
      </c>
      <c r="AC71"/>
    </row>
    <row r="72" spans="1:29" s="4" customFormat="1" ht="21" customHeight="1" x14ac:dyDescent="0.25">
      <c r="A72" s="20">
        <v>71</v>
      </c>
      <c r="B72" s="21" t="s">
        <v>207</v>
      </c>
      <c r="C72" s="21" t="s">
        <v>103</v>
      </c>
      <c r="D72" s="21" t="s">
        <v>6</v>
      </c>
      <c r="E72" s="21" t="s">
        <v>28</v>
      </c>
      <c r="F72" s="21" t="s">
        <v>100</v>
      </c>
      <c r="G72" s="22">
        <v>25000</v>
      </c>
      <c r="H72" s="22">
        <f t="shared" si="18"/>
        <v>23522.5</v>
      </c>
      <c r="I72" s="22">
        <f t="shared" si="14"/>
        <v>717.5</v>
      </c>
      <c r="J72" s="22">
        <f t="shared" si="15"/>
        <v>1774.9999999999998</v>
      </c>
      <c r="K72" s="22">
        <f t="shared" si="19"/>
        <v>275</v>
      </c>
      <c r="L72" s="22">
        <f t="shared" si="22"/>
        <v>760</v>
      </c>
      <c r="M72" s="22">
        <f t="shared" si="23"/>
        <v>1772.5000000000002</v>
      </c>
      <c r="N72" s="22"/>
      <c r="O72" s="22">
        <f t="shared" si="16"/>
        <v>5300</v>
      </c>
      <c r="P72" s="22">
        <v>25</v>
      </c>
      <c r="Q72" s="15">
        <v>9635.91</v>
      </c>
      <c r="R72" s="15"/>
      <c r="S72" s="13">
        <v>1328.8</v>
      </c>
      <c r="T72" s="13">
        <v>200</v>
      </c>
      <c r="U72" s="13"/>
      <c r="V72" s="15"/>
      <c r="W72" s="15">
        <f t="shared" si="20"/>
        <v>11189.71</v>
      </c>
      <c r="X72" s="15">
        <f t="shared" si="17"/>
        <v>1477.5</v>
      </c>
      <c r="Y72" s="15">
        <f>+J72+M72</f>
        <v>3547.5</v>
      </c>
      <c r="Z72" s="15">
        <f t="shared" si="21"/>
        <v>12332.79</v>
      </c>
      <c r="AA72" s="46" t="s">
        <v>623</v>
      </c>
      <c r="AB72" s="46">
        <v>2024</v>
      </c>
      <c r="AC72"/>
    </row>
    <row r="73" spans="1:29" s="4" customFormat="1" ht="21" customHeight="1" x14ac:dyDescent="0.25">
      <c r="A73" s="20">
        <v>72</v>
      </c>
      <c r="B73" s="21" t="s">
        <v>878</v>
      </c>
      <c r="C73" s="21" t="s">
        <v>103</v>
      </c>
      <c r="D73" s="21" t="s">
        <v>22</v>
      </c>
      <c r="E73" s="21" t="s">
        <v>835</v>
      </c>
      <c r="F73" s="21" t="s">
        <v>100</v>
      </c>
      <c r="G73" s="22">
        <v>30000</v>
      </c>
      <c r="H73" s="22">
        <f t="shared" si="18"/>
        <v>28227</v>
      </c>
      <c r="I73" s="22">
        <f t="shared" si="14"/>
        <v>861</v>
      </c>
      <c r="J73" s="22">
        <f t="shared" si="15"/>
        <v>2130</v>
      </c>
      <c r="K73" s="22">
        <f t="shared" si="19"/>
        <v>330.00000000000006</v>
      </c>
      <c r="L73" s="22">
        <f t="shared" si="22"/>
        <v>912</v>
      </c>
      <c r="M73" s="22">
        <f t="shared" si="23"/>
        <v>2127</v>
      </c>
      <c r="N73" s="22"/>
      <c r="O73" s="22">
        <f t="shared" si="16"/>
        <v>6360</v>
      </c>
      <c r="P73" s="22">
        <v>25</v>
      </c>
      <c r="Q73" s="15">
        <v>2995.75</v>
      </c>
      <c r="R73" s="15"/>
      <c r="S73" s="13"/>
      <c r="T73" s="13">
        <v>200</v>
      </c>
      <c r="U73" s="13"/>
      <c r="V73" s="15"/>
      <c r="W73" s="15">
        <f t="shared" si="20"/>
        <v>3220.75</v>
      </c>
      <c r="X73" s="15">
        <f t="shared" si="17"/>
        <v>1773</v>
      </c>
      <c r="Y73" s="15">
        <f>+J73+M73</f>
        <v>4257</v>
      </c>
      <c r="Z73" s="15">
        <f t="shared" si="21"/>
        <v>25006.25</v>
      </c>
      <c r="AA73" s="46" t="s">
        <v>623</v>
      </c>
      <c r="AB73" s="46">
        <v>2024</v>
      </c>
      <c r="AC73"/>
    </row>
    <row r="74" spans="1:29" s="4" customFormat="1" ht="21" customHeight="1" x14ac:dyDescent="0.25">
      <c r="A74" s="20">
        <v>73</v>
      </c>
      <c r="B74" s="23" t="s">
        <v>815</v>
      </c>
      <c r="C74" s="23" t="s">
        <v>102</v>
      </c>
      <c r="D74" s="23" t="s">
        <v>811</v>
      </c>
      <c r="E74" s="21" t="s">
        <v>619</v>
      </c>
      <c r="F74" s="23" t="s">
        <v>85</v>
      </c>
      <c r="G74" s="22">
        <v>30000</v>
      </c>
      <c r="H74" s="22">
        <f t="shared" si="18"/>
        <v>28227</v>
      </c>
      <c r="I74" s="22">
        <f t="shared" si="14"/>
        <v>861</v>
      </c>
      <c r="J74" s="22">
        <f t="shared" si="15"/>
        <v>2130</v>
      </c>
      <c r="K74" s="22">
        <f t="shared" si="19"/>
        <v>330.00000000000006</v>
      </c>
      <c r="L74" s="22">
        <f t="shared" si="22"/>
        <v>912</v>
      </c>
      <c r="M74" s="22">
        <f t="shared" si="23"/>
        <v>2127</v>
      </c>
      <c r="N74" s="22"/>
      <c r="O74" s="22">
        <f t="shared" si="16"/>
        <v>6360</v>
      </c>
      <c r="P74" s="22">
        <v>25</v>
      </c>
      <c r="Q74" s="15">
        <v>500</v>
      </c>
      <c r="R74" s="15"/>
      <c r="S74" s="13"/>
      <c r="T74" s="13">
        <v>200</v>
      </c>
      <c r="U74" s="13"/>
      <c r="V74" s="15"/>
      <c r="W74" s="15">
        <f t="shared" si="20"/>
        <v>725</v>
      </c>
      <c r="X74" s="15">
        <f t="shared" si="17"/>
        <v>1773</v>
      </c>
      <c r="Y74" s="15">
        <f t="shared" ref="Y74:Y111" si="24">+J74+M74</f>
        <v>4257</v>
      </c>
      <c r="Z74" s="15">
        <f t="shared" si="21"/>
        <v>27502</v>
      </c>
      <c r="AA74" s="46" t="s">
        <v>623</v>
      </c>
      <c r="AB74" s="46">
        <v>2024</v>
      </c>
      <c r="AC74"/>
    </row>
    <row r="75" spans="1:29" s="4" customFormat="1" ht="21" customHeight="1" x14ac:dyDescent="0.25">
      <c r="A75" s="20">
        <v>74</v>
      </c>
      <c r="B75" s="23" t="s">
        <v>836</v>
      </c>
      <c r="C75" s="23" t="s">
        <v>102</v>
      </c>
      <c r="D75" s="23" t="s">
        <v>22</v>
      </c>
      <c r="E75" s="21" t="s">
        <v>33</v>
      </c>
      <c r="F75" s="23" t="s">
        <v>100</v>
      </c>
      <c r="G75" s="22">
        <v>30000</v>
      </c>
      <c r="H75" s="22">
        <f t="shared" si="18"/>
        <v>28227</v>
      </c>
      <c r="I75" s="22">
        <f t="shared" si="14"/>
        <v>861</v>
      </c>
      <c r="J75" s="22">
        <f t="shared" si="15"/>
        <v>2130</v>
      </c>
      <c r="K75" s="22">
        <f t="shared" si="19"/>
        <v>330.00000000000006</v>
      </c>
      <c r="L75" s="22">
        <f t="shared" si="22"/>
        <v>912</v>
      </c>
      <c r="M75" s="22">
        <f t="shared" si="23"/>
        <v>2127</v>
      </c>
      <c r="N75" s="22"/>
      <c r="O75" s="22">
        <f t="shared" si="16"/>
        <v>6360</v>
      </c>
      <c r="P75" s="22">
        <v>25</v>
      </c>
      <c r="Q75" s="15">
        <v>4000</v>
      </c>
      <c r="R75" s="15"/>
      <c r="S75" s="13"/>
      <c r="T75" s="13">
        <v>200</v>
      </c>
      <c r="U75" s="13"/>
      <c r="V75" s="15"/>
      <c r="W75" s="15">
        <f t="shared" si="20"/>
        <v>4225</v>
      </c>
      <c r="X75" s="15">
        <f t="shared" si="17"/>
        <v>1773</v>
      </c>
      <c r="Y75" s="15">
        <f t="shared" si="24"/>
        <v>4257</v>
      </c>
      <c r="Z75" s="15">
        <f t="shared" si="21"/>
        <v>24002</v>
      </c>
      <c r="AA75" s="46" t="s">
        <v>623</v>
      </c>
      <c r="AB75" s="46">
        <v>2024</v>
      </c>
      <c r="AC75"/>
    </row>
    <row r="76" spans="1:29" s="4" customFormat="1" ht="21" customHeight="1" x14ac:dyDescent="0.25">
      <c r="A76" s="20">
        <v>75</v>
      </c>
      <c r="B76" s="23" t="s">
        <v>881</v>
      </c>
      <c r="C76" s="23" t="s">
        <v>103</v>
      </c>
      <c r="D76" s="23" t="s">
        <v>94</v>
      </c>
      <c r="E76" s="21" t="s">
        <v>838</v>
      </c>
      <c r="F76" s="23" t="s">
        <v>100</v>
      </c>
      <c r="G76" s="22">
        <v>30000</v>
      </c>
      <c r="H76" s="22">
        <f t="shared" si="18"/>
        <v>28227</v>
      </c>
      <c r="I76" s="22">
        <f t="shared" si="14"/>
        <v>861</v>
      </c>
      <c r="J76" s="22">
        <f t="shared" si="15"/>
        <v>2130</v>
      </c>
      <c r="K76" s="22">
        <f t="shared" si="19"/>
        <v>330.00000000000006</v>
      </c>
      <c r="L76" s="22">
        <f t="shared" si="22"/>
        <v>912</v>
      </c>
      <c r="M76" s="22">
        <f t="shared" si="23"/>
        <v>2127</v>
      </c>
      <c r="N76" s="22"/>
      <c r="O76" s="22">
        <f t="shared" si="16"/>
        <v>6360</v>
      </c>
      <c r="P76" s="22">
        <v>25</v>
      </c>
      <c r="Q76" s="15">
        <v>7426.75</v>
      </c>
      <c r="R76" s="15"/>
      <c r="S76" s="13"/>
      <c r="T76" s="13">
        <v>200</v>
      </c>
      <c r="U76" s="13"/>
      <c r="V76" s="15"/>
      <c r="W76" s="15">
        <f t="shared" si="20"/>
        <v>7651.75</v>
      </c>
      <c r="X76" s="15">
        <f t="shared" si="17"/>
        <v>1773</v>
      </c>
      <c r="Y76" s="15">
        <f t="shared" si="24"/>
        <v>4257</v>
      </c>
      <c r="Z76" s="15">
        <f t="shared" si="21"/>
        <v>20575.25</v>
      </c>
      <c r="AA76" s="46" t="s">
        <v>623</v>
      </c>
      <c r="AB76" s="46">
        <v>2024</v>
      </c>
      <c r="AC76"/>
    </row>
    <row r="77" spans="1:29" s="4" customFormat="1" ht="21" customHeight="1" x14ac:dyDescent="0.25">
      <c r="A77" s="20">
        <v>76</v>
      </c>
      <c r="B77" s="24" t="s">
        <v>839</v>
      </c>
      <c r="C77" s="24" t="s">
        <v>102</v>
      </c>
      <c r="D77" s="24" t="s">
        <v>94</v>
      </c>
      <c r="E77" s="24" t="s">
        <v>52</v>
      </c>
      <c r="F77" s="24" t="s">
        <v>100</v>
      </c>
      <c r="G77" s="25">
        <v>26000</v>
      </c>
      <c r="H77" s="25">
        <f t="shared" si="18"/>
        <v>22747.94</v>
      </c>
      <c r="I77" s="25">
        <f t="shared" si="14"/>
        <v>746.2</v>
      </c>
      <c r="J77" s="25">
        <f t="shared" si="15"/>
        <v>1845.9999999999998</v>
      </c>
      <c r="K77" s="22">
        <f t="shared" si="19"/>
        <v>286.00000000000006</v>
      </c>
      <c r="L77" s="22">
        <f t="shared" si="22"/>
        <v>790.4</v>
      </c>
      <c r="M77" s="22">
        <f t="shared" si="23"/>
        <v>1843.4</v>
      </c>
      <c r="N77" s="22">
        <v>1715.46</v>
      </c>
      <c r="O77" s="25">
        <f t="shared" si="16"/>
        <v>7227.46</v>
      </c>
      <c r="P77" s="25">
        <v>25</v>
      </c>
      <c r="Q77" s="26">
        <v>1000</v>
      </c>
      <c r="R77" s="37"/>
      <c r="S77" s="28"/>
      <c r="T77" s="13">
        <v>200</v>
      </c>
      <c r="U77" s="13"/>
      <c r="V77" s="38"/>
      <c r="W77" s="15">
        <f t="shared" si="20"/>
        <v>1225</v>
      </c>
      <c r="X77" s="15">
        <f t="shared" si="17"/>
        <v>3252.06</v>
      </c>
      <c r="Y77" s="15">
        <f t="shared" si="24"/>
        <v>3689.3999999999996</v>
      </c>
      <c r="Z77" s="15">
        <f t="shared" si="21"/>
        <v>21522.940000000002</v>
      </c>
      <c r="AA77" s="46" t="s">
        <v>623</v>
      </c>
      <c r="AB77" s="46">
        <v>2024</v>
      </c>
      <c r="AC77"/>
    </row>
    <row r="78" spans="1:29" s="4" customFormat="1" ht="21" customHeight="1" x14ac:dyDescent="0.25">
      <c r="A78" s="20">
        <v>77</v>
      </c>
      <c r="B78" s="23" t="s">
        <v>840</v>
      </c>
      <c r="C78" s="23" t="s">
        <v>103</v>
      </c>
      <c r="D78" s="23" t="s">
        <v>94</v>
      </c>
      <c r="E78" s="21" t="s">
        <v>52</v>
      </c>
      <c r="F78" s="23" t="s">
        <v>100</v>
      </c>
      <c r="G78" s="22">
        <v>26000</v>
      </c>
      <c r="H78" s="22">
        <f t="shared" si="18"/>
        <v>24463.4</v>
      </c>
      <c r="I78" s="22">
        <f t="shared" si="14"/>
        <v>746.2</v>
      </c>
      <c r="J78" s="22">
        <f t="shared" si="15"/>
        <v>1845.9999999999998</v>
      </c>
      <c r="K78" s="22">
        <f t="shared" si="19"/>
        <v>286.00000000000006</v>
      </c>
      <c r="L78" s="22">
        <f t="shared" si="22"/>
        <v>790.4</v>
      </c>
      <c r="M78" s="22">
        <f t="shared" si="23"/>
        <v>1843.4</v>
      </c>
      <c r="N78" s="39"/>
      <c r="O78" s="22">
        <f t="shared" si="16"/>
        <v>5512</v>
      </c>
      <c r="P78" s="22">
        <v>25</v>
      </c>
      <c r="Q78" s="15">
        <v>1000</v>
      </c>
      <c r="R78" s="38"/>
      <c r="S78" s="29"/>
      <c r="T78" s="13">
        <v>200</v>
      </c>
      <c r="U78" s="13"/>
      <c r="V78" s="38"/>
      <c r="W78" s="15">
        <f t="shared" si="20"/>
        <v>1225</v>
      </c>
      <c r="X78" s="15">
        <f t="shared" si="17"/>
        <v>1536.6</v>
      </c>
      <c r="Y78" s="15">
        <f t="shared" si="24"/>
        <v>3689.3999999999996</v>
      </c>
      <c r="Z78" s="15">
        <f t="shared" si="21"/>
        <v>23238.400000000001</v>
      </c>
      <c r="AA78" s="46" t="s">
        <v>623</v>
      </c>
      <c r="AB78" s="46">
        <v>2024</v>
      </c>
      <c r="AC78"/>
    </row>
    <row r="79" spans="1:29" s="4" customFormat="1" ht="21" customHeight="1" x14ac:dyDescent="0.25">
      <c r="A79" s="20">
        <v>78</v>
      </c>
      <c r="B79" s="23" t="s">
        <v>841</v>
      </c>
      <c r="C79" s="23" t="s">
        <v>102</v>
      </c>
      <c r="D79" s="23" t="s">
        <v>842</v>
      </c>
      <c r="E79" s="21" t="s">
        <v>33</v>
      </c>
      <c r="F79" s="23" t="s">
        <v>100</v>
      </c>
      <c r="G79" s="22">
        <v>26000</v>
      </c>
      <c r="H79" s="22">
        <f t="shared" si="18"/>
        <v>24463.4</v>
      </c>
      <c r="I79" s="22">
        <f t="shared" si="14"/>
        <v>746.2</v>
      </c>
      <c r="J79" s="22">
        <f t="shared" si="15"/>
        <v>1845.9999999999998</v>
      </c>
      <c r="K79" s="22">
        <f t="shared" si="19"/>
        <v>286.00000000000006</v>
      </c>
      <c r="L79" s="22">
        <f t="shared" si="22"/>
        <v>790.4</v>
      </c>
      <c r="M79" s="22">
        <f t="shared" si="23"/>
        <v>1843.4</v>
      </c>
      <c r="N79" s="39"/>
      <c r="O79" s="22">
        <f t="shared" si="16"/>
        <v>5512</v>
      </c>
      <c r="P79" s="22">
        <v>25</v>
      </c>
      <c r="Q79" s="15"/>
      <c r="R79" s="38"/>
      <c r="S79" s="29">
        <v>349.4</v>
      </c>
      <c r="T79" s="13">
        <v>200</v>
      </c>
      <c r="U79" s="13"/>
      <c r="V79" s="38"/>
      <c r="W79" s="15">
        <f t="shared" si="20"/>
        <v>574.4</v>
      </c>
      <c r="X79" s="15">
        <f t="shared" si="17"/>
        <v>1536.6</v>
      </c>
      <c r="Y79" s="15">
        <f t="shared" si="24"/>
        <v>3689.3999999999996</v>
      </c>
      <c r="Z79" s="15">
        <f t="shared" si="21"/>
        <v>23889</v>
      </c>
      <c r="AA79" s="46" t="s">
        <v>623</v>
      </c>
      <c r="AB79" s="46">
        <v>2024</v>
      </c>
      <c r="AC79"/>
    </row>
    <row r="80" spans="1:29" s="4" customFormat="1" ht="21" customHeight="1" x14ac:dyDescent="0.25">
      <c r="A80" s="20">
        <v>79</v>
      </c>
      <c r="B80" s="23" t="s">
        <v>843</v>
      </c>
      <c r="C80" s="23" t="s">
        <v>102</v>
      </c>
      <c r="D80" s="23" t="s">
        <v>842</v>
      </c>
      <c r="E80" s="21" t="s">
        <v>33</v>
      </c>
      <c r="F80" s="23" t="s">
        <v>100</v>
      </c>
      <c r="G80" s="22">
        <v>26000</v>
      </c>
      <c r="H80" s="22">
        <f t="shared" si="18"/>
        <v>24463.4</v>
      </c>
      <c r="I80" s="22">
        <f t="shared" si="14"/>
        <v>746.2</v>
      </c>
      <c r="J80" s="22">
        <f t="shared" si="15"/>
        <v>1845.9999999999998</v>
      </c>
      <c r="K80" s="22">
        <f t="shared" si="19"/>
        <v>286.00000000000006</v>
      </c>
      <c r="L80" s="22">
        <f t="shared" si="22"/>
        <v>790.4</v>
      </c>
      <c r="M80" s="22">
        <f t="shared" si="23"/>
        <v>1843.4</v>
      </c>
      <c r="N80" s="39"/>
      <c r="O80" s="22">
        <f t="shared" si="16"/>
        <v>5512</v>
      </c>
      <c r="P80" s="22">
        <v>25</v>
      </c>
      <c r="Q80" s="15"/>
      <c r="R80" s="38"/>
      <c r="S80" s="29"/>
      <c r="T80" s="13">
        <v>200</v>
      </c>
      <c r="U80" s="13"/>
      <c r="V80" s="38"/>
      <c r="W80" s="15">
        <f t="shared" si="20"/>
        <v>225</v>
      </c>
      <c r="X80" s="15">
        <f t="shared" si="17"/>
        <v>1536.6</v>
      </c>
      <c r="Y80" s="15">
        <f t="shared" si="24"/>
        <v>3689.3999999999996</v>
      </c>
      <c r="Z80" s="15">
        <f t="shared" si="21"/>
        <v>24238.400000000001</v>
      </c>
      <c r="AA80" s="46" t="s">
        <v>623</v>
      </c>
      <c r="AB80" s="46">
        <v>2024</v>
      </c>
      <c r="AC80"/>
    </row>
    <row r="81" spans="1:29" s="4" customFormat="1" ht="21" customHeight="1" x14ac:dyDescent="0.25">
      <c r="A81" s="20">
        <v>80</v>
      </c>
      <c r="B81" s="23" t="s">
        <v>907</v>
      </c>
      <c r="C81" s="23" t="s">
        <v>103</v>
      </c>
      <c r="D81" s="23" t="s">
        <v>94</v>
      </c>
      <c r="E81" s="21" t="s">
        <v>32</v>
      </c>
      <c r="F81" s="23" t="s">
        <v>100</v>
      </c>
      <c r="G81" s="22">
        <v>30000</v>
      </c>
      <c r="H81" s="22">
        <f t="shared" si="18"/>
        <v>28227</v>
      </c>
      <c r="I81" s="22">
        <f t="shared" si="14"/>
        <v>861</v>
      </c>
      <c r="J81" s="22">
        <f t="shared" si="15"/>
        <v>2130</v>
      </c>
      <c r="K81" s="22">
        <f t="shared" si="19"/>
        <v>330.00000000000006</v>
      </c>
      <c r="L81" s="22">
        <f t="shared" si="22"/>
        <v>912</v>
      </c>
      <c r="M81" s="22">
        <f t="shared" si="23"/>
        <v>2127</v>
      </c>
      <c r="N81" s="39"/>
      <c r="O81" s="22">
        <f t="shared" si="16"/>
        <v>6360</v>
      </c>
      <c r="P81" s="22">
        <v>25</v>
      </c>
      <c r="Q81" s="15"/>
      <c r="R81" s="38"/>
      <c r="S81" s="29">
        <v>0</v>
      </c>
      <c r="T81" s="13">
        <v>200</v>
      </c>
      <c r="U81" s="13"/>
      <c r="V81" s="38"/>
      <c r="W81" s="15">
        <f t="shared" si="20"/>
        <v>225</v>
      </c>
      <c r="X81" s="15">
        <f t="shared" si="17"/>
        <v>1773</v>
      </c>
      <c r="Y81" s="15">
        <f t="shared" si="24"/>
        <v>4257</v>
      </c>
      <c r="Z81" s="15">
        <f t="shared" si="21"/>
        <v>28002</v>
      </c>
      <c r="AA81" s="46" t="s">
        <v>623</v>
      </c>
      <c r="AB81" s="46">
        <v>2024</v>
      </c>
      <c r="AC81"/>
    </row>
    <row r="82" spans="1:29" s="4" customFormat="1" ht="21" customHeight="1" x14ac:dyDescent="0.25">
      <c r="A82" s="20">
        <v>81</v>
      </c>
      <c r="B82" s="23" t="s">
        <v>845</v>
      </c>
      <c r="C82" s="23" t="s">
        <v>102</v>
      </c>
      <c r="D82" s="23" t="s">
        <v>826</v>
      </c>
      <c r="E82" s="21" t="s">
        <v>846</v>
      </c>
      <c r="F82" s="23" t="s">
        <v>100</v>
      </c>
      <c r="G82" s="22">
        <v>36000</v>
      </c>
      <c r="H82" s="22">
        <f t="shared" si="18"/>
        <v>33872.400000000001</v>
      </c>
      <c r="I82" s="22">
        <f t="shared" si="14"/>
        <v>1033.2</v>
      </c>
      <c r="J82" s="22">
        <f t="shared" si="15"/>
        <v>2555.9999999999995</v>
      </c>
      <c r="K82" s="22">
        <f t="shared" si="19"/>
        <v>396.00000000000006</v>
      </c>
      <c r="L82" s="22">
        <f t="shared" si="22"/>
        <v>1094.4000000000001</v>
      </c>
      <c r="M82" s="22">
        <f t="shared" si="23"/>
        <v>2552.4</v>
      </c>
      <c r="N82" s="39"/>
      <c r="O82" s="22">
        <f t="shared" si="16"/>
        <v>7632</v>
      </c>
      <c r="P82" s="22">
        <v>25</v>
      </c>
      <c r="Q82" s="15"/>
      <c r="R82" s="38"/>
      <c r="S82" s="29">
        <v>532.92999999999995</v>
      </c>
      <c r="T82" s="13">
        <v>200</v>
      </c>
      <c r="U82" s="13"/>
      <c r="V82" s="38"/>
      <c r="W82" s="15">
        <f t="shared" si="20"/>
        <v>757.93</v>
      </c>
      <c r="X82" s="15">
        <f t="shared" si="17"/>
        <v>2127.6000000000004</v>
      </c>
      <c r="Y82" s="15">
        <f t="shared" si="24"/>
        <v>5108.3999999999996</v>
      </c>
      <c r="Z82" s="15">
        <f t="shared" si="21"/>
        <v>33114.47</v>
      </c>
      <c r="AA82" s="46" t="s">
        <v>623</v>
      </c>
      <c r="AB82" s="46">
        <v>2024</v>
      </c>
      <c r="AC82"/>
    </row>
    <row r="83" spans="1:29" s="4" customFormat="1" ht="21" customHeight="1" x14ac:dyDescent="0.25">
      <c r="A83" s="20">
        <v>82</v>
      </c>
      <c r="B83" s="23" t="s">
        <v>848</v>
      </c>
      <c r="C83" s="23" t="s">
        <v>103</v>
      </c>
      <c r="D83" s="23" t="s">
        <v>94</v>
      </c>
      <c r="E83" s="21" t="s">
        <v>52</v>
      </c>
      <c r="F83" s="23" t="s">
        <v>100</v>
      </c>
      <c r="G83" s="22">
        <v>30000</v>
      </c>
      <c r="H83" s="22">
        <f t="shared" si="18"/>
        <v>28227</v>
      </c>
      <c r="I83" s="22">
        <f t="shared" si="14"/>
        <v>861</v>
      </c>
      <c r="J83" s="22">
        <f t="shared" si="15"/>
        <v>2130</v>
      </c>
      <c r="K83" s="22">
        <f t="shared" si="19"/>
        <v>330.00000000000006</v>
      </c>
      <c r="L83" s="22">
        <f t="shared" si="22"/>
        <v>912</v>
      </c>
      <c r="M83" s="22">
        <f t="shared" si="23"/>
        <v>2127</v>
      </c>
      <c r="N83" s="39"/>
      <c r="O83" s="22">
        <f t="shared" si="16"/>
        <v>6360</v>
      </c>
      <c r="P83" s="22">
        <v>25</v>
      </c>
      <c r="Q83" s="15"/>
      <c r="R83" s="38"/>
      <c r="S83" s="29"/>
      <c r="T83" s="13">
        <v>200</v>
      </c>
      <c r="U83" s="13"/>
      <c r="V83" s="38"/>
      <c r="W83" s="15">
        <f t="shared" si="20"/>
        <v>225</v>
      </c>
      <c r="X83" s="15">
        <f t="shared" si="17"/>
        <v>1773</v>
      </c>
      <c r="Y83" s="15">
        <f t="shared" si="24"/>
        <v>4257</v>
      </c>
      <c r="Z83" s="15">
        <f t="shared" si="21"/>
        <v>28002</v>
      </c>
      <c r="AA83" s="46" t="s">
        <v>623</v>
      </c>
      <c r="AB83" s="46">
        <v>2024</v>
      </c>
      <c r="AC83"/>
    </row>
    <row r="84" spans="1:29" s="4" customFormat="1" ht="21" customHeight="1" x14ac:dyDescent="0.25">
      <c r="A84" s="20">
        <v>83</v>
      </c>
      <c r="B84" s="23" t="s">
        <v>851</v>
      </c>
      <c r="C84" s="23" t="s">
        <v>103</v>
      </c>
      <c r="D84" s="23" t="s">
        <v>94</v>
      </c>
      <c r="E84" s="21" t="s">
        <v>52</v>
      </c>
      <c r="F84" s="23" t="s">
        <v>100</v>
      </c>
      <c r="G84" s="22">
        <v>46000</v>
      </c>
      <c r="H84" s="22">
        <f t="shared" si="18"/>
        <v>43281.4</v>
      </c>
      <c r="I84" s="22">
        <f t="shared" si="14"/>
        <v>1320.2</v>
      </c>
      <c r="J84" s="22">
        <f t="shared" si="15"/>
        <v>3265.9999999999995</v>
      </c>
      <c r="K84" s="22">
        <f t="shared" si="19"/>
        <v>506.00000000000006</v>
      </c>
      <c r="L84" s="22">
        <f t="shared" si="22"/>
        <v>1398.4</v>
      </c>
      <c r="M84" s="22">
        <f t="shared" si="23"/>
        <v>3261.4</v>
      </c>
      <c r="N84" s="39"/>
      <c r="O84" s="22">
        <f t="shared" si="16"/>
        <v>9752</v>
      </c>
      <c r="P84" s="22">
        <v>25</v>
      </c>
      <c r="Q84" s="15"/>
      <c r="R84" s="38"/>
      <c r="S84" s="29"/>
      <c r="T84" s="13">
        <v>200</v>
      </c>
      <c r="U84" s="13">
        <f>IF((H84*12)&gt;867123.01,(79776+(((H84*12)-867123.01)*0.25))/12,IF((H84*12)&gt;624329.01,(31216+(((H84*12)-624329.01)*0.2))/12,IF((H84*12)&gt;416220.01,(((H84*12)-416220.01)*0.15)/12,0)))</f>
        <v>1289.4598750000005</v>
      </c>
      <c r="V84" s="38"/>
      <c r="W84" s="15">
        <f t="shared" si="20"/>
        <v>1514.4598750000005</v>
      </c>
      <c r="X84" s="15">
        <f t="shared" si="17"/>
        <v>2718.6000000000004</v>
      </c>
      <c r="Y84" s="15">
        <f t="shared" si="24"/>
        <v>6527.4</v>
      </c>
      <c r="Z84" s="15">
        <f t="shared" si="21"/>
        <v>41766.940125000001</v>
      </c>
      <c r="AA84" s="46" t="s">
        <v>623</v>
      </c>
      <c r="AB84" s="46">
        <v>2024</v>
      </c>
      <c r="AC84"/>
    </row>
    <row r="85" spans="1:29" s="4" customFormat="1" ht="21" customHeight="1" x14ac:dyDescent="0.25">
      <c r="A85" s="20">
        <v>84</v>
      </c>
      <c r="B85" s="24" t="s">
        <v>174</v>
      </c>
      <c r="C85" s="24" t="s">
        <v>102</v>
      </c>
      <c r="D85" s="23" t="s">
        <v>94</v>
      </c>
      <c r="E85" s="21" t="s">
        <v>26</v>
      </c>
      <c r="F85" s="24" t="s">
        <v>100</v>
      </c>
      <c r="G85" s="25">
        <v>46000</v>
      </c>
      <c r="H85" s="25">
        <f t="shared" si="18"/>
        <v>43281.4</v>
      </c>
      <c r="I85" s="22">
        <f t="shared" si="14"/>
        <v>1320.2</v>
      </c>
      <c r="J85" s="22">
        <f t="shared" si="15"/>
        <v>3265.9999999999995</v>
      </c>
      <c r="K85" s="22">
        <f t="shared" si="19"/>
        <v>506.00000000000006</v>
      </c>
      <c r="L85" s="22">
        <f t="shared" si="22"/>
        <v>1398.4</v>
      </c>
      <c r="M85" s="22">
        <f t="shared" si="23"/>
        <v>3261.4</v>
      </c>
      <c r="N85" s="25"/>
      <c r="O85" s="25">
        <f t="shared" si="16"/>
        <v>9752</v>
      </c>
      <c r="P85" s="25">
        <v>25</v>
      </c>
      <c r="Q85" s="15"/>
      <c r="R85" s="26"/>
      <c r="S85" s="19">
        <v>1661.65</v>
      </c>
      <c r="T85" s="13">
        <v>200</v>
      </c>
      <c r="U85" s="19">
        <v>1289.46</v>
      </c>
      <c r="V85" s="26"/>
      <c r="W85" s="15">
        <f t="shared" si="20"/>
        <v>3176.11</v>
      </c>
      <c r="X85" s="15">
        <f t="shared" si="17"/>
        <v>2718.6000000000004</v>
      </c>
      <c r="Y85" s="26">
        <f t="shared" si="24"/>
        <v>6527.4</v>
      </c>
      <c r="Z85" s="15">
        <f t="shared" si="21"/>
        <v>40105.29</v>
      </c>
      <c r="AA85" s="46" t="s">
        <v>623</v>
      </c>
      <c r="AB85" s="46">
        <v>2024</v>
      </c>
      <c r="AC85"/>
    </row>
    <row r="86" spans="1:29" s="4" customFormat="1" ht="21" customHeight="1" x14ac:dyDescent="0.25">
      <c r="A86" s="20">
        <v>85</v>
      </c>
      <c r="B86" s="21" t="s">
        <v>856</v>
      </c>
      <c r="C86" s="24" t="s">
        <v>103</v>
      </c>
      <c r="D86" s="23" t="s">
        <v>94</v>
      </c>
      <c r="E86" s="40" t="s">
        <v>857</v>
      </c>
      <c r="F86" s="24" t="s">
        <v>100</v>
      </c>
      <c r="G86" s="25">
        <v>46000</v>
      </c>
      <c r="H86" s="25">
        <f t="shared" si="18"/>
        <v>43281.4</v>
      </c>
      <c r="I86" s="22">
        <f t="shared" si="14"/>
        <v>1320.2</v>
      </c>
      <c r="J86" s="22">
        <f t="shared" si="15"/>
        <v>3265.9999999999995</v>
      </c>
      <c r="K86" s="22">
        <f t="shared" si="19"/>
        <v>506.00000000000006</v>
      </c>
      <c r="L86" s="22">
        <f t="shared" si="22"/>
        <v>1398.4</v>
      </c>
      <c r="M86" s="22">
        <f t="shared" si="23"/>
        <v>3261.4</v>
      </c>
      <c r="N86" s="25"/>
      <c r="O86" s="25">
        <f t="shared" si="16"/>
        <v>9752</v>
      </c>
      <c r="P86" s="25">
        <v>25</v>
      </c>
      <c r="Q86" s="15"/>
      <c r="R86" s="26"/>
      <c r="S86" s="19">
        <v>119.98</v>
      </c>
      <c r="T86" s="13">
        <v>200</v>
      </c>
      <c r="U86" s="19">
        <f>IF((H86*12)&gt;867123.01,(79776+(((H86*12)-867123.01)*0.25))/12,IF((H86*12)&gt;624329.01,(31216+(((H86*12)-624329.01)*0.2))/12,IF((H86*12)&gt;416220.01,(((H86*12)-416220.01)*0.15)/12,0)))</f>
        <v>1289.4598750000005</v>
      </c>
      <c r="V86" s="26"/>
      <c r="W86" s="15">
        <f t="shared" si="20"/>
        <v>1634.4398750000005</v>
      </c>
      <c r="X86" s="15">
        <f t="shared" si="17"/>
        <v>2718.6000000000004</v>
      </c>
      <c r="Y86" s="26">
        <f t="shared" si="24"/>
        <v>6527.4</v>
      </c>
      <c r="Z86" s="15">
        <f t="shared" si="21"/>
        <v>41646.960124999998</v>
      </c>
      <c r="AA86" s="46" t="s">
        <v>623</v>
      </c>
      <c r="AB86" s="46">
        <v>2024</v>
      </c>
      <c r="AC86"/>
    </row>
    <row r="87" spans="1:29" s="4" customFormat="1" ht="21" customHeight="1" x14ac:dyDescent="0.25">
      <c r="A87" s="20">
        <v>86</v>
      </c>
      <c r="B87" s="21" t="s">
        <v>858</v>
      </c>
      <c r="C87" s="24" t="s">
        <v>103</v>
      </c>
      <c r="D87" s="23" t="s">
        <v>94</v>
      </c>
      <c r="E87" s="21" t="s">
        <v>52</v>
      </c>
      <c r="F87" s="24" t="s">
        <v>100</v>
      </c>
      <c r="G87" s="25">
        <v>36000</v>
      </c>
      <c r="H87" s="25">
        <f t="shared" si="18"/>
        <v>33872.400000000001</v>
      </c>
      <c r="I87" s="22">
        <f t="shared" si="14"/>
        <v>1033.2</v>
      </c>
      <c r="J87" s="22">
        <f t="shared" si="15"/>
        <v>2555.9999999999995</v>
      </c>
      <c r="K87" s="22">
        <f t="shared" si="19"/>
        <v>396.00000000000006</v>
      </c>
      <c r="L87" s="22">
        <f t="shared" si="22"/>
        <v>1094.4000000000001</v>
      </c>
      <c r="M87" s="22">
        <f t="shared" si="23"/>
        <v>2552.4</v>
      </c>
      <c r="N87" s="25"/>
      <c r="O87" s="25">
        <f t="shared" si="16"/>
        <v>7632</v>
      </c>
      <c r="P87" s="25">
        <v>25</v>
      </c>
      <c r="Q87" s="15"/>
      <c r="R87" s="26"/>
      <c r="S87" s="19">
        <v>1509.3</v>
      </c>
      <c r="T87" s="13">
        <v>200</v>
      </c>
      <c r="U87" s="19">
        <f t="shared" ref="U87:U111" si="25">IF((H87*12)&gt;867123.01,(79776+(((H87*12)-867123.01)*0.25))/12,IF((H87*12)&gt;624329.01,(31216+(((H87*12)-624329.01)*0.2))/12,IF((H87*12)&gt;416220.01,(((H87*12)-416220.01)*0.15)/12,0)))</f>
        <v>0</v>
      </c>
      <c r="V87" s="26"/>
      <c r="W87" s="15">
        <f t="shared" si="20"/>
        <v>1734.3</v>
      </c>
      <c r="X87" s="15">
        <f t="shared" si="17"/>
        <v>2127.6000000000004</v>
      </c>
      <c r="Y87" s="26">
        <f t="shared" si="24"/>
        <v>5108.3999999999996</v>
      </c>
      <c r="Z87" s="15">
        <f t="shared" si="21"/>
        <v>32138.1</v>
      </c>
      <c r="AA87" s="46" t="s">
        <v>623</v>
      </c>
      <c r="AB87" s="46">
        <v>2024</v>
      </c>
      <c r="AC87"/>
    </row>
    <row r="88" spans="1:29" s="4" customFormat="1" ht="21" customHeight="1" x14ac:dyDescent="0.25">
      <c r="A88" s="20">
        <v>87</v>
      </c>
      <c r="B88" s="21" t="s">
        <v>859</v>
      </c>
      <c r="C88" s="24" t="s">
        <v>102</v>
      </c>
      <c r="D88" s="24" t="s">
        <v>6</v>
      </c>
      <c r="E88" s="21" t="s">
        <v>26</v>
      </c>
      <c r="F88" s="24" t="s">
        <v>100</v>
      </c>
      <c r="G88" s="25">
        <v>36000</v>
      </c>
      <c r="H88" s="25">
        <f t="shared" si="18"/>
        <v>33872.400000000001</v>
      </c>
      <c r="I88" s="22">
        <f t="shared" si="14"/>
        <v>1033.2</v>
      </c>
      <c r="J88" s="22">
        <f t="shared" si="15"/>
        <v>2555.9999999999995</v>
      </c>
      <c r="K88" s="22">
        <f t="shared" si="19"/>
        <v>396.00000000000006</v>
      </c>
      <c r="L88" s="22">
        <f t="shared" si="22"/>
        <v>1094.4000000000001</v>
      </c>
      <c r="M88" s="22">
        <f t="shared" si="23"/>
        <v>2552.4</v>
      </c>
      <c r="N88" s="25"/>
      <c r="O88" s="25">
        <f t="shared" si="16"/>
        <v>7632</v>
      </c>
      <c r="P88" s="25">
        <v>25</v>
      </c>
      <c r="Q88" s="15"/>
      <c r="R88" s="26"/>
      <c r="S88" s="19"/>
      <c r="T88" s="13">
        <v>200</v>
      </c>
      <c r="U88" s="19">
        <f t="shared" si="25"/>
        <v>0</v>
      </c>
      <c r="V88" s="26"/>
      <c r="W88" s="15">
        <f t="shared" si="20"/>
        <v>225</v>
      </c>
      <c r="X88" s="15">
        <f t="shared" si="17"/>
        <v>2127.6000000000004</v>
      </c>
      <c r="Y88" s="26">
        <f t="shared" si="24"/>
        <v>5108.3999999999996</v>
      </c>
      <c r="Z88" s="15">
        <f t="shared" si="21"/>
        <v>33647.4</v>
      </c>
      <c r="AA88" s="46" t="s">
        <v>623</v>
      </c>
      <c r="AB88" s="46">
        <v>2024</v>
      </c>
      <c r="AC88"/>
    </row>
    <row r="89" spans="1:29" s="4" customFormat="1" ht="21" customHeight="1" x14ac:dyDescent="0.25">
      <c r="A89" s="20">
        <v>88</v>
      </c>
      <c r="B89" s="24" t="s">
        <v>860</v>
      </c>
      <c r="C89" s="24" t="s">
        <v>103</v>
      </c>
      <c r="D89" s="24" t="s">
        <v>861</v>
      </c>
      <c r="E89" s="21" t="s">
        <v>862</v>
      </c>
      <c r="F89" s="24" t="s">
        <v>100</v>
      </c>
      <c r="G89" s="25">
        <v>30000</v>
      </c>
      <c r="H89" s="25">
        <f t="shared" si="18"/>
        <v>28227</v>
      </c>
      <c r="I89" s="22">
        <f t="shared" si="14"/>
        <v>861</v>
      </c>
      <c r="J89" s="22">
        <f t="shared" si="15"/>
        <v>2130</v>
      </c>
      <c r="K89" s="22">
        <f t="shared" si="19"/>
        <v>330.00000000000006</v>
      </c>
      <c r="L89" s="22">
        <f t="shared" si="22"/>
        <v>912</v>
      </c>
      <c r="M89" s="22">
        <f t="shared" si="23"/>
        <v>2127</v>
      </c>
      <c r="N89" s="25"/>
      <c r="O89" s="25">
        <f t="shared" si="16"/>
        <v>6360</v>
      </c>
      <c r="P89" s="25">
        <v>25</v>
      </c>
      <c r="Q89" s="15">
        <v>500</v>
      </c>
      <c r="R89" s="26"/>
      <c r="S89" s="19">
        <v>251.96</v>
      </c>
      <c r="T89" s="13">
        <v>200</v>
      </c>
      <c r="U89" s="19">
        <f t="shared" si="25"/>
        <v>0</v>
      </c>
      <c r="V89" s="26"/>
      <c r="W89" s="15">
        <f t="shared" si="20"/>
        <v>976.96</v>
      </c>
      <c r="X89" s="15">
        <f t="shared" si="17"/>
        <v>1773</v>
      </c>
      <c r="Y89" s="26">
        <f t="shared" si="24"/>
        <v>4257</v>
      </c>
      <c r="Z89" s="15">
        <f t="shared" si="21"/>
        <v>27250.04</v>
      </c>
      <c r="AA89" s="46" t="s">
        <v>623</v>
      </c>
      <c r="AB89" s="46">
        <v>2024</v>
      </c>
      <c r="AC89"/>
    </row>
    <row r="90" spans="1:29" s="4" customFormat="1" ht="21" customHeight="1" x14ac:dyDescent="0.25">
      <c r="A90" s="20">
        <v>89</v>
      </c>
      <c r="B90" s="24" t="s">
        <v>176</v>
      </c>
      <c r="C90" s="24" t="s">
        <v>102</v>
      </c>
      <c r="D90" s="23" t="s">
        <v>94</v>
      </c>
      <c r="E90" s="21" t="s">
        <v>26</v>
      </c>
      <c r="F90" s="24" t="s">
        <v>100</v>
      </c>
      <c r="G90" s="25">
        <v>36000</v>
      </c>
      <c r="H90" s="25">
        <f t="shared" si="18"/>
        <v>33872.400000000001</v>
      </c>
      <c r="I90" s="22">
        <f t="shared" si="14"/>
        <v>1033.2</v>
      </c>
      <c r="J90" s="22">
        <f t="shared" si="15"/>
        <v>2555.9999999999995</v>
      </c>
      <c r="K90" s="22">
        <f t="shared" si="19"/>
        <v>396.00000000000006</v>
      </c>
      <c r="L90" s="22">
        <f t="shared" si="22"/>
        <v>1094.4000000000001</v>
      </c>
      <c r="M90" s="22">
        <f t="shared" si="23"/>
        <v>2552.4</v>
      </c>
      <c r="N90" s="25"/>
      <c r="O90" s="25">
        <f t="shared" si="16"/>
        <v>7632</v>
      </c>
      <c r="P90" s="25">
        <v>25</v>
      </c>
      <c r="Q90" s="15"/>
      <c r="R90" s="26"/>
      <c r="S90" s="19">
        <v>418.65</v>
      </c>
      <c r="T90" s="13">
        <v>200</v>
      </c>
      <c r="U90" s="19">
        <f t="shared" si="25"/>
        <v>0</v>
      </c>
      <c r="V90" s="26"/>
      <c r="W90" s="15">
        <f t="shared" si="20"/>
        <v>643.65</v>
      </c>
      <c r="X90" s="15">
        <f t="shared" si="17"/>
        <v>2127.6000000000004</v>
      </c>
      <c r="Y90" s="26">
        <f t="shared" si="24"/>
        <v>5108.3999999999996</v>
      </c>
      <c r="Z90" s="15">
        <f t="shared" si="21"/>
        <v>33228.75</v>
      </c>
      <c r="AA90" s="46" t="s">
        <v>623</v>
      </c>
      <c r="AB90" s="46">
        <v>2024</v>
      </c>
      <c r="AC90"/>
    </row>
    <row r="91" spans="1:29" s="4" customFormat="1" ht="21" customHeight="1" x14ac:dyDescent="0.25">
      <c r="A91" s="20">
        <v>90</v>
      </c>
      <c r="B91" s="21" t="s">
        <v>202</v>
      </c>
      <c r="C91" s="21" t="s">
        <v>102</v>
      </c>
      <c r="D91" s="21" t="s">
        <v>22</v>
      </c>
      <c r="E91" s="21" t="s">
        <v>37</v>
      </c>
      <c r="F91" s="21" t="s">
        <v>100</v>
      </c>
      <c r="G91" s="22">
        <v>25000</v>
      </c>
      <c r="H91" s="22">
        <f t="shared" si="18"/>
        <v>23522.5</v>
      </c>
      <c r="I91" s="22">
        <f t="shared" si="14"/>
        <v>717.5</v>
      </c>
      <c r="J91" s="22">
        <f t="shared" si="15"/>
        <v>1774.9999999999998</v>
      </c>
      <c r="K91" s="22">
        <f t="shared" si="19"/>
        <v>275</v>
      </c>
      <c r="L91" s="22">
        <f t="shared" si="22"/>
        <v>760</v>
      </c>
      <c r="M91" s="22">
        <f t="shared" si="23"/>
        <v>1772.5000000000002</v>
      </c>
      <c r="N91" s="22"/>
      <c r="O91" s="22">
        <f t="shared" si="16"/>
        <v>5300</v>
      </c>
      <c r="P91" s="22">
        <v>25</v>
      </c>
      <c r="Q91" s="15">
        <v>1607.27</v>
      </c>
      <c r="R91" s="15"/>
      <c r="S91" s="13"/>
      <c r="T91" s="13">
        <v>200</v>
      </c>
      <c r="U91" s="19">
        <f t="shared" si="25"/>
        <v>0</v>
      </c>
      <c r="V91" s="15"/>
      <c r="W91" s="15">
        <f t="shared" si="20"/>
        <v>1832.27</v>
      </c>
      <c r="X91" s="15">
        <f t="shared" si="17"/>
        <v>1477.5</v>
      </c>
      <c r="Y91" s="15">
        <f t="shared" si="24"/>
        <v>3547.5</v>
      </c>
      <c r="Z91" s="15">
        <f t="shared" si="21"/>
        <v>21690.23</v>
      </c>
      <c r="AA91" s="46" t="s">
        <v>623</v>
      </c>
      <c r="AB91" s="46">
        <v>2024</v>
      </c>
      <c r="AC91"/>
    </row>
    <row r="92" spans="1:29" s="4" customFormat="1" ht="21" customHeight="1" x14ac:dyDescent="0.25">
      <c r="A92" s="20">
        <v>91</v>
      </c>
      <c r="B92" s="21" t="s">
        <v>203</v>
      </c>
      <c r="C92" s="21" t="s">
        <v>102</v>
      </c>
      <c r="D92" s="21" t="s">
        <v>6</v>
      </c>
      <c r="E92" s="21" t="s">
        <v>37</v>
      </c>
      <c r="F92" s="21" t="s">
        <v>100</v>
      </c>
      <c r="G92" s="22">
        <v>15000</v>
      </c>
      <c r="H92" s="22">
        <f t="shared" si="18"/>
        <v>14113.5</v>
      </c>
      <c r="I92" s="22">
        <f t="shared" si="14"/>
        <v>430.5</v>
      </c>
      <c r="J92" s="22">
        <f t="shared" si="15"/>
        <v>1065</v>
      </c>
      <c r="K92" s="22">
        <f t="shared" si="19"/>
        <v>165.00000000000003</v>
      </c>
      <c r="L92" s="22">
        <f t="shared" si="22"/>
        <v>456</v>
      </c>
      <c r="M92" s="22">
        <f t="shared" si="23"/>
        <v>1063.5</v>
      </c>
      <c r="N92" s="22"/>
      <c r="O92" s="22">
        <f t="shared" si="16"/>
        <v>3180</v>
      </c>
      <c r="P92" s="22">
        <v>25</v>
      </c>
      <c r="Q92" s="15"/>
      <c r="R92" s="15"/>
      <c r="S92" s="13"/>
      <c r="T92" s="13">
        <v>200</v>
      </c>
      <c r="U92" s="19">
        <f t="shared" si="25"/>
        <v>0</v>
      </c>
      <c r="V92" s="15"/>
      <c r="W92" s="15">
        <f t="shared" si="20"/>
        <v>225</v>
      </c>
      <c r="X92" s="15">
        <f t="shared" si="17"/>
        <v>886.5</v>
      </c>
      <c r="Y92" s="15">
        <f t="shared" si="24"/>
        <v>2128.5</v>
      </c>
      <c r="Z92" s="15">
        <f t="shared" si="21"/>
        <v>13888.5</v>
      </c>
      <c r="AA92" s="46" t="s">
        <v>623</v>
      </c>
      <c r="AB92" s="46">
        <v>2024</v>
      </c>
      <c r="AC92"/>
    </row>
    <row r="93" spans="1:29" s="4" customFormat="1" ht="21" customHeight="1" x14ac:dyDescent="0.25">
      <c r="A93" s="20">
        <v>92</v>
      </c>
      <c r="B93" s="21" t="s">
        <v>204</v>
      </c>
      <c r="C93" s="21" t="s">
        <v>102</v>
      </c>
      <c r="D93" s="21" t="s">
        <v>6</v>
      </c>
      <c r="E93" s="21" t="s">
        <v>37</v>
      </c>
      <c r="F93" s="21" t="s">
        <v>100</v>
      </c>
      <c r="G93" s="22">
        <v>15000</v>
      </c>
      <c r="H93" s="22">
        <f t="shared" si="18"/>
        <v>14113.5</v>
      </c>
      <c r="I93" s="22">
        <f t="shared" si="14"/>
        <v>430.5</v>
      </c>
      <c r="J93" s="22">
        <f t="shared" si="15"/>
        <v>1065</v>
      </c>
      <c r="K93" s="22">
        <f t="shared" si="19"/>
        <v>165.00000000000003</v>
      </c>
      <c r="L93" s="22">
        <f t="shared" si="22"/>
        <v>456</v>
      </c>
      <c r="M93" s="22">
        <f t="shared" si="23"/>
        <v>1063.5</v>
      </c>
      <c r="N93" s="22"/>
      <c r="O93" s="22">
        <f t="shared" si="16"/>
        <v>3180</v>
      </c>
      <c r="P93" s="22">
        <v>25</v>
      </c>
      <c r="Q93" s="15"/>
      <c r="R93" s="15"/>
      <c r="S93" s="13"/>
      <c r="T93" s="13">
        <v>200</v>
      </c>
      <c r="U93" s="19">
        <f t="shared" si="25"/>
        <v>0</v>
      </c>
      <c r="V93" s="15"/>
      <c r="W93" s="15">
        <f t="shared" si="20"/>
        <v>225</v>
      </c>
      <c r="X93" s="15">
        <f t="shared" si="17"/>
        <v>886.5</v>
      </c>
      <c r="Y93" s="15">
        <f t="shared" si="24"/>
        <v>2128.5</v>
      </c>
      <c r="Z93" s="15">
        <f t="shared" si="21"/>
        <v>13888.5</v>
      </c>
      <c r="AA93" s="46" t="s">
        <v>623</v>
      </c>
      <c r="AB93" s="46">
        <v>2024</v>
      </c>
      <c r="AC93"/>
    </row>
    <row r="94" spans="1:29" s="4" customFormat="1" ht="21" customHeight="1" x14ac:dyDescent="0.25">
      <c r="A94" s="20">
        <v>93</v>
      </c>
      <c r="B94" s="21" t="s">
        <v>205</v>
      </c>
      <c r="C94" s="21" t="s">
        <v>102</v>
      </c>
      <c r="D94" s="21" t="s">
        <v>6</v>
      </c>
      <c r="E94" s="21" t="s">
        <v>37</v>
      </c>
      <c r="F94" s="21" t="s">
        <v>100</v>
      </c>
      <c r="G94" s="22">
        <v>25000</v>
      </c>
      <c r="H94" s="22">
        <f t="shared" si="18"/>
        <v>23522.5</v>
      </c>
      <c r="I94" s="22">
        <f t="shared" si="14"/>
        <v>717.5</v>
      </c>
      <c r="J94" s="22">
        <f t="shared" si="15"/>
        <v>1774.9999999999998</v>
      </c>
      <c r="K94" s="22">
        <f t="shared" si="19"/>
        <v>275</v>
      </c>
      <c r="L94" s="22">
        <f t="shared" si="22"/>
        <v>760</v>
      </c>
      <c r="M94" s="22">
        <f t="shared" si="23"/>
        <v>1772.5000000000002</v>
      </c>
      <c r="N94" s="22"/>
      <c r="O94" s="22">
        <f t="shared" si="16"/>
        <v>5300</v>
      </c>
      <c r="P94" s="22">
        <v>25</v>
      </c>
      <c r="Q94" s="15"/>
      <c r="R94" s="15"/>
      <c r="S94" s="13"/>
      <c r="T94" s="13">
        <v>200</v>
      </c>
      <c r="U94" s="19">
        <f t="shared" si="25"/>
        <v>0</v>
      </c>
      <c r="V94" s="15"/>
      <c r="W94" s="15">
        <f t="shared" si="20"/>
        <v>225</v>
      </c>
      <c r="X94" s="15">
        <f t="shared" si="17"/>
        <v>1477.5</v>
      </c>
      <c r="Y94" s="15">
        <f t="shared" si="24"/>
        <v>3547.5</v>
      </c>
      <c r="Z94" s="15">
        <f t="shared" si="21"/>
        <v>23297.5</v>
      </c>
      <c r="AA94" s="46" t="s">
        <v>623</v>
      </c>
      <c r="AB94" s="46">
        <v>2024</v>
      </c>
      <c r="AC94"/>
    </row>
    <row r="95" spans="1:29" s="4" customFormat="1" ht="21" customHeight="1" x14ac:dyDescent="0.25">
      <c r="A95" s="20">
        <v>94</v>
      </c>
      <c r="B95" s="23" t="s">
        <v>813</v>
      </c>
      <c r="C95" s="23" t="s">
        <v>102</v>
      </c>
      <c r="D95" s="23" t="s">
        <v>94</v>
      </c>
      <c r="E95" s="21" t="s">
        <v>37</v>
      </c>
      <c r="F95" s="21" t="s">
        <v>100</v>
      </c>
      <c r="G95" s="22">
        <v>25000</v>
      </c>
      <c r="H95" s="22">
        <f t="shared" si="18"/>
        <v>23522.5</v>
      </c>
      <c r="I95" s="22">
        <f t="shared" si="14"/>
        <v>717.5</v>
      </c>
      <c r="J95" s="22">
        <f t="shared" si="15"/>
        <v>1774.9999999999998</v>
      </c>
      <c r="K95" s="22">
        <f t="shared" si="19"/>
        <v>275</v>
      </c>
      <c r="L95" s="22">
        <f t="shared" si="22"/>
        <v>760</v>
      </c>
      <c r="M95" s="22">
        <f t="shared" si="23"/>
        <v>1772.5000000000002</v>
      </c>
      <c r="N95" s="22"/>
      <c r="O95" s="22">
        <f t="shared" si="16"/>
        <v>5300</v>
      </c>
      <c r="P95" s="22">
        <v>25</v>
      </c>
      <c r="Q95" s="15">
        <v>2076.6999999999998</v>
      </c>
      <c r="R95" s="15"/>
      <c r="S95" s="13"/>
      <c r="T95" s="13">
        <v>200</v>
      </c>
      <c r="U95" s="19">
        <f t="shared" si="25"/>
        <v>0</v>
      </c>
      <c r="V95" s="15"/>
      <c r="W95" s="15">
        <f t="shared" si="20"/>
        <v>2301.6999999999998</v>
      </c>
      <c r="X95" s="15">
        <f t="shared" si="17"/>
        <v>1477.5</v>
      </c>
      <c r="Y95" s="15">
        <f t="shared" si="24"/>
        <v>3547.5</v>
      </c>
      <c r="Z95" s="15">
        <f t="shared" si="21"/>
        <v>21220.799999999999</v>
      </c>
      <c r="AA95" s="46" t="s">
        <v>623</v>
      </c>
      <c r="AB95" s="46">
        <v>2024</v>
      </c>
      <c r="AC95"/>
    </row>
    <row r="96" spans="1:29" s="4" customFormat="1" ht="21" customHeight="1" x14ac:dyDescent="0.25">
      <c r="A96" s="20">
        <v>95</v>
      </c>
      <c r="B96" s="21" t="s">
        <v>193</v>
      </c>
      <c r="C96" s="21" t="s">
        <v>103</v>
      </c>
      <c r="D96" s="21" t="s">
        <v>22</v>
      </c>
      <c r="E96" s="21" t="s">
        <v>54</v>
      </c>
      <c r="F96" s="21" t="s">
        <v>100</v>
      </c>
      <c r="G96" s="22">
        <v>30000</v>
      </c>
      <c r="H96" s="22">
        <f t="shared" si="18"/>
        <v>26511.54</v>
      </c>
      <c r="I96" s="22">
        <f t="shared" si="14"/>
        <v>861</v>
      </c>
      <c r="J96" s="22">
        <f t="shared" si="15"/>
        <v>2130</v>
      </c>
      <c r="K96" s="22">
        <f t="shared" si="19"/>
        <v>330.00000000000006</v>
      </c>
      <c r="L96" s="22">
        <f t="shared" si="22"/>
        <v>912</v>
      </c>
      <c r="M96" s="22">
        <f t="shared" si="23"/>
        <v>2127</v>
      </c>
      <c r="N96" s="22">
        <v>1715.46</v>
      </c>
      <c r="O96" s="22">
        <f t="shared" si="16"/>
        <v>8075.46</v>
      </c>
      <c r="P96" s="22">
        <v>25</v>
      </c>
      <c r="Q96" s="15">
        <v>500</v>
      </c>
      <c r="R96" s="15"/>
      <c r="S96" s="13"/>
      <c r="T96" s="13">
        <v>200</v>
      </c>
      <c r="U96" s="19">
        <f t="shared" si="25"/>
        <v>0</v>
      </c>
      <c r="V96" s="15"/>
      <c r="W96" s="15">
        <f t="shared" si="20"/>
        <v>725</v>
      </c>
      <c r="X96" s="15">
        <f t="shared" si="17"/>
        <v>3488.46</v>
      </c>
      <c r="Y96" s="15">
        <f t="shared" si="24"/>
        <v>4257</v>
      </c>
      <c r="Z96" s="15">
        <f t="shared" si="21"/>
        <v>25786.54</v>
      </c>
      <c r="AA96" s="46" t="s">
        <v>623</v>
      </c>
      <c r="AB96" s="46">
        <v>2024</v>
      </c>
      <c r="AC96"/>
    </row>
    <row r="97" spans="1:29" s="4" customFormat="1" ht="21" customHeight="1" x14ac:dyDescent="0.25">
      <c r="A97" s="20">
        <v>96</v>
      </c>
      <c r="B97" s="21" t="s">
        <v>197</v>
      </c>
      <c r="C97" s="21" t="s">
        <v>103</v>
      </c>
      <c r="D97" s="21" t="s">
        <v>94</v>
      </c>
      <c r="E97" s="21" t="s">
        <v>54</v>
      </c>
      <c r="F97" s="21" t="s">
        <v>100</v>
      </c>
      <c r="G97" s="22">
        <v>30000</v>
      </c>
      <c r="H97" s="22">
        <f t="shared" si="18"/>
        <v>28227</v>
      </c>
      <c r="I97" s="22">
        <f t="shared" si="14"/>
        <v>861</v>
      </c>
      <c r="J97" s="22">
        <f t="shared" si="15"/>
        <v>2130</v>
      </c>
      <c r="K97" s="22">
        <f t="shared" si="19"/>
        <v>330.00000000000006</v>
      </c>
      <c r="L97" s="22">
        <f t="shared" si="22"/>
        <v>912</v>
      </c>
      <c r="M97" s="22">
        <f t="shared" si="23"/>
        <v>2127</v>
      </c>
      <c r="N97" s="22"/>
      <c r="O97" s="22">
        <f t="shared" si="16"/>
        <v>6360</v>
      </c>
      <c r="P97" s="22">
        <v>25</v>
      </c>
      <c r="Q97" s="15"/>
      <c r="R97" s="15"/>
      <c r="S97" s="13"/>
      <c r="T97" s="13">
        <v>200</v>
      </c>
      <c r="U97" s="19">
        <f t="shared" si="25"/>
        <v>0</v>
      </c>
      <c r="V97" s="15"/>
      <c r="W97" s="15">
        <f t="shared" si="20"/>
        <v>225</v>
      </c>
      <c r="X97" s="15">
        <f t="shared" si="17"/>
        <v>1773</v>
      </c>
      <c r="Y97" s="15">
        <f t="shared" si="24"/>
        <v>4257</v>
      </c>
      <c r="Z97" s="15">
        <f t="shared" si="21"/>
        <v>28002</v>
      </c>
      <c r="AA97" s="46" t="s">
        <v>623</v>
      </c>
      <c r="AB97" s="46">
        <v>2024</v>
      </c>
      <c r="AC97"/>
    </row>
    <row r="98" spans="1:29" s="4" customFormat="1" ht="21" customHeight="1" x14ac:dyDescent="0.25">
      <c r="A98" s="20">
        <v>97</v>
      </c>
      <c r="B98" s="21" t="s">
        <v>898</v>
      </c>
      <c r="C98" s="21" t="s">
        <v>103</v>
      </c>
      <c r="D98" s="21" t="s">
        <v>22</v>
      </c>
      <c r="E98" s="21" t="s">
        <v>54</v>
      </c>
      <c r="F98" s="21" t="s">
        <v>100</v>
      </c>
      <c r="G98" s="22">
        <v>30000</v>
      </c>
      <c r="H98" s="22">
        <f t="shared" si="18"/>
        <v>28227</v>
      </c>
      <c r="I98" s="22">
        <f t="shared" si="14"/>
        <v>861</v>
      </c>
      <c r="J98" s="22">
        <f t="shared" si="15"/>
        <v>2130</v>
      </c>
      <c r="K98" s="22">
        <f t="shared" si="19"/>
        <v>330.00000000000006</v>
      </c>
      <c r="L98" s="22">
        <f t="shared" si="22"/>
        <v>912</v>
      </c>
      <c r="M98" s="22">
        <f t="shared" si="23"/>
        <v>2127</v>
      </c>
      <c r="N98" s="22"/>
      <c r="O98" s="22">
        <f t="shared" si="16"/>
        <v>6360</v>
      </c>
      <c r="P98" s="22">
        <v>25</v>
      </c>
      <c r="Q98" s="15">
        <v>4777.8999999999996</v>
      </c>
      <c r="R98" s="15"/>
      <c r="S98" s="13"/>
      <c r="T98" s="13">
        <v>200</v>
      </c>
      <c r="U98" s="19">
        <f t="shared" si="25"/>
        <v>0</v>
      </c>
      <c r="V98" s="15"/>
      <c r="W98" s="15">
        <f t="shared" si="20"/>
        <v>5002.8999999999996</v>
      </c>
      <c r="X98" s="15">
        <f t="shared" si="17"/>
        <v>1773</v>
      </c>
      <c r="Y98" s="15">
        <f t="shared" si="24"/>
        <v>4257</v>
      </c>
      <c r="Z98" s="15">
        <f t="shared" si="21"/>
        <v>23224.1</v>
      </c>
      <c r="AA98" s="46" t="s">
        <v>623</v>
      </c>
      <c r="AB98" s="46">
        <v>2024</v>
      </c>
      <c r="AC98"/>
    </row>
    <row r="99" spans="1:29" s="4" customFormat="1" ht="21" customHeight="1" x14ac:dyDescent="0.25">
      <c r="A99" s="20">
        <v>98</v>
      </c>
      <c r="B99" s="21" t="s">
        <v>200</v>
      </c>
      <c r="C99" s="21" t="s">
        <v>103</v>
      </c>
      <c r="D99" s="21" t="s">
        <v>19</v>
      </c>
      <c r="E99" s="21" t="s">
        <v>60</v>
      </c>
      <c r="F99" s="21" t="s">
        <v>100</v>
      </c>
      <c r="G99" s="22">
        <v>35000</v>
      </c>
      <c r="H99" s="22">
        <f t="shared" si="18"/>
        <v>32931.5</v>
      </c>
      <c r="I99" s="22">
        <f t="shared" si="14"/>
        <v>1004.5</v>
      </c>
      <c r="J99" s="22">
        <f t="shared" si="15"/>
        <v>2485</v>
      </c>
      <c r="K99" s="22">
        <f t="shared" si="19"/>
        <v>385.00000000000006</v>
      </c>
      <c r="L99" s="22">
        <f t="shared" si="22"/>
        <v>1064</v>
      </c>
      <c r="M99" s="22">
        <f t="shared" si="23"/>
        <v>2481.5</v>
      </c>
      <c r="N99" s="22"/>
      <c r="O99" s="22">
        <f t="shared" si="16"/>
        <v>7420</v>
      </c>
      <c r="P99" s="22">
        <v>25</v>
      </c>
      <c r="Q99" s="15">
        <v>17474.189999999999</v>
      </c>
      <c r="R99" s="15"/>
      <c r="S99" s="13">
        <v>1623.04</v>
      </c>
      <c r="T99" s="13">
        <v>200</v>
      </c>
      <c r="U99" s="19">
        <f t="shared" si="25"/>
        <v>0</v>
      </c>
      <c r="V99" s="15"/>
      <c r="W99" s="15">
        <f t="shared" si="20"/>
        <v>19322.23</v>
      </c>
      <c r="X99" s="15">
        <f t="shared" si="17"/>
        <v>2068.5</v>
      </c>
      <c r="Y99" s="15">
        <f t="shared" si="24"/>
        <v>4966.5</v>
      </c>
      <c r="Z99" s="15">
        <f t="shared" si="21"/>
        <v>13609.27</v>
      </c>
      <c r="AA99" s="46" t="s">
        <v>623</v>
      </c>
      <c r="AB99" s="46">
        <v>2024</v>
      </c>
      <c r="AC99"/>
    </row>
    <row r="100" spans="1:29" s="4" customFormat="1" ht="21" customHeight="1" x14ac:dyDescent="0.25">
      <c r="A100" s="20">
        <v>99</v>
      </c>
      <c r="B100" s="21" t="s">
        <v>895</v>
      </c>
      <c r="C100" s="21" t="s">
        <v>103</v>
      </c>
      <c r="D100" s="21" t="s">
        <v>22</v>
      </c>
      <c r="E100" s="21" t="s">
        <v>883</v>
      </c>
      <c r="F100" s="21" t="s">
        <v>84</v>
      </c>
      <c r="G100" s="22">
        <v>26000</v>
      </c>
      <c r="H100" s="22">
        <f t="shared" si="18"/>
        <v>24463.4</v>
      </c>
      <c r="I100" s="22">
        <f t="shared" si="14"/>
        <v>746.2</v>
      </c>
      <c r="J100" s="22">
        <f t="shared" si="15"/>
        <v>1845.9999999999998</v>
      </c>
      <c r="K100" s="22">
        <f t="shared" si="19"/>
        <v>286.00000000000006</v>
      </c>
      <c r="L100" s="22">
        <f t="shared" si="22"/>
        <v>790.4</v>
      </c>
      <c r="M100" s="22">
        <f t="shared" si="23"/>
        <v>1843.4</v>
      </c>
      <c r="N100" s="22"/>
      <c r="O100" s="22">
        <f t="shared" si="16"/>
        <v>5512</v>
      </c>
      <c r="P100" s="22">
        <v>25</v>
      </c>
      <c r="Q100" s="15"/>
      <c r="R100" s="15"/>
      <c r="S100" s="13"/>
      <c r="T100" s="13">
        <v>200</v>
      </c>
      <c r="U100" s="19">
        <f t="shared" si="25"/>
        <v>0</v>
      </c>
      <c r="V100" s="15"/>
      <c r="W100" s="15">
        <f t="shared" si="20"/>
        <v>225</v>
      </c>
      <c r="X100" s="15">
        <f t="shared" si="17"/>
        <v>1536.6</v>
      </c>
      <c r="Y100" s="15">
        <f t="shared" si="24"/>
        <v>3689.3999999999996</v>
      </c>
      <c r="Z100" s="15">
        <f t="shared" si="21"/>
        <v>24238.400000000001</v>
      </c>
      <c r="AA100" s="46" t="s">
        <v>623</v>
      </c>
      <c r="AB100" s="46">
        <v>2024</v>
      </c>
      <c r="AC100"/>
    </row>
    <row r="101" spans="1:29" s="4" customFormat="1" ht="21" customHeight="1" x14ac:dyDescent="0.25">
      <c r="A101" s="20">
        <v>100</v>
      </c>
      <c r="B101" s="21" t="s">
        <v>884</v>
      </c>
      <c r="C101" s="21" t="s">
        <v>103</v>
      </c>
      <c r="D101" s="21" t="s">
        <v>22</v>
      </c>
      <c r="E101" s="21" t="s">
        <v>54</v>
      </c>
      <c r="F101" s="21" t="s">
        <v>84</v>
      </c>
      <c r="G101" s="22">
        <v>25000</v>
      </c>
      <c r="H101" s="22">
        <f t="shared" si="18"/>
        <v>23522.5</v>
      </c>
      <c r="I101" s="22">
        <f t="shared" si="14"/>
        <v>717.5</v>
      </c>
      <c r="J101" s="22">
        <f t="shared" si="15"/>
        <v>1774.9999999999998</v>
      </c>
      <c r="K101" s="22">
        <f t="shared" si="19"/>
        <v>275</v>
      </c>
      <c r="L101" s="22">
        <f t="shared" si="22"/>
        <v>760</v>
      </c>
      <c r="M101" s="22">
        <f t="shared" si="23"/>
        <v>1772.5000000000002</v>
      </c>
      <c r="N101" s="22"/>
      <c r="O101" s="22">
        <f t="shared" si="16"/>
        <v>5300</v>
      </c>
      <c r="P101" s="22">
        <v>25</v>
      </c>
      <c r="Q101" s="15"/>
      <c r="R101" s="15"/>
      <c r="S101" s="13">
        <v>24.59</v>
      </c>
      <c r="T101" s="13">
        <v>200</v>
      </c>
      <c r="U101" s="19">
        <f t="shared" si="25"/>
        <v>0</v>
      </c>
      <c r="V101" s="15"/>
      <c r="W101" s="15">
        <f t="shared" si="20"/>
        <v>249.59</v>
      </c>
      <c r="X101" s="15">
        <f t="shared" si="17"/>
        <v>1477.5</v>
      </c>
      <c r="Y101" s="15">
        <f t="shared" si="24"/>
        <v>3547.5</v>
      </c>
      <c r="Z101" s="15">
        <f t="shared" si="21"/>
        <v>23272.91</v>
      </c>
      <c r="AA101" s="46" t="s">
        <v>623</v>
      </c>
      <c r="AB101" s="46">
        <v>2024</v>
      </c>
      <c r="AC101"/>
    </row>
    <row r="102" spans="1:29" s="4" customFormat="1" ht="21" customHeight="1" x14ac:dyDescent="0.25">
      <c r="A102" s="20">
        <v>101</v>
      </c>
      <c r="B102" s="21" t="s">
        <v>910</v>
      </c>
      <c r="C102" s="21" t="s">
        <v>103</v>
      </c>
      <c r="D102" s="21" t="s">
        <v>22</v>
      </c>
      <c r="E102" s="21" t="s">
        <v>886</v>
      </c>
      <c r="F102" s="21" t="s">
        <v>84</v>
      </c>
      <c r="G102" s="22">
        <v>20000</v>
      </c>
      <c r="H102" s="22">
        <f t="shared" si="18"/>
        <v>18818</v>
      </c>
      <c r="I102" s="22">
        <f t="shared" si="14"/>
        <v>574</v>
      </c>
      <c r="J102" s="22">
        <f t="shared" si="15"/>
        <v>1419.9999999999998</v>
      </c>
      <c r="K102" s="22">
        <f t="shared" si="19"/>
        <v>220.00000000000003</v>
      </c>
      <c r="L102" s="22">
        <f t="shared" si="22"/>
        <v>608</v>
      </c>
      <c r="M102" s="22">
        <f t="shared" si="23"/>
        <v>1418</v>
      </c>
      <c r="N102" s="22"/>
      <c r="O102" s="22">
        <f t="shared" si="16"/>
        <v>4240</v>
      </c>
      <c r="P102" s="22">
        <v>25</v>
      </c>
      <c r="Q102" s="15"/>
      <c r="R102" s="15"/>
      <c r="S102" s="13"/>
      <c r="T102" s="13">
        <v>200</v>
      </c>
      <c r="U102" s="19">
        <f t="shared" si="25"/>
        <v>0</v>
      </c>
      <c r="V102" s="15"/>
      <c r="W102" s="15">
        <f t="shared" si="20"/>
        <v>225</v>
      </c>
      <c r="X102" s="15">
        <f t="shared" si="17"/>
        <v>1182</v>
      </c>
      <c r="Y102" s="15">
        <f t="shared" si="24"/>
        <v>2838</v>
      </c>
      <c r="Z102" s="15">
        <f t="shared" si="21"/>
        <v>18593</v>
      </c>
      <c r="AA102" s="46" t="s">
        <v>623</v>
      </c>
      <c r="AB102" s="46">
        <v>2024</v>
      </c>
      <c r="AC102"/>
    </row>
    <row r="103" spans="1:29" s="4" customFormat="1" ht="21" customHeight="1" x14ac:dyDescent="0.25">
      <c r="A103" s="20">
        <v>102</v>
      </c>
      <c r="B103" s="21" t="s">
        <v>908</v>
      </c>
      <c r="C103" s="21" t="s">
        <v>102</v>
      </c>
      <c r="D103" s="21" t="s">
        <v>17</v>
      </c>
      <c r="E103" s="21" t="s">
        <v>32</v>
      </c>
      <c r="F103" s="21" t="s">
        <v>84</v>
      </c>
      <c r="G103" s="22">
        <v>36000</v>
      </c>
      <c r="H103" s="22">
        <f t="shared" si="18"/>
        <v>33872.400000000001</v>
      </c>
      <c r="I103" s="22">
        <f t="shared" si="14"/>
        <v>1033.2</v>
      </c>
      <c r="J103" s="22">
        <f t="shared" si="15"/>
        <v>2555.9999999999995</v>
      </c>
      <c r="K103" s="22">
        <f t="shared" si="19"/>
        <v>396.00000000000006</v>
      </c>
      <c r="L103" s="22">
        <f t="shared" si="22"/>
        <v>1094.4000000000001</v>
      </c>
      <c r="M103" s="22">
        <f t="shared" si="23"/>
        <v>2552.4</v>
      </c>
      <c r="N103" s="22"/>
      <c r="O103" s="22">
        <f t="shared" si="16"/>
        <v>7632</v>
      </c>
      <c r="P103" s="22">
        <v>25</v>
      </c>
      <c r="Q103" s="15"/>
      <c r="R103" s="15"/>
      <c r="S103" s="13"/>
      <c r="T103" s="13">
        <v>200</v>
      </c>
      <c r="U103" s="19">
        <f t="shared" si="25"/>
        <v>0</v>
      </c>
      <c r="V103" s="15"/>
      <c r="W103" s="15">
        <f>P103+Q103+R103+S103+T103+U103</f>
        <v>225</v>
      </c>
      <c r="X103" s="15">
        <f t="shared" si="17"/>
        <v>2127.6000000000004</v>
      </c>
      <c r="Y103" s="15">
        <f t="shared" si="24"/>
        <v>5108.3999999999996</v>
      </c>
      <c r="Z103" s="15">
        <f t="shared" si="21"/>
        <v>33647.4</v>
      </c>
      <c r="AA103" s="46" t="s">
        <v>623</v>
      </c>
      <c r="AB103" s="46">
        <v>2024</v>
      </c>
      <c r="AC103"/>
    </row>
    <row r="104" spans="1:29" s="4" customFormat="1" ht="21" customHeight="1" x14ac:dyDescent="0.25">
      <c r="A104" s="20">
        <v>103</v>
      </c>
      <c r="B104" s="21" t="s">
        <v>887</v>
      </c>
      <c r="C104" s="21" t="s">
        <v>102</v>
      </c>
      <c r="D104" s="21" t="s">
        <v>896</v>
      </c>
      <c r="E104" s="21" t="s">
        <v>32</v>
      </c>
      <c r="F104" s="21" t="s">
        <v>84</v>
      </c>
      <c r="G104" s="22">
        <v>46000</v>
      </c>
      <c r="H104" s="22">
        <f t="shared" si="18"/>
        <v>43281.4</v>
      </c>
      <c r="I104" s="22">
        <f t="shared" si="14"/>
        <v>1320.2</v>
      </c>
      <c r="J104" s="22">
        <f t="shared" si="15"/>
        <v>3265.9999999999995</v>
      </c>
      <c r="K104" s="22">
        <f t="shared" si="19"/>
        <v>506.00000000000006</v>
      </c>
      <c r="L104" s="22">
        <f t="shared" si="22"/>
        <v>1398.4</v>
      </c>
      <c r="M104" s="22">
        <f t="shared" si="23"/>
        <v>3261.4</v>
      </c>
      <c r="N104" s="22"/>
      <c r="O104" s="22">
        <f t="shared" si="16"/>
        <v>9752</v>
      </c>
      <c r="P104" s="22">
        <v>25</v>
      </c>
      <c r="Q104" s="15"/>
      <c r="R104" s="15"/>
      <c r="S104" s="48">
        <v>135.5</v>
      </c>
      <c r="T104" s="13">
        <v>200</v>
      </c>
      <c r="U104" s="19">
        <f t="shared" si="25"/>
        <v>1289.4598750000005</v>
      </c>
      <c r="V104" s="15"/>
      <c r="W104" s="15">
        <f>P104+Q104+R104+S104+T104+U104</f>
        <v>1649.9598750000005</v>
      </c>
      <c r="X104" s="15">
        <f t="shared" si="17"/>
        <v>2718.6000000000004</v>
      </c>
      <c r="Y104" s="15">
        <f t="shared" si="24"/>
        <v>6527.4</v>
      </c>
      <c r="Z104" s="15">
        <f t="shared" si="21"/>
        <v>41631.440125000001</v>
      </c>
      <c r="AA104" s="46" t="s">
        <v>623</v>
      </c>
      <c r="AB104" s="46">
        <v>2024</v>
      </c>
      <c r="AC104"/>
    </row>
    <row r="105" spans="1:29" s="5" customFormat="1" ht="15.75" x14ac:dyDescent="0.25">
      <c r="A105" s="20">
        <v>104</v>
      </c>
      <c r="B105" s="21" t="s">
        <v>888</v>
      </c>
      <c r="C105" s="21" t="s">
        <v>103</v>
      </c>
      <c r="D105" s="21" t="s">
        <v>22</v>
      </c>
      <c r="E105" s="21" t="s">
        <v>80</v>
      </c>
      <c r="F105" s="21" t="s">
        <v>84</v>
      </c>
      <c r="G105" s="22">
        <v>130000</v>
      </c>
      <c r="H105" s="22">
        <f t="shared" si="18"/>
        <v>122317</v>
      </c>
      <c r="I105" s="22">
        <f t="shared" si="14"/>
        <v>3731</v>
      </c>
      <c r="J105" s="22">
        <f t="shared" si="15"/>
        <v>9230</v>
      </c>
      <c r="K105" s="22">
        <f t="shared" si="19"/>
        <v>851.51</v>
      </c>
      <c r="L105" s="22">
        <f t="shared" si="22"/>
        <v>3952</v>
      </c>
      <c r="M105" s="22">
        <f t="shared" si="23"/>
        <v>9217</v>
      </c>
      <c r="N105" s="22"/>
      <c r="O105" s="22">
        <f t="shared" si="16"/>
        <v>26981.510000000002</v>
      </c>
      <c r="P105" s="22">
        <v>25</v>
      </c>
      <c r="Q105" s="15"/>
      <c r="R105" s="15"/>
      <c r="S105" s="13"/>
      <c r="T105" s="13">
        <v>200</v>
      </c>
      <c r="U105" s="19">
        <f t="shared" si="25"/>
        <v>19162.187291666665</v>
      </c>
      <c r="V105" s="15"/>
      <c r="W105" s="15">
        <f>P105+Q105+R105+S105+T105+U105</f>
        <v>19387.187291666665</v>
      </c>
      <c r="X105" s="15">
        <f t="shared" si="17"/>
        <v>7683</v>
      </c>
      <c r="Y105" s="15">
        <f t="shared" si="24"/>
        <v>18447</v>
      </c>
      <c r="Z105" s="15">
        <f t="shared" si="21"/>
        <v>102929.81270833334</v>
      </c>
      <c r="AA105" s="46" t="s">
        <v>623</v>
      </c>
      <c r="AB105" s="46">
        <v>2024</v>
      </c>
      <c r="AC105"/>
    </row>
    <row r="106" spans="1:29" s="5" customFormat="1" ht="15.75" x14ac:dyDescent="0.25">
      <c r="A106" s="20">
        <v>105</v>
      </c>
      <c r="B106" s="21" t="s">
        <v>901</v>
      </c>
      <c r="C106" s="21" t="s">
        <v>103</v>
      </c>
      <c r="D106" s="21" t="s">
        <v>22</v>
      </c>
      <c r="E106" s="21" t="s">
        <v>54</v>
      </c>
      <c r="F106" s="21" t="s">
        <v>84</v>
      </c>
      <c r="G106" s="22">
        <v>25000</v>
      </c>
      <c r="H106" s="22">
        <f t="shared" si="18"/>
        <v>23522.5</v>
      </c>
      <c r="I106" s="22">
        <f t="shared" si="14"/>
        <v>717.5</v>
      </c>
      <c r="J106" s="22">
        <f t="shared" si="15"/>
        <v>1774.9999999999998</v>
      </c>
      <c r="K106" s="22">
        <f t="shared" si="19"/>
        <v>275</v>
      </c>
      <c r="L106" s="22">
        <f t="shared" si="22"/>
        <v>760</v>
      </c>
      <c r="M106" s="22">
        <f t="shared" si="23"/>
        <v>1772.5000000000002</v>
      </c>
      <c r="N106" s="22"/>
      <c r="O106" s="22">
        <f t="shared" si="16"/>
        <v>5300</v>
      </c>
      <c r="P106" s="22">
        <v>25</v>
      </c>
      <c r="Q106" s="41"/>
      <c r="R106" s="42"/>
      <c r="S106" s="13">
        <v>1470.2</v>
      </c>
      <c r="T106" s="13">
        <v>200</v>
      </c>
      <c r="U106" s="19">
        <f t="shared" si="25"/>
        <v>0</v>
      </c>
      <c r="V106" s="42"/>
      <c r="W106" s="15">
        <f t="shared" si="20"/>
        <v>1695.2</v>
      </c>
      <c r="X106" s="15">
        <f t="shared" si="17"/>
        <v>1477.5</v>
      </c>
      <c r="Y106" s="15">
        <f t="shared" si="24"/>
        <v>3547.5</v>
      </c>
      <c r="Z106" s="15">
        <f t="shared" si="21"/>
        <v>21827.3</v>
      </c>
      <c r="AA106" s="46" t="s">
        <v>623</v>
      </c>
      <c r="AB106" s="46">
        <v>2024</v>
      </c>
      <c r="AC106"/>
    </row>
    <row r="107" spans="1:29" s="5" customFormat="1" ht="15.75" x14ac:dyDescent="0.25">
      <c r="A107" s="20">
        <v>106</v>
      </c>
      <c r="B107" s="21" t="s">
        <v>902</v>
      </c>
      <c r="C107" s="21" t="s">
        <v>102</v>
      </c>
      <c r="D107" s="21" t="s">
        <v>22</v>
      </c>
      <c r="E107" s="21" t="s">
        <v>37</v>
      </c>
      <c r="F107" s="21" t="s">
        <v>84</v>
      </c>
      <c r="G107" s="22">
        <v>25000</v>
      </c>
      <c r="H107" s="22">
        <f t="shared" si="18"/>
        <v>23522.5</v>
      </c>
      <c r="I107" s="22">
        <f t="shared" si="14"/>
        <v>717.5</v>
      </c>
      <c r="J107" s="22">
        <f t="shared" si="15"/>
        <v>1774.9999999999998</v>
      </c>
      <c r="K107" s="22">
        <f t="shared" si="19"/>
        <v>275</v>
      </c>
      <c r="L107" s="22">
        <f t="shared" si="22"/>
        <v>760</v>
      </c>
      <c r="M107" s="22">
        <f t="shared" si="23"/>
        <v>1772.5000000000002</v>
      </c>
      <c r="N107" s="22"/>
      <c r="O107" s="22">
        <f t="shared" si="16"/>
        <v>5300</v>
      </c>
      <c r="P107" s="22">
        <v>25</v>
      </c>
      <c r="Q107" s="15">
        <v>5000</v>
      </c>
      <c r="R107" s="42"/>
      <c r="S107" s="13">
        <v>7.8</v>
      </c>
      <c r="T107" s="13">
        <v>200</v>
      </c>
      <c r="U107" s="19">
        <f t="shared" si="25"/>
        <v>0</v>
      </c>
      <c r="V107" s="42"/>
      <c r="W107" s="15">
        <f t="shared" si="20"/>
        <v>5232.8</v>
      </c>
      <c r="X107" s="15">
        <f t="shared" si="17"/>
        <v>1477.5</v>
      </c>
      <c r="Y107" s="15">
        <f t="shared" si="24"/>
        <v>3547.5</v>
      </c>
      <c r="Z107" s="15">
        <f t="shared" si="21"/>
        <v>18289.7</v>
      </c>
      <c r="AA107" s="46" t="s">
        <v>623</v>
      </c>
      <c r="AB107" s="46">
        <v>2024</v>
      </c>
      <c r="AC107"/>
    </row>
    <row r="108" spans="1:29" s="5" customFormat="1" ht="30.75" x14ac:dyDescent="0.25">
      <c r="A108" s="20">
        <v>107</v>
      </c>
      <c r="B108" s="21" t="s">
        <v>903</v>
      </c>
      <c r="C108" s="21" t="s">
        <v>102</v>
      </c>
      <c r="D108" s="21" t="s">
        <v>22</v>
      </c>
      <c r="E108" s="21" t="s">
        <v>37</v>
      </c>
      <c r="F108" s="21" t="s">
        <v>84</v>
      </c>
      <c r="G108" s="22">
        <v>25000</v>
      </c>
      <c r="H108" s="22">
        <f t="shared" si="18"/>
        <v>23522.5</v>
      </c>
      <c r="I108" s="22">
        <f t="shared" si="14"/>
        <v>717.5</v>
      </c>
      <c r="J108" s="22">
        <f t="shared" si="15"/>
        <v>1774.9999999999998</v>
      </c>
      <c r="K108" s="22">
        <f t="shared" si="19"/>
        <v>275</v>
      </c>
      <c r="L108" s="22">
        <f t="shared" si="22"/>
        <v>760</v>
      </c>
      <c r="M108" s="22">
        <f t="shared" si="23"/>
        <v>1772.5000000000002</v>
      </c>
      <c r="N108" s="22"/>
      <c r="O108" s="22">
        <f t="shared" si="16"/>
        <v>5300</v>
      </c>
      <c r="P108" s="22">
        <v>25</v>
      </c>
      <c r="Q108" s="41"/>
      <c r="R108" s="42"/>
      <c r="S108" s="13">
        <v>0</v>
      </c>
      <c r="T108" s="13">
        <v>200</v>
      </c>
      <c r="U108" s="19">
        <f t="shared" si="25"/>
        <v>0</v>
      </c>
      <c r="V108" s="42"/>
      <c r="W108" s="15">
        <f t="shared" si="20"/>
        <v>225</v>
      </c>
      <c r="X108" s="15">
        <f t="shared" si="17"/>
        <v>1477.5</v>
      </c>
      <c r="Y108" s="15">
        <f t="shared" si="24"/>
        <v>3547.5</v>
      </c>
      <c r="Z108" s="15">
        <f t="shared" si="21"/>
        <v>23297.5</v>
      </c>
      <c r="AA108" s="46" t="s">
        <v>623</v>
      </c>
      <c r="AB108" s="46">
        <v>2024</v>
      </c>
      <c r="AC108"/>
    </row>
    <row r="109" spans="1:29" s="5" customFormat="1" ht="15.75" x14ac:dyDescent="0.25">
      <c r="A109" s="20">
        <v>108</v>
      </c>
      <c r="B109" s="21" t="s">
        <v>904</v>
      </c>
      <c r="C109" s="21" t="s">
        <v>102</v>
      </c>
      <c r="D109" s="21" t="s">
        <v>801</v>
      </c>
      <c r="E109" s="21" t="s">
        <v>33</v>
      </c>
      <c r="F109" s="21" t="s">
        <v>84</v>
      </c>
      <c r="G109" s="22">
        <v>30000</v>
      </c>
      <c r="H109" s="22">
        <f t="shared" si="18"/>
        <v>28227</v>
      </c>
      <c r="I109" s="22">
        <f t="shared" si="14"/>
        <v>861</v>
      </c>
      <c r="J109" s="22">
        <f t="shared" si="15"/>
        <v>2130</v>
      </c>
      <c r="K109" s="22">
        <f t="shared" si="19"/>
        <v>330.00000000000006</v>
      </c>
      <c r="L109" s="22">
        <f t="shared" si="22"/>
        <v>912</v>
      </c>
      <c r="M109" s="22">
        <f t="shared" si="23"/>
        <v>2127</v>
      </c>
      <c r="N109" s="22"/>
      <c r="O109" s="22">
        <f t="shared" si="16"/>
        <v>6360</v>
      </c>
      <c r="P109" s="22">
        <v>25</v>
      </c>
      <c r="Q109" s="15">
        <v>4000</v>
      </c>
      <c r="R109" s="42"/>
      <c r="S109" s="13">
        <v>232.01</v>
      </c>
      <c r="T109" s="13">
        <v>200</v>
      </c>
      <c r="U109" s="19">
        <f t="shared" si="25"/>
        <v>0</v>
      </c>
      <c r="V109" s="42"/>
      <c r="W109" s="15">
        <f t="shared" si="20"/>
        <v>4457.01</v>
      </c>
      <c r="X109" s="15">
        <f t="shared" si="17"/>
        <v>1773</v>
      </c>
      <c r="Y109" s="15">
        <f t="shared" si="24"/>
        <v>4257</v>
      </c>
      <c r="Z109" s="15">
        <f t="shared" si="21"/>
        <v>23769.989999999998</v>
      </c>
      <c r="AA109" s="46" t="s">
        <v>623</v>
      </c>
      <c r="AB109" s="46">
        <v>2024</v>
      </c>
      <c r="AC109"/>
    </row>
    <row r="110" spans="1:29" ht="15.75" x14ac:dyDescent="0.25">
      <c r="A110" s="20">
        <v>109</v>
      </c>
      <c r="B110" s="21" t="s">
        <v>905</v>
      </c>
      <c r="C110" s="21" t="s">
        <v>102</v>
      </c>
      <c r="D110" s="21" t="s">
        <v>22</v>
      </c>
      <c r="E110" s="21" t="s">
        <v>37</v>
      </c>
      <c r="F110" s="21" t="s">
        <v>84</v>
      </c>
      <c r="G110" s="22">
        <v>25000</v>
      </c>
      <c r="H110" s="22">
        <f t="shared" si="18"/>
        <v>23522.5</v>
      </c>
      <c r="I110" s="22">
        <f t="shared" si="14"/>
        <v>717.5</v>
      </c>
      <c r="J110" s="22">
        <f t="shared" si="15"/>
        <v>1774.9999999999998</v>
      </c>
      <c r="K110" s="22">
        <f t="shared" si="19"/>
        <v>275</v>
      </c>
      <c r="L110" s="22">
        <f t="shared" si="22"/>
        <v>760</v>
      </c>
      <c r="M110" s="22">
        <f t="shared" si="23"/>
        <v>1772.5000000000002</v>
      </c>
      <c r="N110" s="22"/>
      <c r="O110" s="22">
        <f t="shared" si="16"/>
        <v>5300</v>
      </c>
      <c r="P110" s="22">
        <v>25</v>
      </c>
      <c r="Q110" s="41"/>
      <c r="R110" s="42"/>
      <c r="S110" s="13"/>
      <c r="T110" s="13">
        <v>200</v>
      </c>
      <c r="U110" s="19">
        <f t="shared" si="25"/>
        <v>0</v>
      </c>
      <c r="V110" s="42"/>
      <c r="W110" s="15">
        <f t="shared" si="20"/>
        <v>225</v>
      </c>
      <c r="X110" s="15">
        <f t="shared" si="17"/>
        <v>1477.5</v>
      </c>
      <c r="Y110" s="15">
        <f t="shared" si="24"/>
        <v>3547.5</v>
      </c>
      <c r="Z110" s="15">
        <f t="shared" si="21"/>
        <v>23297.5</v>
      </c>
      <c r="AA110" s="46" t="s">
        <v>623</v>
      </c>
      <c r="AB110" s="46">
        <v>2024</v>
      </c>
      <c r="AC110"/>
    </row>
    <row r="111" spans="1:29" ht="15.75" x14ac:dyDescent="0.25">
      <c r="A111" s="20">
        <v>110</v>
      </c>
      <c r="B111" s="24" t="s">
        <v>906</v>
      </c>
      <c r="C111" s="21" t="s">
        <v>102</v>
      </c>
      <c r="D111" s="21" t="s">
        <v>22</v>
      </c>
      <c r="E111" s="21" t="s">
        <v>37</v>
      </c>
      <c r="F111" s="21" t="s">
        <v>84</v>
      </c>
      <c r="G111" s="22">
        <v>25000</v>
      </c>
      <c r="H111" s="22">
        <f t="shared" si="18"/>
        <v>23522.5</v>
      </c>
      <c r="I111" s="22">
        <f t="shared" si="14"/>
        <v>717.5</v>
      </c>
      <c r="J111" s="22">
        <f t="shared" si="15"/>
        <v>1774.9999999999998</v>
      </c>
      <c r="K111" s="22">
        <f t="shared" si="19"/>
        <v>275</v>
      </c>
      <c r="L111" s="22">
        <f t="shared" si="22"/>
        <v>760</v>
      </c>
      <c r="M111" s="22">
        <f t="shared" si="23"/>
        <v>1772.5000000000002</v>
      </c>
      <c r="N111" s="22"/>
      <c r="O111" s="22">
        <f t="shared" si="16"/>
        <v>5300</v>
      </c>
      <c r="P111" s="22">
        <v>25</v>
      </c>
      <c r="Q111" s="22"/>
      <c r="R111" s="22"/>
      <c r="S111" s="34"/>
      <c r="T111" s="13">
        <v>200</v>
      </c>
      <c r="U111" s="19">
        <f t="shared" si="25"/>
        <v>0</v>
      </c>
      <c r="V111" s="22"/>
      <c r="W111" s="15">
        <f t="shared" si="20"/>
        <v>225</v>
      </c>
      <c r="X111" s="15">
        <f t="shared" si="17"/>
        <v>1477.5</v>
      </c>
      <c r="Y111" s="15">
        <f t="shared" si="24"/>
        <v>3547.5</v>
      </c>
      <c r="Z111" s="15">
        <f t="shared" si="21"/>
        <v>23297.5</v>
      </c>
      <c r="AA111" s="46" t="s">
        <v>623</v>
      </c>
      <c r="AB111" s="46">
        <v>2024</v>
      </c>
      <c r="AC111"/>
    </row>
    <row r="112" spans="1:29" ht="15.75" x14ac:dyDescent="0.25">
      <c r="A112" s="20">
        <v>1</v>
      </c>
      <c r="B112" s="40" t="s">
        <v>807</v>
      </c>
      <c r="C112" s="40" t="s">
        <v>103</v>
      </c>
      <c r="D112" s="40" t="s">
        <v>826</v>
      </c>
      <c r="E112" s="40" t="s">
        <v>27</v>
      </c>
      <c r="F112" s="40" t="s">
        <v>98</v>
      </c>
      <c r="G112" s="44">
        <v>360000</v>
      </c>
      <c r="H112" s="44">
        <f>+G112-(I112+L112+N112)</f>
        <v>342069.38</v>
      </c>
      <c r="I112" s="44">
        <f>IF(G112&lt;=374040,G112*2.87%,9334.68)</f>
        <v>10332</v>
      </c>
      <c r="J112" s="44">
        <f>IF(G112&lt;=374040,G112*7.1%,23092.75)</f>
        <v>25559.999999999996</v>
      </c>
      <c r="K112" s="44">
        <f>IF(G112&lt;=74808,G112*1.1%,851.51)</f>
        <v>851.51</v>
      </c>
      <c r="L112" s="44">
        <v>5883.16</v>
      </c>
      <c r="M112" s="44">
        <v>13720.92</v>
      </c>
      <c r="N112" s="44">
        <v>1715.46</v>
      </c>
      <c r="O112" s="44">
        <f>+I112+J112+K112+L112+M112+N112</f>
        <v>58063.049999999996</v>
      </c>
      <c r="P112" s="44">
        <v>25</v>
      </c>
      <c r="Q112" s="45"/>
      <c r="R112" s="14"/>
      <c r="S112" s="14">
        <v>1328.8</v>
      </c>
      <c r="T112" s="14"/>
      <c r="U112" s="14">
        <v>74100.210000000006</v>
      </c>
      <c r="V112" s="14"/>
      <c r="W112" s="14">
        <f>P112+Q112+R112+S112+T112+U112</f>
        <v>75454.010000000009</v>
      </c>
      <c r="X112" s="14">
        <f>+I112+L112+N112</f>
        <v>17930.62</v>
      </c>
      <c r="Y112" s="14">
        <f>+J112+M112</f>
        <v>39280.92</v>
      </c>
      <c r="Z112" s="14">
        <f>+G112-(W112+X112)</f>
        <v>266615.37</v>
      </c>
      <c r="AA112" s="46" t="s">
        <v>634</v>
      </c>
      <c r="AB112" s="46">
        <v>2024</v>
      </c>
      <c r="AC112"/>
    </row>
    <row r="113" spans="1:29" ht="30.75" x14ac:dyDescent="0.25">
      <c r="A113" s="20">
        <v>2</v>
      </c>
      <c r="B113" s="21" t="s">
        <v>784</v>
      </c>
      <c r="C113" s="21" t="s">
        <v>102</v>
      </c>
      <c r="D113" s="21" t="s">
        <v>19</v>
      </c>
      <c r="E113" s="21" t="s">
        <v>71</v>
      </c>
      <c r="F113" s="21" t="s">
        <v>98</v>
      </c>
      <c r="G113" s="22">
        <v>300000</v>
      </c>
      <c r="H113" s="22">
        <f>+G113-(I113+L113+N113)</f>
        <v>285506.84000000003</v>
      </c>
      <c r="I113" s="22">
        <f t="shared" ref="I113:I176" si="26">IF(G113&lt;=374040,G113*2.87%,9334.68)</f>
        <v>8610</v>
      </c>
      <c r="J113" s="22">
        <f t="shared" ref="J113:J176" si="27">IF(G113&lt;=374040,G113*7.1%,23092.75)</f>
        <v>21299.999999999996</v>
      </c>
      <c r="K113" s="22">
        <f t="shared" ref="K113:K176" si="28">IF(G113&lt;=74808,G113*1.1%,851.51)</f>
        <v>851.51</v>
      </c>
      <c r="L113" s="22">
        <v>5883.16</v>
      </c>
      <c r="M113" s="22">
        <v>13720.92</v>
      </c>
      <c r="N113" s="22"/>
      <c r="O113" s="22">
        <f t="shared" ref="O113:O176" si="29">+I113+J113+K113+L113+M113+N113</f>
        <v>50365.59</v>
      </c>
      <c r="P113" s="22">
        <v>25</v>
      </c>
      <c r="Q113" s="14"/>
      <c r="R113" s="15"/>
      <c r="S113" s="15"/>
      <c r="T113" s="15"/>
      <c r="U113" s="15">
        <v>59959.58</v>
      </c>
      <c r="V113" s="15"/>
      <c r="W113" s="15">
        <f>P113+Q113+R113+S113+T113+U113</f>
        <v>59984.58</v>
      </c>
      <c r="X113" s="15">
        <f t="shared" ref="X113:X176" si="30">+I113+L113+N113</f>
        <v>14493.16</v>
      </c>
      <c r="Y113" s="15">
        <f t="shared" ref="Y113:Y127" si="31">+J113+M113</f>
        <v>35020.92</v>
      </c>
      <c r="Z113" s="15">
        <f t="shared" ref="Z113:Z176" si="32">+G113-(W113+X113)</f>
        <v>225522.26</v>
      </c>
      <c r="AA113" s="35" t="s">
        <v>634</v>
      </c>
      <c r="AB113" s="35">
        <v>2024</v>
      </c>
      <c r="AC113" s="4"/>
    </row>
    <row r="114" spans="1:29" ht="30.75" x14ac:dyDescent="0.25">
      <c r="A114" s="20">
        <v>3</v>
      </c>
      <c r="B114" s="21" t="s">
        <v>110</v>
      </c>
      <c r="C114" s="21" t="s">
        <v>103</v>
      </c>
      <c r="D114" s="21" t="s">
        <v>10</v>
      </c>
      <c r="E114" s="21" t="s">
        <v>53</v>
      </c>
      <c r="F114" s="21" t="s">
        <v>98</v>
      </c>
      <c r="G114" s="22">
        <v>300000</v>
      </c>
      <c r="H114" s="22">
        <f t="shared" ref="H114:H177" si="33">+G114-(I114+L114+N114)</f>
        <v>285506.84000000003</v>
      </c>
      <c r="I114" s="22">
        <f t="shared" si="26"/>
        <v>8610</v>
      </c>
      <c r="J114" s="22">
        <f t="shared" si="27"/>
        <v>21299.999999999996</v>
      </c>
      <c r="K114" s="22">
        <f t="shared" si="28"/>
        <v>851.51</v>
      </c>
      <c r="L114" s="22">
        <v>5883.16</v>
      </c>
      <c r="M114" s="22">
        <v>13720.92</v>
      </c>
      <c r="N114" s="22"/>
      <c r="O114" s="22">
        <f t="shared" si="29"/>
        <v>50365.59</v>
      </c>
      <c r="P114" s="22">
        <v>25</v>
      </c>
      <c r="Q114" s="15"/>
      <c r="R114" s="15"/>
      <c r="S114" s="15">
        <v>1328.8</v>
      </c>
      <c r="T114" s="15"/>
      <c r="U114" s="15">
        <v>59959.58</v>
      </c>
      <c r="V114" s="15"/>
      <c r="W114" s="15">
        <f t="shared" ref="W114:W177" si="34">P114+Q114+R114+S114+T114+U114</f>
        <v>61313.380000000005</v>
      </c>
      <c r="X114" s="15">
        <f t="shared" si="30"/>
        <v>14493.16</v>
      </c>
      <c r="Y114" s="15">
        <f t="shared" si="31"/>
        <v>35020.92</v>
      </c>
      <c r="Z114" s="15">
        <f t="shared" si="32"/>
        <v>224193.46</v>
      </c>
      <c r="AA114" s="35" t="s">
        <v>634</v>
      </c>
      <c r="AB114" s="35">
        <v>2024</v>
      </c>
      <c r="AC114" s="4"/>
    </row>
    <row r="115" spans="1:29" ht="30.75" x14ac:dyDescent="0.25">
      <c r="A115" s="20">
        <v>4</v>
      </c>
      <c r="B115" s="21" t="s">
        <v>115</v>
      </c>
      <c r="C115" s="21" t="s">
        <v>103</v>
      </c>
      <c r="D115" s="21" t="s">
        <v>889</v>
      </c>
      <c r="E115" s="21" t="s">
        <v>890</v>
      </c>
      <c r="F115" s="21" t="s">
        <v>84</v>
      </c>
      <c r="G115" s="22">
        <v>185000</v>
      </c>
      <c r="H115" s="22">
        <f>+G115-(I115+L115+N115)</f>
        <v>167204.66</v>
      </c>
      <c r="I115" s="22">
        <f t="shared" si="26"/>
        <v>5309.5</v>
      </c>
      <c r="J115" s="22">
        <f t="shared" si="27"/>
        <v>13134.999999999998</v>
      </c>
      <c r="K115" s="22">
        <f t="shared" si="28"/>
        <v>851.51</v>
      </c>
      <c r="L115" s="22">
        <f t="shared" ref="L115:L178" si="35">IF(G115&lt;=187020,G115*3.04%,4943.8)</f>
        <v>5624</v>
      </c>
      <c r="M115" s="22">
        <f t="shared" ref="M115:M178" si="36">IF(G115&lt;=187020,G115*7.09%,11530.11)</f>
        <v>13116.5</v>
      </c>
      <c r="N115" s="25">
        <v>6861.84</v>
      </c>
      <c r="O115" s="22">
        <f t="shared" si="29"/>
        <v>44898.349999999991</v>
      </c>
      <c r="P115" s="22">
        <v>25</v>
      </c>
      <c r="Q115" s="15">
        <v>48648.800000000003</v>
      </c>
      <c r="R115" s="15"/>
      <c r="S115" s="15">
        <v>1328.8</v>
      </c>
      <c r="T115" s="15">
        <v>200</v>
      </c>
      <c r="U115" s="15">
        <v>30384.03</v>
      </c>
      <c r="V115" s="15"/>
      <c r="W115" s="15">
        <f t="shared" si="34"/>
        <v>80586.63</v>
      </c>
      <c r="X115" s="15">
        <f t="shared" si="30"/>
        <v>17795.34</v>
      </c>
      <c r="Y115" s="15">
        <f t="shared" si="31"/>
        <v>26251.5</v>
      </c>
      <c r="Z115" s="15">
        <f t="shared" si="32"/>
        <v>86618.03</v>
      </c>
      <c r="AA115" s="35" t="s">
        <v>634</v>
      </c>
      <c r="AB115" s="35">
        <v>2024</v>
      </c>
      <c r="AC115" s="4"/>
    </row>
    <row r="116" spans="1:29" ht="30.75" x14ac:dyDescent="0.25">
      <c r="A116" s="20">
        <v>5</v>
      </c>
      <c r="B116" s="21" t="s">
        <v>116</v>
      </c>
      <c r="C116" s="21" t="s">
        <v>102</v>
      </c>
      <c r="D116" s="21" t="s">
        <v>4</v>
      </c>
      <c r="E116" s="21" t="s">
        <v>91</v>
      </c>
      <c r="F116" s="21" t="s">
        <v>84</v>
      </c>
      <c r="G116" s="22">
        <v>185000</v>
      </c>
      <c r="H116" s="22">
        <f t="shared" si="33"/>
        <v>174066.5</v>
      </c>
      <c r="I116" s="22">
        <f t="shared" si="26"/>
        <v>5309.5</v>
      </c>
      <c r="J116" s="22">
        <f t="shared" si="27"/>
        <v>13134.999999999998</v>
      </c>
      <c r="K116" s="22">
        <f t="shared" si="28"/>
        <v>851.51</v>
      </c>
      <c r="L116" s="22">
        <f t="shared" si="35"/>
        <v>5624</v>
      </c>
      <c r="M116" s="22">
        <f t="shared" si="36"/>
        <v>13116.5</v>
      </c>
      <c r="N116" s="22"/>
      <c r="O116" s="22">
        <f t="shared" si="29"/>
        <v>38036.509999999995</v>
      </c>
      <c r="P116" s="22">
        <v>25</v>
      </c>
      <c r="Q116" s="15">
        <v>18441</v>
      </c>
      <c r="R116" s="15"/>
      <c r="S116" s="15">
        <v>1328.8</v>
      </c>
      <c r="T116" s="15">
        <v>200</v>
      </c>
      <c r="U116" s="15">
        <v>32099.49</v>
      </c>
      <c r="V116" s="15"/>
      <c r="W116" s="15">
        <f t="shared" si="34"/>
        <v>52094.29</v>
      </c>
      <c r="X116" s="15">
        <f t="shared" si="30"/>
        <v>10933.5</v>
      </c>
      <c r="Y116" s="15">
        <f t="shared" si="31"/>
        <v>26251.5</v>
      </c>
      <c r="Z116" s="15">
        <f t="shared" si="32"/>
        <v>121972.20999999999</v>
      </c>
      <c r="AA116" s="35" t="s">
        <v>634</v>
      </c>
      <c r="AB116" s="35">
        <v>2024</v>
      </c>
      <c r="AC116" s="4"/>
    </row>
    <row r="117" spans="1:29" ht="30.75" x14ac:dyDescent="0.25">
      <c r="A117" s="20">
        <v>6</v>
      </c>
      <c r="B117" s="21" t="s">
        <v>117</v>
      </c>
      <c r="C117" s="21" t="s">
        <v>102</v>
      </c>
      <c r="D117" s="21" t="s">
        <v>793</v>
      </c>
      <c r="E117" s="21" t="s">
        <v>794</v>
      </c>
      <c r="F117" s="21" t="s">
        <v>84</v>
      </c>
      <c r="G117" s="22">
        <v>185000</v>
      </c>
      <c r="H117" s="22">
        <f t="shared" si="33"/>
        <v>170635.58</v>
      </c>
      <c r="I117" s="22">
        <f t="shared" si="26"/>
        <v>5309.5</v>
      </c>
      <c r="J117" s="22">
        <f t="shared" si="27"/>
        <v>13134.999999999998</v>
      </c>
      <c r="K117" s="22">
        <f t="shared" si="28"/>
        <v>851.51</v>
      </c>
      <c r="L117" s="22">
        <f t="shared" si="35"/>
        <v>5624</v>
      </c>
      <c r="M117" s="22">
        <f t="shared" si="36"/>
        <v>13116.5</v>
      </c>
      <c r="N117" s="25">
        <v>3430.92</v>
      </c>
      <c r="O117" s="22">
        <f t="shared" si="29"/>
        <v>41467.429999999993</v>
      </c>
      <c r="P117" s="22">
        <v>25</v>
      </c>
      <c r="Q117" s="15"/>
      <c r="R117" s="15"/>
      <c r="S117" s="15">
        <v>2657.6</v>
      </c>
      <c r="T117" s="15">
        <v>200</v>
      </c>
      <c r="U117" s="15">
        <v>31241.759999999998</v>
      </c>
      <c r="V117" s="15"/>
      <c r="W117" s="15">
        <f t="shared" si="34"/>
        <v>34124.36</v>
      </c>
      <c r="X117" s="15">
        <f t="shared" si="30"/>
        <v>14364.42</v>
      </c>
      <c r="Y117" s="15">
        <f t="shared" si="31"/>
        <v>26251.5</v>
      </c>
      <c r="Z117" s="15">
        <f t="shared" si="32"/>
        <v>136511.22</v>
      </c>
      <c r="AA117" s="35" t="s">
        <v>634</v>
      </c>
      <c r="AB117" s="35">
        <v>2024</v>
      </c>
      <c r="AC117" s="4"/>
    </row>
    <row r="118" spans="1:29" ht="30.75" x14ac:dyDescent="0.25">
      <c r="A118" s="20">
        <v>7</v>
      </c>
      <c r="B118" s="21" t="s">
        <v>119</v>
      </c>
      <c r="C118" s="21" t="s">
        <v>103</v>
      </c>
      <c r="D118" s="21" t="s">
        <v>10</v>
      </c>
      <c r="E118" s="21" t="s">
        <v>827</v>
      </c>
      <c r="F118" s="21" t="s">
        <v>84</v>
      </c>
      <c r="G118" s="22">
        <v>185000</v>
      </c>
      <c r="H118" s="22">
        <f t="shared" si="33"/>
        <v>174066.5</v>
      </c>
      <c r="I118" s="22">
        <f t="shared" si="26"/>
        <v>5309.5</v>
      </c>
      <c r="J118" s="22">
        <f t="shared" si="27"/>
        <v>13134.999999999998</v>
      </c>
      <c r="K118" s="22">
        <f t="shared" si="28"/>
        <v>851.51</v>
      </c>
      <c r="L118" s="22">
        <f t="shared" si="35"/>
        <v>5624</v>
      </c>
      <c r="M118" s="22">
        <f t="shared" si="36"/>
        <v>13116.5</v>
      </c>
      <c r="N118" s="22"/>
      <c r="O118" s="22">
        <f t="shared" si="29"/>
        <v>38036.509999999995</v>
      </c>
      <c r="P118" s="22">
        <v>25</v>
      </c>
      <c r="Q118" s="15">
        <v>13280.57</v>
      </c>
      <c r="R118" s="15"/>
      <c r="S118" s="15">
        <v>1328.8</v>
      </c>
      <c r="T118" s="15">
        <v>200</v>
      </c>
      <c r="U118" s="15">
        <v>32099.49</v>
      </c>
      <c r="V118" s="15"/>
      <c r="W118" s="15">
        <f t="shared" si="34"/>
        <v>46933.86</v>
      </c>
      <c r="X118" s="15">
        <f t="shared" si="30"/>
        <v>10933.5</v>
      </c>
      <c r="Y118" s="15">
        <f t="shared" si="31"/>
        <v>26251.5</v>
      </c>
      <c r="Z118" s="15">
        <f t="shared" si="32"/>
        <v>127132.64</v>
      </c>
      <c r="AA118" s="35" t="s">
        <v>634</v>
      </c>
      <c r="AB118" s="35">
        <v>2024</v>
      </c>
      <c r="AC118" s="4"/>
    </row>
    <row r="119" spans="1:29" ht="30.75" x14ac:dyDescent="0.25">
      <c r="A119" s="20">
        <v>8</v>
      </c>
      <c r="B119" s="21" t="s">
        <v>121</v>
      </c>
      <c r="C119" s="21" t="s">
        <v>102</v>
      </c>
      <c r="D119" s="21" t="s">
        <v>21</v>
      </c>
      <c r="E119" s="21" t="s">
        <v>48</v>
      </c>
      <c r="F119" s="21" t="s">
        <v>84</v>
      </c>
      <c r="G119" s="22">
        <v>155000</v>
      </c>
      <c r="H119" s="22">
        <f t="shared" si="33"/>
        <v>144124.04</v>
      </c>
      <c r="I119" s="22">
        <f t="shared" si="26"/>
        <v>4448.5</v>
      </c>
      <c r="J119" s="22">
        <f t="shared" si="27"/>
        <v>11004.999999999998</v>
      </c>
      <c r="K119" s="22">
        <f t="shared" si="28"/>
        <v>851.51</v>
      </c>
      <c r="L119" s="22">
        <f t="shared" si="35"/>
        <v>4712</v>
      </c>
      <c r="M119" s="22">
        <f t="shared" si="36"/>
        <v>10989.5</v>
      </c>
      <c r="N119" s="22">
        <v>1715.46</v>
      </c>
      <c r="O119" s="22">
        <f t="shared" si="29"/>
        <v>33721.97</v>
      </c>
      <c r="P119" s="22">
        <v>25</v>
      </c>
      <c r="Q119" s="15">
        <v>10389.9</v>
      </c>
      <c r="R119" s="15"/>
      <c r="S119" s="15">
        <v>419.24</v>
      </c>
      <c r="T119" s="15">
        <v>200</v>
      </c>
      <c r="U119" s="15">
        <v>24613.88</v>
      </c>
      <c r="V119" s="15"/>
      <c r="W119" s="15">
        <f t="shared" si="34"/>
        <v>35648.020000000004</v>
      </c>
      <c r="X119" s="15">
        <f t="shared" si="30"/>
        <v>10875.96</v>
      </c>
      <c r="Y119" s="15">
        <f t="shared" si="31"/>
        <v>21994.5</v>
      </c>
      <c r="Z119" s="15">
        <f t="shared" si="32"/>
        <v>108476.01999999999</v>
      </c>
      <c r="AA119" s="35" t="s">
        <v>634</v>
      </c>
      <c r="AB119" s="35">
        <v>2024</v>
      </c>
      <c r="AC119" s="4"/>
    </row>
    <row r="120" spans="1:29" ht="30.75" x14ac:dyDescent="0.25">
      <c r="A120" s="20">
        <v>9</v>
      </c>
      <c r="B120" s="21" t="s">
        <v>137</v>
      </c>
      <c r="C120" s="21" t="s">
        <v>102</v>
      </c>
      <c r="D120" s="21" t="s">
        <v>22</v>
      </c>
      <c r="E120" s="21" t="s">
        <v>788</v>
      </c>
      <c r="F120" s="21" t="s">
        <v>85</v>
      </c>
      <c r="G120" s="22">
        <v>140000</v>
      </c>
      <c r="H120" s="22">
        <f>+G120-(I120+L120+N120)</f>
        <v>130010.54000000001</v>
      </c>
      <c r="I120" s="22">
        <f t="shared" si="26"/>
        <v>4018</v>
      </c>
      <c r="J120" s="22">
        <f t="shared" si="27"/>
        <v>9940</v>
      </c>
      <c r="K120" s="22">
        <f t="shared" si="28"/>
        <v>851.51</v>
      </c>
      <c r="L120" s="22">
        <f t="shared" si="35"/>
        <v>4256</v>
      </c>
      <c r="M120" s="22">
        <f t="shared" si="36"/>
        <v>9926</v>
      </c>
      <c r="N120" s="22">
        <v>1715.46</v>
      </c>
      <c r="O120" s="22">
        <f>+I120+J120+K120+L120+M120+N120</f>
        <v>30706.97</v>
      </c>
      <c r="P120" s="22">
        <v>25</v>
      </c>
      <c r="Q120" s="15">
        <v>4694.38</v>
      </c>
      <c r="R120" s="15"/>
      <c r="S120" s="15">
        <v>0</v>
      </c>
      <c r="T120" s="15">
        <v>200</v>
      </c>
      <c r="U120" s="15">
        <v>21085.5</v>
      </c>
      <c r="V120" s="15"/>
      <c r="W120" s="15">
        <f t="shared" si="34"/>
        <v>26004.880000000001</v>
      </c>
      <c r="X120" s="15">
        <f t="shared" si="30"/>
        <v>9989.4599999999991</v>
      </c>
      <c r="Y120" s="15">
        <f>+J120+M120</f>
        <v>19866</v>
      </c>
      <c r="Z120" s="15">
        <f t="shared" si="32"/>
        <v>104005.66</v>
      </c>
      <c r="AA120" s="35" t="s">
        <v>634</v>
      </c>
      <c r="AB120" s="35">
        <v>2024</v>
      </c>
      <c r="AC120" s="4"/>
    </row>
    <row r="121" spans="1:29" ht="30.75" x14ac:dyDescent="0.25">
      <c r="A121" s="20">
        <v>10</v>
      </c>
      <c r="B121" s="21" t="s">
        <v>123</v>
      </c>
      <c r="C121" s="21" t="s">
        <v>102</v>
      </c>
      <c r="D121" s="21" t="s">
        <v>10</v>
      </c>
      <c r="E121" s="21" t="s">
        <v>829</v>
      </c>
      <c r="F121" s="21" t="s">
        <v>84</v>
      </c>
      <c r="G121" s="22">
        <v>145000</v>
      </c>
      <c r="H121" s="22">
        <f t="shared" si="33"/>
        <v>136430.5</v>
      </c>
      <c r="I121" s="22">
        <f t="shared" si="26"/>
        <v>4161.5</v>
      </c>
      <c r="J121" s="22">
        <f t="shared" si="27"/>
        <v>10294.999999999998</v>
      </c>
      <c r="K121" s="22">
        <f t="shared" si="28"/>
        <v>851.51</v>
      </c>
      <c r="L121" s="22">
        <f t="shared" si="35"/>
        <v>4408</v>
      </c>
      <c r="M121" s="22">
        <f t="shared" si="36"/>
        <v>10280.5</v>
      </c>
      <c r="N121" s="22"/>
      <c r="O121" s="22">
        <f t="shared" si="29"/>
        <v>29996.51</v>
      </c>
      <c r="P121" s="22">
        <v>25</v>
      </c>
      <c r="Q121" s="15">
        <v>6000</v>
      </c>
      <c r="R121" s="15"/>
      <c r="S121" s="15">
        <v>60.01</v>
      </c>
      <c r="T121" s="15">
        <v>200</v>
      </c>
      <c r="U121" s="15">
        <f>IF((H121*12)&gt;867123.01,(79776+(((H121*12)-867123.01)*0.25))/12,IF((H121*12)&gt;624329.01,(31216+(((H121*12)-624329.01)*0.2))/12,IF((H121*12)&gt;416220.01,(((H121*12)-416220.01)*0.15)/12,0)))</f>
        <v>22690.562291666665</v>
      </c>
      <c r="V121" s="15"/>
      <c r="W121" s="15">
        <f t="shared" si="34"/>
        <v>28975.572291666664</v>
      </c>
      <c r="X121" s="15">
        <f t="shared" si="30"/>
        <v>8569.5</v>
      </c>
      <c r="Y121" s="15">
        <f t="shared" si="31"/>
        <v>20575.5</v>
      </c>
      <c r="Z121" s="15">
        <f t="shared" si="32"/>
        <v>107454.92770833333</v>
      </c>
      <c r="AA121" s="35" t="s">
        <v>634</v>
      </c>
      <c r="AB121" s="35">
        <v>2024</v>
      </c>
      <c r="AC121" s="4"/>
    </row>
    <row r="122" spans="1:29" ht="30.75" x14ac:dyDescent="0.25">
      <c r="A122" s="20">
        <v>11</v>
      </c>
      <c r="B122" s="21" t="s">
        <v>125</v>
      </c>
      <c r="C122" s="21" t="s">
        <v>102</v>
      </c>
      <c r="D122" s="21" t="s">
        <v>94</v>
      </c>
      <c r="E122" s="21" t="s">
        <v>65</v>
      </c>
      <c r="F122" s="21" t="s">
        <v>85</v>
      </c>
      <c r="G122" s="22">
        <v>96000</v>
      </c>
      <c r="H122" s="22">
        <f t="shared" si="33"/>
        <v>88610.94</v>
      </c>
      <c r="I122" s="22">
        <f t="shared" si="26"/>
        <v>2755.2</v>
      </c>
      <c r="J122" s="22">
        <f t="shared" si="27"/>
        <v>6815.9999999999991</v>
      </c>
      <c r="K122" s="22">
        <f t="shared" si="28"/>
        <v>851.51</v>
      </c>
      <c r="L122" s="22">
        <f t="shared" si="35"/>
        <v>2918.4</v>
      </c>
      <c r="M122" s="22">
        <f t="shared" si="36"/>
        <v>6806.4000000000005</v>
      </c>
      <c r="N122" s="22">
        <v>1715.46</v>
      </c>
      <c r="O122" s="22">
        <f t="shared" si="29"/>
        <v>21862.969999999998</v>
      </c>
      <c r="P122" s="22">
        <v>25</v>
      </c>
      <c r="Q122" s="15">
        <v>3000</v>
      </c>
      <c r="R122" s="15"/>
      <c r="S122" s="15">
        <v>907.28</v>
      </c>
      <c r="T122" s="15">
        <v>200</v>
      </c>
      <c r="U122" s="15">
        <v>10735.6</v>
      </c>
      <c r="V122" s="15"/>
      <c r="W122" s="15">
        <f t="shared" si="34"/>
        <v>14867.880000000001</v>
      </c>
      <c r="X122" s="15">
        <f t="shared" si="30"/>
        <v>7389.06</v>
      </c>
      <c r="Y122" s="15">
        <f t="shared" si="31"/>
        <v>13622.4</v>
      </c>
      <c r="Z122" s="15">
        <f t="shared" si="32"/>
        <v>73743.06</v>
      </c>
      <c r="AA122" s="35" t="s">
        <v>634</v>
      </c>
      <c r="AB122" s="35">
        <v>2024</v>
      </c>
      <c r="AC122" s="4"/>
    </row>
    <row r="123" spans="1:29" ht="15.75" x14ac:dyDescent="0.25">
      <c r="A123" s="20">
        <v>12</v>
      </c>
      <c r="B123" s="21" t="s">
        <v>126</v>
      </c>
      <c r="C123" s="21" t="s">
        <v>103</v>
      </c>
      <c r="D123" s="21" t="s">
        <v>94</v>
      </c>
      <c r="E123" s="21" t="s">
        <v>58</v>
      </c>
      <c r="F123" s="21" t="s">
        <v>84</v>
      </c>
      <c r="G123" s="22">
        <v>60000</v>
      </c>
      <c r="H123" s="22">
        <f t="shared" si="33"/>
        <v>56454</v>
      </c>
      <c r="I123" s="22">
        <f t="shared" si="26"/>
        <v>1722</v>
      </c>
      <c r="J123" s="22">
        <f t="shared" si="27"/>
        <v>4260</v>
      </c>
      <c r="K123" s="22">
        <f t="shared" si="28"/>
        <v>660.00000000000011</v>
      </c>
      <c r="L123" s="22">
        <f t="shared" si="35"/>
        <v>1824</v>
      </c>
      <c r="M123" s="22">
        <f t="shared" si="36"/>
        <v>4254</v>
      </c>
      <c r="N123" s="22"/>
      <c r="O123" s="22">
        <f t="shared" si="29"/>
        <v>12720</v>
      </c>
      <c r="P123" s="22">
        <v>25</v>
      </c>
      <c r="Q123" s="15">
        <v>500</v>
      </c>
      <c r="R123" s="15"/>
      <c r="S123" s="15">
        <v>1025.07</v>
      </c>
      <c r="T123" s="15">
        <v>200</v>
      </c>
      <c r="U123" s="15">
        <v>3486.68</v>
      </c>
      <c r="V123" s="15"/>
      <c r="W123" s="15">
        <f t="shared" si="34"/>
        <v>5236.75</v>
      </c>
      <c r="X123" s="15">
        <f t="shared" si="30"/>
        <v>3546</v>
      </c>
      <c r="Y123" s="15">
        <f t="shared" si="31"/>
        <v>8514</v>
      </c>
      <c r="Z123" s="15">
        <f t="shared" si="32"/>
        <v>51217.25</v>
      </c>
      <c r="AA123" s="35" t="s">
        <v>634</v>
      </c>
      <c r="AB123" s="35">
        <v>2024</v>
      </c>
      <c r="AC123" s="4"/>
    </row>
    <row r="124" spans="1:29" ht="30.75" x14ac:dyDescent="0.25">
      <c r="A124" s="20">
        <v>13</v>
      </c>
      <c r="B124" s="21" t="s">
        <v>128</v>
      </c>
      <c r="C124" s="21" t="s">
        <v>102</v>
      </c>
      <c r="D124" s="21" t="s">
        <v>12</v>
      </c>
      <c r="E124" s="21" t="s">
        <v>865</v>
      </c>
      <c r="F124" s="21" t="s">
        <v>84</v>
      </c>
      <c r="G124" s="22">
        <v>155000</v>
      </c>
      <c r="H124" s="22">
        <f t="shared" si="33"/>
        <v>142408.57999999999</v>
      </c>
      <c r="I124" s="22">
        <f t="shared" si="26"/>
        <v>4448.5</v>
      </c>
      <c r="J124" s="22">
        <f t="shared" si="27"/>
        <v>11004.999999999998</v>
      </c>
      <c r="K124" s="22">
        <f t="shared" si="28"/>
        <v>851.51</v>
      </c>
      <c r="L124" s="22">
        <f t="shared" si="35"/>
        <v>4712</v>
      </c>
      <c r="M124" s="22">
        <f t="shared" si="36"/>
        <v>10989.5</v>
      </c>
      <c r="N124" s="25">
        <v>3430.92</v>
      </c>
      <c r="O124" s="22">
        <f t="shared" si="29"/>
        <v>35437.43</v>
      </c>
      <c r="P124" s="22">
        <v>25</v>
      </c>
      <c r="Q124" s="15"/>
      <c r="R124" s="15"/>
      <c r="S124" s="15">
        <v>1405.94</v>
      </c>
      <c r="T124" s="15">
        <v>200</v>
      </c>
      <c r="U124" s="15">
        <v>24185.01</v>
      </c>
      <c r="V124" s="15"/>
      <c r="W124" s="15">
        <f>P124+Q124+R124+S124+T124+U124</f>
        <v>25815.949999999997</v>
      </c>
      <c r="X124" s="15">
        <f t="shared" si="30"/>
        <v>12591.42</v>
      </c>
      <c r="Y124" s="15">
        <f t="shared" si="31"/>
        <v>21994.5</v>
      </c>
      <c r="Z124" s="15">
        <f t="shared" si="32"/>
        <v>116592.63</v>
      </c>
      <c r="AA124" s="35" t="s">
        <v>634</v>
      </c>
      <c r="AB124" s="35">
        <v>2024</v>
      </c>
      <c r="AC124" s="4"/>
    </row>
    <row r="125" spans="1:29" ht="30.75" x14ac:dyDescent="0.25">
      <c r="A125" s="20">
        <v>14</v>
      </c>
      <c r="B125" s="21" t="s">
        <v>129</v>
      </c>
      <c r="C125" s="21" t="s">
        <v>102</v>
      </c>
      <c r="D125" s="21" t="s">
        <v>16</v>
      </c>
      <c r="E125" s="21" t="s">
        <v>79</v>
      </c>
      <c r="F125" s="21" t="s">
        <v>84</v>
      </c>
      <c r="G125" s="22">
        <v>80000</v>
      </c>
      <c r="H125" s="22">
        <f t="shared" si="33"/>
        <v>75272</v>
      </c>
      <c r="I125" s="22">
        <f t="shared" si="26"/>
        <v>2296</v>
      </c>
      <c r="J125" s="22">
        <f t="shared" si="27"/>
        <v>5679.9999999999991</v>
      </c>
      <c r="K125" s="22">
        <f t="shared" si="28"/>
        <v>851.51</v>
      </c>
      <c r="L125" s="22">
        <f t="shared" si="35"/>
        <v>2432</v>
      </c>
      <c r="M125" s="22">
        <f t="shared" si="36"/>
        <v>5672</v>
      </c>
      <c r="N125" s="22"/>
      <c r="O125" s="22">
        <f t="shared" si="29"/>
        <v>16931.509999999998</v>
      </c>
      <c r="P125" s="22">
        <v>25</v>
      </c>
      <c r="Q125" s="15">
        <v>500</v>
      </c>
      <c r="R125" s="15"/>
      <c r="S125" s="15">
        <v>840</v>
      </c>
      <c r="T125" s="15">
        <v>200</v>
      </c>
      <c r="U125" s="15">
        <v>7400.87</v>
      </c>
      <c r="V125" s="15"/>
      <c r="W125" s="15">
        <f t="shared" si="34"/>
        <v>8965.869999999999</v>
      </c>
      <c r="X125" s="15">
        <f t="shared" si="30"/>
        <v>4728</v>
      </c>
      <c r="Y125" s="15">
        <f t="shared" si="31"/>
        <v>11352</v>
      </c>
      <c r="Z125" s="15">
        <f t="shared" si="32"/>
        <v>66306.13</v>
      </c>
      <c r="AA125" s="35" t="s">
        <v>634</v>
      </c>
      <c r="AB125" s="35">
        <v>2024</v>
      </c>
      <c r="AC125" s="4"/>
    </row>
    <row r="126" spans="1:29" ht="30.75" x14ac:dyDescent="0.25">
      <c r="A126" s="20">
        <v>15</v>
      </c>
      <c r="B126" s="21" t="s">
        <v>130</v>
      </c>
      <c r="C126" s="21" t="s">
        <v>102</v>
      </c>
      <c r="D126" s="21" t="s">
        <v>16</v>
      </c>
      <c r="E126" s="21" t="s">
        <v>61</v>
      </c>
      <c r="F126" s="21" t="s">
        <v>84</v>
      </c>
      <c r="G126" s="22">
        <v>80000</v>
      </c>
      <c r="H126" s="22">
        <f t="shared" si="33"/>
        <v>70125.62</v>
      </c>
      <c r="I126" s="22">
        <f t="shared" si="26"/>
        <v>2296</v>
      </c>
      <c r="J126" s="22">
        <f t="shared" si="27"/>
        <v>5679.9999999999991</v>
      </c>
      <c r="K126" s="22">
        <f t="shared" si="28"/>
        <v>851.51</v>
      </c>
      <c r="L126" s="22">
        <f t="shared" si="35"/>
        <v>2432</v>
      </c>
      <c r="M126" s="22">
        <f t="shared" si="36"/>
        <v>5672</v>
      </c>
      <c r="N126" s="22">
        <v>5146.38</v>
      </c>
      <c r="O126" s="22">
        <f t="shared" si="29"/>
        <v>22077.89</v>
      </c>
      <c r="P126" s="22">
        <v>25</v>
      </c>
      <c r="Q126" s="15">
        <v>1200</v>
      </c>
      <c r="R126" s="15"/>
      <c r="S126" s="15">
        <v>1860.11</v>
      </c>
      <c r="T126" s="15">
        <v>200</v>
      </c>
      <c r="U126" s="15">
        <v>6221</v>
      </c>
      <c r="V126" s="15"/>
      <c r="W126" s="15">
        <f t="shared" si="34"/>
        <v>9506.11</v>
      </c>
      <c r="X126" s="15">
        <f t="shared" si="30"/>
        <v>9874.380000000001</v>
      </c>
      <c r="Y126" s="15">
        <f t="shared" si="31"/>
        <v>11352</v>
      </c>
      <c r="Z126" s="15">
        <f t="shared" si="32"/>
        <v>60619.509999999995</v>
      </c>
      <c r="AA126" s="35" t="s">
        <v>634</v>
      </c>
      <c r="AB126" s="35">
        <v>2024</v>
      </c>
      <c r="AC126" s="4"/>
    </row>
    <row r="127" spans="1:29" ht="30.75" x14ac:dyDescent="0.25">
      <c r="A127" s="20">
        <v>16</v>
      </c>
      <c r="B127" s="21" t="s">
        <v>131</v>
      </c>
      <c r="C127" s="21" t="s">
        <v>102</v>
      </c>
      <c r="D127" s="21" t="s">
        <v>6</v>
      </c>
      <c r="E127" s="21" t="s">
        <v>866</v>
      </c>
      <c r="F127" s="21" t="s">
        <v>84</v>
      </c>
      <c r="G127" s="22">
        <v>95000</v>
      </c>
      <c r="H127" s="22">
        <f t="shared" si="33"/>
        <v>85954.58</v>
      </c>
      <c r="I127" s="22">
        <f t="shared" si="26"/>
        <v>2726.5</v>
      </c>
      <c r="J127" s="22">
        <f t="shared" si="27"/>
        <v>6744.9999999999991</v>
      </c>
      <c r="K127" s="22">
        <f t="shared" si="28"/>
        <v>851.51</v>
      </c>
      <c r="L127" s="22">
        <f t="shared" si="35"/>
        <v>2888</v>
      </c>
      <c r="M127" s="22">
        <f t="shared" si="36"/>
        <v>6735.5</v>
      </c>
      <c r="N127" s="25">
        <v>3430.92</v>
      </c>
      <c r="O127" s="22">
        <f t="shared" si="29"/>
        <v>23377.43</v>
      </c>
      <c r="P127" s="22">
        <v>25</v>
      </c>
      <c r="Q127" s="15"/>
      <c r="R127" s="15"/>
      <c r="S127" s="15">
        <v>4447.3</v>
      </c>
      <c r="T127" s="15">
        <v>200</v>
      </c>
      <c r="U127" s="15">
        <v>10071.51</v>
      </c>
      <c r="V127" s="15"/>
      <c r="W127" s="15">
        <f t="shared" si="34"/>
        <v>14743.810000000001</v>
      </c>
      <c r="X127" s="15">
        <f t="shared" si="30"/>
        <v>9045.42</v>
      </c>
      <c r="Y127" s="15">
        <f t="shared" si="31"/>
        <v>13480.5</v>
      </c>
      <c r="Z127" s="15">
        <f t="shared" si="32"/>
        <v>71210.76999999999</v>
      </c>
      <c r="AA127" s="35" t="s">
        <v>634</v>
      </c>
      <c r="AB127" s="35">
        <v>2024</v>
      </c>
      <c r="AC127" s="4"/>
    </row>
    <row r="128" spans="1:29" ht="30.75" x14ac:dyDescent="0.25">
      <c r="A128" s="20">
        <v>17</v>
      </c>
      <c r="B128" s="21" t="s">
        <v>132</v>
      </c>
      <c r="C128" s="21" t="s">
        <v>102</v>
      </c>
      <c r="D128" s="21" t="s">
        <v>4</v>
      </c>
      <c r="E128" s="21" t="s">
        <v>24</v>
      </c>
      <c r="F128" s="21" t="s">
        <v>84</v>
      </c>
      <c r="G128" s="22">
        <v>95000</v>
      </c>
      <c r="H128" s="22">
        <f t="shared" si="33"/>
        <v>85954.58</v>
      </c>
      <c r="I128" s="22">
        <f t="shared" si="26"/>
        <v>2726.5</v>
      </c>
      <c r="J128" s="22">
        <f t="shared" si="27"/>
        <v>6744.9999999999991</v>
      </c>
      <c r="K128" s="22">
        <f t="shared" si="28"/>
        <v>851.51</v>
      </c>
      <c r="L128" s="22">
        <f t="shared" si="35"/>
        <v>2888</v>
      </c>
      <c r="M128" s="22">
        <f t="shared" si="36"/>
        <v>6735.5</v>
      </c>
      <c r="N128" s="25">
        <v>3430.92</v>
      </c>
      <c r="O128" s="22">
        <f t="shared" si="29"/>
        <v>23377.43</v>
      </c>
      <c r="P128" s="22">
        <v>25</v>
      </c>
      <c r="Q128" s="15">
        <v>10686.79</v>
      </c>
      <c r="R128" s="15"/>
      <c r="S128" s="15">
        <v>2396.4299999999998</v>
      </c>
      <c r="T128" s="15">
        <v>200</v>
      </c>
      <c r="U128" s="15">
        <v>10071.51</v>
      </c>
      <c r="V128" s="15"/>
      <c r="W128" s="15">
        <f t="shared" si="34"/>
        <v>23379.730000000003</v>
      </c>
      <c r="X128" s="15">
        <f t="shared" si="30"/>
        <v>9045.42</v>
      </c>
      <c r="Y128" s="15">
        <f>+J128++K128+M128</f>
        <v>14332.009999999998</v>
      </c>
      <c r="Z128" s="15">
        <f t="shared" si="32"/>
        <v>62574.85</v>
      </c>
      <c r="AA128" s="35" t="s">
        <v>634</v>
      </c>
      <c r="AB128" s="35">
        <v>2024</v>
      </c>
      <c r="AC128" s="4"/>
    </row>
    <row r="129" spans="1:29" ht="60.75" x14ac:dyDescent="0.25">
      <c r="A129" s="20">
        <v>18</v>
      </c>
      <c r="B129" s="21" t="s">
        <v>133</v>
      </c>
      <c r="C129" s="21" t="s">
        <v>103</v>
      </c>
      <c r="D129" s="21" t="s">
        <v>831</v>
      </c>
      <c r="E129" s="21" t="s">
        <v>832</v>
      </c>
      <c r="F129" s="21" t="s">
        <v>84</v>
      </c>
      <c r="G129" s="22">
        <v>95000</v>
      </c>
      <c r="H129" s="22">
        <f t="shared" si="33"/>
        <v>89385.5</v>
      </c>
      <c r="I129" s="22">
        <f t="shared" si="26"/>
        <v>2726.5</v>
      </c>
      <c r="J129" s="22">
        <f t="shared" si="27"/>
        <v>6744.9999999999991</v>
      </c>
      <c r="K129" s="22">
        <f t="shared" si="28"/>
        <v>851.51</v>
      </c>
      <c r="L129" s="22">
        <f t="shared" si="35"/>
        <v>2888</v>
      </c>
      <c r="M129" s="22">
        <f t="shared" si="36"/>
        <v>6735.5</v>
      </c>
      <c r="N129" s="22"/>
      <c r="O129" s="22">
        <f t="shared" si="29"/>
        <v>19946.510000000002</v>
      </c>
      <c r="P129" s="22">
        <v>25</v>
      </c>
      <c r="Q129" s="15">
        <v>200</v>
      </c>
      <c r="R129" s="15"/>
      <c r="S129" s="15">
        <v>1729.57</v>
      </c>
      <c r="T129" s="15">
        <v>200</v>
      </c>
      <c r="U129" s="15">
        <v>10929.24</v>
      </c>
      <c r="V129" s="15"/>
      <c r="W129" s="15">
        <f t="shared" si="34"/>
        <v>13083.81</v>
      </c>
      <c r="X129" s="15">
        <f t="shared" si="30"/>
        <v>5614.5</v>
      </c>
      <c r="Y129" s="15">
        <f t="shared" ref="Y129:Y179" si="37">+J129+M129</f>
        <v>13480.5</v>
      </c>
      <c r="Z129" s="15">
        <f t="shared" si="32"/>
        <v>76301.69</v>
      </c>
      <c r="AA129" s="35" t="s">
        <v>634</v>
      </c>
      <c r="AB129" s="35">
        <v>2024</v>
      </c>
      <c r="AC129" s="4"/>
    </row>
    <row r="130" spans="1:29" ht="30.75" x14ac:dyDescent="0.25">
      <c r="A130" s="20">
        <v>19</v>
      </c>
      <c r="B130" s="21" t="s">
        <v>134</v>
      </c>
      <c r="C130" s="21" t="s">
        <v>102</v>
      </c>
      <c r="D130" s="21" t="s">
        <v>16</v>
      </c>
      <c r="E130" s="21" t="s">
        <v>45</v>
      </c>
      <c r="F130" s="21" t="s">
        <v>84</v>
      </c>
      <c r="G130" s="22">
        <v>80000</v>
      </c>
      <c r="H130" s="22">
        <f t="shared" si="33"/>
        <v>71841.08</v>
      </c>
      <c r="I130" s="22">
        <f t="shared" si="26"/>
        <v>2296</v>
      </c>
      <c r="J130" s="22">
        <f t="shared" si="27"/>
        <v>5679.9999999999991</v>
      </c>
      <c r="K130" s="22">
        <f t="shared" si="28"/>
        <v>851.51</v>
      </c>
      <c r="L130" s="22">
        <f t="shared" si="35"/>
        <v>2432</v>
      </c>
      <c r="M130" s="22">
        <f t="shared" si="36"/>
        <v>5672</v>
      </c>
      <c r="N130" s="25">
        <v>3430.92</v>
      </c>
      <c r="O130" s="22">
        <f t="shared" si="29"/>
        <v>20362.43</v>
      </c>
      <c r="P130" s="22">
        <v>25</v>
      </c>
      <c r="Q130" s="15"/>
      <c r="R130" s="15"/>
      <c r="S130" s="15">
        <v>2004.92</v>
      </c>
      <c r="T130" s="15">
        <v>200</v>
      </c>
      <c r="U130" s="15">
        <v>6564.09</v>
      </c>
      <c r="V130" s="15"/>
      <c r="W130" s="15">
        <f t="shared" si="34"/>
        <v>8794.01</v>
      </c>
      <c r="X130" s="15">
        <f t="shared" si="30"/>
        <v>8158.92</v>
      </c>
      <c r="Y130" s="15">
        <f t="shared" si="37"/>
        <v>11352</v>
      </c>
      <c r="Z130" s="15">
        <f t="shared" si="32"/>
        <v>63047.07</v>
      </c>
      <c r="AA130" s="35" t="s">
        <v>634</v>
      </c>
      <c r="AB130" s="35">
        <v>2024</v>
      </c>
      <c r="AC130" s="4"/>
    </row>
    <row r="131" spans="1:29" ht="15.75" x14ac:dyDescent="0.25">
      <c r="A131" s="20">
        <v>20</v>
      </c>
      <c r="B131" s="21" t="s">
        <v>140</v>
      </c>
      <c r="C131" s="21" t="s">
        <v>102</v>
      </c>
      <c r="D131" s="21" t="s">
        <v>826</v>
      </c>
      <c r="E131" s="21" t="s">
        <v>29</v>
      </c>
      <c r="F131" s="21" t="s">
        <v>99</v>
      </c>
      <c r="G131" s="22">
        <v>130000</v>
      </c>
      <c r="H131" s="22">
        <f t="shared" si="33"/>
        <v>122317</v>
      </c>
      <c r="I131" s="22">
        <f t="shared" si="26"/>
        <v>3731</v>
      </c>
      <c r="J131" s="22">
        <f t="shared" si="27"/>
        <v>9230</v>
      </c>
      <c r="K131" s="22">
        <f t="shared" si="28"/>
        <v>851.51</v>
      </c>
      <c r="L131" s="22">
        <f t="shared" si="35"/>
        <v>3952</v>
      </c>
      <c r="M131" s="22">
        <f t="shared" si="36"/>
        <v>9217</v>
      </c>
      <c r="N131" s="22"/>
      <c r="O131" s="22">
        <f t="shared" si="29"/>
        <v>26981.510000000002</v>
      </c>
      <c r="P131" s="22">
        <v>25</v>
      </c>
      <c r="Q131" s="15"/>
      <c r="R131" s="15"/>
      <c r="S131" s="15">
        <v>398.64</v>
      </c>
      <c r="T131" s="15">
        <v>200</v>
      </c>
      <c r="U131" s="15">
        <f t="shared" ref="U131:U133" si="38">IF((H131*12)&gt;867123.01,(79776+(((H131*12)-867123.01)*0.25))/12,IF((H131*12)&gt;624329.01,(31216+(((H131*12)-624329.01)*0.2))/12,IF((H131*12)&gt;416220.01,(((H131*12)-416220.01)*0.15)/12,0)))</f>
        <v>19162.187291666665</v>
      </c>
      <c r="V131" s="15"/>
      <c r="W131" s="15">
        <f t="shared" si="34"/>
        <v>19785.827291666665</v>
      </c>
      <c r="X131" s="15">
        <f t="shared" si="30"/>
        <v>7683</v>
      </c>
      <c r="Y131" s="15">
        <f t="shared" si="37"/>
        <v>18447</v>
      </c>
      <c r="Z131" s="15">
        <f t="shared" si="32"/>
        <v>102531.17270833334</v>
      </c>
      <c r="AA131" s="35" t="s">
        <v>634</v>
      </c>
      <c r="AB131" s="35">
        <v>2024</v>
      </c>
      <c r="AC131" s="4"/>
    </row>
    <row r="132" spans="1:29" ht="15.75" x14ac:dyDescent="0.25">
      <c r="A132" s="20">
        <v>21</v>
      </c>
      <c r="B132" s="21" t="s">
        <v>891</v>
      </c>
      <c r="C132" s="24" t="s">
        <v>103</v>
      </c>
      <c r="D132" s="23" t="s">
        <v>826</v>
      </c>
      <c r="E132" s="21" t="s">
        <v>853</v>
      </c>
      <c r="F132" s="24" t="s">
        <v>84</v>
      </c>
      <c r="G132" s="25">
        <v>100000</v>
      </c>
      <c r="H132" s="25">
        <f t="shared" si="33"/>
        <v>94090</v>
      </c>
      <c r="I132" s="22">
        <f t="shared" si="26"/>
        <v>2870</v>
      </c>
      <c r="J132" s="22">
        <f t="shared" si="27"/>
        <v>7099.9999999999991</v>
      </c>
      <c r="K132" s="22">
        <f t="shared" si="28"/>
        <v>851.51</v>
      </c>
      <c r="L132" s="22">
        <f t="shared" si="35"/>
        <v>3040</v>
      </c>
      <c r="M132" s="22">
        <f t="shared" si="36"/>
        <v>7090.0000000000009</v>
      </c>
      <c r="N132" s="25"/>
      <c r="O132" s="25">
        <f t="shared" si="29"/>
        <v>20951.510000000002</v>
      </c>
      <c r="P132" s="25">
        <v>25</v>
      </c>
      <c r="Q132" s="15"/>
      <c r="R132" s="26"/>
      <c r="S132" s="26"/>
      <c r="T132" s="15">
        <v>200</v>
      </c>
      <c r="U132" s="26">
        <v>12105.37</v>
      </c>
      <c r="V132" s="26"/>
      <c r="W132" s="15">
        <f t="shared" si="34"/>
        <v>12330.37</v>
      </c>
      <c r="X132" s="15">
        <f t="shared" si="30"/>
        <v>5910</v>
      </c>
      <c r="Y132" s="26">
        <f t="shared" si="37"/>
        <v>14190</v>
      </c>
      <c r="Z132" s="15">
        <f t="shared" si="32"/>
        <v>81759.63</v>
      </c>
      <c r="AA132" s="35" t="s">
        <v>634</v>
      </c>
      <c r="AB132" s="35">
        <v>2024</v>
      </c>
      <c r="AC132" s="4"/>
    </row>
    <row r="133" spans="1:29" ht="30.75" x14ac:dyDescent="0.25">
      <c r="A133" s="20">
        <v>22</v>
      </c>
      <c r="B133" s="24" t="s">
        <v>867</v>
      </c>
      <c r="C133" s="24" t="s">
        <v>103</v>
      </c>
      <c r="D133" s="23" t="s">
        <v>94</v>
      </c>
      <c r="E133" s="21" t="s">
        <v>868</v>
      </c>
      <c r="F133" s="21" t="s">
        <v>85</v>
      </c>
      <c r="G133" s="25">
        <v>65000</v>
      </c>
      <c r="H133" s="25">
        <f>+G133-(I133+L133+N133)</f>
        <v>61158.5</v>
      </c>
      <c r="I133" s="22">
        <f t="shared" si="26"/>
        <v>1865.5</v>
      </c>
      <c r="J133" s="22">
        <f t="shared" si="27"/>
        <v>4615</v>
      </c>
      <c r="K133" s="22">
        <f t="shared" si="28"/>
        <v>715.00000000000011</v>
      </c>
      <c r="L133" s="22">
        <f t="shared" si="35"/>
        <v>1976</v>
      </c>
      <c r="M133" s="22">
        <f t="shared" si="36"/>
        <v>4608.5</v>
      </c>
      <c r="N133" s="25"/>
      <c r="O133" s="25">
        <f>+I133+J133+K133+L133+M133+N133</f>
        <v>13780</v>
      </c>
      <c r="P133" s="22">
        <v>25</v>
      </c>
      <c r="Q133" s="15"/>
      <c r="R133" s="26"/>
      <c r="S133" s="26">
        <v>1348.49</v>
      </c>
      <c r="T133" s="15">
        <v>200</v>
      </c>
      <c r="U133" s="26">
        <f t="shared" si="38"/>
        <v>4427.5498333333335</v>
      </c>
      <c r="V133" s="26"/>
      <c r="W133" s="15">
        <f t="shared" si="34"/>
        <v>6001.0398333333333</v>
      </c>
      <c r="X133" s="15">
        <f t="shared" si="30"/>
        <v>3841.5</v>
      </c>
      <c r="Y133" s="26">
        <f>+J133+M133</f>
        <v>9223.5</v>
      </c>
      <c r="Z133" s="15">
        <f t="shared" si="32"/>
        <v>55157.460166666671</v>
      </c>
      <c r="AA133" s="35" t="s">
        <v>634</v>
      </c>
      <c r="AB133" s="35">
        <v>2024</v>
      </c>
      <c r="AC133" s="4"/>
    </row>
    <row r="134" spans="1:29" ht="30.75" x14ac:dyDescent="0.25">
      <c r="A134" s="20">
        <v>23</v>
      </c>
      <c r="B134" s="21" t="s">
        <v>144</v>
      </c>
      <c r="C134" s="21" t="s">
        <v>103</v>
      </c>
      <c r="D134" s="21" t="s">
        <v>10</v>
      </c>
      <c r="E134" s="21" t="s">
        <v>40</v>
      </c>
      <c r="F134" s="21" t="s">
        <v>85</v>
      </c>
      <c r="G134" s="22">
        <v>95000</v>
      </c>
      <c r="H134" s="22">
        <f t="shared" si="33"/>
        <v>87670.04</v>
      </c>
      <c r="I134" s="22">
        <f t="shared" si="26"/>
        <v>2726.5</v>
      </c>
      <c r="J134" s="22">
        <f t="shared" si="27"/>
        <v>6744.9999999999991</v>
      </c>
      <c r="K134" s="22">
        <f t="shared" si="28"/>
        <v>851.51</v>
      </c>
      <c r="L134" s="22">
        <f t="shared" si="35"/>
        <v>2888</v>
      </c>
      <c r="M134" s="22">
        <f t="shared" si="36"/>
        <v>6735.5</v>
      </c>
      <c r="N134" s="22">
        <v>1715.46</v>
      </c>
      <c r="O134" s="22">
        <f t="shared" si="29"/>
        <v>21661.97</v>
      </c>
      <c r="P134" s="22">
        <v>25</v>
      </c>
      <c r="Q134" s="15"/>
      <c r="R134" s="15"/>
      <c r="S134" s="15">
        <v>1814.78</v>
      </c>
      <c r="T134" s="15">
        <v>200</v>
      </c>
      <c r="U134" s="15">
        <v>10500.38</v>
      </c>
      <c r="V134" s="15"/>
      <c r="W134" s="15">
        <f t="shared" si="34"/>
        <v>12540.16</v>
      </c>
      <c r="X134" s="15">
        <f t="shared" si="30"/>
        <v>7329.96</v>
      </c>
      <c r="Y134" s="15">
        <f t="shared" si="37"/>
        <v>13480.5</v>
      </c>
      <c r="Z134" s="15">
        <f t="shared" si="32"/>
        <v>75129.88</v>
      </c>
      <c r="AA134" s="35" t="s">
        <v>634</v>
      </c>
      <c r="AB134" s="35">
        <v>2024</v>
      </c>
      <c r="AC134" s="4"/>
    </row>
    <row r="135" spans="1:29" ht="30.75" x14ac:dyDescent="0.25">
      <c r="A135" s="20">
        <v>24</v>
      </c>
      <c r="B135" s="21" t="s">
        <v>145</v>
      </c>
      <c r="C135" s="21" t="s">
        <v>102</v>
      </c>
      <c r="D135" s="21" t="s">
        <v>10</v>
      </c>
      <c r="E135" s="21" t="s">
        <v>50</v>
      </c>
      <c r="F135" s="21" t="s">
        <v>84</v>
      </c>
      <c r="G135" s="22">
        <v>95000</v>
      </c>
      <c r="H135" s="22">
        <f t="shared" si="33"/>
        <v>85954.58</v>
      </c>
      <c r="I135" s="22">
        <f t="shared" si="26"/>
        <v>2726.5</v>
      </c>
      <c r="J135" s="22">
        <f t="shared" si="27"/>
        <v>6744.9999999999991</v>
      </c>
      <c r="K135" s="22">
        <f t="shared" si="28"/>
        <v>851.51</v>
      </c>
      <c r="L135" s="22">
        <f t="shared" si="35"/>
        <v>2888</v>
      </c>
      <c r="M135" s="22">
        <f t="shared" si="36"/>
        <v>6735.5</v>
      </c>
      <c r="N135" s="25">
        <v>3430.92</v>
      </c>
      <c r="O135" s="22">
        <f t="shared" si="29"/>
        <v>23377.43</v>
      </c>
      <c r="P135" s="22">
        <v>25</v>
      </c>
      <c r="Q135" s="15"/>
      <c r="R135" s="15"/>
      <c r="S135" s="15"/>
      <c r="T135" s="15">
        <v>200</v>
      </c>
      <c r="U135" s="15">
        <v>10071.51</v>
      </c>
      <c r="V135" s="15"/>
      <c r="W135" s="15">
        <f t="shared" si="34"/>
        <v>10296.51</v>
      </c>
      <c r="X135" s="15">
        <f t="shared" si="30"/>
        <v>9045.42</v>
      </c>
      <c r="Y135" s="15">
        <f t="shared" si="37"/>
        <v>13480.5</v>
      </c>
      <c r="Z135" s="15">
        <f t="shared" si="32"/>
        <v>75658.070000000007</v>
      </c>
      <c r="AA135" s="35" t="s">
        <v>634</v>
      </c>
      <c r="AB135" s="35">
        <v>2024</v>
      </c>
      <c r="AC135" s="4"/>
    </row>
    <row r="136" spans="1:29" ht="30.75" x14ac:dyDescent="0.25">
      <c r="A136" s="20">
        <v>25</v>
      </c>
      <c r="B136" s="21" t="s">
        <v>146</v>
      </c>
      <c r="C136" s="21" t="s">
        <v>102</v>
      </c>
      <c r="D136" s="21" t="s">
        <v>10</v>
      </c>
      <c r="E136" s="21" t="s">
        <v>44</v>
      </c>
      <c r="F136" s="21" t="s">
        <v>84</v>
      </c>
      <c r="G136" s="22">
        <v>80000</v>
      </c>
      <c r="H136" s="22">
        <f t="shared" si="33"/>
        <v>75272</v>
      </c>
      <c r="I136" s="22">
        <f t="shared" si="26"/>
        <v>2296</v>
      </c>
      <c r="J136" s="22">
        <f t="shared" si="27"/>
        <v>5679.9999999999991</v>
      </c>
      <c r="K136" s="22">
        <f t="shared" si="28"/>
        <v>851.51</v>
      </c>
      <c r="L136" s="22">
        <f t="shared" si="35"/>
        <v>2432</v>
      </c>
      <c r="M136" s="22">
        <f t="shared" si="36"/>
        <v>5672</v>
      </c>
      <c r="N136" s="22"/>
      <c r="O136" s="22">
        <f t="shared" si="29"/>
        <v>16931.509999999998</v>
      </c>
      <c r="P136" s="22">
        <v>25</v>
      </c>
      <c r="Q136" s="15"/>
      <c r="R136" s="15"/>
      <c r="S136" s="15">
        <v>870.57</v>
      </c>
      <c r="T136" s="15">
        <v>200</v>
      </c>
      <c r="U136" s="15">
        <v>7400.87</v>
      </c>
      <c r="V136" s="15"/>
      <c r="W136" s="15">
        <f t="shared" si="34"/>
        <v>8496.44</v>
      </c>
      <c r="X136" s="15">
        <f t="shared" si="30"/>
        <v>4728</v>
      </c>
      <c r="Y136" s="15">
        <f t="shared" si="37"/>
        <v>11352</v>
      </c>
      <c r="Z136" s="15">
        <f t="shared" si="32"/>
        <v>66775.56</v>
      </c>
      <c r="AA136" s="35" t="s">
        <v>634</v>
      </c>
      <c r="AB136" s="35">
        <v>2024</v>
      </c>
      <c r="AC136" s="4"/>
    </row>
    <row r="137" spans="1:29" ht="15.75" x14ac:dyDescent="0.25">
      <c r="A137" s="20">
        <v>26</v>
      </c>
      <c r="B137" s="21" t="s">
        <v>869</v>
      </c>
      <c r="C137" s="21" t="s">
        <v>102</v>
      </c>
      <c r="D137" s="21" t="s">
        <v>10</v>
      </c>
      <c r="E137" s="21" t="s">
        <v>44</v>
      </c>
      <c r="F137" s="21" t="s">
        <v>84</v>
      </c>
      <c r="G137" s="22">
        <v>80000</v>
      </c>
      <c r="H137" s="22">
        <f t="shared" si="33"/>
        <v>75272</v>
      </c>
      <c r="I137" s="22">
        <f t="shared" si="26"/>
        <v>2296</v>
      </c>
      <c r="J137" s="22">
        <f t="shared" si="27"/>
        <v>5679.9999999999991</v>
      </c>
      <c r="K137" s="22">
        <f t="shared" si="28"/>
        <v>851.51</v>
      </c>
      <c r="L137" s="22">
        <f t="shared" si="35"/>
        <v>2432</v>
      </c>
      <c r="M137" s="22">
        <f t="shared" si="36"/>
        <v>5672</v>
      </c>
      <c r="N137" s="22"/>
      <c r="O137" s="22">
        <f t="shared" si="29"/>
        <v>16931.509999999998</v>
      </c>
      <c r="P137" s="22">
        <v>25</v>
      </c>
      <c r="Q137" s="15"/>
      <c r="R137" s="15"/>
      <c r="S137" s="15">
        <v>843.71</v>
      </c>
      <c r="T137" s="15">
        <v>200</v>
      </c>
      <c r="U137" s="15">
        <v>7400.87</v>
      </c>
      <c r="V137" s="15"/>
      <c r="W137" s="15">
        <f t="shared" si="34"/>
        <v>8469.58</v>
      </c>
      <c r="X137" s="15">
        <f t="shared" si="30"/>
        <v>4728</v>
      </c>
      <c r="Y137" s="15">
        <f t="shared" si="37"/>
        <v>11352</v>
      </c>
      <c r="Z137" s="15">
        <f t="shared" si="32"/>
        <v>66802.42</v>
      </c>
      <c r="AA137" s="35" t="s">
        <v>634</v>
      </c>
      <c r="AB137" s="35">
        <v>2024</v>
      </c>
      <c r="AC137" s="4"/>
    </row>
    <row r="138" spans="1:29" ht="30.75" x14ac:dyDescent="0.25">
      <c r="A138" s="20">
        <v>27</v>
      </c>
      <c r="B138" s="21" t="s">
        <v>148</v>
      </c>
      <c r="C138" s="21" t="s">
        <v>103</v>
      </c>
      <c r="D138" s="21" t="s">
        <v>10</v>
      </c>
      <c r="E138" s="21" t="s">
        <v>44</v>
      </c>
      <c r="F138" s="21" t="s">
        <v>84</v>
      </c>
      <c r="G138" s="22">
        <v>80000</v>
      </c>
      <c r="H138" s="22">
        <f t="shared" si="33"/>
        <v>75272</v>
      </c>
      <c r="I138" s="22">
        <f t="shared" si="26"/>
        <v>2296</v>
      </c>
      <c r="J138" s="22">
        <f t="shared" si="27"/>
        <v>5679.9999999999991</v>
      </c>
      <c r="K138" s="22">
        <f t="shared" si="28"/>
        <v>851.51</v>
      </c>
      <c r="L138" s="22">
        <f t="shared" si="35"/>
        <v>2432</v>
      </c>
      <c r="M138" s="22">
        <f t="shared" si="36"/>
        <v>5672</v>
      </c>
      <c r="N138" s="22"/>
      <c r="O138" s="22">
        <f t="shared" si="29"/>
        <v>16931.509999999998</v>
      </c>
      <c r="P138" s="22">
        <v>25</v>
      </c>
      <c r="Q138" s="15"/>
      <c r="R138" s="15"/>
      <c r="S138" s="15">
        <v>1287.3699999999999</v>
      </c>
      <c r="T138" s="15">
        <v>200</v>
      </c>
      <c r="U138" s="15">
        <v>7400.87</v>
      </c>
      <c r="V138" s="15"/>
      <c r="W138" s="15">
        <f t="shared" si="34"/>
        <v>8913.24</v>
      </c>
      <c r="X138" s="15">
        <f t="shared" si="30"/>
        <v>4728</v>
      </c>
      <c r="Y138" s="15">
        <f t="shared" si="37"/>
        <v>11352</v>
      </c>
      <c r="Z138" s="15">
        <f t="shared" si="32"/>
        <v>66358.759999999995</v>
      </c>
      <c r="AA138" s="35" t="s">
        <v>634</v>
      </c>
      <c r="AB138" s="35">
        <v>2024</v>
      </c>
      <c r="AC138" s="4"/>
    </row>
    <row r="139" spans="1:29" ht="30.75" x14ac:dyDescent="0.25">
      <c r="A139" s="20">
        <v>28</v>
      </c>
      <c r="B139" s="21" t="s">
        <v>149</v>
      </c>
      <c r="C139" s="21" t="s">
        <v>102</v>
      </c>
      <c r="D139" s="21" t="s">
        <v>10</v>
      </c>
      <c r="E139" s="21" t="s">
        <v>43</v>
      </c>
      <c r="F139" s="21" t="s">
        <v>84</v>
      </c>
      <c r="G139" s="22">
        <v>95000</v>
      </c>
      <c r="H139" s="22">
        <f t="shared" si="33"/>
        <v>87670.04</v>
      </c>
      <c r="I139" s="22">
        <f t="shared" si="26"/>
        <v>2726.5</v>
      </c>
      <c r="J139" s="22">
        <f t="shared" si="27"/>
        <v>6744.9999999999991</v>
      </c>
      <c r="K139" s="22">
        <f t="shared" si="28"/>
        <v>851.51</v>
      </c>
      <c r="L139" s="22">
        <f t="shared" si="35"/>
        <v>2888</v>
      </c>
      <c r="M139" s="22">
        <f t="shared" si="36"/>
        <v>6735.5</v>
      </c>
      <c r="N139" s="22">
        <v>1715.46</v>
      </c>
      <c r="O139" s="22">
        <f t="shared" si="29"/>
        <v>21661.97</v>
      </c>
      <c r="P139" s="22">
        <v>25</v>
      </c>
      <c r="Q139" s="15">
        <v>5000</v>
      </c>
      <c r="R139" s="15"/>
      <c r="S139" s="15">
        <v>2100.5</v>
      </c>
      <c r="T139" s="15">
        <v>200</v>
      </c>
      <c r="U139" s="15">
        <v>10500.38</v>
      </c>
      <c r="V139" s="15"/>
      <c r="W139" s="15">
        <f t="shared" si="34"/>
        <v>17825.879999999997</v>
      </c>
      <c r="X139" s="15">
        <f t="shared" si="30"/>
        <v>7329.96</v>
      </c>
      <c r="Y139" s="15">
        <f t="shared" si="37"/>
        <v>13480.5</v>
      </c>
      <c r="Z139" s="15">
        <f t="shared" si="32"/>
        <v>69844.160000000003</v>
      </c>
      <c r="AA139" s="35" t="s">
        <v>634</v>
      </c>
      <c r="AB139" s="35">
        <v>2024</v>
      </c>
      <c r="AC139" s="4"/>
    </row>
    <row r="140" spans="1:29" ht="30.75" x14ac:dyDescent="0.25">
      <c r="A140" s="20">
        <v>29</v>
      </c>
      <c r="B140" s="21" t="s">
        <v>151</v>
      </c>
      <c r="C140" s="21" t="s">
        <v>102</v>
      </c>
      <c r="D140" s="21" t="s">
        <v>793</v>
      </c>
      <c r="E140" s="21" t="s">
        <v>66</v>
      </c>
      <c r="F140" s="21" t="s">
        <v>84</v>
      </c>
      <c r="G140" s="22">
        <v>80000</v>
      </c>
      <c r="H140" s="22">
        <f t="shared" si="33"/>
        <v>75272</v>
      </c>
      <c r="I140" s="22">
        <f t="shared" si="26"/>
        <v>2296</v>
      </c>
      <c r="J140" s="22">
        <f t="shared" si="27"/>
        <v>5679.9999999999991</v>
      </c>
      <c r="K140" s="22">
        <f t="shared" si="28"/>
        <v>851.51</v>
      </c>
      <c r="L140" s="22">
        <f t="shared" si="35"/>
        <v>2432</v>
      </c>
      <c r="M140" s="22">
        <f t="shared" si="36"/>
        <v>5672</v>
      </c>
      <c r="N140" s="22"/>
      <c r="O140" s="22">
        <f t="shared" si="29"/>
        <v>16931.509999999998</v>
      </c>
      <c r="P140" s="22">
        <v>25</v>
      </c>
      <c r="Q140" s="15">
        <v>4000</v>
      </c>
      <c r="R140" s="15"/>
      <c r="S140" s="15">
        <v>2232.7600000000002</v>
      </c>
      <c r="T140" s="15">
        <v>200</v>
      </c>
      <c r="U140" s="15">
        <v>7400.87</v>
      </c>
      <c r="V140" s="15"/>
      <c r="W140" s="15">
        <f t="shared" si="34"/>
        <v>13858.630000000001</v>
      </c>
      <c r="X140" s="15">
        <f t="shared" si="30"/>
        <v>4728</v>
      </c>
      <c r="Y140" s="15">
        <f t="shared" si="37"/>
        <v>11352</v>
      </c>
      <c r="Z140" s="15">
        <f t="shared" si="32"/>
        <v>61413.369999999995</v>
      </c>
      <c r="AA140" s="35" t="s">
        <v>634</v>
      </c>
      <c r="AB140" s="35">
        <v>2024</v>
      </c>
      <c r="AC140" s="4"/>
    </row>
    <row r="141" spans="1:29" ht="30.75" x14ac:dyDescent="0.25">
      <c r="A141" s="20">
        <v>30</v>
      </c>
      <c r="B141" s="21" t="s">
        <v>153</v>
      </c>
      <c r="C141" s="21" t="s">
        <v>102</v>
      </c>
      <c r="D141" s="21" t="s">
        <v>17</v>
      </c>
      <c r="E141" s="21" t="s">
        <v>880</v>
      </c>
      <c r="F141" s="21" t="s">
        <v>84</v>
      </c>
      <c r="G141" s="22">
        <v>95000</v>
      </c>
      <c r="H141" s="22">
        <f t="shared" si="33"/>
        <v>87670.04</v>
      </c>
      <c r="I141" s="22">
        <f t="shared" si="26"/>
        <v>2726.5</v>
      </c>
      <c r="J141" s="22">
        <f t="shared" si="27"/>
        <v>6744.9999999999991</v>
      </c>
      <c r="K141" s="22">
        <f t="shared" si="28"/>
        <v>851.51</v>
      </c>
      <c r="L141" s="22">
        <f t="shared" si="35"/>
        <v>2888</v>
      </c>
      <c r="M141" s="22">
        <f t="shared" si="36"/>
        <v>6735.5</v>
      </c>
      <c r="N141" s="22">
        <v>1715.46</v>
      </c>
      <c r="O141" s="22">
        <f t="shared" si="29"/>
        <v>21661.97</v>
      </c>
      <c r="P141" s="22">
        <v>25</v>
      </c>
      <c r="Q141" s="15">
        <v>4328.3500000000004</v>
      </c>
      <c r="R141" s="15"/>
      <c r="S141" s="15">
        <v>480</v>
      </c>
      <c r="T141" s="15">
        <v>200</v>
      </c>
      <c r="U141" s="15">
        <v>10500.38</v>
      </c>
      <c r="V141" s="15"/>
      <c r="W141" s="15">
        <f t="shared" si="34"/>
        <v>15533.73</v>
      </c>
      <c r="X141" s="15">
        <f t="shared" si="30"/>
        <v>7329.96</v>
      </c>
      <c r="Y141" s="15">
        <f t="shared" si="37"/>
        <v>13480.5</v>
      </c>
      <c r="Z141" s="15">
        <f t="shared" si="32"/>
        <v>72136.31</v>
      </c>
      <c r="AA141" s="35" t="s">
        <v>634</v>
      </c>
      <c r="AB141" s="35">
        <v>2024</v>
      </c>
      <c r="AC141" s="4"/>
    </row>
    <row r="142" spans="1:29" ht="30.75" x14ac:dyDescent="0.25">
      <c r="A142" s="20">
        <v>31</v>
      </c>
      <c r="B142" s="21" t="s">
        <v>871</v>
      </c>
      <c r="C142" s="21" t="s">
        <v>103</v>
      </c>
      <c r="D142" s="21" t="s">
        <v>800</v>
      </c>
      <c r="E142" s="21" t="s">
        <v>83</v>
      </c>
      <c r="F142" s="21" t="s">
        <v>84</v>
      </c>
      <c r="G142" s="22">
        <v>48000</v>
      </c>
      <c r="H142" s="22">
        <f t="shared" si="33"/>
        <v>45163.199999999997</v>
      </c>
      <c r="I142" s="22">
        <f t="shared" si="26"/>
        <v>1377.6</v>
      </c>
      <c r="J142" s="22">
        <f t="shared" si="27"/>
        <v>3407.9999999999995</v>
      </c>
      <c r="K142" s="22">
        <f t="shared" si="28"/>
        <v>528</v>
      </c>
      <c r="L142" s="22">
        <f t="shared" si="35"/>
        <v>1459.2</v>
      </c>
      <c r="M142" s="22">
        <f t="shared" si="36"/>
        <v>3403.2000000000003</v>
      </c>
      <c r="N142" s="22"/>
      <c r="O142" s="22">
        <f t="shared" si="29"/>
        <v>10176</v>
      </c>
      <c r="P142" s="22">
        <v>25</v>
      </c>
      <c r="Q142" s="15">
        <v>1000</v>
      </c>
      <c r="R142" s="15"/>
      <c r="S142" s="15">
        <v>1594.56</v>
      </c>
      <c r="T142" s="15">
        <v>200</v>
      </c>
      <c r="U142" s="15">
        <v>1571.73</v>
      </c>
      <c r="V142" s="15"/>
      <c r="W142" s="15">
        <f t="shared" si="34"/>
        <v>4391.29</v>
      </c>
      <c r="X142" s="15">
        <f t="shared" si="30"/>
        <v>2836.8</v>
      </c>
      <c r="Y142" s="15">
        <f t="shared" si="37"/>
        <v>6811.2</v>
      </c>
      <c r="Z142" s="15">
        <f t="shared" si="32"/>
        <v>40771.910000000003</v>
      </c>
      <c r="AA142" s="35" t="s">
        <v>634</v>
      </c>
      <c r="AB142" s="35">
        <v>2024</v>
      </c>
      <c r="AC142" s="4"/>
    </row>
    <row r="143" spans="1:29" ht="30.75" x14ac:dyDescent="0.25">
      <c r="A143" s="20">
        <v>32</v>
      </c>
      <c r="B143" s="21" t="s">
        <v>124</v>
      </c>
      <c r="C143" s="21" t="s">
        <v>103</v>
      </c>
      <c r="D143" s="21" t="s">
        <v>10</v>
      </c>
      <c r="E143" s="21" t="s">
        <v>706</v>
      </c>
      <c r="F143" s="21" t="s">
        <v>84</v>
      </c>
      <c r="G143" s="22">
        <v>48000</v>
      </c>
      <c r="H143" s="22">
        <f>+G143-(I143+L143+N143)</f>
        <v>45163.199999999997</v>
      </c>
      <c r="I143" s="22">
        <f t="shared" si="26"/>
        <v>1377.6</v>
      </c>
      <c r="J143" s="22">
        <f t="shared" si="27"/>
        <v>3407.9999999999995</v>
      </c>
      <c r="K143" s="22">
        <f t="shared" si="28"/>
        <v>528</v>
      </c>
      <c r="L143" s="22">
        <f t="shared" si="35"/>
        <v>1459.2</v>
      </c>
      <c r="M143" s="22">
        <f t="shared" si="36"/>
        <v>3403.2000000000003</v>
      </c>
      <c r="N143" s="22"/>
      <c r="O143" s="22">
        <f>+I143+J143+K143+L143+M143+N143</f>
        <v>10176</v>
      </c>
      <c r="P143" s="22">
        <v>25</v>
      </c>
      <c r="Q143" s="15"/>
      <c r="R143" s="15"/>
      <c r="S143" s="15">
        <v>980.67</v>
      </c>
      <c r="T143" s="15">
        <v>200</v>
      </c>
      <c r="U143" s="15">
        <v>1571.73</v>
      </c>
      <c r="V143" s="15"/>
      <c r="W143" s="15">
        <f t="shared" si="34"/>
        <v>2777.4</v>
      </c>
      <c r="X143" s="15">
        <f t="shared" si="30"/>
        <v>2836.8</v>
      </c>
      <c r="Y143" s="15">
        <f>+J143+M143</f>
        <v>6811.2</v>
      </c>
      <c r="Z143" s="15">
        <f t="shared" si="32"/>
        <v>42385.8</v>
      </c>
      <c r="AA143" s="35" t="s">
        <v>634</v>
      </c>
      <c r="AB143" s="35">
        <v>2024</v>
      </c>
      <c r="AC143" s="4"/>
    </row>
    <row r="144" spans="1:29" ht="15.75" x14ac:dyDescent="0.25">
      <c r="A144" s="20">
        <v>33</v>
      </c>
      <c r="B144" s="21" t="s">
        <v>893</v>
      </c>
      <c r="C144" s="21" t="s">
        <v>102</v>
      </c>
      <c r="D144" s="21" t="s">
        <v>19</v>
      </c>
      <c r="E144" s="21" t="s">
        <v>73</v>
      </c>
      <c r="F144" s="21" t="s">
        <v>84</v>
      </c>
      <c r="G144" s="22">
        <v>60000</v>
      </c>
      <c r="H144" s="22">
        <f t="shared" si="33"/>
        <v>54738.54</v>
      </c>
      <c r="I144" s="22">
        <f t="shared" si="26"/>
        <v>1722</v>
      </c>
      <c r="J144" s="22">
        <f t="shared" si="27"/>
        <v>4260</v>
      </c>
      <c r="K144" s="22">
        <f t="shared" si="28"/>
        <v>660.00000000000011</v>
      </c>
      <c r="L144" s="22">
        <f t="shared" si="35"/>
        <v>1824</v>
      </c>
      <c r="M144" s="22">
        <f t="shared" si="36"/>
        <v>4254</v>
      </c>
      <c r="N144" s="22">
        <v>1715.46</v>
      </c>
      <c r="O144" s="22">
        <f t="shared" si="29"/>
        <v>14435.46</v>
      </c>
      <c r="P144" s="22">
        <v>25</v>
      </c>
      <c r="Q144" s="15">
        <v>6500</v>
      </c>
      <c r="R144" s="15"/>
      <c r="S144" s="15">
        <v>59.99</v>
      </c>
      <c r="T144" s="15">
        <v>200</v>
      </c>
      <c r="U144" s="15">
        <v>3143.58</v>
      </c>
      <c r="V144" s="15"/>
      <c r="W144" s="15">
        <f t="shared" si="34"/>
        <v>9928.57</v>
      </c>
      <c r="X144" s="15">
        <f t="shared" si="30"/>
        <v>5261.46</v>
      </c>
      <c r="Y144" s="15">
        <f t="shared" si="37"/>
        <v>8514</v>
      </c>
      <c r="Z144" s="15">
        <f t="shared" si="32"/>
        <v>44809.97</v>
      </c>
      <c r="AA144" s="35" t="s">
        <v>634</v>
      </c>
      <c r="AB144" s="35">
        <v>2024</v>
      </c>
      <c r="AC144" s="4"/>
    </row>
    <row r="145" spans="1:29" ht="30.75" x14ac:dyDescent="0.25">
      <c r="A145" s="20">
        <v>34</v>
      </c>
      <c r="B145" s="21" t="s">
        <v>157</v>
      </c>
      <c r="C145" s="21" t="s">
        <v>102</v>
      </c>
      <c r="D145" s="21" t="s">
        <v>10</v>
      </c>
      <c r="E145" s="21" t="s">
        <v>46</v>
      </c>
      <c r="F145" s="21" t="s">
        <v>84</v>
      </c>
      <c r="G145" s="22">
        <v>60000</v>
      </c>
      <c r="H145" s="22">
        <f t="shared" si="33"/>
        <v>56454</v>
      </c>
      <c r="I145" s="22">
        <f t="shared" si="26"/>
        <v>1722</v>
      </c>
      <c r="J145" s="22">
        <f t="shared" si="27"/>
        <v>4260</v>
      </c>
      <c r="K145" s="22">
        <f t="shared" si="28"/>
        <v>660.00000000000011</v>
      </c>
      <c r="L145" s="22">
        <f t="shared" si="35"/>
        <v>1824</v>
      </c>
      <c r="M145" s="22">
        <f t="shared" si="36"/>
        <v>4254</v>
      </c>
      <c r="N145" s="22"/>
      <c r="O145" s="22">
        <f t="shared" si="29"/>
        <v>12720</v>
      </c>
      <c r="P145" s="22">
        <v>25</v>
      </c>
      <c r="Q145" s="15">
        <v>5592.26</v>
      </c>
      <c r="R145" s="15"/>
      <c r="S145" s="15">
        <v>870.7</v>
      </c>
      <c r="T145" s="15">
        <v>200</v>
      </c>
      <c r="U145" s="15">
        <v>3486.68</v>
      </c>
      <c r="V145" s="15"/>
      <c r="W145" s="15">
        <f t="shared" si="34"/>
        <v>10174.64</v>
      </c>
      <c r="X145" s="15">
        <f t="shared" si="30"/>
        <v>3546</v>
      </c>
      <c r="Y145" s="15">
        <f t="shared" si="37"/>
        <v>8514</v>
      </c>
      <c r="Z145" s="15">
        <f t="shared" si="32"/>
        <v>46279.360000000001</v>
      </c>
      <c r="AA145" s="35" t="s">
        <v>634</v>
      </c>
      <c r="AB145" s="35">
        <v>2024</v>
      </c>
      <c r="AC145" s="4"/>
    </row>
    <row r="146" spans="1:29" ht="30.75" x14ac:dyDescent="0.25">
      <c r="A146" s="20">
        <v>35</v>
      </c>
      <c r="B146" s="21" t="s">
        <v>158</v>
      </c>
      <c r="C146" s="21" t="s">
        <v>102</v>
      </c>
      <c r="D146" s="21" t="s">
        <v>834</v>
      </c>
      <c r="E146" s="21" t="s">
        <v>874</v>
      </c>
      <c r="F146" s="21" t="s">
        <v>84</v>
      </c>
      <c r="G146" s="22">
        <v>60000</v>
      </c>
      <c r="H146" s="22">
        <f t="shared" si="33"/>
        <v>54738.54</v>
      </c>
      <c r="I146" s="22">
        <f t="shared" si="26"/>
        <v>1722</v>
      </c>
      <c r="J146" s="22">
        <f t="shared" si="27"/>
        <v>4260</v>
      </c>
      <c r="K146" s="22">
        <f t="shared" si="28"/>
        <v>660.00000000000011</v>
      </c>
      <c r="L146" s="22">
        <f t="shared" si="35"/>
        <v>1824</v>
      </c>
      <c r="M146" s="22">
        <f t="shared" si="36"/>
        <v>4254</v>
      </c>
      <c r="N146" s="22">
        <v>1715.46</v>
      </c>
      <c r="O146" s="22">
        <f t="shared" si="29"/>
        <v>14435.46</v>
      </c>
      <c r="P146" s="22">
        <v>25</v>
      </c>
      <c r="Q146" s="15"/>
      <c r="R146" s="15"/>
      <c r="S146" s="15">
        <v>1033.74</v>
      </c>
      <c r="T146" s="15">
        <v>200</v>
      </c>
      <c r="U146" s="15">
        <v>3143.58</v>
      </c>
      <c r="V146" s="15"/>
      <c r="W146" s="15">
        <f t="shared" si="34"/>
        <v>4402.32</v>
      </c>
      <c r="X146" s="15">
        <f t="shared" si="30"/>
        <v>5261.46</v>
      </c>
      <c r="Y146" s="15">
        <f t="shared" si="37"/>
        <v>8514</v>
      </c>
      <c r="Z146" s="15">
        <f t="shared" si="32"/>
        <v>50336.22</v>
      </c>
      <c r="AA146" s="35" t="s">
        <v>634</v>
      </c>
      <c r="AB146" s="35">
        <v>2024</v>
      </c>
      <c r="AC146" s="4"/>
    </row>
    <row r="147" spans="1:29" ht="15.75" x14ac:dyDescent="0.25">
      <c r="A147" s="20">
        <v>36</v>
      </c>
      <c r="B147" s="21" t="s">
        <v>159</v>
      </c>
      <c r="C147" s="21" t="s">
        <v>103</v>
      </c>
      <c r="D147" s="21" t="s">
        <v>21</v>
      </c>
      <c r="E147" s="21" t="s">
        <v>68</v>
      </c>
      <c r="F147" s="21" t="s">
        <v>84</v>
      </c>
      <c r="G147" s="22">
        <v>60000</v>
      </c>
      <c r="H147" s="22">
        <f t="shared" si="33"/>
        <v>54738.54</v>
      </c>
      <c r="I147" s="22">
        <f t="shared" si="26"/>
        <v>1722</v>
      </c>
      <c r="J147" s="22">
        <f t="shared" si="27"/>
        <v>4260</v>
      </c>
      <c r="K147" s="22">
        <f t="shared" si="28"/>
        <v>660.00000000000011</v>
      </c>
      <c r="L147" s="22">
        <f t="shared" si="35"/>
        <v>1824</v>
      </c>
      <c r="M147" s="22">
        <f t="shared" si="36"/>
        <v>4254</v>
      </c>
      <c r="N147" s="22">
        <v>1715.46</v>
      </c>
      <c r="O147" s="22">
        <f t="shared" si="29"/>
        <v>14435.46</v>
      </c>
      <c r="P147" s="22">
        <v>25</v>
      </c>
      <c r="Q147" s="15">
        <v>3495.45</v>
      </c>
      <c r="R147" s="15"/>
      <c r="S147" s="15">
        <v>731.99</v>
      </c>
      <c r="T147" s="15">
        <v>200</v>
      </c>
      <c r="U147" s="15">
        <v>3143.58</v>
      </c>
      <c r="V147" s="15"/>
      <c r="W147" s="15">
        <f t="shared" si="34"/>
        <v>7596.0199999999995</v>
      </c>
      <c r="X147" s="15">
        <f t="shared" si="30"/>
        <v>5261.46</v>
      </c>
      <c r="Y147" s="15">
        <f t="shared" si="37"/>
        <v>8514</v>
      </c>
      <c r="Z147" s="15">
        <f t="shared" si="32"/>
        <v>47142.520000000004</v>
      </c>
      <c r="AA147" s="35" t="s">
        <v>634</v>
      </c>
      <c r="AB147" s="35">
        <v>2024</v>
      </c>
      <c r="AC147" s="4"/>
    </row>
    <row r="148" spans="1:29" ht="15.75" x14ac:dyDescent="0.25">
      <c r="A148" s="20">
        <v>37</v>
      </c>
      <c r="B148" s="21" t="s">
        <v>150</v>
      </c>
      <c r="C148" s="21" t="s">
        <v>102</v>
      </c>
      <c r="D148" s="21" t="s">
        <v>16</v>
      </c>
      <c r="E148" s="21" t="s">
        <v>45</v>
      </c>
      <c r="F148" s="21" t="s">
        <v>84</v>
      </c>
      <c r="G148" s="22">
        <v>60000</v>
      </c>
      <c r="H148" s="22">
        <f>+G148-(I148+L148+N148)</f>
        <v>56454</v>
      </c>
      <c r="I148" s="22">
        <f t="shared" si="26"/>
        <v>1722</v>
      </c>
      <c r="J148" s="22">
        <f t="shared" si="27"/>
        <v>4260</v>
      </c>
      <c r="K148" s="22">
        <f t="shared" si="28"/>
        <v>660.00000000000011</v>
      </c>
      <c r="L148" s="22">
        <f t="shared" si="35"/>
        <v>1824</v>
      </c>
      <c r="M148" s="22">
        <f t="shared" si="36"/>
        <v>4254</v>
      </c>
      <c r="N148" s="22"/>
      <c r="O148" s="22">
        <f>+I148+J148+K148+L148+M148+N148</f>
        <v>12720</v>
      </c>
      <c r="P148" s="22">
        <v>25</v>
      </c>
      <c r="Q148" s="15"/>
      <c r="R148" s="15"/>
      <c r="S148" s="15">
        <v>758.73</v>
      </c>
      <c r="T148" s="15">
        <v>200</v>
      </c>
      <c r="U148" s="15">
        <f>IF((H148*12)&gt;867123.01,(79776+(((H148*12)-867123.01)*0.25))/12,IF((H148*12)&gt;624329.01,(31216+(((H148*12)-624329.01)*0.2))/12,IF((H148*12)&gt;416220.01,(((H148*12)-416220.01)*0.15)/12,0)))</f>
        <v>3486.6498333333329</v>
      </c>
      <c r="V148" s="15"/>
      <c r="W148" s="15">
        <f t="shared" si="34"/>
        <v>4470.3798333333325</v>
      </c>
      <c r="X148" s="15">
        <f t="shared" si="30"/>
        <v>3546</v>
      </c>
      <c r="Y148" s="15">
        <f>+J148+M148</f>
        <v>8514</v>
      </c>
      <c r="Z148" s="15">
        <f t="shared" si="32"/>
        <v>51983.620166666668</v>
      </c>
      <c r="AA148" s="35" t="s">
        <v>634</v>
      </c>
      <c r="AB148" s="35">
        <v>2024</v>
      </c>
      <c r="AC148" s="4"/>
    </row>
    <row r="149" spans="1:29" ht="30.75" x14ac:dyDescent="0.25">
      <c r="A149" s="20">
        <v>38</v>
      </c>
      <c r="B149" s="21" t="s">
        <v>160</v>
      </c>
      <c r="C149" s="21" t="s">
        <v>102</v>
      </c>
      <c r="D149" s="21" t="s">
        <v>4</v>
      </c>
      <c r="E149" s="21" t="s">
        <v>93</v>
      </c>
      <c r="F149" s="21" t="s">
        <v>84</v>
      </c>
      <c r="G149" s="22">
        <v>60000</v>
      </c>
      <c r="H149" s="22">
        <f t="shared" si="33"/>
        <v>56454</v>
      </c>
      <c r="I149" s="22">
        <f t="shared" si="26"/>
        <v>1722</v>
      </c>
      <c r="J149" s="22">
        <f t="shared" si="27"/>
        <v>4260</v>
      </c>
      <c r="K149" s="22">
        <f t="shared" si="28"/>
        <v>660.00000000000011</v>
      </c>
      <c r="L149" s="22">
        <f t="shared" si="35"/>
        <v>1824</v>
      </c>
      <c r="M149" s="22">
        <f t="shared" si="36"/>
        <v>4254</v>
      </c>
      <c r="N149" s="22"/>
      <c r="O149" s="22">
        <f t="shared" si="29"/>
        <v>12720</v>
      </c>
      <c r="P149" s="22">
        <v>25</v>
      </c>
      <c r="Q149" s="15">
        <v>2458.4</v>
      </c>
      <c r="R149" s="15"/>
      <c r="S149" s="15">
        <v>1654.55</v>
      </c>
      <c r="T149" s="15">
        <v>200</v>
      </c>
      <c r="U149" s="15">
        <f>IF((H149*12)&gt;867123.01,(79776+(((H149*12)-867123.01)*0.25))/12,IF((H149*12)&gt;624329.01,(31216+(((H149*12)-624329.01)*0.2))/12,IF((H149*12)&gt;416220.01,(((H149*12)-416220.01)*0.15)/12,0)))</f>
        <v>3486.6498333333329</v>
      </c>
      <c r="V149" s="15"/>
      <c r="W149" s="15">
        <f t="shared" si="34"/>
        <v>7824.5998333333328</v>
      </c>
      <c r="X149" s="15">
        <f t="shared" si="30"/>
        <v>3546</v>
      </c>
      <c r="Y149" s="15">
        <f t="shared" si="37"/>
        <v>8514</v>
      </c>
      <c r="Z149" s="15">
        <f t="shared" si="32"/>
        <v>48629.400166666666</v>
      </c>
      <c r="AA149" s="35" t="s">
        <v>634</v>
      </c>
      <c r="AB149" s="35">
        <v>2024</v>
      </c>
      <c r="AC149" s="4"/>
    </row>
    <row r="150" spans="1:29" ht="30.75" x14ac:dyDescent="0.25">
      <c r="A150" s="20">
        <v>39</v>
      </c>
      <c r="B150" s="21" t="s">
        <v>809</v>
      </c>
      <c r="C150" s="21" t="s">
        <v>102</v>
      </c>
      <c r="D150" s="21" t="s">
        <v>12</v>
      </c>
      <c r="E150" s="21" t="s">
        <v>75</v>
      </c>
      <c r="F150" s="21" t="s">
        <v>99</v>
      </c>
      <c r="G150" s="22">
        <v>65000</v>
      </c>
      <c r="H150" s="22">
        <f t="shared" si="33"/>
        <v>61158.5</v>
      </c>
      <c r="I150" s="22">
        <f t="shared" si="26"/>
        <v>1865.5</v>
      </c>
      <c r="J150" s="22">
        <f t="shared" si="27"/>
        <v>4615</v>
      </c>
      <c r="K150" s="22">
        <f t="shared" si="28"/>
        <v>715.00000000000011</v>
      </c>
      <c r="L150" s="22">
        <f t="shared" si="35"/>
        <v>1976</v>
      </c>
      <c r="M150" s="22">
        <f t="shared" si="36"/>
        <v>4608.5</v>
      </c>
      <c r="N150" s="22"/>
      <c r="O150" s="22">
        <f t="shared" si="29"/>
        <v>13780</v>
      </c>
      <c r="P150" s="22">
        <v>25</v>
      </c>
      <c r="Q150" s="15">
        <v>8537.7800000000007</v>
      </c>
      <c r="R150" s="15"/>
      <c r="S150" s="15">
        <v>884.84</v>
      </c>
      <c r="T150" s="15">
        <v>200</v>
      </c>
      <c r="U150" s="15">
        <f>IF((H150*12)&gt;867123.01,(79776+(((H150*12)-867123.01)*0.25))/12,IF((H150*12)&gt;624329.01,(31216+(((H150*12)-624329.01)*0.2))/12,IF((H150*12)&gt;416220.01,(((H150*12)-416220.01)*0.15)/12,0)))</f>
        <v>4427.5498333333335</v>
      </c>
      <c r="V150" s="15"/>
      <c r="W150" s="15">
        <f t="shared" si="34"/>
        <v>14075.169833333333</v>
      </c>
      <c r="X150" s="15">
        <f t="shared" si="30"/>
        <v>3841.5</v>
      </c>
      <c r="Y150" s="15">
        <f t="shared" si="37"/>
        <v>9223.5</v>
      </c>
      <c r="Z150" s="15">
        <f t="shared" si="32"/>
        <v>47083.330166666667</v>
      </c>
      <c r="AA150" s="35" t="s">
        <v>634</v>
      </c>
      <c r="AB150" s="35">
        <v>2024</v>
      </c>
      <c r="AC150" s="4"/>
    </row>
    <row r="151" spans="1:29" ht="30.75" x14ac:dyDescent="0.25">
      <c r="A151" s="20">
        <v>40</v>
      </c>
      <c r="B151" s="21" t="s">
        <v>162</v>
      </c>
      <c r="C151" s="21" t="s">
        <v>102</v>
      </c>
      <c r="D151" s="21" t="s">
        <v>15</v>
      </c>
      <c r="E151" s="21" t="s">
        <v>92</v>
      </c>
      <c r="F151" s="21" t="s">
        <v>99</v>
      </c>
      <c r="G151" s="22">
        <v>70000</v>
      </c>
      <c r="H151" s="22">
        <f t="shared" si="33"/>
        <v>60716.619999999995</v>
      </c>
      <c r="I151" s="22">
        <f t="shared" si="26"/>
        <v>2009</v>
      </c>
      <c r="J151" s="22">
        <f t="shared" si="27"/>
        <v>4970</v>
      </c>
      <c r="K151" s="22">
        <f t="shared" si="28"/>
        <v>770.00000000000011</v>
      </c>
      <c r="L151" s="22">
        <f t="shared" si="35"/>
        <v>2128</v>
      </c>
      <c r="M151" s="22">
        <f t="shared" si="36"/>
        <v>4963</v>
      </c>
      <c r="N151" s="22">
        <v>5146.38</v>
      </c>
      <c r="O151" s="22">
        <f t="shared" si="29"/>
        <v>19986.38</v>
      </c>
      <c r="P151" s="22">
        <v>25</v>
      </c>
      <c r="Q151" s="15"/>
      <c r="R151" s="15"/>
      <c r="S151" s="15">
        <v>797.28</v>
      </c>
      <c r="T151" s="15">
        <v>200</v>
      </c>
      <c r="U151" s="15">
        <v>4339.2</v>
      </c>
      <c r="V151" s="15"/>
      <c r="W151" s="15">
        <f t="shared" si="34"/>
        <v>5361.48</v>
      </c>
      <c r="X151" s="15">
        <f t="shared" si="30"/>
        <v>9283.380000000001</v>
      </c>
      <c r="Y151" s="15">
        <f t="shared" si="37"/>
        <v>9933</v>
      </c>
      <c r="Z151" s="15">
        <f t="shared" si="32"/>
        <v>55355.14</v>
      </c>
      <c r="AA151" s="35" t="s">
        <v>634</v>
      </c>
      <c r="AB151" s="35">
        <v>2024</v>
      </c>
      <c r="AC151" s="4"/>
    </row>
    <row r="152" spans="1:29" ht="15.75" x14ac:dyDescent="0.25">
      <c r="A152" s="20">
        <v>41</v>
      </c>
      <c r="B152" s="23" t="s">
        <v>810</v>
      </c>
      <c r="C152" s="21" t="s">
        <v>102</v>
      </c>
      <c r="D152" s="21" t="s">
        <v>811</v>
      </c>
      <c r="E152" s="21" t="s">
        <v>62</v>
      </c>
      <c r="F152" s="21" t="s">
        <v>99</v>
      </c>
      <c r="G152" s="22">
        <v>125000</v>
      </c>
      <c r="H152" s="22">
        <f>+G152-(I152+L152+N152)</f>
        <v>115897.04000000001</v>
      </c>
      <c r="I152" s="22">
        <f t="shared" si="26"/>
        <v>3587.5</v>
      </c>
      <c r="J152" s="22">
        <f t="shared" si="27"/>
        <v>8875</v>
      </c>
      <c r="K152" s="22">
        <f t="shared" si="28"/>
        <v>851.51</v>
      </c>
      <c r="L152" s="22">
        <f t="shared" si="35"/>
        <v>3800</v>
      </c>
      <c r="M152" s="22">
        <f t="shared" si="36"/>
        <v>8862.5</v>
      </c>
      <c r="N152" s="22">
        <v>1715.46</v>
      </c>
      <c r="O152" s="22">
        <f>+I152+J152+K152+L152+M152+N152</f>
        <v>27691.97</v>
      </c>
      <c r="P152" s="22">
        <v>25</v>
      </c>
      <c r="Q152" s="15">
        <v>10736.72</v>
      </c>
      <c r="R152" s="15"/>
      <c r="S152" s="15">
        <v>359.93</v>
      </c>
      <c r="T152" s="15">
        <v>200</v>
      </c>
      <c r="U152" s="15">
        <v>17557.13</v>
      </c>
      <c r="V152" s="15"/>
      <c r="W152" s="15">
        <f t="shared" si="34"/>
        <v>28878.78</v>
      </c>
      <c r="X152" s="15">
        <f t="shared" si="30"/>
        <v>9102.9599999999991</v>
      </c>
      <c r="Y152" s="15">
        <f>+J152+M152</f>
        <v>17737.5</v>
      </c>
      <c r="Z152" s="15">
        <f t="shared" si="32"/>
        <v>87018.260000000009</v>
      </c>
      <c r="AA152" s="35" t="s">
        <v>634</v>
      </c>
      <c r="AB152" s="35">
        <v>2024</v>
      </c>
      <c r="AC152" s="4"/>
    </row>
    <row r="153" spans="1:29" ht="15.75" x14ac:dyDescent="0.25">
      <c r="A153" s="20">
        <v>42</v>
      </c>
      <c r="B153" s="21" t="s">
        <v>812</v>
      </c>
      <c r="C153" s="21" t="s">
        <v>102</v>
      </c>
      <c r="D153" s="21" t="s">
        <v>811</v>
      </c>
      <c r="E153" s="21" t="s">
        <v>62</v>
      </c>
      <c r="F153" s="21" t="s">
        <v>99</v>
      </c>
      <c r="G153" s="22">
        <v>80000</v>
      </c>
      <c r="H153" s="22">
        <f>+G153-(I153+L153+N153)</f>
        <v>75272</v>
      </c>
      <c r="I153" s="22">
        <f t="shared" si="26"/>
        <v>2296</v>
      </c>
      <c r="J153" s="22">
        <f t="shared" si="27"/>
        <v>5679.9999999999991</v>
      </c>
      <c r="K153" s="22">
        <f t="shared" si="28"/>
        <v>851.51</v>
      </c>
      <c r="L153" s="22">
        <f t="shared" si="35"/>
        <v>2432</v>
      </c>
      <c r="M153" s="22">
        <f t="shared" si="36"/>
        <v>5672</v>
      </c>
      <c r="N153" s="22"/>
      <c r="O153" s="22">
        <f>+I153+J153+K153+L153+M153+N153</f>
        <v>16931.509999999998</v>
      </c>
      <c r="P153" s="22">
        <v>25</v>
      </c>
      <c r="Q153" s="15">
        <v>1000</v>
      </c>
      <c r="R153" s="15"/>
      <c r="S153" s="15">
        <v>398.64</v>
      </c>
      <c r="T153" s="15">
        <v>200</v>
      </c>
      <c r="U153" s="15">
        <v>7400.87</v>
      </c>
      <c r="V153" s="15"/>
      <c r="W153" s="15">
        <f t="shared" si="34"/>
        <v>9024.51</v>
      </c>
      <c r="X153" s="15">
        <f t="shared" si="30"/>
        <v>4728</v>
      </c>
      <c r="Y153" s="15">
        <f>+J153+M153</f>
        <v>11352</v>
      </c>
      <c r="Z153" s="15">
        <f t="shared" si="32"/>
        <v>66247.490000000005</v>
      </c>
      <c r="AA153" s="35" t="s">
        <v>634</v>
      </c>
      <c r="AB153" s="35">
        <v>2024</v>
      </c>
      <c r="AC153" s="4"/>
    </row>
    <row r="154" spans="1:29" ht="15.75" x14ac:dyDescent="0.25">
      <c r="A154" s="20">
        <v>43</v>
      </c>
      <c r="B154" s="23" t="s">
        <v>816</v>
      </c>
      <c r="C154" s="21" t="s">
        <v>103</v>
      </c>
      <c r="D154" s="21" t="s">
        <v>811</v>
      </c>
      <c r="E154" s="21" t="s">
        <v>92</v>
      </c>
      <c r="F154" s="21" t="s">
        <v>99</v>
      </c>
      <c r="G154" s="22">
        <v>80000</v>
      </c>
      <c r="H154" s="22">
        <f t="shared" si="33"/>
        <v>75272</v>
      </c>
      <c r="I154" s="22">
        <f t="shared" si="26"/>
        <v>2296</v>
      </c>
      <c r="J154" s="22">
        <f t="shared" si="27"/>
        <v>5679.9999999999991</v>
      </c>
      <c r="K154" s="22">
        <f t="shared" si="28"/>
        <v>851.51</v>
      </c>
      <c r="L154" s="22">
        <f t="shared" si="35"/>
        <v>2432</v>
      </c>
      <c r="M154" s="22">
        <f t="shared" si="36"/>
        <v>5672</v>
      </c>
      <c r="N154" s="22"/>
      <c r="O154" s="22">
        <f t="shared" si="29"/>
        <v>16931.509999999998</v>
      </c>
      <c r="P154" s="22">
        <v>25</v>
      </c>
      <c r="Q154" s="15"/>
      <c r="R154" s="15"/>
      <c r="S154" s="15"/>
      <c r="T154" s="15">
        <v>200</v>
      </c>
      <c r="U154" s="15">
        <v>7400.87</v>
      </c>
      <c r="V154" s="15"/>
      <c r="W154" s="15">
        <f>P154+Q154+R154+S154+T154+U154</f>
        <v>7625.87</v>
      </c>
      <c r="X154" s="15">
        <f t="shared" si="30"/>
        <v>4728</v>
      </c>
      <c r="Y154" s="15">
        <f t="shared" si="37"/>
        <v>11352</v>
      </c>
      <c r="Z154" s="15">
        <f t="shared" si="32"/>
        <v>67646.13</v>
      </c>
      <c r="AA154" s="35" t="s">
        <v>634</v>
      </c>
      <c r="AB154" s="35">
        <v>2024</v>
      </c>
      <c r="AC154" s="4"/>
    </row>
    <row r="155" spans="1:29" ht="30.75" x14ac:dyDescent="0.25">
      <c r="A155" s="20">
        <v>44</v>
      </c>
      <c r="B155" s="23" t="s">
        <v>877</v>
      </c>
      <c r="C155" s="21" t="s">
        <v>103</v>
      </c>
      <c r="D155" s="24" t="s">
        <v>10</v>
      </c>
      <c r="E155" s="21" t="s">
        <v>32</v>
      </c>
      <c r="F155" s="21" t="s">
        <v>84</v>
      </c>
      <c r="G155" s="22">
        <v>46000</v>
      </c>
      <c r="H155" s="22">
        <f t="shared" si="33"/>
        <v>43281.4</v>
      </c>
      <c r="I155" s="22">
        <f t="shared" si="26"/>
        <v>1320.2</v>
      </c>
      <c r="J155" s="22">
        <f t="shared" si="27"/>
        <v>3265.9999999999995</v>
      </c>
      <c r="K155" s="22">
        <f t="shared" si="28"/>
        <v>506.00000000000006</v>
      </c>
      <c r="L155" s="22">
        <f t="shared" si="35"/>
        <v>1398.4</v>
      </c>
      <c r="M155" s="22">
        <f t="shared" si="36"/>
        <v>3261.4</v>
      </c>
      <c r="N155" s="22"/>
      <c r="O155" s="22">
        <f t="shared" si="29"/>
        <v>9752</v>
      </c>
      <c r="P155" s="22">
        <v>25</v>
      </c>
      <c r="Q155" s="15"/>
      <c r="R155" s="15"/>
      <c r="S155" s="15"/>
      <c r="T155" s="15">
        <v>200</v>
      </c>
      <c r="U155" s="15">
        <f>IF((H155*12)&gt;867123.01,(79776+(((H155*12)-867123.01)*0.25))/12,IF((H155*12)&gt;624329.01,(31216+(((H155*12)-624329.01)*0.2))/12,IF((H155*12)&gt;416220.01,(((H155*12)-416220.01)*0.15)/12,0)))</f>
        <v>1289.4598750000005</v>
      </c>
      <c r="V155" s="15"/>
      <c r="W155" s="15">
        <f t="shared" si="34"/>
        <v>1514.4598750000005</v>
      </c>
      <c r="X155" s="15">
        <f t="shared" si="30"/>
        <v>2718.6000000000004</v>
      </c>
      <c r="Y155" s="15">
        <f t="shared" si="37"/>
        <v>6527.4</v>
      </c>
      <c r="Z155" s="15">
        <f t="shared" si="32"/>
        <v>41766.940125000001</v>
      </c>
      <c r="AA155" s="35" t="s">
        <v>634</v>
      </c>
      <c r="AB155" s="35">
        <v>2024</v>
      </c>
      <c r="AC155" s="4"/>
    </row>
    <row r="156" spans="1:29" ht="30.75" x14ac:dyDescent="0.25">
      <c r="A156" s="20">
        <v>45</v>
      </c>
      <c r="B156" s="21" t="s">
        <v>167</v>
      </c>
      <c r="C156" s="21" t="s">
        <v>102</v>
      </c>
      <c r="D156" s="21" t="s">
        <v>6</v>
      </c>
      <c r="E156" s="21" t="s">
        <v>36</v>
      </c>
      <c r="F156" s="21" t="s">
        <v>100</v>
      </c>
      <c r="G156" s="22">
        <v>46000</v>
      </c>
      <c r="H156" s="22">
        <f t="shared" si="33"/>
        <v>43281.4</v>
      </c>
      <c r="I156" s="22">
        <f t="shared" si="26"/>
        <v>1320.2</v>
      </c>
      <c r="J156" s="22">
        <f t="shared" si="27"/>
        <v>3265.9999999999995</v>
      </c>
      <c r="K156" s="22">
        <f t="shared" si="28"/>
        <v>506.00000000000006</v>
      </c>
      <c r="L156" s="22">
        <f t="shared" si="35"/>
        <v>1398.4</v>
      </c>
      <c r="M156" s="22">
        <f t="shared" si="36"/>
        <v>3261.4</v>
      </c>
      <c r="N156" s="22"/>
      <c r="O156" s="22">
        <f t="shared" si="29"/>
        <v>9752</v>
      </c>
      <c r="P156" s="22">
        <v>25</v>
      </c>
      <c r="Q156" s="15">
        <v>5667.2</v>
      </c>
      <c r="R156" s="15"/>
      <c r="S156" s="15">
        <v>142.38999999999999</v>
      </c>
      <c r="T156" s="15">
        <v>200</v>
      </c>
      <c r="U156" s="15">
        <v>1289.46</v>
      </c>
      <c r="V156" s="15"/>
      <c r="W156" s="15">
        <f t="shared" si="34"/>
        <v>7324.05</v>
      </c>
      <c r="X156" s="15">
        <f t="shared" si="30"/>
        <v>2718.6000000000004</v>
      </c>
      <c r="Y156" s="15">
        <f t="shared" si="37"/>
        <v>6527.4</v>
      </c>
      <c r="Z156" s="15">
        <f t="shared" si="32"/>
        <v>35957.35</v>
      </c>
      <c r="AA156" s="35" t="s">
        <v>634</v>
      </c>
      <c r="AB156" s="35">
        <v>2024</v>
      </c>
      <c r="AC156" s="4"/>
    </row>
    <row r="157" spans="1:29" ht="30.75" x14ac:dyDescent="0.25">
      <c r="A157" s="20">
        <v>46</v>
      </c>
      <c r="B157" s="21" t="s">
        <v>169</v>
      </c>
      <c r="C157" s="21" t="s">
        <v>102</v>
      </c>
      <c r="D157" s="21" t="s">
        <v>6</v>
      </c>
      <c r="E157" s="21" t="s">
        <v>36</v>
      </c>
      <c r="F157" s="21" t="s">
        <v>100</v>
      </c>
      <c r="G157" s="22">
        <v>36000</v>
      </c>
      <c r="H157" s="22">
        <f t="shared" si="33"/>
        <v>33872.400000000001</v>
      </c>
      <c r="I157" s="22">
        <f t="shared" si="26"/>
        <v>1033.2</v>
      </c>
      <c r="J157" s="22">
        <f t="shared" si="27"/>
        <v>2555.9999999999995</v>
      </c>
      <c r="K157" s="22">
        <f t="shared" si="28"/>
        <v>396.00000000000006</v>
      </c>
      <c r="L157" s="22">
        <f t="shared" si="35"/>
        <v>1094.4000000000001</v>
      </c>
      <c r="M157" s="22">
        <f t="shared" si="36"/>
        <v>2552.4</v>
      </c>
      <c r="N157" s="22"/>
      <c r="O157" s="22">
        <f t="shared" si="29"/>
        <v>7632</v>
      </c>
      <c r="P157" s="22">
        <v>25</v>
      </c>
      <c r="Q157" s="15"/>
      <c r="R157" s="15"/>
      <c r="S157" s="15"/>
      <c r="T157" s="15">
        <v>200</v>
      </c>
      <c r="U157" s="15"/>
      <c r="V157" s="15"/>
      <c r="W157" s="15">
        <f t="shared" si="34"/>
        <v>225</v>
      </c>
      <c r="X157" s="15">
        <f t="shared" si="30"/>
        <v>2127.6000000000004</v>
      </c>
      <c r="Y157" s="15">
        <f t="shared" si="37"/>
        <v>5108.3999999999996</v>
      </c>
      <c r="Z157" s="15">
        <f t="shared" si="32"/>
        <v>33647.4</v>
      </c>
      <c r="AA157" s="35" t="s">
        <v>634</v>
      </c>
      <c r="AB157" s="35">
        <v>2024</v>
      </c>
      <c r="AC157" s="4"/>
    </row>
    <row r="158" spans="1:29" ht="30.75" x14ac:dyDescent="0.25">
      <c r="A158" s="20">
        <v>47</v>
      </c>
      <c r="B158" s="21" t="s">
        <v>170</v>
      </c>
      <c r="C158" s="21" t="s">
        <v>102</v>
      </c>
      <c r="D158" s="21" t="s">
        <v>17</v>
      </c>
      <c r="E158" s="21" t="s">
        <v>36</v>
      </c>
      <c r="F158" s="21" t="s">
        <v>100</v>
      </c>
      <c r="G158" s="22">
        <v>46000</v>
      </c>
      <c r="H158" s="22">
        <f t="shared" si="33"/>
        <v>39850.479999999996</v>
      </c>
      <c r="I158" s="22">
        <f t="shared" si="26"/>
        <v>1320.2</v>
      </c>
      <c r="J158" s="22">
        <f t="shared" si="27"/>
        <v>3265.9999999999995</v>
      </c>
      <c r="K158" s="22">
        <f t="shared" si="28"/>
        <v>506.00000000000006</v>
      </c>
      <c r="L158" s="22">
        <f t="shared" si="35"/>
        <v>1398.4</v>
      </c>
      <c r="M158" s="22">
        <f t="shared" si="36"/>
        <v>3261.4</v>
      </c>
      <c r="N158" s="25">
        <v>3430.92</v>
      </c>
      <c r="O158" s="22">
        <f t="shared" si="29"/>
        <v>13182.92</v>
      </c>
      <c r="P158" s="22">
        <v>25</v>
      </c>
      <c r="Q158" s="15">
        <v>3395.29</v>
      </c>
      <c r="R158" s="15"/>
      <c r="S158" s="15">
        <v>1026.8699999999999</v>
      </c>
      <c r="T158" s="15">
        <v>200</v>
      </c>
      <c r="U158" s="15">
        <v>774.82</v>
      </c>
      <c r="V158" s="15"/>
      <c r="W158" s="15">
        <f t="shared" si="34"/>
        <v>5421.98</v>
      </c>
      <c r="X158" s="15">
        <f t="shared" si="30"/>
        <v>6149.52</v>
      </c>
      <c r="Y158" s="15">
        <f t="shared" si="37"/>
        <v>6527.4</v>
      </c>
      <c r="Z158" s="15">
        <f t="shared" si="32"/>
        <v>34428.5</v>
      </c>
      <c r="AA158" s="35" t="s">
        <v>634</v>
      </c>
      <c r="AB158" s="35">
        <v>2024</v>
      </c>
      <c r="AC158" s="4"/>
    </row>
    <row r="159" spans="1:29" ht="30.75" x14ac:dyDescent="0.25">
      <c r="A159" s="20">
        <v>48</v>
      </c>
      <c r="B159" s="24" t="s">
        <v>171</v>
      </c>
      <c r="C159" s="24" t="s">
        <v>102</v>
      </c>
      <c r="D159" s="24" t="s">
        <v>793</v>
      </c>
      <c r="E159" s="24" t="s">
        <v>36</v>
      </c>
      <c r="F159" s="24" t="s">
        <v>100</v>
      </c>
      <c r="G159" s="25">
        <v>36000</v>
      </c>
      <c r="H159" s="25">
        <f t="shared" si="33"/>
        <v>33872.400000000001</v>
      </c>
      <c r="I159" s="25">
        <f t="shared" si="26"/>
        <v>1033.2</v>
      </c>
      <c r="J159" s="25">
        <f t="shared" si="27"/>
        <v>2555.9999999999995</v>
      </c>
      <c r="K159" s="22">
        <f t="shared" si="28"/>
        <v>396.00000000000006</v>
      </c>
      <c r="L159" s="22">
        <f t="shared" si="35"/>
        <v>1094.4000000000001</v>
      </c>
      <c r="M159" s="22">
        <f t="shared" si="36"/>
        <v>2552.4</v>
      </c>
      <c r="N159" s="25"/>
      <c r="O159" s="25">
        <f t="shared" si="29"/>
        <v>7632</v>
      </c>
      <c r="P159" s="25">
        <v>25</v>
      </c>
      <c r="Q159" s="26">
        <v>20790.740000000002</v>
      </c>
      <c r="R159" s="26"/>
      <c r="S159" s="26">
        <v>779.85</v>
      </c>
      <c r="T159" s="15">
        <v>200</v>
      </c>
      <c r="U159" s="15">
        <v>0</v>
      </c>
      <c r="V159" s="15"/>
      <c r="W159" s="15">
        <f t="shared" si="34"/>
        <v>21795.59</v>
      </c>
      <c r="X159" s="15">
        <f t="shared" si="30"/>
        <v>2127.6000000000004</v>
      </c>
      <c r="Y159" s="15">
        <f t="shared" si="37"/>
        <v>5108.3999999999996</v>
      </c>
      <c r="Z159" s="15">
        <f t="shared" si="32"/>
        <v>12076.809999999998</v>
      </c>
      <c r="AA159" s="35" t="s">
        <v>634</v>
      </c>
      <c r="AB159" s="35">
        <v>2024</v>
      </c>
      <c r="AC159" s="4"/>
    </row>
    <row r="160" spans="1:29" ht="30.75" x14ac:dyDescent="0.25">
      <c r="A160" s="20">
        <v>49</v>
      </c>
      <c r="B160" s="21" t="s">
        <v>172</v>
      </c>
      <c r="C160" s="21" t="s">
        <v>102</v>
      </c>
      <c r="D160" s="21" t="s">
        <v>6</v>
      </c>
      <c r="E160" s="21" t="s">
        <v>26</v>
      </c>
      <c r="F160" s="21" t="s">
        <v>100</v>
      </c>
      <c r="G160" s="22">
        <v>46000</v>
      </c>
      <c r="H160" s="22">
        <f t="shared" si="33"/>
        <v>43281.4</v>
      </c>
      <c r="I160" s="22">
        <f t="shared" si="26"/>
        <v>1320.2</v>
      </c>
      <c r="J160" s="22">
        <f t="shared" si="27"/>
        <v>3265.9999999999995</v>
      </c>
      <c r="K160" s="22">
        <f t="shared" si="28"/>
        <v>506.00000000000006</v>
      </c>
      <c r="L160" s="22">
        <f t="shared" si="35"/>
        <v>1398.4</v>
      </c>
      <c r="M160" s="22">
        <f t="shared" si="36"/>
        <v>3261.4</v>
      </c>
      <c r="N160" s="22"/>
      <c r="O160" s="22">
        <f t="shared" si="29"/>
        <v>9752</v>
      </c>
      <c r="P160" s="22">
        <v>25</v>
      </c>
      <c r="Q160" s="15"/>
      <c r="R160" s="15"/>
      <c r="S160" s="15">
        <v>398.64</v>
      </c>
      <c r="T160" s="15">
        <v>200</v>
      </c>
      <c r="U160" s="15">
        <v>1289.46</v>
      </c>
      <c r="V160" s="15"/>
      <c r="W160" s="15">
        <f t="shared" si="34"/>
        <v>1913.1</v>
      </c>
      <c r="X160" s="15">
        <f t="shared" si="30"/>
        <v>2718.6000000000004</v>
      </c>
      <c r="Y160" s="15">
        <f t="shared" si="37"/>
        <v>6527.4</v>
      </c>
      <c r="Z160" s="15">
        <f t="shared" si="32"/>
        <v>41368.300000000003</v>
      </c>
      <c r="AA160" s="35" t="s">
        <v>634</v>
      </c>
      <c r="AB160" s="35">
        <v>2024</v>
      </c>
      <c r="AC160" s="4"/>
    </row>
    <row r="161" spans="1:29" ht="15.75" x14ac:dyDescent="0.25">
      <c r="A161" s="20">
        <v>50</v>
      </c>
      <c r="B161" s="21" t="s">
        <v>798</v>
      </c>
      <c r="C161" s="21" t="s">
        <v>102</v>
      </c>
      <c r="D161" s="21" t="s">
        <v>94</v>
      </c>
      <c r="E161" s="21" t="s">
        <v>26</v>
      </c>
      <c r="F161" s="21" t="s">
        <v>100</v>
      </c>
      <c r="G161" s="22">
        <v>46000</v>
      </c>
      <c r="H161" s="22">
        <f>+G161-(I161+L161+N161)</f>
        <v>43281.4</v>
      </c>
      <c r="I161" s="22">
        <f t="shared" si="26"/>
        <v>1320.2</v>
      </c>
      <c r="J161" s="22">
        <f t="shared" si="27"/>
        <v>3265.9999999999995</v>
      </c>
      <c r="K161" s="22">
        <f t="shared" si="28"/>
        <v>506.00000000000006</v>
      </c>
      <c r="L161" s="22">
        <f t="shared" si="35"/>
        <v>1398.4</v>
      </c>
      <c r="M161" s="22">
        <f t="shared" si="36"/>
        <v>3261.4</v>
      </c>
      <c r="N161" s="22"/>
      <c r="O161" s="22">
        <f>+I161+J161+K161+L161+M161+N161</f>
        <v>9752</v>
      </c>
      <c r="P161" s="22">
        <v>25</v>
      </c>
      <c r="Q161" s="15"/>
      <c r="R161" s="15"/>
      <c r="S161" s="15">
        <v>1174.5</v>
      </c>
      <c r="T161" s="15">
        <v>200</v>
      </c>
      <c r="U161" s="15">
        <v>1289.46</v>
      </c>
      <c r="V161" s="15"/>
      <c r="W161" s="15">
        <f t="shared" si="34"/>
        <v>2688.96</v>
      </c>
      <c r="X161" s="15">
        <f t="shared" si="30"/>
        <v>2718.6000000000004</v>
      </c>
      <c r="Y161" s="15">
        <f>+J161+M161</f>
        <v>6527.4</v>
      </c>
      <c r="Z161" s="15">
        <f t="shared" si="32"/>
        <v>40592.44</v>
      </c>
      <c r="AA161" s="35" t="s">
        <v>634</v>
      </c>
      <c r="AB161" s="35">
        <v>2024</v>
      </c>
      <c r="AC161" s="4"/>
    </row>
    <row r="162" spans="1:29" ht="30.75" x14ac:dyDescent="0.25">
      <c r="A162" s="20">
        <v>51</v>
      </c>
      <c r="B162" s="24" t="s">
        <v>799</v>
      </c>
      <c r="C162" s="24" t="s">
        <v>102</v>
      </c>
      <c r="D162" s="24" t="s">
        <v>6</v>
      </c>
      <c r="E162" s="21" t="s">
        <v>26</v>
      </c>
      <c r="F162" s="24" t="s">
        <v>100</v>
      </c>
      <c r="G162" s="25">
        <v>36000</v>
      </c>
      <c r="H162" s="25">
        <f>+G162-(I162+L162+N162)</f>
        <v>33872.400000000001</v>
      </c>
      <c r="I162" s="22">
        <f t="shared" si="26"/>
        <v>1033.2</v>
      </c>
      <c r="J162" s="22">
        <f t="shared" si="27"/>
        <v>2555.9999999999995</v>
      </c>
      <c r="K162" s="22">
        <f t="shared" si="28"/>
        <v>396.00000000000006</v>
      </c>
      <c r="L162" s="22">
        <f t="shared" si="35"/>
        <v>1094.4000000000001</v>
      </c>
      <c r="M162" s="22">
        <f t="shared" si="36"/>
        <v>2552.4</v>
      </c>
      <c r="N162" s="25"/>
      <c r="O162" s="25">
        <f>+I162+J162+K162+L162+M162+N162</f>
        <v>7632</v>
      </c>
      <c r="P162" s="25">
        <v>25</v>
      </c>
      <c r="Q162" s="15"/>
      <c r="R162" s="26"/>
      <c r="S162" s="26">
        <v>797.28</v>
      </c>
      <c r="T162" s="15">
        <v>200</v>
      </c>
      <c r="U162" s="15"/>
      <c r="V162" s="26"/>
      <c r="W162" s="15">
        <f t="shared" si="34"/>
        <v>1022.28</v>
      </c>
      <c r="X162" s="15">
        <f t="shared" si="30"/>
        <v>2127.6000000000004</v>
      </c>
      <c r="Y162" s="26">
        <f>+J162+M162</f>
        <v>5108.3999999999996</v>
      </c>
      <c r="Z162" s="15">
        <f t="shared" si="32"/>
        <v>32850.120000000003</v>
      </c>
      <c r="AA162" s="35" t="s">
        <v>634</v>
      </c>
      <c r="AB162" s="35">
        <v>2024</v>
      </c>
      <c r="AC162" s="4"/>
    </row>
    <row r="163" spans="1:29" ht="30.75" x14ac:dyDescent="0.25">
      <c r="A163" s="20">
        <v>52</v>
      </c>
      <c r="B163" s="24" t="s">
        <v>173</v>
      </c>
      <c r="C163" s="24" t="s">
        <v>102</v>
      </c>
      <c r="D163" s="24" t="s">
        <v>6</v>
      </c>
      <c r="E163" s="21" t="s">
        <v>26</v>
      </c>
      <c r="F163" s="24" t="s">
        <v>100</v>
      </c>
      <c r="G163" s="25">
        <v>46000</v>
      </c>
      <c r="H163" s="25">
        <f t="shared" si="33"/>
        <v>41565.94</v>
      </c>
      <c r="I163" s="22">
        <f t="shared" si="26"/>
        <v>1320.2</v>
      </c>
      <c r="J163" s="22">
        <f t="shared" si="27"/>
        <v>3265.9999999999995</v>
      </c>
      <c r="K163" s="22">
        <f t="shared" si="28"/>
        <v>506.00000000000006</v>
      </c>
      <c r="L163" s="22">
        <f t="shared" si="35"/>
        <v>1398.4</v>
      </c>
      <c r="M163" s="22">
        <f t="shared" si="36"/>
        <v>3261.4</v>
      </c>
      <c r="N163" s="22">
        <v>1715.46</v>
      </c>
      <c r="O163" s="25">
        <f t="shared" si="29"/>
        <v>11467.46</v>
      </c>
      <c r="P163" s="25">
        <v>25</v>
      </c>
      <c r="Q163" s="15"/>
      <c r="R163" s="26"/>
      <c r="S163" s="26"/>
      <c r="T163" s="15">
        <v>200</v>
      </c>
      <c r="U163" s="15">
        <v>1032.05</v>
      </c>
      <c r="V163" s="26"/>
      <c r="W163" s="15">
        <f t="shared" si="34"/>
        <v>1257.05</v>
      </c>
      <c r="X163" s="15">
        <f t="shared" si="30"/>
        <v>4434.0600000000004</v>
      </c>
      <c r="Y163" s="26">
        <f t="shared" si="37"/>
        <v>6527.4</v>
      </c>
      <c r="Z163" s="15">
        <f t="shared" si="32"/>
        <v>40308.89</v>
      </c>
      <c r="AA163" s="35" t="s">
        <v>634</v>
      </c>
      <c r="AB163" s="35">
        <v>2024</v>
      </c>
      <c r="AC163" s="4"/>
    </row>
    <row r="164" spans="1:29" ht="15.75" x14ac:dyDescent="0.25">
      <c r="A164" s="20">
        <v>53</v>
      </c>
      <c r="B164" s="24" t="s">
        <v>177</v>
      </c>
      <c r="C164" s="24" t="s">
        <v>102</v>
      </c>
      <c r="D164" s="24" t="s">
        <v>22</v>
      </c>
      <c r="E164" s="21" t="s">
        <v>26</v>
      </c>
      <c r="F164" s="24" t="s">
        <v>100</v>
      </c>
      <c r="G164" s="25">
        <v>46000</v>
      </c>
      <c r="H164" s="25">
        <f t="shared" si="33"/>
        <v>43281.4</v>
      </c>
      <c r="I164" s="22">
        <f t="shared" si="26"/>
        <v>1320.2</v>
      </c>
      <c r="J164" s="22">
        <f t="shared" si="27"/>
        <v>3265.9999999999995</v>
      </c>
      <c r="K164" s="22">
        <f t="shared" si="28"/>
        <v>506.00000000000006</v>
      </c>
      <c r="L164" s="22">
        <f t="shared" si="35"/>
        <v>1398.4</v>
      </c>
      <c r="M164" s="22">
        <f t="shared" si="36"/>
        <v>3261.4</v>
      </c>
      <c r="N164" s="25"/>
      <c r="O164" s="25">
        <f t="shared" si="29"/>
        <v>9752</v>
      </c>
      <c r="P164" s="25">
        <v>25</v>
      </c>
      <c r="Q164" s="15"/>
      <c r="R164" s="26"/>
      <c r="S164" s="26">
        <v>933.89</v>
      </c>
      <c r="T164" s="15">
        <v>200</v>
      </c>
      <c r="U164" s="26">
        <v>1289.46</v>
      </c>
      <c r="V164" s="26"/>
      <c r="W164" s="15">
        <f t="shared" si="34"/>
        <v>2448.35</v>
      </c>
      <c r="X164" s="15">
        <f t="shared" si="30"/>
        <v>2718.6000000000004</v>
      </c>
      <c r="Y164" s="26">
        <f t="shared" si="37"/>
        <v>6527.4</v>
      </c>
      <c r="Z164" s="15">
        <f t="shared" si="32"/>
        <v>40833.050000000003</v>
      </c>
      <c r="AA164" s="35" t="s">
        <v>634</v>
      </c>
      <c r="AB164" s="35">
        <v>2024</v>
      </c>
      <c r="AC164" s="4"/>
    </row>
    <row r="165" spans="1:29" ht="30.75" x14ac:dyDescent="0.25">
      <c r="A165" s="20">
        <v>54</v>
      </c>
      <c r="B165" s="24" t="s">
        <v>178</v>
      </c>
      <c r="C165" s="24" t="s">
        <v>103</v>
      </c>
      <c r="D165" s="24" t="s">
        <v>6</v>
      </c>
      <c r="E165" s="21" t="s">
        <v>32</v>
      </c>
      <c r="F165" s="24" t="s">
        <v>100</v>
      </c>
      <c r="G165" s="25">
        <v>36000</v>
      </c>
      <c r="H165" s="25">
        <f>+G165-(I165+L165+N165)</f>
        <v>33872.400000000001</v>
      </c>
      <c r="I165" s="22">
        <f t="shared" si="26"/>
        <v>1033.2</v>
      </c>
      <c r="J165" s="22">
        <f t="shared" si="27"/>
        <v>2555.9999999999995</v>
      </c>
      <c r="K165" s="22">
        <f t="shared" si="28"/>
        <v>396.00000000000006</v>
      </c>
      <c r="L165" s="22">
        <f t="shared" si="35"/>
        <v>1094.4000000000001</v>
      </c>
      <c r="M165" s="22">
        <f t="shared" si="36"/>
        <v>2552.4</v>
      </c>
      <c r="N165" s="25"/>
      <c r="O165" s="25">
        <f>+I165+J165+K165+L165+M165+N165</f>
        <v>7632</v>
      </c>
      <c r="P165" s="25">
        <v>25</v>
      </c>
      <c r="Q165" s="15"/>
      <c r="R165" s="26"/>
      <c r="S165" s="26">
        <v>398.64</v>
      </c>
      <c r="T165" s="15">
        <v>200</v>
      </c>
      <c r="U165" s="15"/>
      <c r="V165" s="26"/>
      <c r="W165" s="15">
        <f t="shared" si="34"/>
        <v>623.64</v>
      </c>
      <c r="X165" s="15">
        <f t="shared" si="30"/>
        <v>2127.6000000000004</v>
      </c>
      <c r="Y165" s="26">
        <f t="shared" si="37"/>
        <v>5108.3999999999996</v>
      </c>
      <c r="Z165" s="15">
        <f t="shared" si="32"/>
        <v>33248.76</v>
      </c>
      <c r="AA165" s="35" t="s">
        <v>634</v>
      </c>
      <c r="AB165" s="35">
        <v>2024</v>
      </c>
      <c r="AC165" s="4"/>
    </row>
    <row r="166" spans="1:29" ht="30.75" x14ac:dyDescent="0.25">
      <c r="A166" s="20">
        <v>55</v>
      </c>
      <c r="B166" s="24" t="s">
        <v>818</v>
      </c>
      <c r="C166" s="24" t="s">
        <v>102</v>
      </c>
      <c r="D166" s="24" t="s">
        <v>793</v>
      </c>
      <c r="E166" s="21" t="s">
        <v>32</v>
      </c>
      <c r="F166" s="24" t="s">
        <v>100</v>
      </c>
      <c r="G166" s="25">
        <v>30000</v>
      </c>
      <c r="H166" s="25">
        <f t="shared" si="33"/>
        <v>28227</v>
      </c>
      <c r="I166" s="22">
        <f t="shared" si="26"/>
        <v>861</v>
      </c>
      <c r="J166" s="22">
        <f t="shared" si="27"/>
        <v>2130</v>
      </c>
      <c r="K166" s="22">
        <f t="shared" si="28"/>
        <v>330.00000000000006</v>
      </c>
      <c r="L166" s="22">
        <f t="shared" si="35"/>
        <v>912</v>
      </c>
      <c r="M166" s="22">
        <f t="shared" si="36"/>
        <v>2127</v>
      </c>
      <c r="N166" s="25"/>
      <c r="O166" s="25">
        <f t="shared" ref="O166:O171" si="39">+I166+J166+K166+L166+M166+N166</f>
        <v>6360</v>
      </c>
      <c r="P166" s="25">
        <v>25</v>
      </c>
      <c r="Q166" s="15">
        <v>4000</v>
      </c>
      <c r="R166" s="26"/>
      <c r="S166" s="26"/>
      <c r="T166" s="15">
        <v>200</v>
      </c>
      <c r="U166" s="15"/>
      <c r="V166" s="26"/>
      <c r="W166" s="15">
        <f t="shared" si="34"/>
        <v>4225</v>
      </c>
      <c r="X166" s="15">
        <f t="shared" si="30"/>
        <v>1773</v>
      </c>
      <c r="Y166" s="26">
        <f t="shared" si="37"/>
        <v>4257</v>
      </c>
      <c r="Z166" s="15">
        <f t="shared" si="32"/>
        <v>24002</v>
      </c>
      <c r="AA166" s="35" t="s">
        <v>634</v>
      </c>
      <c r="AB166" s="35">
        <v>2024</v>
      </c>
      <c r="AC166" s="4"/>
    </row>
    <row r="167" spans="1:29" ht="30.75" x14ac:dyDescent="0.25">
      <c r="A167" s="20">
        <v>56</v>
      </c>
      <c r="B167" s="24" t="s">
        <v>819</v>
      </c>
      <c r="C167" s="24" t="s">
        <v>103</v>
      </c>
      <c r="D167" s="24" t="s">
        <v>6</v>
      </c>
      <c r="E167" s="21" t="s">
        <v>32</v>
      </c>
      <c r="F167" s="24" t="s">
        <v>100</v>
      </c>
      <c r="G167" s="25">
        <v>30000</v>
      </c>
      <c r="H167" s="25">
        <f>+G167-(I167+L167+N167)</f>
        <v>28227</v>
      </c>
      <c r="I167" s="22">
        <f t="shared" si="26"/>
        <v>861</v>
      </c>
      <c r="J167" s="22">
        <f t="shared" si="27"/>
        <v>2130</v>
      </c>
      <c r="K167" s="22">
        <f t="shared" si="28"/>
        <v>330.00000000000006</v>
      </c>
      <c r="L167" s="22">
        <f t="shared" si="35"/>
        <v>912</v>
      </c>
      <c r="M167" s="22">
        <f t="shared" si="36"/>
        <v>2127</v>
      </c>
      <c r="N167" s="25"/>
      <c r="O167" s="25">
        <f t="shared" si="39"/>
        <v>6360</v>
      </c>
      <c r="P167" s="25">
        <v>25</v>
      </c>
      <c r="Q167" s="15"/>
      <c r="R167" s="26"/>
      <c r="S167" s="26">
        <v>194.37</v>
      </c>
      <c r="T167" s="15">
        <v>200</v>
      </c>
      <c r="U167" s="15"/>
      <c r="V167" s="26"/>
      <c r="W167" s="15">
        <f t="shared" si="34"/>
        <v>419.37</v>
      </c>
      <c r="X167" s="15">
        <f t="shared" si="30"/>
        <v>1773</v>
      </c>
      <c r="Y167" s="26">
        <f t="shared" si="37"/>
        <v>4257</v>
      </c>
      <c r="Z167" s="15">
        <f t="shared" si="32"/>
        <v>27807.63</v>
      </c>
      <c r="AA167" s="35" t="s">
        <v>634</v>
      </c>
      <c r="AB167" s="35">
        <v>2024</v>
      </c>
      <c r="AC167" s="4"/>
    </row>
    <row r="168" spans="1:29" ht="15.75" x14ac:dyDescent="0.25">
      <c r="A168" s="20">
        <v>57</v>
      </c>
      <c r="B168" s="24" t="s">
        <v>820</v>
      </c>
      <c r="C168" s="24" t="s">
        <v>102</v>
      </c>
      <c r="D168" s="36" t="s">
        <v>10</v>
      </c>
      <c r="E168" s="21" t="s">
        <v>894</v>
      </c>
      <c r="F168" s="24" t="s">
        <v>100</v>
      </c>
      <c r="G168" s="25">
        <v>46000</v>
      </c>
      <c r="H168" s="25">
        <f t="shared" si="33"/>
        <v>43281.4</v>
      </c>
      <c r="I168" s="22">
        <f t="shared" si="26"/>
        <v>1320.2</v>
      </c>
      <c r="J168" s="22">
        <f t="shared" si="27"/>
        <v>3265.9999999999995</v>
      </c>
      <c r="K168" s="22">
        <f t="shared" si="28"/>
        <v>506.00000000000006</v>
      </c>
      <c r="L168" s="22">
        <f t="shared" si="35"/>
        <v>1398.4</v>
      </c>
      <c r="M168" s="22">
        <f t="shared" si="36"/>
        <v>3261.4</v>
      </c>
      <c r="N168" s="25"/>
      <c r="O168" s="25">
        <f t="shared" si="39"/>
        <v>9752</v>
      </c>
      <c r="P168" s="25">
        <v>25</v>
      </c>
      <c r="Q168" s="15">
        <v>1233.44</v>
      </c>
      <c r="R168" s="26"/>
      <c r="S168" s="26">
        <v>398.64</v>
      </c>
      <c r="T168" s="15">
        <v>200</v>
      </c>
      <c r="U168" s="15">
        <v>1289.46</v>
      </c>
      <c r="V168" s="26"/>
      <c r="W168" s="15">
        <f t="shared" si="34"/>
        <v>3146.54</v>
      </c>
      <c r="X168" s="15">
        <f t="shared" si="30"/>
        <v>2718.6000000000004</v>
      </c>
      <c r="Y168" s="26">
        <f t="shared" si="37"/>
        <v>6527.4</v>
      </c>
      <c r="Z168" s="15">
        <f t="shared" si="32"/>
        <v>40134.86</v>
      </c>
      <c r="AA168" s="35" t="s">
        <v>634</v>
      </c>
      <c r="AB168" s="35">
        <v>2024</v>
      </c>
      <c r="AC168" s="4"/>
    </row>
    <row r="169" spans="1:29" s="2" customFormat="1" ht="30.75" x14ac:dyDescent="0.25">
      <c r="A169" s="20">
        <v>58</v>
      </c>
      <c r="B169" s="24" t="s">
        <v>822</v>
      </c>
      <c r="C169" s="24" t="s">
        <v>103</v>
      </c>
      <c r="D169" s="24" t="s">
        <v>12</v>
      </c>
      <c r="E169" s="21" t="s">
        <v>32</v>
      </c>
      <c r="F169" s="24" t="s">
        <v>100</v>
      </c>
      <c r="G169" s="25">
        <v>46000</v>
      </c>
      <c r="H169" s="25">
        <f t="shared" si="33"/>
        <v>41565.94</v>
      </c>
      <c r="I169" s="22">
        <f t="shared" si="26"/>
        <v>1320.2</v>
      </c>
      <c r="J169" s="22">
        <f t="shared" si="27"/>
        <v>3265.9999999999995</v>
      </c>
      <c r="K169" s="22">
        <f t="shared" si="28"/>
        <v>506.00000000000006</v>
      </c>
      <c r="L169" s="22">
        <f t="shared" si="35"/>
        <v>1398.4</v>
      </c>
      <c r="M169" s="22">
        <f t="shared" si="36"/>
        <v>3261.4</v>
      </c>
      <c r="N169" s="22">
        <v>1715.46</v>
      </c>
      <c r="O169" s="25">
        <f t="shared" si="39"/>
        <v>11467.46</v>
      </c>
      <c r="P169" s="25">
        <v>25</v>
      </c>
      <c r="Q169" s="15"/>
      <c r="R169" s="26"/>
      <c r="S169" s="26">
        <v>398.64</v>
      </c>
      <c r="T169" s="15">
        <v>200</v>
      </c>
      <c r="U169" s="26">
        <f>IF((H169*12)&gt;867123.01,(79776+(((H169*12)-867123.01)*0.25))/12,IF((H169*12)&gt;624329.01,(31216+(((H169*12)-624329.01)*0.2))/12,IF((H169*12)&gt;416220.01,(((H169*12)-416220.01)*0.15)/12,0)))</f>
        <v>1032.1408750000003</v>
      </c>
      <c r="V169" s="26"/>
      <c r="W169" s="15">
        <f t="shared" si="34"/>
        <v>1655.7808750000004</v>
      </c>
      <c r="X169" s="15">
        <f t="shared" si="30"/>
        <v>4434.0600000000004</v>
      </c>
      <c r="Y169" s="26">
        <f t="shared" si="37"/>
        <v>6527.4</v>
      </c>
      <c r="Z169" s="15">
        <f t="shared" si="32"/>
        <v>39910.159124999998</v>
      </c>
      <c r="AA169" s="35" t="s">
        <v>634</v>
      </c>
      <c r="AB169" s="35">
        <v>2024</v>
      </c>
      <c r="AC169" s="4"/>
    </row>
    <row r="170" spans="1:29" ht="15.75" x14ac:dyDescent="0.25">
      <c r="A170" s="20">
        <v>59</v>
      </c>
      <c r="B170" s="24" t="s">
        <v>823</v>
      </c>
      <c r="C170" s="24" t="s">
        <v>102</v>
      </c>
      <c r="D170" s="24" t="s">
        <v>94</v>
      </c>
      <c r="E170" s="21" t="s">
        <v>32</v>
      </c>
      <c r="F170" s="24" t="s">
        <v>100</v>
      </c>
      <c r="G170" s="25">
        <v>46000</v>
      </c>
      <c r="H170" s="25">
        <f t="shared" si="33"/>
        <v>43281.4</v>
      </c>
      <c r="I170" s="22">
        <f t="shared" si="26"/>
        <v>1320.2</v>
      </c>
      <c r="J170" s="22">
        <f t="shared" si="27"/>
        <v>3265.9999999999995</v>
      </c>
      <c r="K170" s="22">
        <f t="shared" si="28"/>
        <v>506.00000000000006</v>
      </c>
      <c r="L170" s="22">
        <f t="shared" si="35"/>
        <v>1398.4</v>
      </c>
      <c r="M170" s="22">
        <f t="shared" si="36"/>
        <v>3261.4</v>
      </c>
      <c r="N170" s="25"/>
      <c r="O170" s="25">
        <f t="shared" si="39"/>
        <v>9752</v>
      </c>
      <c r="P170" s="25">
        <v>25</v>
      </c>
      <c r="Q170" s="15"/>
      <c r="R170" s="26"/>
      <c r="S170" s="26">
        <v>872.87</v>
      </c>
      <c r="T170" s="15">
        <v>200</v>
      </c>
      <c r="U170" s="26">
        <v>1289.46</v>
      </c>
      <c r="V170" s="26"/>
      <c r="W170" s="15">
        <f t="shared" si="34"/>
        <v>2387.33</v>
      </c>
      <c r="X170" s="15">
        <f t="shared" si="30"/>
        <v>2718.6000000000004</v>
      </c>
      <c r="Y170" s="26">
        <f t="shared" si="37"/>
        <v>6527.4</v>
      </c>
      <c r="Z170" s="15">
        <f t="shared" si="32"/>
        <v>40894.07</v>
      </c>
      <c r="AA170" s="35" t="s">
        <v>634</v>
      </c>
      <c r="AB170" s="35">
        <v>2024</v>
      </c>
      <c r="AC170" s="4"/>
    </row>
    <row r="171" spans="1:29" ht="30.75" x14ac:dyDescent="0.25">
      <c r="A171" s="20">
        <v>60</v>
      </c>
      <c r="B171" s="24" t="s">
        <v>825</v>
      </c>
      <c r="C171" s="24" t="s">
        <v>103</v>
      </c>
      <c r="D171" s="24" t="s">
        <v>793</v>
      </c>
      <c r="E171" s="21" t="s">
        <v>32</v>
      </c>
      <c r="F171" s="24" t="s">
        <v>100</v>
      </c>
      <c r="G171" s="25">
        <v>46000</v>
      </c>
      <c r="H171" s="25">
        <f t="shared" si="33"/>
        <v>43281.4</v>
      </c>
      <c r="I171" s="22">
        <f t="shared" si="26"/>
        <v>1320.2</v>
      </c>
      <c r="J171" s="22">
        <f t="shared" si="27"/>
        <v>3265.9999999999995</v>
      </c>
      <c r="K171" s="22">
        <f t="shared" si="28"/>
        <v>506.00000000000006</v>
      </c>
      <c r="L171" s="22">
        <f t="shared" si="35"/>
        <v>1398.4</v>
      </c>
      <c r="M171" s="22">
        <f t="shared" si="36"/>
        <v>3261.4</v>
      </c>
      <c r="N171" s="25"/>
      <c r="O171" s="25">
        <f t="shared" si="39"/>
        <v>9752</v>
      </c>
      <c r="P171" s="25">
        <v>25</v>
      </c>
      <c r="Q171" s="15">
        <v>10000</v>
      </c>
      <c r="R171" s="26"/>
      <c r="S171" s="26"/>
      <c r="T171" s="15">
        <v>200</v>
      </c>
      <c r="U171" s="26">
        <v>1289.46</v>
      </c>
      <c r="V171" s="26"/>
      <c r="W171" s="15">
        <f t="shared" si="34"/>
        <v>11514.46</v>
      </c>
      <c r="X171" s="15">
        <f t="shared" si="30"/>
        <v>2718.6000000000004</v>
      </c>
      <c r="Y171" s="26">
        <f t="shared" si="37"/>
        <v>6527.4</v>
      </c>
      <c r="Z171" s="15">
        <f t="shared" si="32"/>
        <v>31766.940000000002</v>
      </c>
      <c r="AA171" s="35" t="s">
        <v>634</v>
      </c>
      <c r="AB171" s="35">
        <v>2024</v>
      </c>
      <c r="AC171" s="4"/>
    </row>
    <row r="172" spans="1:29" ht="30.75" x14ac:dyDescent="0.25">
      <c r="A172" s="20">
        <v>61</v>
      </c>
      <c r="B172" s="24" t="s">
        <v>179</v>
      </c>
      <c r="C172" s="24" t="s">
        <v>103</v>
      </c>
      <c r="D172" s="24" t="s">
        <v>800</v>
      </c>
      <c r="E172" s="21" t="s">
        <v>32</v>
      </c>
      <c r="F172" s="24" t="s">
        <v>100</v>
      </c>
      <c r="G172" s="25">
        <v>46000</v>
      </c>
      <c r="H172" s="25">
        <f t="shared" si="33"/>
        <v>43281.4</v>
      </c>
      <c r="I172" s="22">
        <f t="shared" si="26"/>
        <v>1320.2</v>
      </c>
      <c r="J172" s="22">
        <f t="shared" si="27"/>
        <v>3265.9999999999995</v>
      </c>
      <c r="K172" s="22">
        <f t="shared" si="28"/>
        <v>506.00000000000006</v>
      </c>
      <c r="L172" s="22">
        <f t="shared" si="35"/>
        <v>1398.4</v>
      </c>
      <c r="M172" s="22">
        <f t="shared" si="36"/>
        <v>3261.4</v>
      </c>
      <c r="N172" s="25"/>
      <c r="O172" s="25">
        <f t="shared" si="29"/>
        <v>9752</v>
      </c>
      <c r="P172" s="25">
        <v>25</v>
      </c>
      <c r="Q172" s="15">
        <v>11000</v>
      </c>
      <c r="R172" s="26"/>
      <c r="S172" s="26">
        <v>398.64</v>
      </c>
      <c r="T172" s="15">
        <v>200</v>
      </c>
      <c r="U172" s="26">
        <v>1289.46</v>
      </c>
      <c r="V172" s="26"/>
      <c r="W172" s="15">
        <f t="shared" si="34"/>
        <v>12913.099999999999</v>
      </c>
      <c r="X172" s="15">
        <f t="shared" si="30"/>
        <v>2718.6000000000004</v>
      </c>
      <c r="Y172" s="26">
        <f t="shared" si="37"/>
        <v>6527.4</v>
      </c>
      <c r="Z172" s="15">
        <f t="shared" si="32"/>
        <v>30368.300000000003</v>
      </c>
      <c r="AA172" s="35" t="s">
        <v>634</v>
      </c>
      <c r="AB172" s="35">
        <v>2024</v>
      </c>
      <c r="AC172" s="4"/>
    </row>
    <row r="173" spans="1:29" ht="15.75" x14ac:dyDescent="0.25">
      <c r="A173" s="20">
        <v>62</v>
      </c>
      <c r="B173" s="24" t="s">
        <v>180</v>
      </c>
      <c r="C173" s="24" t="s">
        <v>103</v>
      </c>
      <c r="D173" s="24" t="s">
        <v>22</v>
      </c>
      <c r="E173" s="21" t="s">
        <v>32</v>
      </c>
      <c r="F173" s="24" t="s">
        <v>100</v>
      </c>
      <c r="G173" s="25">
        <v>36000</v>
      </c>
      <c r="H173" s="25">
        <f t="shared" si="33"/>
        <v>32156.94</v>
      </c>
      <c r="I173" s="22">
        <f t="shared" si="26"/>
        <v>1033.2</v>
      </c>
      <c r="J173" s="22">
        <f t="shared" si="27"/>
        <v>2555.9999999999995</v>
      </c>
      <c r="K173" s="22">
        <f t="shared" si="28"/>
        <v>396.00000000000006</v>
      </c>
      <c r="L173" s="22">
        <f t="shared" si="35"/>
        <v>1094.4000000000001</v>
      </c>
      <c r="M173" s="22">
        <f t="shared" si="36"/>
        <v>2552.4</v>
      </c>
      <c r="N173" s="22">
        <v>1715.46</v>
      </c>
      <c r="O173" s="25">
        <f t="shared" si="29"/>
        <v>9347.4599999999991</v>
      </c>
      <c r="P173" s="25">
        <v>25</v>
      </c>
      <c r="Q173" s="15"/>
      <c r="R173" s="26"/>
      <c r="S173" s="26">
        <v>2262.2600000000002</v>
      </c>
      <c r="T173" s="15">
        <v>200</v>
      </c>
      <c r="U173" s="26"/>
      <c r="V173" s="26"/>
      <c r="W173" s="15">
        <f t="shared" si="34"/>
        <v>2487.2600000000002</v>
      </c>
      <c r="X173" s="15">
        <f t="shared" si="30"/>
        <v>3843.0600000000004</v>
      </c>
      <c r="Y173" s="26">
        <f t="shared" si="37"/>
        <v>5108.3999999999996</v>
      </c>
      <c r="Z173" s="15">
        <f t="shared" si="32"/>
        <v>29669.68</v>
      </c>
      <c r="AA173" s="35" t="s">
        <v>634</v>
      </c>
      <c r="AB173" s="35">
        <v>2024</v>
      </c>
      <c r="AC173" s="4"/>
    </row>
    <row r="174" spans="1:29" ht="15.75" x14ac:dyDescent="0.25">
      <c r="A174" s="20">
        <v>63</v>
      </c>
      <c r="B174" s="24" t="s">
        <v>183</v>
      </c>
      <c r="C174" s="24" t="s">
        <v>103</v>
      </c>
      <c r="D174" s="24" t="s">
        <v>22</v>
      </c>
      <c r="E174" s="21" t="s">
        <v>52</v>
      </c>
      <c r="F174" s="24" t="s">
        <v>100</v>
      </c>
      <c r="G174" s="25">
        <v>36000</v>
      </c>
      <c r="H174" s="25">
        <f t="shared" si="33"/>
        <v>33872.400000000001</v>
      </c>
      <c r="I174" s="22">
        <f t="shared" si="26"/>
        <v>1033.2</v>
      </c>
      <c r="J174" s="22">
        <f t="shared" si="27"/>
        <v>2555.9999999999995</v>
      </c>
      <c r="K174" s="22">
        <f t="shared" si="28"/>
        <v>396.00000000000006</v>
      </c>
      <c r="L174" s="22">
        <f t="shared" si="35"/>
        <v>1094.4000000000001</v>
      </c>
      <c r="M174" s="22">
        <f t="shared" si="36"/>
        <v>2552.4</v>
      </c>
      <c r="N174" s="25"/>
      <c r="O174" s="25">
        <f t="shared" si="29"/>
        <v>7632</v>
      </c>
      <c r="P174" s="25">
        <v>25</v>
      </c>
      <c r="Q174" s="15">
        <v>1500</v>
      </c>
      <c r="R174" s="26"/>
      <c r="S174" s="26"/>
      <c r="T174" s="15">
        <v>200</v>
      </c>
      <c r="U174" s="15">
        <v>0</v>
      </c>
      <c r="V174" s="26"/>
      <c r="W174" s="15">
        <f t="shared" si="34"/>
        <v>1725</v>
      </c>
      <c r="X174" s="15">
        <f t="shared" si="30"/>
        <v>2127.6000000000004</v>
      </c>
      <c r="Y174" s="26">
        <f t="shared" si="37"/>
        <v>5108.3999999999996</v>
      </c>
      <c r="Z174" s="15">
        <f t="shared" si="32"/>
        <v>32147.4</v>
      </c>
      <c r="AA174" s="35" t="s">
        <v>634</v>
      </c>
      <c r="AB174" s="35">
        <v>2024</v>
      </c>
      <c r="AC174" s="4"/>
    </row>
    <row r="175" spans="1:29" ht="30.75" x14ac:dyDescent="0.25">
      <c r="A175" s="20">
        <v>64</v>
      </c>
      <c r="B175" s="24" t="s">
        <v>185</v>
      </c>
      <c r="C175" s="24" t="s">
        <v>103</v>
      </c>
      <c r="D175" s="24" t="s">
        <v>22</v>
      </c>
      <c r="E175" s="21" t="s">
        <v>789</v>
      </c>
      <c r="F175" s="24" t="s">
        <v>100</v>
      </c>
      <c r="G175" s="25">
        <v>46000</v>
      </c>
      <c r="H175" s="25">
        <f t="shared" si="33"/>
        <v>43281.4</v>
      </c>
      <c r="I175" s="22">
        <f t="shared" si="26"/>
        <v>1320.2</v>
      </c>
      <c r="J175" s="22">
        <f t="shared" si="27"/>
        <v>3265.9999999999995</v>
      </c>
      <c r="K175" s="22">
        <f t="shared" si="28"/>
        <v>506.00000000000006</v>
      </c>
      <c r="L175" s="22">
        <f t="shared" si="35"/>
        <v>1398.4</v>
      </c>
      <c r="M175" s="22">
        <f t="shared" si="36"/>
        <v>3261.4</v>
      </c>
      <c r="N175" s="25"/>
      <c r="O175" s="25">
        <f t="shared" si="29"/>
        <v>9752</v>
      </c>
      <c r="P175" s="25">
        <v>25</v>
      </c>
      <c r="Q175" s="15">
        <v>200</v>
      </c>
      <c r="R175" s="26"/>
      <c r="S175" s="26">
        <v>1352.12</v>
      </c>
      <c r="T175" s="15">
        <v>200</v>
      </c>
      <c r="U175" s="26">
        <v>1289.46</v>
      </c>
      <c r="V175" s="26"/>
      <c r="W175" s="15">
        <f t="shared" si="34"/>
        <v>3066.58</v>
      </c>
      <c r="X175" s="15">
        <f t="shared" si="30"/>
        <v>2718.6000000000004</v>
      </c>
      <c r="Y175" s="26">
        <f t="shared" si="37"/>
        <v>6527.4</v>
      </c>
      <c r="Z175" s="15">
        <f t="shared" si="32"/>
        <v>40214.82</v>
      </c>
      <c r="AA175" s="35" t="s">
        <v>634</v>
      </c>
      <c r="AB175" s="35">
        <v>2024</v>
      </c>
      <c r="AC175" s="4"/>
    </row>
    <row r="176" spans="1:29" ht="30.75" x14ac:dyDescent="0.25">
      <c r="A176" s="20">
        <v>65</v>
      </c>
      <c r="B176" s="24" t="s">
        <v>186</v>
      </c>
      <c r="C176" s="24" t="s">
        <v>102</v>
      </c>
      <c r="D176" s="24" t="s">
        <v>17</v>
      </c>
      <c r="E176" s="21" t="s">
        <v>36</v>
      </c>
      <c r="F176" s="24" t="s">
        <v>100</v>
      </c>
      <c r="G176" s="25">
        <v>46000</v>
      </c>
      <c r="H176" s="25">
        <f t="shared" si="33"/>
        <v>43281.4</v>
      </c>
      <c r="I176" s="22">
        <f t="shared" si="26"/>
        <v>1320.2</v>
      </c>
      <c r="J176" s="22">
        <f t="shared" si="27"/>
        <v>3265.9999999999995</v>
      </c>
      <c r="K176" s="22">
        <f t="shared" si="28"/>
        <v>506.00000000000006</v>
      </c>
      <c r="L176" s="22">
        <f t="shared" si="35"/>
        <v>1398.4</v>
      </c>
      <c r="M176" s="22">
        <f t="shared" si="36"/>
        <v>3261.4</v>
      </c>
      <c r="N176" s="25"/>
      <c r="O176" s="25">
        <f t="shared" si="29"/>
        <v>9752</v>
      </c>
      <c r="P176" s="25">
        <v>25</v>
      </c>
      <c r="Q176" s="15"/>
      <c r="R176" s="26"/>
      <c r="S176" s="26">
        <v>465.16</v>
      </c>
      <c r="T176" s="15">
        <v>200</v>
      </c>
      <c r="U176" s="15">
        <v>1289.46</v>
      </c>
      <c r="V176" s="26"/>
      <c r="W176" s="15">
        <f t="shared" si="34"/>
        <v>1979.6200000000001</v>
      </c>
      <c r="X176" s="15">
        <f t="shared" si="30"/>
        <v>2718.6000000000004</v>
      </c>
      <c r="Y176" s="26">
        <f t="shared" si="37"/>
        <v>6527.4</v>
      </c>
      <c r="Z176" s="15">
        <f t="shared" si="32"/>
        <v>41301.78</v>
      </c>
      <c r="AA176" s="35" t="s">
        <v>634</v>
      </c>
      <c r="AB176" s="35">
        <v>2024</v>
      </c>
      <c r="AC176" s="4"/>
    </row>
    <row r="177" spans="1:29" ht="30.75" x14ac:dyDescent="0.25">
      <c r="A177" s="20">
        <v>66</v>
      </c>
      <c r="B177" s="24" t="s">
        <v>188</v>
      </c>
      <c r="C177" s="24" t="s">
        <v>102</v>
      </c>
      <c r="D177" s="24" t="s">
        <v>10</v>
      </c>
      <c r="E177" s="21" t="s">
        <v>33</v>
      </c>
      <c r="F177" s="24" t="s">
        <v>100</v>
      </c>
      <c r="G177" s="25">
        <v>36000</v>
      </c>
      <c r="H177" s="25">
        <f t="shared" si="33"/>
        <v>30441.48</v>
      </c>
      <c r="I177" s="22">
        <f t="shared" ref="I177:I221" si="40">IF(G177&lt;=374040,G177*2.87%,9334.68)</f>
        <v>1033.2</v>
      </c>
      <c r="J177" s="22">
        <f t="shared" ref="J177:J221" si="41">IF(G177&lt;=374040,G177*7.1%,23092.75)</f>
        <v>2555.9999999999995</v>
      </c>
      <c r="K177" s="22">
        <f t="shared" ref="K177:K221" si="42">IF(G177&lt;=74808,G177*1.1%,851.51)</f>
        <v>396.00000000000006</v>
      </c>
      <c r="L177" s="22">
        <f t="shared" si="35"/>
        <v>1094.4000000000001</v>
      </c>
      <c r="M177" s="22">
        <f t="shared" si="36"/>
        <v>2552.4</v>
      </c>
      <c r="N177" s="25">
        <v>3430.92</v>
      </c>
      <c r="O177" s="25">
        <f t="shared" ref="O177:O221" si="43">+I177+J177+K177+L177+M177+N177</f>
        <v>11062.92</v>
      </c>
      <c r="P177" s="25">
        <v>25</v>
      </c>
      <c r="Q177" s="15"/>
      <c r="R177" s="26"/>
      <c r="S177" s="26">
        <v>1924.63</v>
      </c>
      <c r="T177" s="15">
        <v>200</v>
      </c>
      <c r="U177" s="15"/>
      <c r="V177" s="26"/>
      <c r="W177" s="15">
        <f t="shared" si="34"/>
        <v>2149.63</v>
      </c>
      <c r="X177" s="15">
        <f t="shared" ref="X177:X221" si="44">+I177+L177+N177</f>
        <v>5558.52</v>
      </c>
      <c r="Y177" s="26">
        <f t="shared" si="37"/>
        <v>5108.3999999999996</v>
      </c>
      <c r="Z177" s="15">
        <f t="shared" ref="Z177:Z221" si="45">+G177-(W177+X177)</f>
        <v>28291.85</v>
      </c>
      <c r="AA177" s="35" t="s">
        <v>634</v>
      </c>
      <c r="AB177" s="35">
        <v>2024</v>
      </c>
      <c r="AC177" s="4"/>
    </row>
    <row r="178" spans="1:29" ht="30.75" x14ac:dyDescent="0.25">
      <c r="A178" s="20">
        <v>67</v>
      </c>
      <c r="B178" s="21" t="s">
        <v>190</v>
      </c>
      <c r="C178" s="21" t="s">
        <v>102</v>
      </c>
      <c r="D178" s="21" t="s">
        <v>801</v>
      </c>
      <c r="E178" s="21" t="s">
        <v>38</v>
      </c>
      <c r="F178" s="21" t="s">
        <v>100</v>
      </c>
      <c r="G178" s="22">
        <v>36000</v>
      </c>
      <c r="H178" s="22">
        <f t="shared" ref="H178:H221" si="46">+G178-(I178+L178+N178)</f>
        <v>33872.400000000001</v>
      </c>
      <c r="I178" s="22">
        <f t="shared" si="40"/>
        <v>1033.2</v>
      </c>
      <c r="J178" s="22">
        <f t="shared" si="41"/>
        <v>2555.9999999999995</v>
      </c>
      <c r="K178" s="22">
        <f t="shared" si="42"/>
        <v>396.00000000000006</v>
      </c>
      <c r="L178" s="22">
        <f t="shared" si="35"/>
        <v>1094.4000000000001</v>
      </c>
      <c r="M178" s="22">
        <f t="shared" si="36"/>
        <v>2552.4</v>
      </c>
      <c r="N178" s="22"/>
      <c r="O178" s="22">
        <f t="shared" si="43"/>
        <v>7632</v>
      </c>
      <c r="P178" s="22">
        <v>25</v>
      </c>
      <c r="Q178" s="15">
        <v>6505.87</v>
      </c>
      <c r="R178" s="15"/>
      <c r="S178" s="15">
        <v>398.64</v>
      </c>
      <c r="T178" s="15">
        <v>200</v>
      </c>
      <c r="U178" s="15"/>
      <c r="V178" s="15"/>
      <c r="W178" s="15">
        <f t="shared" ref="W178:W208" si="47">P178+Q178+R178+S178+T178+U178</f>
        <v>7129.51</v>
      </c>
      <c r="X178" s="15">
        <f t="shared" si="44"/>
        <v>2127.6000000000004</v>
      </c>
      <c r="Y178" s="15">
        <f t="shared" si="37"/>
        <v>5108.3999999999996</v>
      </c>
      <c r="Z178" s="15">
        <f t="shared" si="45"/>
        <v>26742.89</v>
      </c>
      <c r="AA178" s="35" t="s">
        <v>634</v>
      </c>
      <c r="AB178" s="35">
        <v>2024</v>
      </c>
      <c r="AC178" s="4"/>
    </row>
    <row r="179" spans="1:29" ht="15.75" x14ac:dyDescent="0.25">
      <c r="A179" s="20">
        <v>68</v>
      </c>
      <c r="B179" s="24" t="s">
        <v>854</v>
      </c>
      <c r="C179" s="24" t="s">
        <v>103</v>
      </c>
      <c r="D179" s="23" t="s">
        <v>94</v>
      </c>
      <c r="E179" s="21" t="s">
        <v>855</v>
      </c>
      <c r="F179" s="24" t="s">
        <v>100</v>
      </c>
      <c r="G179" s="25">
        <v>46000</v>
      </c>
      <c r="H179" s="25">
        <f t="shared" si="46"/>
        <v>43281.4</v>
      </c>
      <c r="I179" s="22">
        <f t="shared" si="40"/>
        <v>1320.2</v>
      </c>
      <c r="J179" s="22">
        <f t="shared" si="41"/>
        <v>3265.9999999999995</v>
      </c>
      <c r="K179" s="22">
        <f t="shared" si="42"/>
        <v>506.00000000000006</v>
      </c>
      <c r="L179" s="22">
        <f t="shared" ref="L179:L221" si="48">IF(G179&lt;=187020,G179*3.04%,4943.8)</f>
        <v>1398.4</v>
      </c>
      <c r="M179" s="22">
        <f t="shared" ref="M179:M221" si="49">IF(G179&lt;=187020,G179*7.09%,11530.11)</f>
        <v>3261.4</v>
      </c>
      <c r="N179" s="25"/>
      <c r="O179" s="25">
        <f t="shared" si="43"/>
        <v>9752</v>
      </c>
      <c r="P179" s="25">
        <v>25</v>
      </c>
      <c r="Q179" s="15">
        <v>5011.18</v>
      </c>
      <c r="R179" s="26"/>
      <c r="S179" s="26">
        <v>189.19</v>
      </c>
      <c r="T179" s="15">
        <v>200</v>
      </c>
      <c r="U179" s="26">
        <f>IF((H179*12)&gt;867123.01,(79776+(((H179*12)-867123.01)*0.25))/12,IF((H179*12)&gt;624329.01,(31216+(((H179*12)-624329.01)*0.2))/12,IF((H179*12)&gt;416220.01,(((H179*12)-416220.01)*0.15)/12,0)))</f>
        <v>1289.4598750000005</v>
      </c>
      <c r="V179" s="26"/>
      <c r="W179" s="15">
        <f t="shared" si="47"/>
        <v>6714.8298750000004</v>
      </c>
      <c r="X179" s="15">
        <f t="shared" si="44"/>
        <v>2718.6000000000004</v>
      </c>
      <c r="Y179" s="26">
        <f t="shared" si="37"/>
        <v>6527.4</v>
      </c>
      <c r="Z179" s="15">
        <f t="shared" si="45"/>
        <v>36566.570124999998</v>
      </c>
      <c r="AA179" s="35" t="s">
        <v>634</v>
      </c>
      <c r="AB179" s="35">
        <v>2024</v>
      </c>
      <c r="AC179" s="4"/>
    </row>
    <row r="180" spans="1:29" ht="15.75" x14ac:dyDescent="0.25">
      <c r="A180" s="20">
        <v>69</v>
      </c>
      <c r="B180" s="21" t="s">
        <v>201</v>
      </c>
      <c r="C180" s="21" t="s">
        <v>102</v>
      </c>
      <c r="D180" s="21" t="s">
        <v>22</v>
      </c>
      <c r="E180" s="21" t="s">
        <v>32</v>
      </c>
      <c r="F180" s="21" t="s">
        <v>100</v>
      </c>
      <c r="G180" s="22">
        <v>36000</v>
      </c>
      <c r="H180" s="22">
        <f t="shared" si="46"/>
        <v>33872.400000000001</v>
      </c>
      <c r="I180" s="22">
        <f t="shared" si="40"/>
        <v>1033.2</v>
      </c>
      <c r="J180" s="22">
        <f t="shared" si="41"/>
        <v>2555.9999999999995</v>
      </c>
      <c r="K180" s="22">
        <f t="shared" si="42"/>
        <v>396.00000000000006</v>
      </c>
      <c r="L180" s="22">
        <f t="shared" si="48"/>
        <v>1094.4000000000001</v>
      </c>
      <c r="M180" s="22">
        <f t="shared" si="49"/>
        <v>2552.4</v>
      </c>
      <c r="N180" s="22"/>
      <c r="O180" s="22">
        <f t="shared" si="43"/>
        <v>7632</v>
      </c>
      <c r="P180" s="22">
        <v>25</v>
      </c>
      <c r="Q180" s="15">
        <v>2125.4899999999998</v>
      </c>
      <c r="R180" s="15"/>
      <c r="S180" s="15"/>
      <c r="T180" s="15">
        <v>200</v>
      </c>
      <c r="U180" s="15">
        <v>0</v>
      </c>
      <c r="V180" s="15"/>
      <c r="W180" s="15">
        <f t="shared" si="47"/>
        <v>2350.4899999999998</v>
      </c>
      <c r="X180" s="15">
        <f t="shared" si="44"/>
        <v>2127.6000000000004</v>
      </c>
      <c r="Y180" s="15">
        <f>+J180+M180</f>
        <v>5108.3999999999996</v>
      </c>
      <c r="Z180" s="15">
        <f t="shared" si="45"/>
        <v>31521.91</v>
      </c>
      <c r="AA180" s="35" t="s">
        <v>634</v>
      </c>
      <c r="AB180" s="35">
        <v>2024</v>
      </c>
      <c r="AC180" s="4"/>
    </row>
    <row r="181" spans="1:29" ht="30.75" x14ac:dyDescent="0.25">
      <c r="A181" s="20">
        <v>70</v>
      </c>
      <c r="B181" s="21" t="s">
        <v>207</v>
      </c>
      <c r="C181" s="21" t="s">
        <v>103</v>
      </c>
      <c r="D181" s="21" t="s">
        <v>6</v>
      </c>
      <c r="E181" s="21" t="s">
        <v>28</v>
      </c>
      <c r="F181" s="21" t="s">
        <v>100</v>
      </c>
      <c r="G181" s="22">
        <v>25000</v>
      </c>
      <c r="H181" s="22">
        <f t="shared" si="46"/>
        <v>23522.5</v>
      </c>
      <c r="I181" s="22">
        <f t="shared" si="40"/>
        <v>717.5</v>
      </c>
      <c r="J181" s="22">
        <f t="shared" si="41"/>
        <v>1774.9999999999998</v>
      </c>
      <c r="K181" s="22">
        <f t="shared" si="42"/>
        <v>275</v>
      </c>
      <c r="L181" s="22">
        <f t="shared" si="48"/>
        <v>760</v>
      </c>
      <c r="M181" s="22">
        <f t="shared" si="49"/>
        <v>1772.5000000000002</v>
      </c>
      <c r="N181" s="22"/>
      <c r="O181" s="22">
        <f t="shared" si="43"/>
        <v>5300</v>
      </c>
      <c r="P181" s="22">
        <v>25</v>
      </c>
      <c r="Q181" s="15">
        <v>9635.91</v>
      </c>
      <c r="R181" s="15"/>
      <c r="S181" s="15">
        <v>1328.8</v>
      </c>
      <c r="T181" s="15">
        <v>200</v>
      </c>
      <c r="U181" s="15"/>
      <c r="V181" s="15"/>
      <c r="W181" s="15">
        <f t="shared" si="47"/>
        <v>11189.71</v>
      </c>
      <c r="X181" s="15">
        <f t="shared" si="44"/>
        <v>1477.5</v>
      </c>
      <c r="Y181" s="15">
        <f>+J181+M181</f>
        <v>3547.5</v>
      </c>
      <c r="Z181" s="15">
        <f t="shared" si="45"/>
        <v>12332.79</v>
      </c>
      <c r="AA181" s="35" t="s">
        <v>634</v>
      </c>
      <c r="AB181" s="35">
        <v>2024</v>
      </c>
      <c r="AC181" s="4"/>
    </row>
    <row r="182" spans="1:29" ht="15.75" x14ac:dyDescent="0.25">
      <c r="A182" s="20">
        <v>71</v>
      </c>
      <c r="B182" s="21" t="s">
        <v>878</v>
      </c>
      <c r="C182" s="21" t="s">
        <v>103</v>
      </c>
      <c r="D182" s="21" t="s">
        <v>22</v>
      </c>
      <c r="E182" s="21" t="s">
        <v>835</v>
      </c>
      <c r="F182" s="21" t="s">
        <v>100</v>
      </c>
      <c r="G182" s="22">
        <v>30000</v>
      </c>
      <c r="H182" s="22">
        <f t="shared" si="46"/>
        <v>28227</v>
      </c>
      <c r="I182" s="22">
        <f t="shared" si="40"/>
        <v>861</v>
      </c>
      <c r="J182" s="22">
        <f t="shared" si="41"/>
        <v>2130</v>
      </c>
      <c r="K182" s="22">
        <f t="shared" si="42"/>
        <v>330.00000000000006</v>
      </c>
      <c r="L182" s="22">
        <f t="shared" si="48"/>
        <v>912</v>
      </c>
      <c r="M182" s="22">
        <f t="shared" si="49"/>
        <v>2127</v>
      </c>
      <c r="N182" s="22"/>
      <c r="O182" s="22">
        <f t="shared" si="43"/>
        <v>6360</v>
      </c>
      <c r="P182" s="22">
        <v>25</v>
      </c>
      <c r="Q182" s="15">
        <v>2995.75</v>
      </c>
      <c r="R182" s="15"/>
      <c r="S182" s="15"/>
      <c r="T182" s="15">
        <v>200</v>
      </c>
      <c r="U182" s="15"/>
      <c r="V182" s="15"/>
      <c r="W182" s="15">
        <f t="shared" si="47"/>
        <v>3220.75</v>
      </c>
      <c r="X182" s="15">
        <f t="shared" si="44"/>
        <v>1773</v>
      </c>
      <c r="Y182" s="15">
        <f>+J182+M182</f>
        <v>4257</v>
      </c>
      <c r="Z182" s="15">
        <f t="shared" si="45"/>
        <v>25006.25</v>
      </c>
      <c r="AA182" s="35" t="s">
        <v>634</v>
      </c>
      <c r="AB182" s="35">
        <v>2024</v>
      </c>
      <c r="AC182" s="4"/>
    </row>
    <row r="183" spans="1:29" ht="15.75" x14ac:dyDescent="0.25">
      <c r="A183" s="20">
        <v>72</v>
      </c>
      <c r="B183" s="23" t="s">
        <v>815</v>
      </c>
      <c r="C183" s="23" t="s">
        <v>102</v>
      </c>
      <c r="D183" s="23" t="s">
        <v>811</v>
      </c>
      <c r="E183" s="21" t="s">
        <v>619</v>
      </c>
      <c r="F183" s="23" t="s">
        <v>85</v>
      </c>
      <c r="G183" s="22">
        <v>30000</v>
      </c>
      <c r="H183" s="22">
        <f t="shared" si="46"/>
        <v>28227</v>
      </c>
      <c r="I183" s="22">
        <f t="shared" si="40"/>
        <v>861</v>
      </c>
      <c r="J183" s="22">
        <f t="shared" si="41"/>
        <v>2130</v>
      </c>
      <c r="K183" s="22">
        <f t="shared" si="42"/>
        <v>330.00000000000006</v>
      </c>
      <c r="L183" s="22">
        <f t="shared" si="48"/>
        <v>912</v>
      </c>
      <c r="M183" s="22">
        <f t="shared" si="49"/>
        <v>2127</v>
      </c>
      <c r="N183" s="22"/>
      <c r="O183" s="22">
        <f t="shared" si="43"/>
        <v>6360</v>
      </c>
      <c r="P183" s="22">
        <v>25</v>
      </c>
      <c r="Q183" s="15">
        <v>500</v>
      </c>
      <c r="R183" s="15"/>
      <c r="S183" s="15"/>
      <c r="T183" s="15">
        <v>200</v>
      </c>
      <c r="U183" s="15"/>
      <c r="V183" s="15"/>
      <c r="W183" s="15">
        <f t="shared" si="47"/>
        <v>725</v>
      </c>
      <c r="X183" s="15">
        <f t="shared" si="44"/>
        <v>1773</v>
      </c>
      <c r="Y183" s="15">
        <f t="shared" ref="Y183:Y221" si="50">+J183+M183</f>
        <v>4257</v>
      </c>
      <c r="Z183" s="15">
        <f t="shared" si="45"/>
        <v>27502</v>
      </c>
      <c r="AA183" s="35" t="s">
        <v>634</v>
      </c>
      <c r="AB183" s="35">
        <v>2024</v>
      </c>
      <c r="AC183" s="4"/>
    </row>
    <row r="184" spans="1:29" ht="15.75" x14ac:dyDescent="0.25">
      <c r="A184" s="20">
        <v>73</v>
      </c>
      <c r="B184" s="23" t="s">
        <v>836</v>
      </c>
      <c r="C184" s="23" t="s">
        <v>102</v>
      </c>
      <c r="D184" s="23" t="s">
        <v>22</v>
      </c>
      <c r="E184" s="21" t="s">
        <v>33</v>
      </c>
      <c r="F184" s="23" t="s">
        <v>100</v>
      </c>
      <c r="G184" s="22">
        <v>30000</v>
      </c>
      <c r="H184" s="22">
        <f t="shared" si="46"/>
        <v>28227</v>
      </c>
      <c r="I184" s="22">
        <f t="shared" si="40"/>
        <v>861</v>
      </c>
      <c r="J184" s="22">
        <f t="shared" si="41"/>
        <v>2130</v>
      </c>
      <c r="K184" s="22">
        <f t="shared" si="42"/>
        <v>330.00000000000006</v>
      </c>
      <c r="L184" s="22">
        <f t="shared" si="48"/>
        <v>912</v>
      </c>
      <c r="M184" s="22">
        <f t="shared" si="49"/>
        <v>2127</v>
      </c>
      <c r="N184" s="22"/>
      <c r="O184" s="22">
        <f t="shared" si="43"/>
        <v>6360</v>
      </c>
      <c r="P184" s="22">
        <v>25</v>
      </c>
      <c r="Q184" s="15">
        <v>4000</v>
      </c>
      <c r="R184" s="15"/>
      <c r="S184" s="15"/>
      <c r="T184" s="15">
        <v>200</v>
      </c>
      <c r="U184" s="15"/>
      <c r="V184" s="15"/>
      <c r="W184" s="15">
        <f t="shared" si="47"/>
        <v>4225</v>
      </c>
      <c r="X184" s="15">
        <f t="shared" si="44"/>
        <v>1773</v>
      </c>
      <c r="Y184" s="15">
        <f t="shared" si="50"/>
        <v>4257</v>
      </c>
      <c r="Z184" s="15">
        <f t="shared" si="45"/>
        <v>24002</v>
      </c>
      <c r="AA184" s="35" t="s">
        <v>634</v>
      </c>
      <c r="AB184" s="35">
        <v>2024</v>
      </c>
      <c r="AC184" s="4"/>
    </row>
    <row r="185" spans="1:29" ht="30.75" x14ac:dyDescent="0.25">
      <c r="A185" s="20">
        <v>74</v>
      </c>
      <c r="B185" s="23" t="s">
        <v>881</v>
      </c>
      <c r="C185" s="23" t="s">
        <v>103</v>
      </c>
      <c r="D185" s="23" t="s">
        <v>94</v>
      </c>
      <c r="E185" s="21" t="s">
        <v>838</v>
      </c>
      <c r="F185" s="23" t="s">
        <v>100</v>
      </c>
      <c r="G185" s="22">
        <v>30000</v>
      </c>
      <c r="H185" s="22">
        <f t="shared" si="46"/>
        <v>28227</v>
      </c>
      <c r="I185" s="22">
        <f t="shared" si="40"/>
        <v>861</v>
      </c>
      <c r="J185" s="22">
        <f t="shared" si="41"/>
        <v>2130</v>
      </c>
      <c r="K185" s="22">
        <f t="shared" si="42"/>
        <v>330.00000000000006</v>
      </c>
      <c r="L185" s="22">
        <f t="shared" si="48"/>
        <v>912</v>
      </c>
      <c r="M185" s="22">
        <f t="shared" si="49"/>
        <v>2127</v>
      </c>
      <c r="N185" s="22"/>
      <c r="O185" s="22">
        <f t="shared" si="43"/>
        <v>6360</v>
      </c>
      <c r="P185" s="22">
        <v>25</v>
      </c>
      <c r="Q185" s="15">
        <v>7426.75</v>
      </c>
      <c r="R185" s="15"/>
      <c r="S185" s="15"/>
      <c r="T185" s="15">
        <v>200</v>
      </c>
      <c r="U185" s="15"/>
      <c r="V185" s="15"/>
      <c r="W185" s="15">
        <f t="shared" si="47"/>
        <v>7651.75</v>
      </c>
      <c r="X185" s="15">
        <f t="shared" si="44"/>
        <v>1773</v>
      </c>
      <c r="Y185" s="15">
        <f t="shared" si="50"/>
        <v>4257</v>
      </c>
      <c r="Z185" s="15">
        <f t="shared" si="45"/>
        <v>20575.25</v>
      </c>
      <c r="AA185" s="35" t="s">
        <v>634</v>
      </c>
      <c r="AB185" s="35">
        <v>2024</v>
      </c>
      <c r="AC185" s="4"/>
    </row>
    <row r="186" spans="1:29" ht="15.75" x14ac:dyDescent="0.25">
      <c r="A186" s="20">
        <v>75</v>
      </c>
      <c r="B186" s="24" t="s">
        <v>839</v>
      </c>
      <c r="C186" s="24" t="s">
        <v>102</v>
      </c>
      <c r="D186" s="24" t="s">
        <v>94</v>
      </c>
      <c r="E186" s="24" t="s">
        <v>52</v>
      </c>
      <c r="F186" s="24" t="s">
        <v>100</v>
      </c>
      <c r="G186" s="25">
        <v>26000</v>
      </c>
      <c r="H186" s="25">
        <f t="shared" si="46"/>
        <v>22747.94</v>
      </c>
      <c r="I186" s="25">
        <f t="shared" si="40"/>
        <v>746.2</v>
      </c>
      <c r="J186" s="25">
        <f t="shared" si="41"/>
        <v>1845.9999999999998</v>
      </c>
      <c r="K186" s="22">
        <f t="shared" si="42"/>
        <v>286.00000000000006</v>
      </c>
      <c r="L186" s="22">
        <f t="shared" si="48"/>
        <v>790.4</v>
      </c>
      <c r="M186" s="22">
        <f t="shared" si="49"/>
        <v>1843.4</v>
      </c>
      <c r="N186" s="22">
        <v>1715.46</v>
      </c>
      <c r="O186" s="25">
        <f t="shared" si="43"/>
        <v>7227.46</v>
      </c>
      <c r="P186" s="25">
        <v>25</v>
      </c>
      <c r="Q186" s="26">
        <v>1000</v>
      </c>
      <c r="R186" s="37"/>
      <c r="S186" s="37">
        <v>133.4</v>
      </c>
      <c r="T186" s="15">
        <v>200</v>
      </c>
      <c r="U186" s="15"/>
      <c r="V186" s="38"/>
      <c r="W186" s="15">
        <f t="shared" si="47"/>
        <v>1358.4</v>
      </c>
      <c r="X186" s="15">
        <f t="shared" si="44"/>
        <v>3252.06</v>
      </c>
      <c r="Y186" s="15">
        <f t="shared" si="50"/>
        <v>3689.3999999999996</v>
      </c>
      <c r="Z186" s="15">
        <f t="shared" si="45"/>
        <v>21389.54</v>
      </c>
      <c r="AA186" s="35" t="s">
        <v>634</v>
      </c>
      <c r="AB186" s="35">
        <v>2024</v>
      </c>
      <c r="AC186" s="4"/>
    </row>
    <row r="187" spans="1:29" ht="15.75" x14ac:dyDescent="0.25">
      <c r="A187" s="20">
        <v>76</v>
      </c>
      <c r="B187" s="23" t="s">
        <v>840</v>
      </c>
      <c r="C187" s="23" t="s">
        <v>103</v>
      </c>
      <c r="D187" s="23" t="s">
        <v>94</v>
      </c>
      <c r="E187" s="21" t="s">
        <v>52</v>
      </c>
      <c r="F187" s="23" t="s">
        <v>100</v>
      </c>
      <c r="G187" s="22">
        <v>26000</v>
      </c>
      <c r="H187" s="22">
        <f t="shared" si="46"/>
        <v>24463.4</v>
      </c>
      <c r="I187" s="22">
        <f t="shared" si="40"/>
        <v>746.2</v>
      </c>
      <c r="J187" s="22">
        <f t="shared" si="41"/>
        <v>1845.9999999999998</v>
      </c>
      <c r="K187" s="22">
        <f t="shared" si="42"/>
        <v>286.00000000000006</v>
      </c>
      <c r="L187" s="22">
        <f t="shared" si="48"/>
        <v>790.4</v>
      </c>
      <c r="M187" s="22">
        <f t="shared" si="49"/>
        <v>1843.4</v>
      </c>
      <c r="N187" s="39"/>
      <c r="O187" s="22">
        <f t="shared" si="43"/>
        <v>5512</v>
      </c>
      <c r="P187" s="22">
        <v>25</v>
      </c>
      <c r="Q187" s="15">
        <v>1000</v>
      </c>
      <c r="R187" s="38"/>
      <c r="S187" s="38"/>
      <c r="T187" s="15">
        <v>200</v>
      </c>
      <c r="U187" s="15"/>
      <c r="V187" s="38"/>
      <c r="W187" s="15">
        <f t="shared" si="47"/>
        <v>1225</v>
      </c>
      <c r="X187" s="15">
        <f t="shared" si="44"/>
        <v>1536.6</v>
      </c>
      <c r="Y187" s="15">
        <f t="shared" si="50"/>
        <v>3689.3999999999996</v>
      </c>
      <c r="Z187" s="15">
        <f t="shared" si="45"/>
        <v>23238.400000000001</v>
      </c>
      <c r="AA187" s="35" t="s">
        <v>634</v>
      </c>
      <c r="AB187" s="35">
        <v>2024</v>
      </c>
      <c r="AC187" s="4"/>
    </row>
    <row r="188" spans="1:29" ht="30.75" x14ac:dyDescent="0.25">
      <c r="A188" s="20">
        <v>77</v>
      </c>
      <c r="B188" s="23" t="s">
        <v>841</v>
      </c>
      <c r="C188" s="23" t="s">
        <v>102</v>
      </c>
      <c r="D188" s="23" t="s">
        <v>842</v>
      </c>
      <c r="E188" s="21" t="s">
        <v>33</v>
      </c>
      <c r="F188" s="23" t="s">
        <v>100</v>
      </c>
      <c r="G188" s="22">
        <v>26000</v>
      </c>
      <c r="H188" s="22">
        <f t="shared" si="46"/>
        <v>24463.4</v>
      </c>
      <c r="I188" s="22">
        <f t="shared" si="40"/>
        <v>746.2</v>
      </c>
      <c r="J188" s="22">
        <f t="shared" si="41"/>
        <v>1845.9999999999998</v>
      </c>
      <c r="K188" s="22">
        <f t="shared" si="42"/>
        <v>286.00000000000006</v>
      </c>
      <c r="L188" s="22">
        <f t="shared" si="48"/>
        <v>790.4</v>
      </c>
      <c r="M188" s="22">
        <f t="shared" si="49"/>
        <v>1843.4</v>
      </c>
      <c r="N188" s="39"/>
      <c r="O188" s="22">
        <f t="shared" si="43"/>
        <v>5512</v>
      </c>
      <c r="P188" s="22">
        <v>25</v>
      </c>
      <c r="Q188" s="15"/>
      <c r="R188" s="38"/>
      <c r="S188" s="38">
        <v>137.19999999999999</v>
      </c>
      <c r="T188" s="15">
        <v>200</v>
      </c>
      <c r="U188" s="15"/>
      <c r="V188" s="38"/>
      <c r="W188" s="15">
        <f t="shared" si="47"/>
        <v>362.2</v>
      </c>
      <c r="X188" s="15">
        <f t="shared" si="44"/>
        <v>1536.6</v>
      </c>
      <c r="Y188" s="15">
        <f t="shared" si="50"/>
        <v>3689.3999999999996</v>
      </c>
      <c r="Z188" s="15">
        <f t="shared" si="45"/>
        <v>24101.200000000001</v>
      </c>
      <c r="AA188" s="35" t="s">
        <v>634</v>
      </c>
      <c r="AB188" s="35">
        <v>2024</v>
      </c>
      <c r="AC188" s="4"/>
    </row>
    <row r="189" spans="1:29" ht="30.75" x14ac:dyDescent="0.25">
      <c r="A189" s="20">
        <v>78</v>
      </c>
      <c r="B189" s="23" t="s">
        <v>843</v>
      </c>
      <c r="C189" s="23" t="s">
        <v>102</v>
      </c>
      <c r="D189" s="23" t="s">
        <v>842</v>
      </c>
      <c r="E189" s="21" t="s">
        <v>33</v>
      </c>
      <c r="F189" s="23" t="s">
        <v>100</v>
      </c>
      <c r="G189" s="22">
        <v>26000</v>
      </c>
      <c r="H189" s="22">
        <f t="shared" si="46"/>
        <v>24463.4</v>
      </c>
      <c r="I189" s="22">
        <f t="shared" si="40"/>
        <v>746.2</v>
      </c>
      <c r="J189" s="22">
        <f t="shared" si="41"/>
        <v>1845.9999999999998</v>
      </c>
      <c r="K189" s="22">
        <f t="shared" si="42"/>
        <v>286.00000000000006</v>
      </c>
      <c r="L189" s="22">
        <f t="shared" si="48"/>
        <v>790.4</v>
      </c>
      <c r="M189" s="22">
        <f t="shared" si="49"/>
        <v>1843.4</v>
      </c>
      <c r="N189" s="39"/>
      <c r="O189" s="22">
        <f t="shared" si="43"/>
        <v>5512</v>
      </c>
      <c r="P189" s="22">
        <v>25</v>
      </c>
      <c r="Q189" s="15"/>
      <c r="R189" s="38"/>
      <c r="S189" s="38"/>
      <c r="T189" s="15">
        <v>200</v>
      </c>
      <c r="U189" s="15"/>
      <c r="V189" s="38"/>
      <c r="W189" s="15">
        <f t="shared" si="47"/>
        <v>225</v>
      </c>
      <c r="X189" s="15">
        <f t="shared" si="44"/>
        <v>1536.6</v>
      </c>
      <c r="Y189" s="15">
        <f t="shared" si="50"/>
        <v>3689.3999999999996</v>
      </c>
      <c r="Z189" s="15">
        <f t="shared" si="45"/>
        <v>24238.400000000001</v>
      </c>
      <c r="AA189" s="35" t="s">
        <v>634</v>
      </c>
      <c r="AB189" s="35">
        <v>2024</v>
      </c>
      <c r="AC189" s="4"/>
    </row>
    <row r="190" spans="1:29" ht="30.75" x14ac:dyDescent="0.25">
      <c r="A190" s="20">
        <v>79</v>
      </c>
      <c r="B190" s="23" t="s">
        <v>907</v>
      </c>
      <c r="C190" s="23" t="s">
        <v>103</v>
      </c>
      <c r="D190" s="23" t="s">
        <v>94</v>
      </c>
      <c r="E190" s="21" t="s">
        <v>32</v>
      </c>
      <c r="F190" s="23" t="s">
        <v>100</v>
      </c>
      <c r="G190" s="22">
        <v>30000</v>
      </c>
      <c r="H190" s="22">
        <f t="shared" si="46"/>
        <v>28227</v>
      </c>
      <c r="I190" s="22">
        <f t="shared" si="40"/>
        <v>861</v>
      </c>
      <c r="J190" s="22">
        <f t="shared" si="41"/>
        <v>2130</v>
      </c>
      <c r="K190" s="22">
        <f t="shared" si="42"/>
        <v>330.00000000000006</v>
      </c>
      <c r="L190" s="22">
        <f t="shared" si="48"/>
        <v>912</v>
      </c>
      <c r="M190" s="22">
        <f t="shared" si="49"/>
        <v>2127</v>
      </c>
      <c r="N190" s="39"/>
      <c r="O190" s="22">
        <f t="shared" si="43"/>
        <v>6360</v>
      </c>
      <c r="P190" s="22">
        <v>25</v>
      </c>
      <c r="Q190" s="15"/>
      <c r="R190" s="38"/>
      <c r="S190" s="38">
        <v>0</v>
      </c>
      <c r="T190" s="15">
        <v>200</v>
      </c>
      <c r="U190" s="15"/>
      <c r="V190" s="38"/>
      <c r="W190" s="15">
        <f t="shared" si="47"/>
        <v>225</v>
      </c>
      <c r="X190" s="15">
        <f t="shared" si="44"/>
        <v>1773</v>
      </c>
      <c r="Y190" s="15">
        <f t="shared" si="50"/>
        <v>4257</v>
      </c>
      <c r="Z190" s="15">
        <f t="shared" si="45"/>
        <v>28002</v>
      </c>
      <c r="AA190" s="35" t="s">
        <v>634</v>
      </c>
      <c r="AB190" s="35">
        <v>2024</v>
      </c>
      <c r="AC190" s="4"/>
    </row>
    <row r="191" spans="1:29" ht="30.75" x14ac:dyDescent="0.25">
      <c r="A191" s="20">
        <v>80</v>
      </c>
      <c r="B191" s="23" t="s">
        <v>845</v>
      </c>
      <c r="C191" s="23" t="s">
        <v>102</v>
      </c>
      <c r="D191" s="23" t="s">
        <v>826</v>
      </c>
      <c r="E191" s="21" t="s">
        <v>846</v>
      </c>
      <c r="F191" s="23" t="s">
        <v>100</v>
      </c>
      <c r="G191" s="22">
        <v>36000</v>
      </c>
      <c r="H191" s="22">
        <f t="shared" si="46"/>
        <v>33872.400000000001</v>
      </c>
      <c r="I191" s="22">
        <f t="shared" si="40"/>
        <v>1033.2</v>
      </c>
      <c r="J191" s="22">
        <f t="shared" si="41"/>
        <v>2555.9999999999995</v>
      </c>
      <c r="K191" s="22">
        <f t="shared" si="42"/>
        <v>396.00000000000006</v>
      </c>
      <c r="L191" s="22">
        <f t="shared" si="48"/>
        <v>1094.4000000000001</v>
      </c>
      <c r="M191" s="22">
        <f t="shared" si="49"/>
        <v>2552.4</v>
      </c>
      <c r="N191" s="39"/>
      <c r="O191" s="22">
        <f t="shared" si="43"/>
        <v>7632</v>
      </c>
      <c r="P191" s="22">
        <v>25</v>
      </c>
      <c r="Q191" s="15"/>
      <c r="R191" s="38"/>
      <c r="S191" s="38">
        <v>373.22</v>
      </c>
      <c r="T191" s="15">
        <v>200</v>
      </c>
      <c r="U191" s="15"/>
      <c r="V191" s="38"/>
      <c r="W191" s="15">
        <f t="shared" si="47"/>
        <v>598.22</v>
      </c>
      <c r="X191" s="15">
        <f t="shared" si="44"/>
        <v>2127.6000000000004</v>
      </c>
      <c r="Y191" s="15">
        <f t="shared" si="50"/>
        <v>5108.3999999999996</v>
      </c>
      <c r="Z191" s="15">
        <f t="shared" si="45"/>
        <v>33274.18</v>
      </c>
      <c r="AA191" s="35" t="s">
        <v>634</v>
      </c>
      <c r="AB191" s="35">
        <v>2024</v>
      </c>
      <c r="AC191" s="4"/>
    </row>
    <row r="192" spans="1:29" ht="15.75" x14ac:dyDescent="0.25">
      <c r="A192" s="20">
        <v>81</v>
      </c>
      <c r="B192" s="23" t="s">
        <v>848</v>
      </c>
      <c r="C192" s="23" t="s">
        <v>103</v>
      </c>
      <c r="D192" s="23" t="s">
        <v>94</v>
      </c>
      <c r="E192" s="21" t="s">
        <v>52</v>
      </c>
      <c r="F192" s="23" t="s">
        <v>100</v>
      </c>
      <c r="G192" s="22">
        <v>30000</v>
      </c>
      <c r="H192" s="22">
        <f t="shared" si="46"/>
        <v>28227</v>
      </c>
      <c r="I192" s="22">
        <f t="shared" si="40"/>
        <v>861</v>
      </c>
      <c r="J192" s="22">
        <f t="shared" si="41"/>
        <v>2130</v>
      </c>
      <c r="K192" s="22">
        <f t="shared" si="42"/>
        <v>330.00000000000006</v>
      </c>
      <c r="L192" s="22">
        <f t="shared" si="48"/>
        <v>912</v>
      </c>
      <c r="M192" s="22">
        <f t="shared" si="49"/>
        <v>2127</v>
      </c>
      <c r="N192" s="39"/>
      <c r="O192" s="22">
        <f t="shared" si="43"/>
        <v>6360</v>
      </c>
      <c r="P192" s="22">
        <v>25</v>
      </c>
      <c r="Q192" s="15"/>
      <c r="R192" s="38"/>
      <c r="S192" s="38"/>
      <c r="T192" s="15">
        <v>200</v>
      </c>
      <c r="U192" s="15"/>
      <c r="V192" s="38"/>
      <c r="W192" s="15">
        <f t="shared" si="47"/>
        <v>225</v>
      </c>
      <c r="X192" s="15">
        <f t="shared" si="44"/>
        <v>1773</v>
      </c>
      <c r="Y192" s="15">
        <f t="shared" si="50"/>
        <v>4257</v>
      </c>
      <c r="Z192" s="15">
        <f t="shared" si="45"/>
        <v>28002</v>
      </c>
      <c r="AA192" s="35" t="s">
        <v>634</v>
      </c>
      <c r="AB192" s="35">
        <v>2024</v>
      </c>
      <c r="AC192" s="4"/>
    </row>
    <row r="193" spans="1:29" ht="30.75" x14ac:dyDescent="0.25">
      <c r="A193" s="20">
        <v>82</v>
      </c>
      <c r="B193" s="23" t="s">
        <v>851</v>
      </c>
      <c r="C193" s="23" t="s">
        <v>103</v>
      </c>
      <c r="D193" s="23" t="s">
        <v>94</v>
      </c>
      <c r="E193" s="21" t="s">
        <v>52</v>
      </c>
      <c r="F193" s="23" t="s">
        <v>100</v>
      </c>
      <c r="G193" s="22">
        <v>46000</v>
      </c>
      <c r="H193" s="22">
        <f t="shared" si="46"/>
        <v>43281.4</v>
      </c>
      <c r="I193" s="22">
        <f t="shared" si="40"/>
        <v>1320.2</v>
      </c>
      <c r="J193" s="22">
        <f t="shared" si="41"/>
        <v>3265.9999999999995</v>
      </c>
      <c r="K193" s="22">
        <f t="shared" si="42"/>
        <v>506.00000000000006</v>
      </c>
      <c r="L193" s="22">
        <f t="shared" si="48"/>
        <v>1398.4</v>
      </c>
      <c r="M193" s="22">
        <f t="shared" si="49"/>
        <v>3261.4</v>
      </c>
      <c r="N193" s="39"/>
      <c r="O193" s="22">
        <f t="shared" si="43"/>
        <v>9752</v>
      </c>
      <c r="P193" s="22">
        <v>25</v>
      </c>
      <c r="Q193" s="15"/>
      <c r="R193" s="38"/>
      <c r="S193" s="38"/>
      <c r="T193" s="15">
        <v>200</v>
      </c>
      <c r="U193" s="15">
        <f>IF((H193*12)&gt;867123.01,(79776+(((H193*12)-867123.01)*0.25))/12,IF((H193*12)&gt;624329.01,(31216+(((H193*12)-624329.01)*0.2))/12,IF((H193*12)&gt;416220.01,(((H193*12)-416220.01)*0.15)/12,0)))</f>
        <v>1289.4598750000005</v>
      </c>
      <c r="V193" s="38"/>
      <c r="W193" s="15">
        <f t="shared" si="47"/>
        <v>1514.4598750000005</v>
      </c>
      <c r="X193" s="15">
        <f t="shared" si="44"/>
        <v>2718.6000000000004</v>
      </c>
      <c r="Y193" s="15">
        <f t="shared" si="50"/>
        <v>6527.4</v>
      </c>
      <c r="Z193" s="15">
        <f t="shared" si="45"/>
        <v>41766.940125000001</v>
      </c>
      <c r="AA193" s="35" t="s">
        <v>634</v>
      </c>
      <c r="AB193" s="35">
        <v>2024</v>
      </c>
      <c r="AC193" s="4"/>
    </row>
    <row r="194" spans="1:29" ht="15.75" x14ac:dyDescent="0.25">
      <c r="A194" s="20">
        <v>83</v>
      </c>
      <c r="B194" s="24" t="s">
        <v>174</v>
      </c>
      <c r="C194" s="24" t="s">
        <v>102</v>
      </c>
      <c r="D194" s="23" t="s">
        <v>94</v>
      </c>
      <c r="E194" s="21" t="s">
        <v>26</v>
      </c>
      <c r="F194" s="24" t="s">
        <v>100</v>
      </c>
      <c r="G194" s="25">
        <v>46000</v>
      </c>
      <c r="H194" s="25">
        <f t="shared" si="46"/>
        <v>43281.4</v>
      </c>
      <c r="I194" s="22">
        <f t="shared" si="40"/>
        <v>1320.2</v>
      </c>
      <c r="J194" s="22">
        <f t="shared" si="41"/>
        <v>3265.9999999999995</v>
      </c>
      <c r="K194" s="22">
        <f t="shared" si="42"/>
        <v>506.00000000000006</v>
      </c>
      <c r="L194" s="22">
        <f t="shared" si="48"/>
        <v>1398.4</v>
      </c>
      <c r="M194" s="22">
        <f t="shared" si="49"/>
        <v>3261.4</v>
      </c>
      <c r="N194" s="25"/>
      <c r="O194" s="25">
        <f t="shared" si="43"/>
        <v>9752</v>
      </c>
      <c r="P194" s="25">
        <v>25</v>
      </c>
      <c r="Q194" s="15"/>
      <c r="R194" s="26"/>
      <c r="S194" s="26">
        <v>1501.68</v>
      </c>
      <c r="T194" s="15">
        <v>200</v>
      </c>
      <c r="U194" s="26">
        <v>1289.46</v>
      </c>
      <c r="V194" s="26"/>
      <c r="W194" s="15">
        <f t="shared" si="47"/>
        <v>3016.1400000000003</v>
      </c>
      <c r="X194" s="15">
        <f t="shared" si="44"/>
        <v>2718.6000000000004</v>
      </c>
      <c r="Y194" s="26">
        <f t="shared" si="50"/>
        <v>6527.4</v>
      </c>
      <c r="Z194" s="15">
        <f t="shared" si="45"/>
        <v>40265.26</v>
      </c>
      <c r="AA194" s="35" t="s">
        <v>634</v>
      </c>
      <c r="AB194" s="35">
        <v>2024</v>
      </c>
      <c r="AC194" s="4"/>
    </row>
    <row r="195" spans="1:29" ht="30.75" x14ac:dyDescent="0.25">
      <c r="A195" s="20">
        <v>84</v>
      </c>
      <c r="B195" s="21" t="s">
        <v>856</v>
      </c>
      <c r="C195" s="24" t="s">
        <v>103</v>
      </c>
      <c r="D195" s="23" t="s">
        <v>94</v>
      </c>
      <c r="E195" s="40" t="s">
        <v>857</v>
      </c>
      <c r="F195" s="24" t="s">
        <v>100</v>
      </c>
      <c r="G195" s="25">
        <v>46000</v>
      </c>
      <c r="H195" s="25">
        <f t="shared" si="46"/>
        <v>43281.4</v>
      </c>
      <c r="I195" s="22">
        <f t="shared" si="40"/>
        <v>1320.2</v>
      </c>
      <c r="J195" s="22">
        <f t="shared" si="41"/>
        <v>3265.9999999999995</v>
      </c>
      <c r="K195" s="22">
        <f t="shared" si="42"/>
        <v>506.00000000000006</v>
      </c>
      <c r="L195" s="22">
        <f t="shared" si="48"/>
        <v>1398.4</v>
      </c>
      <c r="M195" s="22">
        <f t="shared" si="49"/>
        <v>3261.4</v>
      </c>
      <c r="N195" s="25"/>
      <c r="O195" s="25">
        <f t="shared" si="43"/>
        <v>9752</v>
      </c>
      <c r="P195" s="25">
        <v>25</v>
      </c>
      <c r="Q195" s="15"/>
      <c r="R195" s="26"/>
      <c r="S195" s="26">
        <v>119.98</v>
      </c>
      <c r="T195" s="15">
        <v>200</v>
      </c>
      <c r="U195" s="26">
        <f>IF((H195*12)&gt;867123.01,(79776+(((H195*12)-867123.01)*0.25))/12,IF((H195*12)&gt;624329.01,(31216+(((H195*12)-624329.01)*0.2))/12,IF((H195*12)&gt;416220.01,(((H195*12)-416220.01)*0.15)/12,0)))</f>
        <v>1289.4598750000005</v>
      </c>
      <c r="V195" s="26"/>
      <c r="W195" s="15">
        <f t="shared" si="47"/>
        <v>1634.4398750000005</v>
      </c>
      <c r="X195" s="15">
        <f t="shared" si="44"/>
        <v>2718.6000000000004</v>
      </c>
      <c r="Y195" s="26">
        <f t="shared" si="50"/>
        <v>6527.4</v>
      </c>
      <c r="Z195" s="15">
        <f t="shared" si="45"/>
        <v>41646.960124999998</v>
      </c>
      <c r="AA195" s="35" t="s">
        <v>634</v>
      </c>
      <c r="AB195" s="35">
        <v>2024</v>
      </c>
      <c r="AC195" s="4"/>
    </row>
    <row r="196" spans="1:29" ht="15.75" x14ac:dyDescent="0.25">
      <c r="A196" s="20">
        <v>85</v>
      </c>
      <c r="B196" s="21" t="s">
        <v>858</v>
      </c>
      <c r="C196" s="24" t="s">
        <v>103</v>
      </c>
      <c r="D196" s="23" t="s">
        <v>94</v>
      </c>
      <c r="E196" s="21" t="s">
        <v>52</v>
      </c>
      <c r="F196" s="24" t="s">
        <v>100</v>
      </c>
      <c r="G196" s="25">
        <v>36000</v>
      </c>
      <c r="H196" s="25">
        <f t="shared" si="46"/>
        <v>33872.400000000001</v>
      </c>
      <c r="I196" s="22">
        <f t="shared" si="40"/>
        <v>1033.2</v>
      </c>
      <c r="J196" s="22">
        <f t="shared" si="41"/>
        <v>2555.9999999999995</v>
      </c>
      <c r="K196" s="22">
        <f t="shared" si="42"/>
        <v>396.00000000000006</v>
      </c>
      <c r="L196" s="22">
        <f t="shared" si="48"/>
        <v>1094.4000000000001</v>
      </c>
      <c r="M196" s="22">
        <f t="shared" si="49"/>
        <v>2552.4</v>
      </c>
      <c r="N196" s="25"/>
      <c r="O196" s="25">
        <f t="shared" si="43"/>
        <v>7632</v>
      </c>
      <c r="P196" s="25">
        <v>25</v>
      </c>
      <c r="Q196" s="15"/>
      <c r="R196" s="26"/>
      <c r="S196" s="26">
        <v>1701.26</v>
      </c>
      <c r="T196" s="15">
        <v>200</v>
      </c>
      <c r="U196" s="26">
        <f t="shared" ref="U196:U221" si="51">IF((H196*12)&gt;867123.01,(79776+(((H196*12)-867123.01)*0.25))/12,IF((H196*12)&gt;624329.01,(31216+(((H196*12)-624329.01)*0.2))/12,IF((H196*12)&gt;416220.01,(((H196*12)-416220.01)*0.15)/12,0)))</f>
        <v>0</v>
      </c>
      <c r="V196" s="26"/>
      <c r="W196" s="15">
        <f t="shared" si="47"/>
        <v>1926.26</v>
      </c>
      <c r="X196" s="15">
        <f t="shared" si="44"/>
        <v>2127.6000000000004</v>
      </c>
      <c r="Y196" s="26">
        <f t="shared" si="50"/>
        <v>5108.3999999999996</v>
      </c>
      <c r="Z196" s="15">
        <f t="shared" si="45"/>
        <v>31946.14</v>
      </c>
      <c r="AA196" s="35" t="s">
        <v>634</v>
      </c>
      <c r="AB196" s="35">
        <v>2024</v>
      </c>
      <c r="AC196" s="4"/>
    </row>
    <row r="197" spans="1:29" ht="30.75" x14ac:dyDescent="0.25">
      <c r="A197" s="20">
        <v>86</v>
      </c>
      <c r="B197" s="21" t="s">
        <v>859</v>
      </c>
      <c r="C197" s="24" t="s">
        <v>102</v>
      </c>
      <c r="D197" s="24" t="s">
        <v>6</v>
      </c>
      <c r="E197" s="21" t="s">
        <v>26</v>
      </c>
      <c r="F197" s="24" t="s">
        <v>100</v>
      </c>
      <c r="G197" s="25">
        <v>36000</v>
      </c>
      <c r="H197" s="25">
        <f t="shared" si="46"/>
        <v>33872.400000000001</v>
      </c>
      <c r="I197" s="22">
        <f t="shared" si="40"/>
        <v>1033.2</v>
      </c>
      <c r="J197" s="22">
        <f t="shared" si="41"/>
        <v>2555.9999999999995</v>
      </c>
      <c r="K197" s="22">
        <f t="shared" si="42"/>
        <v>396.00000000000006</v>
      </c>
      <c r="L197" s="22">
        <f t="shared" si="48"/>
        <v>1094.4000000000001</v>
      </c>
      <c r="M197" s="22">
        <f t="shared" si="49"/>
        <v>2552.4</v>
      </c>
      <c r="N197" s="25"/>
      <c r="O197" s="25">
        <f t="shared" si="43"/>
        <v>7632</v>
      </c>
      <c r="P197" s="25">
        <v>25</v>
      </c>
      <c r="Q197" s="15"/>
      <c r="R197" s="26"/>
      <c r="S197" s="26"/>
      <c r="T197" s="15">
        <v>200</v>
      </c>
      <c r="U197" s="26">
        <f t="shared" si="51"/>
        <v>0</v>
      </c>
      <c r="V197" s="26"/>
      <c r="W197" s="15">
        <f t="shared" si="47"/>
        <v>225</v>
      </c>
      <c r="X197" s="15">
        <f t="shared" si="44"/>
        <v>2127.6000000000004</v>
      </c>
      <c r="Y197" s="26">
        <f t="shared" si="50"/>
        <v>5108.3999999999996</v>
      </c>
      <c r="Z197" s="15">
        <f t="shared" si="45"/>
        <v>33647.4</v>
      </c>
      <c r="AA197" s="35" t="s">
        <v>634</v>
      </c>
      <c r="AB197" s="35">
        <v>2024</v>
      </c>
      <c r="AC197" s="4"/>
    </row>
    <row r="198" spans="1:29" ht="30.75" x14ac:dyDescent="0.25">
      <c r="A198" s="20">
        <v>87</v>
      </c>
      <c r="B198" s="24" t="s">
        <v>860</v>
      </c>
      <c r="C198" s="24" t="s">
        <v>103</v>
      </c>
      <c r="D198" s="24" t="s">
        <v>861</v>
      </c>
      <c r="E198" s="21" t="s">
        <v>862</v>
      </c>
      <c r="F198" s="24" t="s">
        <v>100</v>
      </c>
      <c r="G198" s="25">
        <v>30000</v>
      </c>
      <c r="H198" s="25">
        <f t="shared" si="46"/>
        <v>28227</v>
      </c>
      <c r="I198" s="22">
        <f t="shared" si="40"/>
        <v>861</v>
      </c>
      <c r="J198" s="22">
        <f t="shared" si="41"/>
        <v>2130</v>
      </c>
      <c r="K198" s="22">
        <f t="shared" si="42"/>
        <v>330.00000000000006</v>
      </c>
      <c r="L198" s="22">
        <f t="shared" si="48"/>
        <v>912</v>
      </c>
      <c r="M198" s="22">
        <f t="shared" si="49"/>
        <v>2127</v>
      </c>
      <c r="N198" s="25"/>
      <c r="O198" s="25">
        <f t="shared" si="43"/>
        <v>6360</v>
      </c>
      <c r="P198" s="25">
        <v>25</v>
      </c>
      <c r="Q198" s="15">
        <v>500</v>
      </c>
      <c r="R198" s="26"/>
      <c r="S198" s="26">
        <v>298.16000000000003</v>
      </c>
      <c r="T198" s="15">
        <v>200</v>
      </c>
      <c r="U198" s="26">
        <f t="shared" si="51"/>
        <v>0</v>
      </c>
      <c r="V198" s="26"/>
      <c r="W198" s="15">
        <f t="shared" si="47"/>
        <v>1023.1600000000001</v>
      </c>
      <c r="X198" s="15">
        <f t="shared" si="44"/>
        <v>1773</v>
      </c>
      <c r="Y198" s="26">
        <f t="shared" si="50"/>
        <v>4257</v>
      </c>
      <c r="Z198" s="15">
        <f t="shared" si="45"/>
        <v>27203.84</v>
      </c>
      <c r="AA198" s="35" t="s">
        <v>634</v>
      </c>
      <c r="AB198" s="35">
        <v>2024</v>
      </c>
      <c r="AC198" s="4"/>
    </row>
    <row r="199" spans="1:29" ht="30.75" x14ac:dyDescent="0.25">
      <c r="A199" s="20">
        <v>88</v>
      </c>
      <c r="B199" s="24" t="s">
        <v>176</v>
      </c>
      <c r="C199" s="24" t="s">
        <v>102</v>
      </c>
      <c r="D199" s="23" t="s">
        <v>94</v>
      </c>
      <c r="E199" s="21" t="s">
        <v>26</v>
      </c>
      <c r="F199" s="24" t="s">
        <v>100</v>
      </c>
      <c r="G199" s="25">
        <v>36000</v>
      </c>
      <c r="H199" s="25">
        <f t="shared" si="46"/>
        <v>33872.400000000001</v>
      </c>
      <c r="I199" s="22">
        <f t="shared" si="40"/>
        <v>1033.2</v>
      </c>
      <c r="J199" s="22">
        <f t="shared" si="41"/>
        <v>2555.9999999999995</v>
      </c>
      <c r="K199" s="22">
        <f t="shared" si="42"/>
        <v>396.00000000000006</v>
      </c>
      <c r="L199" s="22">
        <f t="shared" si="48"/>
        <v>1094.4000000000001</v>
      </c>
      <c r="M199" s="22">
        <f t="shared" si="49"/>
        <v>2552.4</v>
      </c>
      <c r="N199" s="25"/>
      <c r="O199" s="25">
        <f t="shared" si="43"/>
        <v>7632</v>
      </c>
      <c r="P199" s="25">
        <v>25</v>
      </c>
      <c r="Q199" s="15"/>
      <c r="R199" s="26"/>
      <c r="S199" s="26">
        <v>20.010000000000002</v>
      </c>
      <c r="T199" s="15">
        <v>200</v>
      </c>
      <c r="U199" s="26">
        <f t="shared" si="51"/>
        <v>0</v>
      </c>
      <c r="V199" s="26"/>
      <c r="W199" s="15">
        <f t="shared" si="47"/>
        <v>245.01</v>
      </c>
      <c r="X199" s="15">
        <f t="shared" si="44"/>
        <v>2127.6000000000004</v>
      </c>
      <c r="Y199" s="26">
        <f t="shared" si="50"/>
        <v>5108.3999999999996</v>
      </c>
      <c r="Z199" s="15">
        <f t="shared" si="45"/>
        <v>33627.39</v>
      </c>
      <c r="AA199" s="35" t="s">
        <v>634</v>
      </c>
      <c r="AB199" s="35">
        <v>2024</v>
      </c>
      <c r="AC199" s="4"/>
    </row>
    <row r="200" spans="1:29" ht="15.75" x14ac:dyDescent="0.25">
      <c r="A200" s="20">
        <v>89</v>
      </c>
      <c r="B200" s="21" t="s">
        <v>202</v>
      </c>
      <c r="C200" s="21" t="s">
        <v>102</v>
      </c>
      <c r="D200" s="21" t="s">
        <v>22</v>
      </c>
      <c r="E200" s="21" t="s">
        <v>37</v>
      </c>
      <c r="F200" s="21" t="s">
        <v>100</v>
      </c>
      <c r="G200" s="22">
        <v>25000</v>
      </c>
      <c r="H200" s="22">
        <f t="shared" si="46"/>
        <v>23522.5</v>
      </c>
      <c r="I200" s="22">
        <f t="shared" si="40"/>
        <v>717.5</v>
      </c>
      <c r="J200" s="22">
        <f t="shared" si="41"/>
        <v>1774.9999999999998</v>
      </c>
      <c r="K200" s="22">
        <f t="shared" si="42"/>
        <v>275</v>
      </c>
      <c r="L200" s="22">
        <f t="shared" si="48"/>
        <v>760</v>
      </c>
      <c r="M200" s="22">
        <f t="shared" si="49"/>
        <v>1772.5000000000002</v>
      </c>
      <c r="N200" s="22"/>
      <c r="O200" s="22">
        <f t="shared" si="43"/>
        <v>5300</v>
      </c>
      <c r="P200" s="22">
        <v>25</v>
      </c>
      <c r="Q200" s="15">
        <v>1638.06</v>
      </c>
      <c r="R200" s="15"/>
      <c r="S200" s="15"/>
      <c r="T200" s="15">
        <v>200</v>
      </c>
      <c r="U200" s="26">
        <f t="shared" si="51"/>
        <v>0</v>
      </c>
      <c r="V200" s="15"/>
      <c r="W200" s="15">
        <f t="shared" si="47"/>
        <v>1863.06</v>
      </c>
      <c r="X200" s="15">
        <f t="shared" si="44"/>
        <v>1477.5</v>
      </c>
      <c r="Y200" s="15">
        <f t="shared" si="50"/>
        <v>3547.5</v>
      </c>
      <c r="Z200" s="15">
        <f t="shared" si="45"/>
        <v>21659.439999999999</v>
      </c>
      <c r="AA200" s="35" t="s">
        <v>634</v>
      </c>
      <c r="AB200" s="35">
        <v>2024</v>
      </c>
      <c r="AC200" s="4"/>
    </row>
    <row r="201" spans="1:29" ht="30.75" x14ac:dyDescent="0.25">
      <c r="A201" s="20">
        <v>90</v>
      </c>
      <c r="B201" s="21" t="s">
        <v>203</v>
      </c>
      <c r="C201" s="21" t="s">
        <v>102</v>
      </c>
      <c r="D201" s="21" t="s">
        <v>6</v>
      </c>
      <c r="E201" s="21" t="s">
        <v>37</v>
      </c>
      <c r="F201" s="21" t="s">
        <v>100</v>
      </c>
      <c r="G201" s="22">
        <v>15000</v>
      </c>
      <c r="H201" s="22">
        <f t="shared" si="46"/>
        <v>14113.5</v>
      </c>
      <c r="I201" s="22">
        <f t="shared" si="40"/>
        <v>430.5</v>
      </c>
      <c r="J201" s="22">
        <f t="shared" si="41"/>
        <v>1065</v>
      </c>
      <c r="K201" s="22">
        <f t="shared" si="42"/>
        <v>165.00000000000003</v>
      </c>
      <c r="L201" s="22">
        <f t="shared" si="48"/>
        <v>456</v>
      </c>
      <c r="M201" s="22">
        <f t="shared" si="49"/>
        <v>1063.5</v>
      </c>
      <c r="N201" s="22"/>
      <c r="O201" s="22">
        <f t="shared" si="43"/>
        <v>3180</v>
      </c>
      <c r="P201" s="22">
        <v>25</v>
      </c>
      <c r="Q201" s="15"/>
      <c r="R201" s="15"/>
      <c r="S201" s="15"/>
      <c r="T201" s="15">
        <v>200</v>
      </c>
      <c r="U201" s="26">
        <f t="shared" si="51"/>
        <v>0</v>
      </c>
      <c r="V201" s="15"/>
      <c r="W201" s="15">
        <f t="shared" si="47"/>
        <v>225</v>
      </c>
      <c r="X201" s="15">
        <f t="shared" si="44"/>
        <v>886.5</v>
      </c>
      <c r="Y201" s="15">
        <f t="shared" si="50"/>
        <v>2128.5</v>
      </c>
      <c r="Z201" s="15">
        <f t="shared" si="45"/>
        <v>13888.5</v>
      </c>
      <c r="AA201" s="35" t="s">
        <v>634</v>
      </c>
      <c r="AB201" s="35">
        <v>2024</v>
      </c>
      <c r="AC201" s="4"/>
    </row>
    <row r="202" spans="1:29" ht="30.75" x14ac:dyDescent="0.25">
      <c r="A202" s="20">
        <v>91</v>
      </c>
      <c r="B202" s="21" t="s">
        <v>204</v>
      </c>
      <c r="C202" s="21" t="s">
        <v>102</v>
      </c>
      <c r="D202" s="21" t="s">
        <v>6</v>
      </c>
      <c r="E202" s="21" t="s">
        <v>37</v>
      </c>
      <c r="F202" s="21" t="s">
        <v>100</v>
      </c>
      <c r="G202" s="22">
        <v>15000</v>
      </c>
      <c r="H202" s="22">
        <f t="shared" si="46"/>
        <v>14113.5</v>
      </c>
      <c r="I202" s="22">
        <f t="shared" si="40"/>
        <v>430.5</v>
      </c>
      <c r="J202" s="22">
        <f t="shared" si="41"/>
        <v>1065</v>
      </c>
      <c r="K202" s="22">
        <f t="shared" si="42"/>
        <v>165.00000000000003</v>
      </c>
      <c r="L202" s="22">
        <f t="shared" si="48"/>
        <v>456</v>
      </c>
      <c r="M202" s="22">
        <f t="shared" si="49"/>
        <v>1063.5</v>
      </c>
      <c r="N202" s="22"/>
      <c r="O202" s="22">
        <f t="shared" si="43"/>
        <v>3180</v>
      </c>
      <c r="P202" s="22">
        <v>25</v>
      </c>
      <c r="Q202" s="15"/>
      <c r="R202" s="15"/>
      <c r="S202" s="15"/>
      <c r="T202" s="15">
        <v>200</v>
      </c>
      <c r="U202" s="26">
        <f t="shared" si="51"/>
        <v>0</v>
      </c>
      <c r="V202" s="15"/>
      <c r="W202" s="15">
        <f t="shared" si="47"/>
        <v>225</v>
      </c>
      <c r="X202" s="15">
        <f t="shared" si="44"/>
        <v>886.5</v>
      </c>
      <c r="Y202" s="15">
        <f t="shared" si="50"/>
        <v>2128.5</v>
      </c>
      <c r="Z202" s="15">
        <f t="shared" si="45"/>
        <v>13888.5</v>
      </c>
      <c r="AA202" s="35" t="s">
        <v>634</v>
      </c>
      <c r="AB202" s="35">
        <v>2024</v>
      </c>
      <c r="AC202" s="4"/>
    </row>
    <row r="203" spans="1:29" ht="30.75" x14ac:dyDescent="0.25">
      <c r="A203" s="20">
        <v>92</v>
      </c>
      <c r="B203" s="21" t="s">
        <v>205</v>
      </c>
      <c r="C203" s="21" t="s">
        <v>102</v>
      </c>
      <c r="D203" s="21" t="s">
        <v>6</v>
      </c>
      <c r="E203" s="21" t="s">
        <v>37</v>
      </c>
      <c r="F203" s="21" t="s">
        <v>100</v>
      </c>
      <c r="G203" s="22">
        <v>25000</v>
      </c>
      <c r="H203" s="22">
        <f t="shared" si="46"/>
        <v>23522.5</v>
      </c>
      <c r="I203" s="22">
        <f t="shared" si="40"/>
        <v>717.5</v>
      </c>
      <c r="J203" s="22">
        <f t="shared" si="41"/>
        <v>1774.9999999999998</v>
      </c>
      <c r="K203" s="22">
        <f t="shared" si="42"/>
        <v>275</v>
      </c>
      <c r="L203" s="22">
        <f t="shared" si="48"/>
        <v>760</v>
      </c>
      <c r="M203" s="22">
        <f t="shared" si="49"/>
        <v>1772.5000000000002</v>
      </c>
      <c r="N203" s="22"/>
      <c r="O203" s="22">
        <f t="shared" si="43"/>
        <v>5300</v>
      </c>
      <c r="P203" s="22">
        <v>25</v>
      </c>
      <c r="Q203" s="15"/>
      <c r="R203" s="15"/>
      <c r="S203" s="15"/>
      <c r="T203" s="15">
        <v>200</v>
      </c>
      <c r="U203" s="26">
        <f t="shared" si="51"/>
        <v>0</v>
      </c>
      <c r="V203" s="15"/>
      <c r="W203" s="15">
        <f t="shared" si="47"/>
        <v>225</v>
      </c>
      <c r="X203" s="15">
        <f t="shared" si="44"/>
        <v>1477.5</v>
      </c>
      <c r="Y203" s="15">
        <f t="shared" si="50"/>
        <v>3547.5</v>
      </c>
      <c r="Z203" s="15">
        <f t="shared" si="45"/>
        <v>23297.5</v>
      </c>
      <c r="AA203" s="35" t="s">
        <v>634</v>
      </c>
      <c r="AB203" s="35">
        <v>2024</v>
      </c>
      <c r="AC203" s="4"/>
    </row>
    <row r="204" spans="1:29" ht="15.75" x14ac:dyDescent="0.25">
      <c r="A204" s="20">
        <v>93</v>
      </c>
      <c r="B204" s="23" t="s">
        <v>813</v>
      </c>
      <c r="C204" s="23" t="s">
        <v>102</v>
      </c>
      <c r="D204" s="23" t="s">
        <v>94</v>
      </c>
      <c r="E204" s="21" t="s">
        <v>37</v>
      </c>
      <c r="F204" s="21" t="s">
        <v>100</v>
      </c>
      <c r="G204" s="22">
        <v>25000</v>
      </c>
      <c r="H204" s="22">
        <f t="shared" si="46"/>
        <v>23522.5</v>
      </c>
      <c r="I204" s="22">
        <f t="shared" si="40"/>
        <v>717.5</v>
      </c>
      <c r="J204" s="22">
        <f t="shared" si="41"/>
        <v>1774.9999999999998</v>
      </c>
      <c r="K204" s="22">
        <f t="shared" si="42"/>
        <v>275</v>
      </c>
      <c r="L204" s="22">
        <f t="shared" si="48"/>
        <v>760</v>
      </c>
      <c r="M204" s="22">
        <f t="shared" si="49"/>
        <v>1772.5000000000002</v>
      </c>
      <c r="N204" s="22"/>
      <c r="O204" s="22">
        <f t="shared" si="43"/>
        <v>5300</v>
      </c>
      <c r="P204" s="22">
        <v>25</v>
      </c>
      <c r="Q204" s="15">
        <v>2100.16</v>
      </c>
      <c r="R204" s="15"/>
      <c r="S204" s="15"/>
      <c r="T204" s="15">
        <v>200</v>
      </c>
      <c r="U204" s="26">
        <f t="shared" si="51"/>
        <v>0</v>
      </c>
      <c r="V204" s="15"/>
      <c r="W204" s="15">
        <f t="shared" si="47"/>
        <v>2325.16</v>
      </c>
      <c r="X204" s="15">
        <f t="shared" si="44"/>
        <v>1477.5</v>
      </c>
      <c r="Y204" s="15">
        <f t="shared" si="50"/>
        <v>3547.5</v>
      </c>
      <c r="Z204" s="15">
        <f t="shared" si="45"/>
        <v>21197.34</v>
      </c>
      <c r="AA204" s="35" t="s">
        <v>634</v>
      </c>
      <c r="AB204" s="35">
        <v>2024</v>
      </c>
      <c r="AC204" s="4"/>
    </row>
    <row r="205" spans="1:29" ht="15.75" x14ac:dyDescent="0.25">
      <c r="A205" s="20">
        <v>94</v>
      </c>
      <c r="B205" s="21" t="s">
        <v>193</v>
      </c>
      <c r="C205" s="21" t="s">
        <v>103</v>
      </c>
      <c r="D205" s="21" t="s">
        <v>22</v>
      </c>
      <c r="E205" s="21" t="s">
        <v>54</v>
      </c>
      <c r="F205" s="21" t="s">
        <v>100</v>
      </c>
      <c r="G205" s="22">
        <v>30000</v>
      </c>
      <c r="H205" s="22">
        <f t="shared" si="46"/>
        <v>26511.54</v>
      </c>
      <c r="I205" s="22">
        <f t="shared" si="40"/>
        <v>861</v>
      </c>
      <c r="J205" s="22">
        <f t="shared" si="41"/>
        <v>2130</v>
      </c>
      <c r="K205" s="22">
        <f t="shared" si="42"/>
        <v>330.00000000000006</v>
      </c>
      <c r="L205" s="22">
        <f t="shared" si="48"/>
        <v>912</v>
      </c>
      <c r="M205" s="22">
        <f t="shared" si="49"/>
        <v>2127</v>
      </c>
      <c r="N205" s="22">
        <v>1715.46</v>
      </c>
      <c r="O205" s="22">
        <f t="shared" si="43"/>
        <v>8075.46</v>
      </c>
      <c r="P205" s="22">
        <v>25</v>
      </c>
      <c r="Q205" s="15">
        <v>500</v>
      </c>
      <c r="R205" s="15"/>
      <c r="S205" s="15"/>
      <c r="T205" s="15">
        <v>200</v>
      </c>
      <c r="U205" s="26">
        <f t="shared" si="51"/>
        <v>0</v>
      </c>
      <c r="V205" s="15"/>
      <c r="W205" s="15">
        <f t="shared" si="47"/>
        <v>725</v>
      </c>
      <c r="X205" s="15">
        <f t="shared" si="44"/>
        <v>3488.46</v>
      </c>
      <c r="Y205" s="15">
        <f t="shared" si="50"/>
        <v>4257</v>
      </c>
      <c r="Z205" s="15">
        <f t="shared" si="45"/>
        <v>25786.54</v>
      </c>
      <c r="AA205" s="35" t="s">
        <v>634</v>
      </c>
      <c r="AB205" s="35">
        <v>2024</v>
      </c>
      <c r="AC205" s="4"/>
    </row>
    <row r="206" spans="1:29" ht="15.75" x14ac:dyDescent="0.25">
      <c r="A206" s="20">
        <v>95</v>
      </c>
      <c r="B206" s="21" t="s">
        <v>197</v>
      </c>
      <c r="C206" s="21" t="s">
        <v>103</v>
      </c>
      <c r="D206" s="21" t="s">
        <v>94</v>
      </c>
      <c r="E206" s="21" t="s">
        <v>54</v>
      </c>
      <c r="F206" s="21" t="s">
        <v>100</v>
      </c>
      <c r="G206" s="22">
        <v>30000</v>
      </c>
      <c r="H206" s="22">
        <f t="shared" si="46"/>
        <v>28227</v>
      </c>
      <c r="I206" s="22">
        <f t="shared" si="40"/>
        <v>861</v>
      </c>
      <c r="J206" s="22">
        <f t="shared" si="41"/>
        <v>2130</v>
      </c>
      <c r="K206" s="22">
        <f t="shared" si="42"/>
        <v>330.00000000000006</v>
      </c>
      <c r="L206" s="22">
        <f t="shared" si="48"/>
        <v>912</v>
      </c>
      <c r="M206" s="22">
        <f t="shared" si="49"/>
        <v>2127</v>
      </c>
      <c r="N206" s="22"/>
      <c r="O206" s="22">
        <f t="shared" si="43"/>
        <v>6360</v>
      </c>
      <c r="P206" s="22">
        <v>25</v>
      </c>
      <c r="Q206" s="15"/>
      <c r="R206" s="15"/>
      <c r="S206" s="15"/>
      <c r="T206" s="15">
        <v>200</v>
      </c>
      <c r="U206" s="26">
        <f t="shared" si="51"/>
        <v>0</v>
      </c>
      <c r="V206" s="15"/>
      <c r="W206" s="15">
        <f t="shared" si="47"/>
        <v>225</v>
      </c>
      <c r="X206" s="15">
        <f t="shared" si="44"/>
        <v>1773</v>
      </c>
      <c r="Y206" s="15">
        <f t="shared" si="50"/>
        <v>4257</v>
      </c>
      <c r="Z206" s="15">
        <f t="shared" si="45"/>
        <v>28002</v>
      </c>
      <c r="AA206" s="35" t="s">
        <v>634</v>
      </c>
      <c r="AB206" s="35">
        <v>2024</v>
      </c>
      <c r="AC206" s="4"/>
    </row>
    <row r="207" spans="1:29" ht="30.75" x14ac:dyDescent="0.25">
      <c r="A207" s="20">
        <v>96</v>
      </c>
      <c r="B207" s="21" t="s">
        <v>898</v>
      </c>
      <c r="C207" s="21" t="s">
        <v>103</v>
      </c>
      <c r="D207" s="21" t="s">
        <v>22</v>
      </c>
      <c r="E207" s="21" t="s">
        <v>54</v>
      </c>
      <c r="F207" s="21" t="s">
        <v>100</v>
      </c>
      <c r="G207" s="22">
        <v>30000</v>
      </c>
      <c r="H207" s="22">
        <f t="shared" si="46"/>
        <v>28227</v>
      </c>
      <c r="I207" s="22">
        <f t="shared" si="40"/>
        <v>861</v>
      </c>
      <c r="J207" s="22">
        <f t="shared" si="41"/>
        <v>2130</v>
      </c>
      <c r="K207" s="22">
        <f t="shared" si="42"/>
        <v>330.00000000000006</v>
      </c>
      <c r="L207" s="22">
        <f t="shared" si="48"/>
        <v>912</v>
      </c>
      <c r="M207" s="22">
        <f t="shared" si="49"/>
        <v>2127</v>
      </c>
      <c r="N207" s="22"/>
      <c r="O207" s="22">
        <f t="shared" si="43"/>
        <v>6360</v>
      </c>
      <c r="P207" s="22">
        <v>25</v>
      </c>
      <c r="Q207" s="15">
        <v>4777.8999999999996</v>
      </c>
      <c r="R207" s="15"/>
      <c r="S207" s="15"/>
      <c r="T207" s="15">
        <v>200</v>
      </c>
      <c r="U207" s="26">
        <f t="shared" si="51"/>
        <v>0</v>
      </c>
      <c r="V207" s="15"/>
      <c r="W207" s="15">
        <f t="shared" si="47"/>
        <v>5002.8999999999996</v>
      </c>
      <c r="X207" s="15">
        <f t="shared" si="44"/>
        <v>1773</v>
      </c>
      <c r="Y207" s="15">
        <f t="shared" si="50"/>
        <v>4257</v>
      </c>
      <c r="Z207" s="15">
        <f t="shared" si="45"/>
        <v>23224.1</v>
      </c>
      <c r="AA207" s="35" t="s">
        <v>634</v>
      </c>
      <c r="AB207" s="35">
        <v>2024</v>
      </c>
      <c r="AC207" s="4"/>
    </row>
    <row r="208" spans="1:29" ht="30.75" x14ac:dyDescent="0.25">
      <c r="A208" s="20">
        <v>97</v>
      </c>
      <c r="B208" s="21" t="s">
        <v>200</v>
      </c>
      <c r="C208" s="21" t="s">
        <v>103</v>
      </c>
      <c r="D208" s="21" t="s">
        <v>19</v>
      </c>
      <c r="E208" s="21" t="s">
        <v>60</v>
      </c>
      <c r="F208" s="21" t="s">
        <v>100</v>
      </c>
      <c r="G208" s="22">
        <v>35000</v>
      </c>
      <c r="H208" s="22">
        <f t="shared" si="46"/>
        <v>32931.5</v>
      </c>
      <c r="I208" s="22">
        <f t="shared" si="40"/>
        <v>1004.5</v>
      </c>
      <c r="J208" s="22">
        <f t="shared" si="41"/>
        <v>2485</v>
      </c>
      <c r="K208" s="22">
        <f t="shared" si="42"/>
        <v>385.00000000000006</v>
      </c>
      <c r="L208" s="22">
        <f t="shared" si="48"/>
        <v>1064</v>
      </c>
      <c r="M208" s="22">
        <f t="shared" si="49"/>
        <v>2481.5</v>
      </c>
      <c r="N208" s="22"/>
      <c r="O208" s="22">
        <f t="shared" si="43"/>
        <v>7420</v>
      </c>
      <c r="P208" s="22">
        <v>25</v>
      </c>
      <c r="Q208" s="15">
        <v>17474.189999999999</v>
      </c>
      <c r="R208" s="15"/>
      <c r="S208" s="15">
        <v>1576.86</v>
      </c>
      <c r="T208" s="15">
        <v>200</v>
      </c>
      <c r="U208" s="26">
        <f t="shared" si="51"/>
        <v>0</v>
      </c>
      <c r="V208" s="15"/>
      <c r="W208" s="15">
        <f t="shared" si="47"/>
        <v>19276.05</v>
      </c>
      <c r="X208" s="15">
        <f t="shared" si="44"/>
        <v>2068.5</v>
      </c>
      <c r="Y208" s="15">
        <f t="shared" si="50"/>
        <v>4966.5</v>
      </c>
      <c r="Z208" s="15">
        <f t="shared" si="45"/>
        <v>13655.45</v>
      </c>
      <c r="AA208" s="35" t="s">
        <v>634</v>
      </c>
      <c r="AB208" s="35">
        <v>2024</v>
      </c>
      <c r="AC208" s="4"/>
    </row>
    <row r="209" spans="1:29" ht="15.75" x14ac:dyDescent="0.25">
      <c r="A209" s="20">
        <v>98</v>
      </c>
      <c r="B209" s="23" t="s">
        <v>814</v>
      </c>
      <c r="C209" s="23" t="s">
        <v>103</v>
      </c>
      <c r="D209" s="23" t="s">
        <v>811</v>
      </c>
      <c r="E209" s="21" t="s">
        <v>54</v>
      </c>
      <c r="F209" s="23" t="s">
        <v>99</v>
      </c>
      <c r="G209" s="22">
        <v>45000</v>
      </c>
      <c r="H209" s="22">
        <f t="shared" si="46"/>
        <v>40625.040000000001</v>
      </c>
      <c r="I209" s="22">
        <f t="shared" si="40"/>
        <v>1291.5</v>
      </c>
      <c r="J209" s="22">
        <f t="shared" si="41"/>
        <v>3194.9999999999995</v>
      </c>
      <c r="K209" s="22">
        <f t="shared" si="42"/>
        <v>495.00000000000006</v>
      </c>
      <c r="L209" s="22">
        <f t="shared" si="48"/>
        <v>1368</v>
      </c>
      <c r="M209" s="22">
        <f t="shared" si="49"/>
        <v>3190.5</v>
      </c>
      <c r="N209" s="22">
        <v>1715.46</v>
      </c>
      <c r="O209" s="22">
        <f t="shared" si="43"/>
        <v>11255.46</v>
      </c>
      <c r="P209" s="22">
        <v>25</v>
      </c>
      <c r="Q209" s="15">
        <v>1500</v>
      </c>
      <c r="R209" s="15"/>
      <c r="S209" s="15">
        <v>797.28</v>
      </c>
      <c r="T209" s="15">
        <v>200</v>
      </c>
      <c r="U209" s="26">
        <v>891.01</v>
      </c>
      <c r="V209" s="15"/>
      <c r="W209" s="15">
        <f>P209+Q209+R209+S209+T209+U209</f>
        <v>3413.29</v>
      </c>
      <c r="X209" s="15">
        <f t="shared" si="44"/>
        <v>4374.96</v>
      </c>
      <c r="Y209" s="15">
        <f t="shared" si="50"/>
        <v>6385.5</v>
      </c>
      <c r="Z209" s="15">
        <f t="shared" si="45"/>
        <v>37211.75</v>
      </c>
      <c r="AA209" s="35" t="s">
        <v>634</v>
      </c>
      <c r="AB209" s="35">
        <v>2024</v>
      </c>
      <c r="AC209" s="4"/>
    </row>
    <row r="210" spans="1:29" ht="30.75" x14ac:dyDescent="0.25">
      <c r="A210" s="20">
        <v>99</v>
      </c>
      <c r="B210" s="21" t="s">
        <v>895</v>
      </c>
      <c r="C210" s="21" t="s">
        <v>103</v>
      </c>
      <c r="D210" s="21" t="s">
        <v>22</v>
      </c>
      <c r="E210" s="21" t="s">
        <v>883</v>
      </c>
      <c r="F210" s="21" t="s">
        <v>84</v>
      </c>
      <c r="G210" s="22">
        <v>26000</v>
      </c>
      <c r="H210" s="22">
        <f t="shared" si="46"/>
        <v>24463.4</v>
      </c>
      <c r="I210" s="22">
        <f t="shared" si="40"/>
        <v>746.2</v>
      </c>
      <c r="J210" s="22">
        <f t="shared" si="41"/>
        <v>1845.9999999999998</v>
      </c>
      <c r="K210" s="22">
        <f t="shared" si="42"/>
        <v>286.00000000000006</v>
      </c>
      <c r="L210" s="22">
        <f t="shared" si="48"/>
        <v>790.4</v>
      </c>
      <c r="M210" s="22">
        <f t="shared" si="49"/>
        <v>1843.4</v>
      </c>
      <c r="N210" s="22"/>
      <c r="O210" s="22">
        <f t="shared" si="43"/>
        <v>5512</v>
      </c>
      <c r="P210" s="22">
        <v>25</v>
      </c>
      <c r="Q210" s="15"/>
      <c r="R210" s="15"/>
      <c r="S210" s="15"/>
      <c r="T210" s="15">
        <v>200</v>
      </c>
      <c r="U210" s="26">
        <f t="shared" si="51"/>
        <v>0</v>
      </c>
      <c r="V210" s="15"/>
      <c r="W210" s="15">
        <f t="shared" ref="W210:W221" si="52">P210+Q210+R210+S210+T210+U210</f>
        <v>225</v>
      </c>
      <c r="X210" s="15">
        <f t="shared" si="44"/>
        <v>1536.6</v>
      </c>
      <c r="Y210" s="15">
        <f t="shared" si="50"/>
        <v>3689.3999999999996</v>
      </c>
      <c r="Z210" s="15">
        <f t="shared" si="45"/>
        <v>24238.400000000001</v>
      </c>
      <c r="AA210" s="35" t="s">
        <v>634</v>
      </c>
      <c r="AB210" s="35">
        <v>2024</v>
      </c>
      <c r="AC210" s="4"/>
    </row>
    <row r="211" spans="1:29" ht="15.75" x14ac:dyDescent="0.25">
      <c r="A211" s="20">
        <v>100</v>
      </c>
      <c r="B211" s="21" t="s">
        <v>884</v>
      </c>
      <c r="C211" s="21" t="s">
        <v>103</v>
      </c>
      <c r="D211" s="21" t="s">
        <v>22</v>
      </c>
      <c r="E211" s="21" t="s">
        <v>54</v>
      </c>
      <c r="F211" s="21" t="s">
        <v>84</v>
      </c>
      <c r="G211" s="22">
        <v>25000</v>
      </c>
      <c r="H211" s="22">
        <f t="shared" si="46"/>
        <v>23522.5</v>
      </c>
      <c r="I211" s="22">
        <f t="shared" si="40"/>
        <v>717.5</v>
      </c>
      <c r="J211" s="22">
        <f t="shared" si="41"/>
        <v>1774.9999999999998</v>
      </c>
      <c r="K211" s="22">
        <f t="shared" si="42"/>
        <v>275</v>
      </c>
      <c r="L211" s="22">
        <f t="shared" si="48"/>
        <v>760</v>
      </c>
      <c r="M211" s="22">
        <f t="shared" si="49"/>
        <v>1772.5000000000002</v>
      </c>
      <c r="N211" s="22"/>
      <c r="O211" s="22">
        <f t="shared" si="43"/>
        <v>5300</v>
      </c>
      <c r="P211" s="22">
        <v>25</v>
      </c>
      <c r="Q211" s="15"/>
      <c r="R211" s="15"/>
      <c r="S211" s="15"/>
      <c r="T211" s="15">
        <v>200</v>
      </c>
      <c r="U211" s="26">
        <f t="shared" si="51"/>
        <v>0</v>
      </c>
      <c r="V211" s="15"/>
      <c r="W211" s="15">
        <f t="shared" si="52"/>
        <v>225</v>
      </c>
      <c r="X211" s="15">
        <f t="shared" si="44"/>
        <v>1477.5</v>
      </c>
      <c r="Y211" s="15">
        <f t="shared" si="50"/>
        <v>3547.5</v>
      </c>
      <c r="Z211" s="15">
        <f t="shared" si="45"/>
        <v>23297.5</v>
      </c>
      <c r="AA211" s="35" t="s">
        <v>634</v>
      </c>
      <c r="AB211" s="35">
        <v>2024</v>
      </c>
      <c r="AC211" s="4"/>
    </row>
    <row r="212" spans="1:29" ht="15.75" x14ac:dyDescent="0.25">
      <c r="A212" s="20">
        <v>101</v>
      </c>
      <c r="B212" s="21" t="s">
        <v>885</v>
      </c>
      <c r="C212" s="21" t="s">
        <v>103</v>
      </c>
      <c r="D212" s="21" t="s">
        <v>22</v>
      </c>
      <c r="E212" s="21" t="s">
        <v>886</v>
      </c>
      <c r="F212" s="21" t="s">
        <v>84</v>
      </c>
      <c r="G212" s="22">
        <v>20000</v>
      </c>
      <c r="H212" s="22">
        <f t="shared" si="46"/>
        <v>18818</v>
      </c>
      <c r="I212" s="22">
        <f t="shared" si="40"/>
        <v>574</v>
      </c>
      <c r="J212" s="22">
        <f t="shared" si="41"/>
        <v>1419.9999999999998</v>
      </c>
      <c r="K212" s="22">
        <f t="shared" si="42"/>
        <v>220.00000000000003</v>
      </c>
      <c r="L212" s="22">
        <f t="shared" si="48"/>
        <v>608</v>
      </c>
      <c r="M212" s="22">
        <f t="shared" si="49"/>
        <v>1418</v>
      </c>
      <c r="N212" s="22"/>
      <c r="O212" s="22">
        <f t="shared" si="43"/>
        <v>4240</v>
      </c>
      <c r="P212" s="22">
        <v>25</v>
      </c>
      <c r="Q212" s="15"/>
      <c r="R212" s="15"/>
      <c r="S212" s="15"/>
      <c r="T212" s="15">
        <v>200</v>
      </c>
      <c r="U212" s="26">
        <f t="shared" si="51"/>
        <v>0</v>
      </c>
      <c r="V212" s="15"/>
      <c r="W212" s="15">
        <f t="shared" si="52"/>
        <v>225</v>
      </c>
      <c r="X212" s="15">
        <f t="shared" si="44"/>
        <v>1182</v>
      </c>
      <c r="Y212" s="15">
        <f t="shared" si="50"/>
        <v>2838</v>
      </c>
      <c r="Z212" s="15">
        <f t="shared" si="45"/>
        <v>18593</v>
      </c>
      <c r="AA212" s="35" t="s">
        <v>634</v>
      </c>
      <c r="AB212" s="35">
        <v>2024</v>
      </c>
      <c r="AC212" s="4"/>
    </row>
    <row r="213" spans="1:29" ht="30.75" x14ac:dyDescent="0.25">
      <c r="A213" s="20">
        <v>102</v>
      </c>
      <c r="B213" s="21" t="s">
        <v>908</v>
      </c>
      <c r="C213" s="21" t="s">
        <v>102</v>
      </c>
      <c r="D213" s="21" t="s">
        <v>17</v>
      </c>
      <c r="E213" s="21" t="s">
        <v>32</v>
      </c>
      <c r="F213" s="21" t="s">
        <v>84</v>
      </c>
      <c r="G213" s="22">
        <v>36000</v>
      </c>
      <c r="H213" s="22">
        <f t="shared" si="46"/>
        <v>33872.400000000001</v>
      </c>
      <c r="I213" s="22">
        <f t="shared" si="40"/>
        <v>1033.2</v>
      </c>
      <c r="J213" s="22">
        <f t="shared" si="41"/>
        <v>2555.9999999999995</v>
      </c>
      <c r="K213" s="22">
        <f t="shared" si="42"/>
        <v>396.00000000000006</v>
      </c>
      <c r="L213" s="22">
        <f t="shared" si="48"/>
        <v>1094.4000000000001</v>
      </c>
      <c r="M213" s="22">
        <f t="shared" si="49"/>
        <v>2552.4</v>
      </c>
      <c r="N213" s="22"/>
      <c r="O213" s="22">
        <f t="shared" si="43"/>
        <v>7632</v>
      </c>
      <c r="P213" s="22">
        <v>25</v>
      </c>
      <c r="Q213" s="15"/>
      <c r="R213" s="15"/>
      <c r="S213" s="15"/>
      <c r="T213" s="15">
        <v>200</v>
      </c>
      <c r="U213" s="26">
        <f t="shared" si="51"/>
        <v>0</v>
      </c>
      <c r="V213" s="15"/>
      <c r="W213" s="15">
        <f>P213+Q213+R213+S213+T213+U213</f>
        <v>225</v>
      </c>
      <c r="X213" s="15">
        <f t="shared" si="44"/>
        <v>2127.6000000000004</v>
      </c>
      <c r="Y213" s="15">
        <f t="shared" si="50"/>
        <v>5108.3999999999996</v>
      </c>
      <c r="Z213" s="15">
        <f t="shared" si="45"/>
        <v>33647.4</v>
      </c>
      <c r="AA213" s="35" t="s">
        <v>634</v>
      </c>
      <c r="AB213" s="35">
        <v>2024</v>
      </c>
      <c r="AC213" s="4"/>
    </row>
    <row r="214" spans="1:29" ht="15.75" x14ac:dyDescent="0.25">
      <c r="A214" s="20">
        <v>103</v>
      </c>
      <c r="B214" s="21" t="s">
        <v>887</v>
      </c>
      <c r="C214" s="21" t="s">
        <v>102</v>
      </c>
      <c r="D214" s="21" t="s">
        <v>896</v>
      </c>
      <c r="E214" s="21" t="s">
        <v>32</v>
      </c>
      <c r="F214" s="21" t="s">
        <v>84</v>
      </c>
      <c r="G214" s="22">
        <v>46000</v>
      </c>
      <c r="H214" s="22">
        <f t="shared" si="46"/>
        <v>43281.4</v>
      </c>
      <c r="I214" s="22">
        <f t="shared" si="40"/>
        <v>1320.2</v>
      </c>
      <c r="J214" s="22">
        <f t="shared" si="41"/>
        <v>3265.9999999999995</v>
      </c>
      <c r="K214" s="22">
        <f t="shared" si="42"/>
        <v>506.00000000000006</v>
      </c>
      <c r="L214" s="22">
        <f t="shared" si="48"/>
        <v>1398.4</v>
      </c>
      <c r="M214" s="22">
        <f t="shared" si="49"/>
        <v>3261.4</v>
      </c>
      <c r="N214" s="22"/>
      <c r="O214" s="22">
        <f t="shared" si="43"/>
        <v>9752</v>
      </c>
      <c r="P214" s="22">
        <v>25</v>
      </c>
      <c r="Q214" s="15"/>
      <c r="R214" s="15"/>
      <c r="S214" s="15"/>
      <c r="T214" s="15">
        <v>200</v>
      </c>
      <c r="U214" s="26">
        <f t="shared" si="51"/>
        <v>1289.4598750000005</v>
      </c>
      <c r="V214" s="15"/>
      <c r="W214" s="15">
        <f>P214+Q214+R214+S214+T214+U214</f>
        <v>1514.4598750000005</v>
      </c>
      <c r="X214" s="15">
        <f t="shared" si="44"/>
        <v>2718.6000000000004</v>
      </c>
      <c r="Y214" s="15">
        <f t="shared" si="50"/>
        <v>6527.4</v>
      </c>
      <c r="Z214" s="15">
        <f t="shared" si="45"/>
        <v>41766.940125000001</v>
      </c>
      <c r="AA214" s="35" t="s">
        <v>634</v>
      </c>
      <c r="AB214" s="35">
        <v>2024</v>
      </c>
      <c r="AC214" s="5"/>
    </row>
    <row r="215" spans="1:29" ht="15.75" x14ac:dyDescent="0.25">
      <c r="A215" s="20">
        <v>104</v>
      </c>
      <c r="B215" s="21" t="s">
        <v>888</v>
      </c>
      <c r="C215" s="21" t="s">
        <v>103</v>
      </c>
      <c r="D215" s="21" t="s">
        <v>22</v>
      </c>
      <c r="E215" s="21" t="s">
        <v>80</v>
      </c>
      <c r="F215" s="21" t="s">
        <v>84</v>
      </c>
      <c r="G215" s="22">
        <v>130000</v>
      </c>
      <c r="H215" s="22">
        <f t="shared" si="46"/>
        <v>122317</v>
      </c>
      <c r="I215" s="22">
        <f t="shared" si="40"/>
        <v>3731</v>
      </c>
      <c r="J215" s="22">
        <f t="shared" si="41"/>
        <v>9230</v>
      </c>
      <c r="K215" s="22">
        <f t="shared" si="42"/>
        <v>851.51</v>
      </c>
      <c r="L215" s="22">
        <f t="shared" si="48"/>
        <v>3952</v>
      </c>
      <c r="M215" s="22">
        <f t="shared" si="49"/>
        <v>9217</v>
      </c>
      <c r="N215" s="22"/>
      <c r="O215" s="22">
        <f t="shared" si="43"/>
        <v>26981.510000000002</v>
      </c>
      <c r="P215" s="22">
        <v>25</v>
      </c>
      <c r="Q215" s="15"/>
      <c r="R215" s="15"/>
      <c r="S215" s="15"/>
      <c r="T215" s="15">
        <v>200</v>
      </c>
      <c r="U215" s="26">
        <f t="shared" si="51"/>
        <v>19162.187291666665</v>
      </c>
      <c r="V215" s="15"/>
      <c r="W215" s="15">
        <f>P215+Q215+R215+S215+T215+U215</f>
        <v>19387.187291666665</v>
      </c>
      <c r="X215" s="15">
        <f t="shared" si="44"/>
        <v>7683</v>
      </c>
      <c r="Y215" s="15">
        <f t="shared" si="50"/>
        <v>18447</v>
      </c>
      <c r="Z215" s="15">
        <f t="shared" si="45"/>
        <v>102929.81270833334</v>
      </c>
      <c r="AA215" s="35" t="s">
        <v>634</v>
      </c>
      <c r="AB215" s="35">
        <v>2024</v>
      </c>
      <c r="AC215" s="5"/>
    </row>
    <row r="216" spans="1:29" ht="15.75" x14ac:dyDescent="0.25">
      <c r="A216" s="20">
        <v>105</v>
      </c>
      <c r="B216" s="21" t="s">
        <v>901</v>
      </c>
      <c r="C216" s="21" t="s">
        <v>103</v>
      </c>
      <c r="D216" s="21" t="s">
        <v>22</v>
      </c>
      <c r="E216" s="21" t="s">
        <v>54</v>
      </c>
      <c r="F216" s="21" t="s">
        <v>84</v>
      </c>
      <c r="G216" s="22">
        <v>25000</v>
      </c>
      <c r="H216" s="22">
        <f t="shared" si="46"/>
        <v>23522.5</v>
      </c>
      <c r="I216" s="22">
        <f t="shared" si="40"/>
        <v>717.5</v>
      </c>
      <c r="J216" s="22">
        <f t="shared" si="41"/>
        <v>1774.9999999999998</v>
      </c>
      <c r="K216" s="22">
        <f t="shared" si="42"/>
        <v>275</v>
      </c>
      <c r="L216" s="22">
        <f t="shared" si="48"/>
        <v>760</v>
      </c>
      <c r="M216" s="22">
        <f t="shared" si="49"/>
        <v>1772.5000000000002</v>
      </c>
      <c r="N216" s="22"/>
      <c r="O216" s="22">
        <f t="shared" si="43"/>
        <v>5300</v>
      </c>
      <c r="P216" s="22">
        <v>25</v>
      </c>
      <c r="Q216" s="41"/>
      <c r="R216" s="42"/>
      <c r="S216" s="15">
        <v>1493.8</v>
      </c>
      <c r="T216" s="15">
        <v>200</v>
      </c>
      <c r="U216" s="26">
        <f t="shared" si="51"/>
        <v>0</v>
      </c>
      <c r="V216" s="42"/>
      <c r="W216" s="15">
        <f t="shared" si="52"/>
        <v>1718.8</v>
      </c>
      <c r="X216" s="15">
        <f t="shared" si="44"/>
        <v>1477.5</v>
      </c>
      <c r="Y216" s="15">
        <f t="shared" si="50"/>
        <v>3547.5</v>
      </c>
      <c r="Z216" s="15">
        <f t="shared" si="45"/>
        <v>21803.7</v>
      </c>
      <c r="AA216" s="35" t="s">
        <v>634</v>
      </c>
      <c r="AB216" s="35">
        <v>2024</v>
      </c>
      <c r="AC216" s="5"/>
    </row>
    <row r="217" spans="1:29" ht="15.75" x14ac:dyDescent="0.25">
      <c r="A217" s="20">
        <v>106</v>
      </c>
      <c r="B217" s="21" t="s">
        <v>902</v>
      </c>
      <c r="C217" s="21" t="s">
        <v>102</v>
      </c>
      <c r="D217" s="21" t="s">
        <v>22</v>
      </c>
      <c r="E217" s="21" t="s">
        <v>37</v>
      </c>
      <c r="F217" s="21" t="s">
        <v>84</v>
      </c>
      <c r="G217" s="22">
        <v>25000</v>
      </c>
      <c r="H217" s="22">
        <f t="shared" si="46"/>
        <v>23522.5</v>
      </c>
      <c r="I217" s="22">
        <f t="shared" si="40"/>
        <v>717.5</v>
      </c>
      <c r="J217" s="22">
        <f t="shared" si="41"/>
        <v>1774.9999999999998</v>
      </c>
      <c r="K217" s="22">
        <f t="shared" si="42"/>
        <v>275</v>
      </c>
      <c r="L217" s="22">
        <f t="shared" si="48"/>
        <v>760</v>
      </c>
      <c r="M217" s="22">
        <f t="shared" si="49"/>
        <v>1772.5000000000002</v>
      </c>
      <c r="N217" s="22"/>
      <c r="O217" s="22">
        <f t="shared" si="43"/>
        <v>5300</v>
      </c>
      <c r="P217" s="22">
        <v>25</v>
      </c>
      <c r="Q217" s="15">
        <v>5000</v>
      </c>
      <c r="R217" s="42"/>
      <c r="S217" s="15"/>
      <c r="T217" s="15">
        <v>200</v>
      </c>
      <c r="U217" s="26">
        <f t="shared" si="51"/>
        <v>0</v>
      </c>
      <c r="V217" s="42"/>
      <c r="W217" s="15">
        <f t="shared" si="52"/>
        <v>5225</v>
      </c>
      <c r="X217" s="15">
        <f t="shared" si="44"/>
        <v>1477.5</v>
      </c>
      <c r="Y217" s="15">
        <f t="shared" si="50"/>
        <v>3547.5</v>
      </c>
      <c r="Z217" s="15">
        <f t="shared" si="45"/>
        <v>18297.5</v>
      </c>
      <c r="AA217" s="35" t="s">
        <v>634</v>
      </c>
      <c r="AB217" s="35">
        <v>2024</v>
      </c>
      <c r="AC217" s="5"/>
    </row>
    <row r="218" spans="1:29" ht="30.75" x14ac:dyDescent="0.25">
      <c r="A218" s="20">
        <v>107</v>
      </c>
      <c r="B218" s="21" t="s">
        <v>903</v>
      </c>
      <c r="C218" s="21" t="s">
        <v>102</v>
      </c>
      <c r="D218" s="21" t="s">
        <v>22</v>
      </c>
      <c r="E218" s="21" t="s">
        <v>37</v>
      </c>
      <c r="F218" s="21" t="s">
        <v>84</v>
      </c>
      <c r="G218" s="22">
        <v>25000</v>
      </c>
      <c r="H218" s="22">
        <f t="shared" si="46"/>
        <v>23522.5</v>
      </c>
      <c r="I218" s="22">
        <f t="shared" si="40"/>
        <v>717.5</v>
      </c>
      <c r="J218" s="22">
        <f t="shared" si="41"/>
        <v>1774.9999999999998</v>
      </c>
      <c r="K218" s="22">
        <f t="shared" si="42"/>
        <v>275</v>
      </c>
      <c r="L218" s="22">
        <f t="shared" si="48"/>
        <v>760</v>
      </c>
      <c r="M218" s="22">
        <f t="shared" si="49"/>
        <v>1772.5000000000002</v>
      </c>
      <c r="N218" s="22"/>
      <c r="O218" s="22">
        <f t="shared" si="43"/>
        <v>5300</v>
      </c>
      <c r="P218" s="22">
        <v>25</v>
      </c>
      <c r="Q218" s="41"/>
      <c r="R218" s="42"/>
      <c r="S218" s="15">
        <v>0.01</v>
      </c>
      <c r="T218" s="15">
        <v>200</v>
      </c>
      <c r="U218" s="26">
        <f t="shared" si="51"/>
        <v>0</v>
      </c>
      <c r="V218" s="42"/>
      <c r="W218" s="15">
        <f t="shared" si="52"/>
        <v>225.01</v>
      </c>
      <c r="X218" s="15">
        <f t="shared" si="44"/>
        <v>1477.5</v>
      </c>
      <c r="Y218" s="15">
        <f t="shared" si="50"/>
        <v>3547.5</v>
      </c>
      <c r="Z218" s="15">
        <f t="shared" si="45"/>
        <v>23297.49</v>
      </c>
      <c r="AA218" s="35" t="s">
        <v>634</v>
      </c>
      <c r="AB218" s="35">
        <v>2024</v>
      </c>
      <c r="AC218" s="5"/>
    </row>
    <row r="219" spans="1:29" ht="15.75" x14ac:dyDescent="0.25">
      <c r="A219" s="20">
        <v>108</v>
      </c>
      <c r="B219" s="21" t="s">
        <v>904</v>
      </c>
      <c r="C219" s="21" t="s">
        <v>102</v>
      </c>
      <c r="D219" s="21" t="s">
        <v>801</v>
      </c>
      <c r="E219" s="21" t="s">
        <v>33</v>
      </c>
      <c r="F219" s="21" t="s">
        <v>84</v>
      </c>
      <c r="G219" s="22">
        <v>30000</v>
      </c>
      <c r="H219" s="22">
        <f t="shared" si="46"/>
        <v>28227</v>
      </c>
      <c r="I219" s="22">
        <f t="shared" si="40"/>
        <v>861</v>
      </c>
      <c r="J219" s="22">
        <f t="shared" si="41"/>
        <v>2130</v>
      </c>
      <c r="K219" s="22">
        <f t="shared" si="42"/>
        <v>330.00000000000006</v>
      </c>
      <c r="L219" s="22">
        <f t="shared" si="48"/>
        <v>912</v>
      </c>
      <c r="M219" s="22">
        <f t="shared" si="49"/>
        <v>2127</v>
      </c>
      <c r="N219" s="22"/>
      <c r="O219" s="22">
        <f t="shared" si="43"/>
        <v>6360</v>
      </c>
      <c r="P219" s="22">
        <v>25</v>
      </c>
      <c r="Q219" s="15">
        <v>4000</v>
      </c>
      <c r="R219" s="42"/>
      <c r="S219" s="15">
        <v>226.39</v>
      </c>
      <c r="T219" s="15">
        <v>200</v>
      </c>
      <c r="U219" s="26">
        <f t="shared" si="51"/>
        <v>0</v>
      </c>
      <c r="V219" s="42"/>
      <c r="W219" s="15">
        <f t="shared" si="52"/>
        <v>4451.3900000000003</v>
      </c>
      <c r="X219" s="15">
        <f t="shared" si="44"/>
        <v>1773</v>
      </c>
      <c r="Y219" s="15">
        <f t="shared" si="50"/>
        <v>4257</v>
      </c>
      <c r="Z219" s="15">
        <f t="shared" si="45"/>
        <v>23775.61</v>
      </c>
      <c r="AA219" s="35" t="s">
        <v>634</v>
      </c>
      <c r="AB219" s="35">
        <v>2024</v>
      </c>
    </row>
    <row r="220" spans="1:29" ht="15.75" x14ac:dyDescent="0.25">
      <c r="A220" s="20">
        <v>109</v>
      </c>
      <c r="B220" s="21" t="s">
        <v>905</v>
      </c>
      <c r="C220" s="21" t="s">
        <v>102</v>
      </c>
      <c r="D220" s="21" t="s">
        <v>22</v>
      </c>
      <c r="E220" s="21" t="s">
        <v>37</v>
      </c>
      <c r="F220" s="21" t="s">
        <v>84</v>
      </c>
      <c r="G220" s="22">
        <v>25000</v>
      </c>
      <c r="H220" s="22">
        <f t="shared" si="46"/>
        <v>23522.5</v>
      </c>
      <c r="I220" s="22">
        <f t="shared" si="40"/>
        <v>717.5</v>
      </c>
      <c r="J220" s="22">
        <f t="shared" si="41"/>
        <v>1774.9999999999998</v>
      </c>
      <c r="K220" s="22">
        <f t="shared" si="42"/>
        <v>275</v>
      </c>
      <c r="L220" s="22">
        <f t="shared" si="48"/>
        <v>760</v>
      </c>
      <c r="M220" s="22">
        <f t="shared" si="49"/>
        <v>1772.5000000000002</v>
      </c>
      <c r="N220" s="22"/>
      <c r="O220" s="22">
        <f t="shared" si="43"/>
        <v>5300</v>
      </c>
      <c r="P220" s="22">
        <v>25</v>
      </c>
      <c r="Q220" s="41"/>
      <c r="R220" s="42"/>
      <c r="S220" s="15"/>
      <c r="T220" s="15">
        <v>200</v>
      </c>
      <c r="U220" s="26">
        <f t="shared" si="51"/>
        <v>0</v>
      </c>
      <c r="V220" s="42"/>
      <c r="W220" s="15">
        <f t="shared" si="52"/>
        <v>225</v>
      </c>
      <c r="X220" s="15">
        <f t="shared" si="44"/>
        <v>1477.5</v>
      </c>
      <c r="Y220" s="15">
        <f t="shared" si="50"/>
        <v>3547.5</v>
      </c>
      <c r="Z220" s="15">
        <f t="shared" si="45"/>
        <v>23297.5</v>
      </c>
      <c r="AA220" s="35" t="s">
        <v>634</v>
      </c>
      <c r="AB220" s="35">
        <v>2024</v>
      </c>
    </row>
    <row r="221" spans="1:29" ht="15.75" x14ac:dyDescent="0.25">
      <c r="A221" s="20">
        <v>110</v>
      </c>
      <c r="B221" s="24" t="s">
        <v>906</v>
      </c>
      <c r="C221" s="21" t="s">
        <v>102</v>
      </c>
      <c r="D221" s="21" t="s">
        <v>22</v>
      </c>
      <c r="E221" s="21" t="s">
        <v>37</v>
      </c>
      <c r="F221" s="21" t="s">
        <v>84</v>
      </c>
      <c r="G221" s="22">
        <v>25000</v>
      </c>
      <c r="H221" s="22">
        <f t="shared" si="46"/>
        <v>23522.5</v>
      </c>
      <c r="I221" s="22">
        <f t="shared" si="40"/>
        <v>717.5</v>
      </c>
      <c r="J221" s="22">
        <f t="shared" si="41"/>
        <v>1774.9999999999998</v>
      </c>
      <c r="K221" s="22">
        <f t="shared" si="42"/>
        <v>275</v>
      </c>
      <c r="L221" s="22">
        <f t="shared" si="48"/>
        <v>760</v>
      </c>
      <c r="M221" s="22">
        <f t="shared" si="49"/>
        <v>1772.5000000000002</v>
      </c>
      <c r="N221" s="22"/>
      <c r="O221" s="22">
        <f t="shared" si="43"/>
        <v>5300</v>
      </c>
      <c r="P221" s="22">
        <v>25</v>
      </c>
      <c r="Q221" s="22"/>
      <c r="R221" s="22"/>
      <c r="S221" s="43"/>
      <c r="T221" s="15">
        <v>200</v>
      </c>
      <c r="U221" s="26">
        <f t="shared" si="51"/>
        <v>0</v>
      </c>
      <c r="V221" s="22"/>
      <c r="W221" s="15">
        <f t="shared" si="52"/>
        <v>225</v>
      </c>
      <c r="X221" s="15">
        <f t="shared" si="44"/>
        <v>1477.5</v>
      </c>
      <c r="Y221" s="15">
        <f t="shared" si="50"/>
        <v>3547.5</v>
      </c>
      <c r="Z221" s="15">
        <f t="shared" si="45"/>
        <v>23297.5</v>
      </c>
      <c r="AA221" s="35" t="s">
        <v>634</v>
      </c>
      <c r="AB221" s="35">
        <v>2024</v>
      </c>
    </row>
    <row r="222" spans="1:29" ht="30.75" x14ac:dyDescent="0.25">
      <c r="A222" s="9">
        <v>1</v>
      </c>
      <c r="B222" s="10" t="s">
        <v>807</v>
      </c>
      <c r="C222" s="10" t="s">
        <v>103</v>
      </c>
      <c r="D222" s="10" t="s">
        <v>826</v>
      </c>
      <c r="E222" s="10" t="s">
        <v>27</v>
      </c>
      <c r="F222" s="10" t="s">
        <v>98</v>
      </c>
      <c r="G222" s="11">
        <v>360000</v>
      </c>
      <c r="H222" s="11">
        <f>+G222-(I222+L222+N222)</f>
        <v>342267.13</v>
      </c>
      <c r="I222" s="11">
        <f>IF(G222&lt;=374040,G222*2.87%,9334.68)</f>
        <v>10332</v>
      </c>
      <c r="J222" s="11">
        <f>IF(G222&lt;=374040,G222*7.1%,23092.75)</f>
        <v>25559.999999999996</v>
      </c>
      <c r="K222" s="11">
        <f>IF(G222&lt;=74808,G222*1.1%,822.89)</f>
        <v>822.89</v>
      </c>
      <c r="L222" s="11">
        <v>5685.41</v>
      </c>
      <c r="M222" s="11">
        <v>13259.72</v>
      </c>
      <c r="N222" s="11">
        <v>1715.46</v>
      </c>
      <c r="O222" s="11">
        <f>+I222+J222+K222+L222+M222+N222</f>
        <v>57375.48</v>
      </c>
      <c r="P222" s="11">
        <v>25</v>
      </c>
      <c r="Q222" s="12"/>
      <c r="R222" s="13"/>
      <c r="S222" s="13">
        <v>1328.8</v>
      </c>
      <c r="T222" s="13"/>
      <c r="U222" s="13">
        <v>74149.649999999994</v>
      </c>
      <c r="V222" s="13"/>
      <c r="W222" s="13">
        <f>P222+Q222+R222+S222+T222+U222</f>
        <v>75503.45</v>
      </c>
      <c r="X222" s="13">
        <f>+I222+L222+N222</f>
        <v>17732.87</v>
      </c>
      <c r="Y222" s="13">
        <f>+J222+M222</f>
        <v>38819.719999999994</v>
      </c>
      <c r="Z222" s="13">
        <f>+G222-(W222+X222)</f>
        <v>266763.68</v>
      </c>
      <c r="AA222" s="35" t="s">
        <v>644</v>
      </c>
      <c r="AB222" s="35">
        <v>2024</v>
      </c>
    </row>
    <row r="223" spans="1:29" ht="30.75" x14ac:dyDescent="0.25">
      <c r="A223" s="9">
        <v>2</v>
      </c>
      <c r="B223" s="10" t="s">
        <v>784</v>
      </c>
      <c r="C223" s="10" t="s">
        <v>102</v>
      </c>
      <c r="D223" s="10" t="s">
        <v>19</v>
      </c>
      <c r="E223" s="10" t="s">
        <v>71</v>
      </c>
      <c r="F223" s="10" t="s">
        <v>98</v>
      </c>
      <c r="G223" s="11">
        <v>300000</v>
      </c>
      <c r="H223" s="11">
        <f>+G223-(I223+L223+N223)</f>
        <v>285704.59000000003</v>
      </c>
      <c r="I223" s="11">
        <f t="shared" ref="I223:I286" si="53">IF(G223&lt;=374040,G223*2.87%,9334.68)</f>
        <v>8610</v>
      </c>
      <c r="J223" s="11">
        <f t="shared" ref="J223:J286" si="54">IF(G223&lt;=374040,G223*7.1%,23092.75)</f>
        <v>21299.999999999996</v>
      </c>
      <c r="K223" s="11">
        <f t="shared" ref="K223:K286" si="55">IF(G223&lt;=74808,G223*1.1%,822.89)</f>
        <v>822.89</v>
      </c>
      <c r="L223" s="11">
        <v>5685.41</v>
      </c>
      <c r="M223" s="11">
        <v>13259.72</v>
      </c>
      <c r="N223" s="11"/>
      <c r="O223" s="11">
        <f t="shared" ref="O223:O286" si="56">+I223+J223+K223+L223+M223+N223</f>
        <v>49678.02</v>
      </c>
      <c r="P223" s="11">
        <v>25</v>
      </c>
      <c r="Q223" s="14"/>
      <c r="R223" s="13"/>
      <c r="S223" s="13"/>
      <c r="T223" s="13"/>
      <c r="U223" s="13">
        <v>60009.02</v>
      </c>
      <c r="V223" s="13"/>
      <c r="W223" s="13">
        <f>P223+Q223+R223+S223+T223+U223</f>
        <v>60034.02</v>
      </c>
      <c r="X223" s="13">
        <f t="shared" ref="X223:X286" si="57">+I223+L223+N223</f>
        <v>14295.41</v>
      </c>
      <c r="Y223" s="13">
        <f t="shared" ref="Y223:Y237" si="58">+J223+M223</f>
        <v>34559.719999999994</v>
      </c>
      <c r="Z223" s="13">
        <f t="shared" ref="Z223:Z286" si="59">+G223-(W223+X223)</f>
        <v>225670.57</v>
      </c>
      <c r="AA223" s="35" t="s">
        <v>644</v>
      </c>
      <c r="AB223" s="35">
        <v>2024</v>
      </c>
    </row>
    <row r="224" spans="1:29" ht="30.75" x14ac:dyDescent="0.25">
      <c r="A224" s="9">
        <v>3</v>
      </c>
      <c r="B224" s="10" t="s">
        <v>110</v>
      </c>
      <c r="C224" s="10" t="s">
        <v>103</v>
      </c>
      <c r="D224" s="10" t="s">
        <v>10</v>
      </c>
      <c r="E224" s="10" t="s">
        <v>53</v>
      </c>
      <c r="F224" s="10" t="s">
        <v>98</v>
      </c>
      <c r="G224" s="11">
        <v>300000</v>
      </c>
      <c r="H224" s="11">
        <f t="shared" ref="H224:H287" si="60">+G224-(I224+L224+N224)</f>
        <v>285704.59000000003</v>
      </c>
      <c r="I224" s="11">
        <f t="shared" si="53"/>
        <v>8610</v>
      </c>
      <c r="J224" s="11">
        <f t="shared" si="54"/>
        <v>21299.999999999996</v>
      </c>
      <c r="K224" s="11">
        <f t="shared" si="55"/>
        <v>822.89</v>
      </c>
      <c r="L224" s="11">
        <v>5685.41</v>
      </c>
      <c r="M224" s="11">
        <v>13259.72</v>
      </c>
      <c r="N224" s="11"/>
      <c r="O224" s="11">
        <f t="shared" si="56"/>
        <v>49678.02</v>
      </c>
      <c r="P224" s="11">
        <v>25</v>
      </c>
      <c r="Q224" s="15"/>
      <c r="R224" s="13"/>
      <c r="S224" s="13">
        <v>1328.8</v>
      </c>
      <c r="T224" s="13"/>
      <c r="U224" s="13">
        <v>60009.02</v>
      </c>
      <c r="V224" s="13"/>
      <c r="W224" s="13">
        <f t="shared" ref="W224:W287" si="61">P224+Q224+R224+S224+T224+U224</f>
        <v>61362.82</v>
      </c>
      <c r="X224" s="13">
        <f t="shared" si="57"/>
        <v>14295.41</v>
      </c>
      <c r="Y224" s="13">
        <f t="shared" si="58"/>
        <v>34559.719999999994</v>
      </c>
      <c r="Z224" s="13">
        <f t="shared" si="59"/>
        <v>224341.77000000002</v>
      </c>
      <c r="AA224" s="35" t="s">
        <v>644</v>
      </c>
      <c r="AB224" s="35">
        <v>2024</v>
      </c>
    </row>
    <row r="225" spans="1:28" ht="30.75" x14ac:dyDescent="0.25">
      <c r="A225" s="9">
        <v>4</v>
      </c>
      <c r="B225" s="10" t="s">
        <v>115</v>
      </c>
      <c r="C225" s="10" t="s">
        <v>103</v>
      </c>
      <c r="D225" s="10" t="s">
        <v>889</v>
      </c>
      <c r="E225" s="10" t="s">
        <v>890</v>
      </c>
      <c r="F225" s="10" t="s">
        <v>84</v>
      </c>
      <c r="G225" s="11">
        <v>185000</v>
      </c>
      <c r="H225" s="11">
        <f>+G225-(I225+L225+N225)</f>
        <v>167204.66</v>
      </c>
      <c r="I225" s="11">
        <f t="shared" si="53"/>
        <v>5309.5</v>
      </c>
      <c r="J225" s="11">
        <f t="shared" si="54"/>
        <v>13134.999999999998</v>
      </c>
      <c r="K225" s="11">
        <f t="shared" si="55"/>
        <v>822.89</v>
      </c>
      <c r="L225" s="11">
        <f t="shared" ref="L225:L288" si="62">IF(G225&lt;=187020,G225*3.04%,4943.8)</f>
        <v>5624</v>
      </c>
      <c r="M225" s="11">
        <f t="shared" ref="M225:M288" si="63">IF(G225&lt;=187020,G225*7.09%,11530.11)</f>
        <v>13116.5</v>
      </c>
      <c r="N225" s="16">
        <v>6861.84</v>
      </c>
      <c r="O225" s="11">
        <f t="shared" si="56"/>
        <v>44869.729999999996</v>
      </c>
      <c r="P225" s="11">
        <v>25</v>
      </c>
      <c r="Q225" s="13">
        <v>48648.800000000003</v>
      </c>
      <c r="R225" s="13"/>
      <c r="S225" s="13">
        <v>1328.8</v>
      </c>
      <c r="T225" s="13">
        <v>200</v>
      </c>
      <c r="U225" s="13">
        <v>30384.03</v>
      </c>
      <c r="V225" s="13"/>
      <c r="W225" s="13">
        <f t="shared" si="61"/>
        <v>80586.63</v>
      </c>
      <c r="X225" s="13">
        <f t="shared" si="57"/>
        <v>17795.34</v>
      </c>
      <c r="Y225" s="13">
        <f t="shared" si="58"/>
        <v>26251.5</v>
      </c>
      <c r="Z225" s="13">
        <f t="shared" si="59"/>
        <v>86618.03</v>
      </c>
      <c r="AA225" s="35" t="s">
        <v>644</v>
      </c>
      <c r="AB225" s="35">
        <v>2024</v>
      </c>
    </row>
    <row r="226" spans="1:28" ht="30.75" x14ac:dyDescent="0.25">
      <c r="A226" s="9">
        <v>5</v>
      </c>
      <c r="B226" s="10" t="s">
        <v>116</v>
      </c>
      <c r="C226" s="10" t="s">
        <v>102</v>
      </c>
      <c r="D226" s="10" t="s">
        <v>4</v>
      </c>
      <c r="E226" s="10" t="s">
        <v>91</v>
      </c>
      <c r="F226" s="10" t="s">
        <v>84</v>
      </c>
      <c r="G226" s="11">
        <v>185000</v>
      </c>
      <c r="H226" s="11">
        <f t="shared" si="60"/>
        <v>174066.5</v>
      </c>
      <c r="I226" s="11">
        <f t="shared" si="53"/>
        <v>5309.5</v>
      </c>
      <c r="J226" s="11">
        <f t="shared" si="54"/>
        <v>13134.999999999998</v>
      </c>
      <c r="K226" s="11">
        <f t="shared" si="55"/>
        <v>822.89</v>
      </c>
      <c r="L226" s="11">
        <f t="shared" si="62"/>
        <v>5624</v>
      </c>
      <c r="M226" s="11">
        <f t="shared" si="63"/>
        <v>13116.5</v>
      </c>
      <c r="N226" s="11"/>
      <c r="O226" s="11">
        <f t="shared" si="56"/>
        <v>38007.89</v>
      </c>
      <c r="P226" s="11">
        <v>25</v>
      </c>
      <c r="Q226" s="13">
        <v>18441</v>
      </c>
      <c r="R226" s="13"/>
      <c r="S226" s="13">
        <v>1328.8</v>
      </c>
      <c r="T226" s="13">
        <v>200</v>
      </c>
      <c r="U226" s="13">
        <v>32099.49</v>
      </c>
      <c r="V226" s="13"/>
      <c r="W226" s="13">
        <f t="shared" si="61"/>
        <v>52094.29</v>
      </c>
      <c r="X226" s="13">
        <f t="shared" si="57"/>
        <v>10933.5</v>
      </c>
      <c r="Y226" s="13">
        <f t="shared" si="58"/>
        <v>26251.5</v>
      </c>
      <c r="Z226" s="13">
        <f t="shared" si="59"/>
        <v>121972.20999999999</v>
      </c>
      <c r="AA226" s="35" t="s">
        <v>644</v>
      </c>
      <c r="AB226" s="35">
        <v>2024</v>
      </c>
    </row>
    <row r="227" spans="1:28" ht="30.75" x14ac:dyDescent="0.25">
      <c r="A227" s="9">
        <v>6</v>
      </c>
      <c r="B227" s="10" t="s">
        <v>117</v>
      </c>
      <c r="C227" s="10" t="s">
        <v>102</v>
      </c>
      <c r="D227" s="10" t="s">
        <v>793</v>
      </c>
      <c r="E227" s="10" t="s">
        <v>794</v>
      </c>
      <c r="F227" s="10" t="s">
        <v>84</v>
      </c>
      <c r="G227" s="11">
        <v>185000</v>
      </c>
      <c r="H227" s="11">
        <f t="shared" si="60"/>
        <v>170635.58</v>
      </c>
      <c r="I227" s="11">
        <f t="shared" si="53"/>
        <v>5309.5</v>
      </c>
      <c r="J227" s="11">
        <f t="shared" si="54"/>
        <v>13134.999999999998</v>
      </c>
      <c r="K227" s="11">
        <f t="shared" si="55"/>
        <v>822.89</v>
      </c>
      <c r="L227" s="11">
        <f t="shared" si="62"/>
        <v>5624</v>
      </c>
      <c r="M227" s="11">
        <f t="shared" si="63"/>
        <v>13116.5</v>
      </c>
      <c r="N227" s="16">
        <v>3430.92</v>
      </c>
      <c r="O227" s="11">
        <f t="shared" si="56"/>
        <v>41438.81</v>
      </c>
      <c r="P227" s="11">
        <v>25</v>
      </c>
      <c r="Q227" s="13"/>
      <c r="R227" s="13"/>
      <c r="S227" s="13">
        <v>2657.6</v>
      </c>
      <c r="T227" s="13">
        <v>200</v>
      </c>
      <c r="U227" s="13">
        <v>31241.759999999998</v>
      </c>
      <c r="V227" s="13"/>
      <c r="W227" s="13">
        <f t="shared" si="61"/>
        <v>34124.36</v>
      </c>
      <c r="X227" s="13">
        <f t="shared" si="57"/>
        <v>14364.42</v>
      </c>
      <c r="Y227" s="13">
        <f t="shared" si="58"/>
        <v>26251.5</v>
      </c>
      <c r="Z227" s="13">
        <f t="shared" si="59"/>
        <v>136511.22</v>
      </c>
      <c r="AA227" s="35" t="s">
        <v>644</v>
      </c>
      <c r="AB227" s="35">
        <v>2024</v>
      </c>
    </row>
    <row r="228" spans="1:28" ht="30.75" x14ac:dyDescent="0.25">
      <c r="A228" s="9">
        <v>7</v>
      </c>
      <c r="B228" s="10" t="s">
        <v>119</v>
      </c>
      <c r="C228" s="10" t="s">
        <v>103</v>
      </c>
      <c r="D228" s="10" t="s">
        <v>10</v>
      </c>
      <c r="E228" s="10" t="s">
        <v>827</v>
      </c>
      <c r="F228" s="10" t="s">
        <v>84</v>
      </c>
      <c r="G228" s="11">
        <v>185000</v>
      </c>
      <c r="H228" s="11">
        <f t="shared" si="60"/>
        <v>174066.5</v>
      </c>
      <c r="I228" s="11">
        <f t="shared" si="53"/>
        <v>5309.5</v>
      </c>
      <c r="J228" s="11">
        <f t="shared" si="54"/>
        <v>13134.999999999998</v>
      </c>
      <c r="K228" s="11">
        <f t="shared" si="55"/>
        <v>822.89</v>
      </c>
      <c r="L228" s="11">
        <f t="shared" si="62"/>
        <v>5624</v>
      </c>
      <c r="M228" s="11">
        <f t="shared" si="63"/>
        <v>13116.5</v>
      </c>
      <c r="N228" s="11"/>
      <c r="O228" s="11">
        <f t="shared" si="56"/>
        <v>38007.89</v>
      </c>
      <c r="P228" s="11">
        <v>25</v>
      </c>
      <c r="Q228" s="13">
        <v>13280.57</v>
      </c>
      <c r="R228" s="13"/>
      <c r="S228" s="13">
        <v>1328.8</v>
      </c>
      <c r="T228" s="13">
        <v>200</v>
      </c>
      <c r="U228" s="13">
        <v>32099.49</v>
      </c>
      <c r="V228" s="13"/>
      <c r="W228" s="13">
        <f t="shared" si="61"/>
        <v>46933.86</v>
      </c>
      <c r="X228" s="13">
        <f t="shared" si="57"/>
        <v>10933.5</v>
      </c>
      <c r="Y228" s="13">
        <f t="shared" si="58"/>
        <v>26251.5</v>
      </c>
      <c r="Z228" s="13">
        <f t="shared" si="59"/>
        <v>127132.64</v>
      </c>
      <c r="AA228" s="35" t="s">
        <v>644</v>
      </c>
      <c r="AB228" s="35">
        <v>2024</v>
      </c>
    </row>
    <row r="229" spans="1:28" ht="30.75" x14ac:dyDescent="0.25">
      <c r="A229" s="9">
        <v>8</v>
      </c>
      <c r="B229" s="10" t="s">
        <v>121</v>
      </c>
      <c r="C229" s="10" t="s">
        <v>102</v>
      </c>
      <c r="D229" s="10" t="s">
        <v>21</v>
      </c>
      <c r="E229" s="10" t="s">
        <v>48</v>
      </c>
      <c r="F229" s="10" t="s">
        <v>84</v>
      </c>
      <c r="G229" s="11">
        <v>155000</v>
      </c>
      <c r="H229" s="11">
        <f t="shared" si="60"/>
        <v>144124.04</v>
      </c>
      <c r="I229" s="11">
        <f t="shared" si="53"/>
        <v>4448.5</v>
      </c>
      <c r="J229" s="11">
        <f t="shared" si="54"/>
        <v>11004.999999999998</v>
      </c>
      <c r="K229" s="11">
        <f t="shared" si="55"/>
        <v>822.89</v>
      </c>
      <c r="L229" s="11">
        <f t="shared" si="62"/>
        <v>4712</v>
      </c>
      <c r="M229" s="11">
        <f t="shared" si="63"/>
        <v>10989.5</v>
      </c>
      <c r="N229" s="11">
        <v>1715.46</v>
      </c>
      <c r="O229" s="11">
        <f t="shared" si="56"/>
        <v>33693.35</v>
      </c>
      <c r="P229" s="11">
        <v>25</v>
      </c>
      <c r="Q229" s="13">
        <v>10389.9</v>
      </c>
      <c r="R229" s="13"/>
      <c r="S229" s="13">
        <v>439.84</v>
      </c>
      <c r="T229" s="13">
        <v>200</v>
      </c>
      <c r="U229" s="13">
        <v>24613.88</v>
      </c>
      <c r="V229" s="13"/>
      <c r="W229" s="13">
        <f t="shared" si="61"/>
        <v>35668.620000000003</v>
      </c>
      <c r="X229" s="13">
        <f t="shared" si="57"/>
        <v>10875.96</v>
      </c>
      <c r="Y229" s="13">
        <f t="shared" si="58"/>
        <v>21994.5</v>
      </c>
      <c r="Z229" s="13">
        <f t="shared" si="59"/>
        <v>108455.42</v>
      </c>
      <c r="AA229" s="35" t="s">
        <v>644</v>
      </c>
      <c r="AB229" s="35">
        <v>2024</v>
      </c>
    </row>
    <row r="230" spans="1:28" ht="30.75" x14ac:dyDescent="0.25">
      <c r="A230" s="9">
        <v>9</v>
      </c>
      <c r="B230" s="10" t="s">
        <v>137</v>
      </c>
      <c r="C230" s="10" t="s">
        <v>102</v>
      </c>
      <c r="D230" s="10" t="s">
        <v>22</v>
      </c>
      <c r="E230" s="10" t="s">
        <v>788</v>
      </c>
      <c r="F230" s="10" t="s">
        <v>85</v>
      </c>
      <c r="G230" s="11">
        <v>140000</v>
      </c>
      <c r="H230" s="11">
        <f>+G230-(I230+L230+N230)</f>
        <v>130010.54000000001</v>
      </c>
      <c r="I230" s="11">
        <f t="shared" si="53"/>
        <v>4018</v>
      </c>
      <c r="J230" s="11">
        <f t="shared" si="54"/>
        <v>9940</v>
      </c>
      <c r="K230" s="11">
        <f t="shared" si="55"/>
        <v>822.89</v>
      </c>
      <c r="L230" s="11">
        <f t="shared" si="62"/>
        <v>4256</v>
      </c>
      <c r="M230" s="11">
        <f t="shared" si="63"/>
        <v>9926</v>
      </c>
      <c r="N230" s="11">
        <v>1715.46</v>
      </c>
      <c r="O230" s="11">
        <f>+I230+J230+K230+L230+M230+N230</f>
        <v>30678.35</v>
      </c>
      <c r="P230" s="11">
        <v>25</v>
      </c>
      <c r="Q230" s="13">
        <v>4694.38</v>
      </c>
      <c r="R230" s="13"/>
      <c r="S230" s="13">
        <v>430.65</v>
      </c>
      <c r="T230" s="13">
        <v>200</v>
      </c>
      <c r="U230" s="13">
        <v>21085.5</v>
      </c>
      <c r="V230" s="13"/>
      <c r="W230" s="13">
        <f t="shared" si="61"/>
        <v>26435.53</v>
      </c>
      <c r="X230" s="13">
        <f t="shared" si="57"/>
        <v>9989.4599999999991</v>
      </c>
      <c r="Y230" s="13">
        <f>+J230+M230</f>
        <v>19866</v>
      </c>
      <c r="Z230" s="13">
        <f t="shared" si="59"/>
        <v>103575.01000000001</v>
      </c>
      <c r="AA230" s="35" t="s">
        <v>644</v>
      </c>
      <c r="AB230" s="35">
        <v>2024</v>
      </c>
    </row>
    <row r="231" spans="1:28" ht="30.75" x14ac:dyDescent="0.25">
      <c r="A231" s="9">
        <v>10</v>
      </c>
      <c r="B231" s="10" t="s">
        <v>123</v>
      </c>
      <c r="C231" s="10" t="s">
        <v>102</v>
      </c>
      <c r="D231" s="10" t="s">
        <v>10</v>
      </c>
      <c r="E231" s="10" t="s">
        <v>829</v>
      </c>
      <c r="F231" s="10" t="s">
        <v>84</v>
      </c>
      <c r="G231" s="11">
        <v>145000</v>
      </c>
      <c r="H231" s="11">
        <f t="shared" si="60"/>
        <v>136430.5</v>
      </c>
      <c r="I231" s="11">
        <f t="shared" si="53"/>
        <v>4161.5</v>
      </c>
      <c r="J231" s="11">
        <f t="shared" si="54"/>
        <v>10294.999999999998</v>
      </c>
      <c r="K231" s="11">
        <f t="shared" si="55"/>
        <v>822.89</v>
      </c>
      <c r="L231" s="11">
        <f t="shared" si="62"/>
        <v>4408</v>
      </c>
      <c r="M231" s="11">
        <f t="shared" si="63"/>
        <v>10280.5</v>
      </c>
      <c r="N231" s="11"/>
      <c r="O231" s="11">
        <f t="shared" si="56"/>
        <v>29967.89</v>
      </c>
      <c r="P231" s="11">
        <v>25</v>
      </c>
      <c r="Q231" s="13">
        <v>6000</v>
      </c>
      <c r="R231" s="13"/>
      <c r="S231" s="13">
        <v>273.01</v>
      </c>
      <c r="T231" s="13">
        <v>200</v>
      </c>
      <c r="U231" s="13">
        <f>IF((H231*12)&gt;867123.01,(79776+(((H231*12)-867123.01)*0.25))/12,IF((H231*12)&gt;624329.01,(31216+(((H231*12)-624329.01)*0.2))/12,IF((H231*12)&gt;416220.01,(((H231*12)-416220.01)*0.15)/12,0)))</f>
        <v>22690.562291666665</v>
      </c>
      <c r="V231" s="13"/>
      <c r="W231" s="13">
        <f t="shared" si="61"/>
        <v>29188.572291666664</v>
      </c>
      <c r="X231" s="13">
        <f t="shared" si="57"/>
        <v>8569.5</v>
      </c>
      <c r="Y231" s="13">
        <f t="shared" si="58"/>
        <v>20575.5</v>
      </c>
      <c r="Z231" s="13">
        <f t="shared" si="59"/>
        <v>107241.92770833333</v>
      </c>
      <c r="AA231" s="35" t="s">
        <v>644</v>
      </c>
      <c r="AB231" s="35">
        <v>2024</v>
      </c>
    </row>
    <row r="232" spans="1:28" ht="30.75" x14ac:dyDescent="0.25">
      <c r="A232" s="9">
        <v>11</v>
      </c>
      <c r="B232" s="10" t="s">
        <v>125</v>
      </c>
      <c r="C232" s="10" t="s">
        <v>102</v>
      </c>
      <c r="D232" s="10" t="s">
        <v>94</v>
      </c>
      <c r="E232" s="10" t="s">
        <v>65</v>
      </c>
      <c r="F232" s="10" t="s">
        <v>85</v>
      </c>
      <c r="G232" s="11">
        <v>96000</v>
      </c>
      <c r="H232" s="11">
        <f t="shared" si="60"/>
        <v>88610.94</v>
      </c>
      <c r="I232" s="11">
        <f t="shared" si="53"/>
        <v>2755.2</v>
      </c>
      <c r="J232" s="11">
        <f t="shared" si="54"/>
        <v>6815.9999999999991</v>
      </c>
      <c r="K232" s="11">
        <f t="shared" si="55"/>
        <v>822.89</v>
      </c>
      <c r="L232" s="11">
        <f t="shared" si="62"/>
        <v>2918.4</v>
      </c>
      <c r="M232" s="11">
        <f t="shared" si="63"/>
        <v>6806.4000000000005</v>
      </c>
      <c r="N232" s="11">
        <v>1715.46</v>
      </c>
      <c r="O232" s="11">
        <f t="shared" si="56"/>
        <v>21834.35</v>
      </c>
      <c r="P232" s="11">
        <v>25</v>
      </c>
      <c r="Q232" s="13">
        <v>3000</v>
      </c>
      <c r="R232" s="13"/>
      <c r="S232" s="13">
        <v>797.28</v>
      </c>
      <c r="T232" s="13">
        <v>200</v>
      </c>
      <c r="U232" s="13">
        <v>10735.6</v>
      </c>
      <c r="V232" s="13"/>
      <c r="W232" s="13">
        <f t="shared" si="61"/>
        <v>14757.880000000001</v>
      </c>
      <c r="X232" s="13">
        <f t="shared" si="57"/>
        <v>7389.06</v>
      </c>
      <c r="Y232" s="13">
        <f t="shared" si="58"/>
        <v>13622.4</v>
      </c>
      <c r="Z232" s="13">
        <f t="shared" si="59"/>
        <v>73853.06</v>
      </c>
      <c r="AA232" s="35" t="s">
        <v>644</v>
      </c>
      <c r="AB232" s="35">
        <v>2024</v>
      </c>
    </row>
    <row r="233" spans="1:28" ht="15.75" x14ac:dyDescent="0.25">
      <c r="A233" s="9">
        <v>12</v>
      </c>
      <c r="B233" s="10" t="s">
        <v>126</v>
      </c>
      <c r="C233" s="10" t="s">
        <v>103</v>
      </c>
      <c r="D233" s="10" t="s">
        <v>94</v>
      </c>
      <c r="E233" s="10" t="s">
        <v>58</v>
      </c>
      <c r="F233" s="10" t="s">
        <v>84</v>
      </c>
      <c r="G233" s="11">
        <v>60000</v>
      </c>
      <c r="H233" s="11">
        <f t="shared" si="60"/>
        <v>56454</v>
      </c>
      <c r="I233" s="11">
        <f t="shared" si="53"/>
        <v>1722</v>
      </c>
      <c r="J233" s="11">
        <f t="shared" si="54"/>
        <v>4260</v>
      </c>
      <c r="K233" s="11">
        <f t="shared" si="55"/>
        <v>660.00000000000011</v>
      </c>
      <c r="L233" s="11">
        <f t="shared" si="62"/>
        <v>1824</v>
      </c>
      <c r="M233" s="11">
        <f t="shared" si="63"/>
        <v>4254</v>
      </c>
      <c r="N233" s="11"/>
      <c r="O233" s="11">
        <f t="shared" si="56"/>
        <v>12720</v>
      </c>
      <c r="P233" s="11">
        <v>25</v>
      </c>
      <c r="Q233" s="13">
        <v>500</v>
      </c>
      <c r="R233" s="13"/>
      <c r="S233" s="13">
        <v>1294.8399999999999</v>
      </c>
      <c r="T233" s="13">
        <v>200</v>
      </c>
      <c r="U233" s="13">
        <v>3486.68</v>
      </c>
      <c r="V233" s="13"/>
      <c r="W233" s="13">
        <f t="shared" si="61"/>
        <v>5506.5199999999995</v>
      </c>
      <c r="X233" s="13">
        <f t="shared" si="57"/>
        <v>3546</v>
      </c>
      <c r="Y233" s="13">
        <f t="shared" si="58"/>
        <v>8514</v>
      </c>
      <c r="Z233" s="13">
        <f t="shared" si="59"/>
        <v>50947.479999999996</v>
      </c>
      <c r="AA233" s="35" t="s">
        <v>644</v>
      </c>
      <c r="AB233" s="35">
        <v>2024</v>
      </c>
    </row>
    <row r="234" spans="1:28" ht="30.75" x14ac:dyDescent="0.25">
      <c r="A234" s="9">
        <v>13</v>
      </c>
      <c r="B234" s="10" t="s">
        <v>128</v>
      </c>
      <c r="C234" s="10" t="s">
        <v>102</v>
      </c>
      <c r="D234" s="10" t="s">
        <v>12</v>
      </c>
      <c r="E234" s="10" t="s">
        <v>865</v>
      </c>
      <c r="F234" s="10" t="s">
        <v>84</v>
      </c>
      <c r="G234" s="11">
        <v>155000</v>
      </c>
      <c r="H234" s="11">
        <f t="shared" si="60"/>
        <v>142408.57999999999</v>
      </c>
      <c r="I234" s="11">
        <f t="shared" si="53"/>
        <v>4448.5</v>
      </c>
      <c r="J234" s="11">
        <f t="shared" si="54"/>
        <v>11004.999999999998</v>
      </c>
      <c r="K234" s="11">
        <f t="shared" si="55"/>
        <v>822.89</v>
      </c>
      <c r="L234" s="11">
        <f t="shared" si="62"/>
        <v>4712</v>
      </c>
      <c r="M234" s="11">
        <f t="shared" si="63"/>
        <v>10989.5</v>
      </c>
      <c r="N234" s="16">
        <v>3430.92</v>
      </c>
      <c r="O234" s="11">
        <f t="shared" si="56"/>
        <v>35408.81</v>
      </c>
      <c r="P234" s="11">
        <v>25</v>
      </c>
      <c r="Q234" s="13"/>
      <c r="R234" s="13"/>
      <c r="S234" s="13">
        <v>1251.92</v>
      </c>
      <c r="T234" s="13">
        <v>200</v>
      </c>
      <c r="U234" s="13">
        <v>24185.01</v>
      </c>
      <c r="V234" s="13"/>
      <c r="W234" s="13">
        <f>P234+Q234+R234+S234+T234+U234</f>
        <v>25661.93</v>
      </c>
      <c r="X234" s="13">
        <f t="shared" si="57"/>
        <v>12591.42</v>
      </c>
      <c r="Y234" s="13">
        <f t="shared" si="58"/>
        <v>21994.5</v>
      </c>
      <c r="Z234" s="13">
        <f t="shared" si="59"/>
        <v>116746.65</v>
      </c>
      <c r="AA234" s="35" t="s">
        <v>644</v>
      </c>
      <c r="AB234" s="35">
        <v>2024</v>
      </c>
    </row>
    <row r="235" spans="1:28" ht="30.75" x14ac:dyDescent="0.25">
      <c r="A235" s="9">
        <v>14</v>
      </c>
      <c r="B235" s="10" t="s">
        <v>129</v>
      </c>
      <c r="C235" s="10" t="s">
        <v>102</v>
      </c>
      <c r="D235" s="10" t="s">
        <v>16</v>
      </c>
      <c r="E235" s="10" t="s">
        <v>79</v>
      </c>
      <c r="F235" s="10" t="s">
        <v>84</v>
      </c>
      <c r="G235" s="11">
        <v>80000</v>
      </c>
      <c r="H235" s="11">
        <f t="shared" si="60"/>
        <v>75272</v>
      </c>
      <c r="I235" s="11">
        <f t="shared" si="53"/>
        <v>2296</v>
      </c>
      <c r="J235" s="11">
        <f t="shared" si="54"/>
        <v>5679.9999999999991</v>
      </c>
      <c r="K235" s="11">
        <f t="shared" si="55"/>
        <v>822.89</v>
      </c>
      <c r="L235" s="11">
        <f t="shared" si="62"/>
        <v>2432</v>
      </c>
      <c r="M235" s="11">
        <f t="shared" si="63"/>
        <v>5672</v>
      </c>
      <c r="N235" s="11"/>
      <c r="O235" s="11">
        <f t="shared" si="56"/>
        <v>16902.89</v>
      </c>
      <c r="P235" s="11">
        <v>25</v>
      </c>
      <c r="Q235" s="13">
        <v>500</v>
      </c>
      <c r="R235" s="13"/>
      <c r="S235" s="13">
        <v>612.17999999999995</v>
      </c>
      <c r="T235" s="13">
        <v>200</v>
      </c>
      <c r="U235" s="13">
        <v>7400.87</v>
      </c>
      <c r="V235" s="13"/>
      <c r="W235" s="13">
        <f t="shared" si="61"/>
        <v>8738.0499999999993</v>
      </c>
      <c r="X235" s="13">
        <f t="shared" si="57"/>
        <v>4728</v>
      </c>
      <c r="Y235" s="13">
        <f t="shared" si="58"/>
        <v>11352</v>
      </c>
      <c r="Z235" s="13">
        <f t="shared" si="59"/>
        <v>66533.95</v>
      </c>
      <c r="AA235" s="35" t="s">
        <v>644</v>
      </c>
      <c r="AB235" s="35">
        <v>2024</v>
      </c>
    </row>
    <row r="236" spans="1:28" ht="30.75" x14ac:dyDescent="0.25">
      <c r="A236" s="9">
        <v>15</v>
      </c>
      <c r="B236" s="10" t="s">
        <v>130</v>
      </c>
      <c r="C236" s="10" t="s">
        <v>102</v>
      </c>
      <c r="D236" s="10" t="s">
        <v>16</v>
      </c>
      <c r="E236" s="10" t="s">
        <v>61</v>
      </c>
      <c r="F236" s="10" t="s">
        <v>84</v>
      </c>
      <c r="G236" s="11">
        <v>80000</v>
      </c>
      <c r="H236" s="11">
        <f t="shared" si="60"/>
        <v>70125.62</v>
      </c>
      <c r="I236" s="11">
        <f t="shared" si="53"/>
        <v>2296</v>
      </c>
      <c r="J236" s="11">
        <f t="shared" si="54"/>
        <v>5679.9999999999991</v>
      </c>
      <c r="K236" s="11">
        <f t="shared" si="55"/>
        <v>822.89</v>
      </c>
      <c r="L236" s="11">
        <f t="shared" si="62"/>
        <v>2432</v>
      </c>
      <c r="M236" s="11">
        <f t="shared" si="63"/>
        <v>5672</v>
      </c>
      <c r="N236" s="11">
        <v>5146.38</v>
      </c>
      <c r="O236" s="11">
        <f t="shared" si="56"/>
        <v>22049.27</v>
      </c>
      <c r="P236" s="11">
        <v>25</v>
      </c>
      <c r="Q236" s="13">
        <v>1200</v>
      </c>
      <c r="R236" s="13"/>
      <c r="S236" s="13">
        <v>1470.51</v>
      </c>
      <c r="T236" s="13">
        <v>200</v>
      </c>
      <c r="U236" s="13">
        <v>6221</v>
      </c>
      <c r="V236" s="13"/>
      <c r="W236" s="13">
        <f t="shared" si="61"/>
        <v>9116.51</v>
      </c>
      <c r="X236" s="13">
        <f t="shared" si="57"/>
        <v>9874.380000000001</v>
      </c>
      <c r="Y236" s="13">
        <f t="shared" si="58"/>
        <v>11352</v>
      </c>
      <c r="Z236" s="13">
        <f t="shared" si="59"/>
        <v>61009.11</v>
      </c>
      <c r="AA236" s="35" t="s">
        <v>644</v>
      </c>
      <c r="AB236" s="35">
        <v>2024</v>
      </c>
    </row>
    <row r="237" spans="1:28" ht="30.75" x14ac:dyDescent="0.25">
      <c r="A237" s="9">
        <v>16</v>
      </c>
      <c r="B237" s="10" t="s">
        <v>131</v>
      </c>
      <c r="C237" s="10" t="s">
        <v>102</v>
      </c>
      <c r="D237" s="10" t="s">
        <v>6</v>
      </c>
      <c r="E237" s="10" t="s">
        <v>866</v>
      </c>
      <c r="F237" s="10" t="s">
        <v>84</v>
      </c>
      <c r="G237" s="11">
        <v>95000</v>
      </c>
      <c r="H237" s="11">
        <f t="shared" si="60"/>
        <v>85954.58</v>
      </c>
      <c r="I237" s="11">
        <f t="shared" si="53"/>
        <v>2726.5</v>
      </c>
      <c r="J237" s="11">
        <f t="shared" si="54"/>
        <v>6744.9999999999991</v>
      </c>
      <c r="K237" s="11">
        <f t="shared" si="55"/>
        <v>822.89</v>
      </c>
      <c r="L237" s="11">
        <f t="shared" si="62"/>
        <v>2888</v>
      </c>
      <c r="M237" s="11">
        <f t="shared" si="63"/>
        <v>6735.5</v>
      </c>
      <c r="N237" s="16">
        <v>3430.92</v>
      </c>
      <c r="O237" s="11">
        <f t="shared" si="56"/>
        <v>23348.809999999998</v>
      </c>
      <c r="P237" s="11">
        <v>25</v>
      </c>
      <c r="Q237" s="13"/>
      <c r="R237" s="13"/>
      <c r="S237" s="13">
        <v>4438</v>
      </c>
      <c r="T237" s="13">
        <v>200</v>
      </c>
      <c r="U237" s="13">
        <v>10071.51</v>
      </c>
      <c r="V237" s="13"/>
      <c r="W237" s="13">
        <f t="shared" si="61"/>
        <v>14734.51</v>
      </c>
      <c r="X237" s="13">
        <f t="shared" si="57"/>
        <v>9045.42</v>
      </c>
      <c r="Y237" s="13">
        <f t="shared" si="58"/>
        <v>13480.5</v>
      </c>
      <c r="Z237" s="13">
        <f t="shared" si="59"/>
        <v>71220.070000000007</v>
      </c>
      <c r="AA237" s="35" t="s">
        <v>644</v>
      </c>
      <c r="AB237" s="35">
        <v>2024</v>
      </c>
    </row>
    <row r="238" spans="1:28" ht="30.75" x14ac:dyDescent="0.25">
      <c r="A238" s="9">
        <v>17</v>
      </c>
      <c r="B238" s="10" t="s">
        <v>132</v>
      </c>
      <c r="C238" s="10" t="s">
        <v>102</v>
      </c>
      <c r="D238" s="10" t="s">
        <v>4</v>
      </c>
      <c r="E238" s="10" t="s">
        <v>24</v>
      </c>
      <c r="F238" s="10" t="s">
        <v>84</v>
      </c>
      <c r="G238" s="11">
        <v>95000</v>
      </c>
      <c r="H238" s="11">
        <f t="shared" si="60"/>
        <v>85954.58</v>
      </c>
      <c r="I238" s="11">
        <f t="shared" si="53"/>
        <v>2726.5</v>
      </c>
      <c r="J238" s="11">
        <f t="shared" si="54"/>
        <v>6744.9999999999991</v>
      </c>
      <c r="K238" s="11">
        <f t="shared" si="55"/>
        <v>822.89</v>
      </c>
      <c r="L238" s="11">
        <f t="shared" si="62"/>
        <v>2888</v>
      </c>
      <c r="M238" s="11">
        <f t="shared" si="63"/>
        <v>6735.5</v>
      </c>
      <c r="N238" s="16">
        <v>3430.92</v>
      </c>
      <c r="O238" s="11">
        <f t="shared" si="56"/>
        <v>23348.809999999998</v>
      </c>
      <c r="P238" s="11">
        <v>25</v>
      </c>
      <c r="Q238" s="13">
        <v>10686.79</v>
      </c>
      <c r="R238" s="13"/>
      <c r="S238" s="13">
        <v>2264.48</v>
      </c>
      <c r="T238" s="13">
        <v>200</v>
      </c>
      <c r="U238" s="13">
        <v>10071.51</v>
      </c>
      <c r="V238" s="13"/>
      <c r="W238" s="13">
        <f t="shared" si="61"/>
        <v>23247.78</v>
      </c>
      <c r="X238" s="13">
        <f t="shared" si="57"/>
        <v>9045.42</v>
      </c>
      <c r="Y238" s="13">
        <f>+J238++K238+M238</f>
        <v>14303.39</v>
      </c>
      <c r="Z238" s="13">
        <f t="shared" si="59"/>
        <v>62706.8</v>
      </c>
      <c r="AA238" s="35" t="s">
        <v>644</v>
      </c>
      <c r="AB238" s="35">
        <v>2024</v>
      </c>
    </row>
    <row r="239" spans="1:28" ht="60.75" x14ac:dyDescent="0.25">
      <c r="A239" s="9">
        <v>18</v>
      </c>
      <c r="B239" s="10" t="s">
        <v>133</v>
      </c>
      <c r="C239" s="10" t="s">
        <v>103</v>
      </c>
      <c r="D239" s="10" t="s">
        <v>831</v>
      </c>
      <c r="E239" s="10" t="s">
        <v>832</v>
      </c>
      <c r="F239" s="10" t="s">
        <v>84</v>
      </c>
      <c r="G239" s="11">
        <v>95000</v>
      </c>
      <c r="H239" s="11">
        <f t="shared" si="60"/>
        <v>89385.5</v>
      </c>
      <c r="I239" s="11">
        <f t="shared" si="53"/>
        <v>2726.5</v>
      </c>
      <c r="J239" s="11">
        <f t="shared" si="54"/>
        <v>6744.9999999999991</v>
      </c>
      <c r="K239" s="11">
        <f t="shared" si="55"/>
        <v>822.89</v>
      </c>
      <c r="L239" s="11">
        <f t="shared" si="62"/>
        <v>2888</v>
      </c>
      <c r="M239" s="11">
        <f t="shared" si="63"/>
        <v>6735.5</v>
      </c>
      <c r="N239" s="11"/>
      <c r="O239" s="11">
        <f t="shared" si="56"/>
        <v>19917.89</v>
      </c>
      <c r="P239" s="11">
        <v>25</v>
      </c>
      <c r="Q239" s="13">
        <v>200</v>
      </c>
      <c r="R239" s="13"/>
      <c r="S239" s="13">
        <v>1849.59</v>
      </c>
      <c r="T239" s="13">
        <v>200</v>
      </c>
      <c r="U239" s="13">
        <v>10929.24</v>
      </c>
      <c r="V239" s="13"/>
      <c r="W239" s="13">
        <f t="shared" si="61"/>
        <v>13203.83</v>
      </c>
      <c r="X239" s="13">
        <f t="shared" si="57"/>
        <v>5614.5</v>
      </c>
      <c r="Y239" s="13">
        <f t="shared" ref="Y239:Y289" si="64">+J239+M239</f>
        <v>13480.5</v>
      </c>
      <c r="Z239" s="13">
        <f t="shared" si="59"/>
        <v>76181.67</v>
      </c>
      <c r="AA239" s="35" t="s">
        <v>644</v>
      </c>
      <c r="AB239" s="35">
        <v>2024</v>
      </c>
    </row>
    <row r="240" spans="1:28" ht="30.75" x14ac:dyDescent="0.25">
      <c r="A240" s="9">
        <v>19</v>
      </c>
      <c r="B240" s="10" t="s">
        <v>134</v>
      </c>
      <c r="C240" s="10" t="s">
        <v>102</v>
      </c>
      <c r="D240" s="10" t="s">
        <v>16</v>
      </c>
      <c r="E240" s="10" t="s">
        <v>45</v>
      </c>
      <c r="F240" s="10" t="s">
        <v>84</v>
      </c>
      <c r="G240" s="11">
        <v>80000</v>
      </c>
      <c r="H240" s="11">
        <f t="shared" si="60"/>
        <v>71841.08</v>
      </c>
      <c r="I240" s="11">
        <f t="shared" si="53"/>
        <v>2296</v>
      </c>
      <c r="J240" s="11">
        <f t="shared" si="54"/>
        <v>5679.9999999999991</v>
      </c>
      <c r="K240" s="11">
        <f t="shared" si="55"/>
        <v>822.89</v>
      </c>
      <c r="L240" s="11">
        <f t="shared" si="62"/>
        <v>2432</v>
      </c>
      <c r="M240" s="11">
        <f t="shared" si="63"/>
        <v>5672</v>
      </c>
      <c r="N240" s="16">
        <v>3430.92</v>
      </c>
      <c r="O240" s="11">
        <f t="shared" si="56"/>
        <v>20333.809999999998</v>
      </c>
      <c r="P240" s="11">
        <v>25</v>
      </c>
      <c r="Q240" s="13"/>
      <c r="R240" s="13"/>
      <c r="S240" s="13">
        <v>1897.08</v>
      </c>
      <c r="T240" s="13">
        <v>200</v>
      </c>
      <c r="U240" s="13">
        <v>6564.09</v>
      </c>
      <c r="V240" s="13"/>
      <c r="W240" s="13">
        <f t="shared" si="61"/>
        <v>8686.17</v>
      </c>
      <c r="X240" s="13">
        <f t="shared" si="57"/>
        <v>8158.92</v>
      </c>
      <c r="Y240" s="13">
        <f t="shared" si="64"/>
        <v>11352</v>
      </c>
      <c r="Z240" s="13">
        <f t="shared" si="59"/>
        <v>63154.91</v>
      </c>
      <c r="AA240" s="35" t="s">
        <v>644</v>
      </c>
      <c r="AB240" s="35">
        <v>2024</v>
      </c>
    </row>
    <row r="241" spans="1:28" ht="15.75" x14ac:dyDescent="0.25">
      <c r="A241" s="9">
        <v>20</v>
      </c>
      <c r="B241" s="10" t="s">
        <v>140</v>
      </c>
      <c r="C241" s="10" t="s">
        <v>102</v>
      </c>
      <c r="D241" s="10" t="s">
        <v>826</v>
      </c>
      <c r="E241" s="10" t="s">
        <v>29</v>
      </c>
      <c r="F241" s="10" t="s">
        <v>99</v>
      </c>
      <c r="G241" s="11">
        <v>130000</v>
      </c>
      <c r="H241" s="11">
        <f t="shared" si="60"/>
        <v>122317</v>
      </c>
      <c r="I241" s="11">
        <f t="shared" si="53"/>
        <v>3731</v>
      </c>
      <c r="J241" s="11">
        <f t="shared" si="54"/>
        <v>9230</v>
      </c>
      <c r="K241" s="11">
        <f t="shared" si="55"/>
        <v>822.89</v>
      </c>
      <c r="L241" s="11">
        <f t="shared" si="62"/>
        <v>3952</v>
      </c>
      <c r="M241" s="11">
        <f t="shared" si="63"/>
        <v>9217</v>
      </c>
      <c r="N241" s="11"/>
      <c r="O241" s="11">
        <f t="shared" si="56"/>
        <v>26952.89</v>
      </c>
      <c r="P241" s="11">
        <v>25</v>
      </c>
      <c r="Q241" s="13"/>
      <c r="R241" s="13"/>
      <c r="S241" s="13">
        <v>398.64</v>
      </c>
      <c r="T241" s="13">
        <v>200</v>
      </c>
      <c r="U241" s="13">
        <f t="shared" ref="U241:U243" si="65">IF((H241*12)&gt;867123.01,(79776+(((H241*12)-867123.01)*0.25))/12,IF((H241*12)&gt;624329.01,(31216+(((H241*12)-624329.01)*0.2))/12,IF((H241*12)&gt;416220.01,(((H241*12)-416220.01)*0.15)/12,0)))</f>
        <v>19162.187291666665</v>
      </c>
      <c r="V241" s="13"/>
      <c r="W241" s="13">
        <f t="shared" si="61"/>
        <v>19785.827291666665</v>
      </c>
      <c r="X241" s="13">
        <f t="shared" si="57"/>
        <v>7683</v>
      </c>
      <c r="Y241" s="13">
        <f t="shared" si="64"/>
        <v>18447</v>
      </c>
      <c r="Z241" s="13">
        <f t="shared" si="59"/>
        <v>102531.17270833334</v>
      </c>
      <c r="AA241" s="35" t="s">
        <v>644</v>
      </c>
      <c r="AB241" s="35">
        <v>2024</v>
      </c>
    </row>
    <row r="242" spans="1:28" ht="15.75" x14ac:dyDescent="0.25">
      <c r="A242" s="9">
        <v>21</v>
      </c>
      <c r="B242" s="10" t="s">
        <v>891</v>
      </c>
      <c r="C242" s="17" t="s">
        <v>103</v>
      </c>
      <c r="D242" s="18" t="s">
        <v>826</v>
      </c>
      <c r="E242" s="10" t="s">
        <v>853</v>
      </c>
      <c r="F242" s="17" t="s">
        <v>84</v>
      </c>
      <c r="G242" s="16">
        <v>100000</v>
      </c>
      <c r="H242" s="16">
        <f t="shared" si="60"/>
        <v>94090</v>
      </c>
      <c r="I242" s="11">
        <f t="shared" si="53"/>
        <v>2870</v>
      </c>
      <c r="J242" s="11">
        <f t="shared" si="54"/>
        <v>7099.9999999999991</v>
      </c>
      <c r="K242" s="11">
        <f t="shared" si="55"/>
        <v>822.89</v>
      </c>
      <c r="L242" s="11">
        <f t="shared" si="62"/>
        <v>3040</v>
      </c>
      <c r="M242" s="11">
        <f t="shared" si="63"/>
        <v>7090.0000000000009</v>
      </c>
      <c r="N242" s="16"/>
      <c r="O242" s="16">
        <f t="shared" si="56"/>
        <v>20922.89</v>
      </c>
      <c r="P242" s="16">
        <v>25</v>
      </c>
      <c r="Q242" s="13"/>
      <c r="R242" s="19"/>
      <c r="S242" s="19"/>
      <c r="T242" s="13">
        <v>200</v>
      </c>
      <c r="U242" s="19">
        <v>12105.37</v>
      </c>
      <c r="V242" s="19"/>
      <c r="W242" s="13">
        <f t="shared" si="61"/>
        <v>12330.37</v>
      </c>
      <c r="X242" s="13">
        <f t="shared" si="57"/>
        <v>5910</v>
      </c>
      <c r="Y242" s="19">
        <f t="shared" si="64"/>
        <v>14190</v>
      </c>
      <c r="Z242" s="13">
        <f t="shared" si="59"/>
        <v>81759.63</v>
      </c>
      <c r="AA242" s="35" t="s">
        <v>644</v>
      </c>
      <c r="AB242" s="35">
        <v>2024</v>
      </c>
    </row>
    <row r="243" spans="1:28" ht="30.75" x14ac:dyDescent="0.25">
      <c r="A243" s="9">
        <v>22</v>
      </c>
      <c r="B243" s="17" t="s">
        <v>867</v>
      </c>
      <c r="C243" s="17" t="s">
        <v>103</v>
      </c>
      <c r="D243" s="18" t="s">
        <v>94</v>
      </c>
      <c r="E243" s="10" t="s">
        <v>868</v>
      </c>
      <c r="F243" s="10" t="s">
        <v>85</v>
      </c>
      <c r="G243" s="16">
        <v>65000</v>
      </c>
      <c r="H243" s="16">
        <f>+G243-(I243+L243+N243)</f>
        <v>61158.5</v>
      </c>
      <c r="I243" s="11">
        <f t="shared" si="53"/>
        <v>1865.5</v>
      </c>
      <c r="J243" s="11">
        <f t="shared" si="54"/>
        <v>4615</v>
      </c>
      <c r="K243" s="11">
        <f t="shared" si="55"/>
        <v>715.00000000000011</v>
      </c>
      <c r="L243" s="11">
        <f t="shared" si="62"/>
        <v>1976</v>
      </c>
      <c r="M243" s="11">
        <f t="shared" si="63"/>
        <v>4608.5</v>
      </c>
      <c r="N243" s="16"/>
      <c r="O243" s="16">
        <f>+I243+J243+K243+L243+M243+N243</f>
        <v>13780</v>
      </c>
      <c r="P243" s="11">
        <v>25</v>
      </c>
      <c r="Q243" s="13"/>
      <c r="R243" s="19"/>
      <c r="S243" s="19">
        <v>1299.8900000000001</v>
      </c>
      <c r="T243" s="13">
        <v>200</v>
      </c>
      <c r="U243" s="19">
        <f t="shared" si="65"/>
        <v>4427.5498333333335</v>
      </c>
      <c r="V243" s="19"/>
      <c r="W243" s="13">
        <f t="shared" si="61"/>
        <v>5952.4398333333338</v>
      </c>
      <c r="X243" s="13">
        <f t="shared" si="57"/>
        <v>3841.5</v>
      </c>
      <c r="Y243" s="19">
        <f>+J243+M243</f>
        <v>9223.5</v>
      </c>
      <c r="Z243" s="13">
        <f t="shared" si="59"/>
        <v>55206.060166666663</v>
      </c>
      <c r="AA243" s="35" t="s">
        <v>644</v>
      </c>
      <c r="AB243" s="35">
        <v>2024</v>
      </c>
    </row>
    <row r="244" spans="1:28" ht="30.75" x14ac:dyDescent="0.25">
      <c r="A244" s="9">
        <v>23</v>
      </c>
      <c r="B244" s="10" t="s">
        <v>144</v>
      </c>
      <c r="C244" s="10" t="s">
        <v>103</v>
      </c>
      <c r="D244" s="10" t="s">
        <v>10</v>
      </c>
      <c r="E244" s="10" t="s">
        <v>40</v>
      </c>
      <c r="F244" s="10" t="s">
        <v>85</v>
      </c>
      <c r="G244" s="11">
        <v>95000</v>
      </c>
      <c r="H244" s="11">
        <f t="shared" si="60"/>
        <v>87670.04</v>
      </c>
      <c r="I244" s="11">
        <f t="shared" si="53"/>
        <v>2726.5</v>
      </c>
      <c r="J244" s="11">
        <f t="shared" si="54"/>
        <v>6744.9999999999991</v>
      </c>
      <c r="K244" s="11">
        <f t="shared" si="55"/>
        <v>822.89</v>
      </c>
      <c r="L244" s="11">
        <f t="shared" si="62"/>
        <v>2888</v>
      </c>
      <c r="M244" s="11">
        <f t="shared" si="63"/>
        <v>6735.5</v>
      </c>
      <c r="N244" s="11">
        <v>1715.46</v>
      </c>
      <c r="O244" s="11">
        <f t="shared" si="56"/>
        <v>21633.35</v>
      </c>
      <c r="P244" s="11">
        <v>25</v>
      </c>
      <c r="Q244" s="13"/>
      <c r="R244" s="13"/>
      <c r="S244" s="13">
        <v>2115.02</v>
      </c>
      <c r="T244" s="13">
        <v>200</v>
      </c>
      <c r="U244" s="13">
        <v>10500.38</v>
      </c>
      <c r="V244" s="13"/>
      <c r="W244" s="13">
        <f t="shared" si="61"/>
        <v>12840.4</v>
      </c>
      <c r="X244" s="13">
        <f t="shared" si="57"/>
        <v>7329.96</v>
      </c>
      <c r="Y244" s="13">
        <f t="shared" si="64"/>
        <v>13480.5</v>
      </c>
      <c r="Z244" s="13">
        <f t="shared" si="59"/>
        <v>74829.64</v>
      </c>
      <c r="AA244" s="35" t="s">
        <v>644</v>
      </c>
      <c r="AB244" s="35">
        <v>2024</v>
      </c>
    </row>
    <row r="245" spans="1:28" ht="30.75" x14ac:dyDescent="0.25">
      <c r="A245" s="9">
        <v>24</v>
      </c>
      <c r="B245" s="10" t="s">
        <v>145</v>
      </c>
      <c r="C245" s="10" t="s">
        <v>102</v>
      </c>
      <c r="D245" s="10" t="s">
        <v>10</v>
      </c>
      <c r="E245" s="10" t="s">
        <v>50</v>
      </c>
      <c r="F245" s="10" t="s">
        <v>84</v>
      </c>
      <c r="G245" s="11">
        <v>95000</v>
      </c>
      <c r="H245" s="11">
        <f t="shared" si="60"/>
        <v>85954.58</v>
      </c>
      <c r="I245" s="11">
        <f t="shared" si="53"/>
        <v>2726.5</v>
      </c>
      <c r="J245" s="11">
        <f t="shared" si="54"/>
        <v>6744.9999999999991</v>
      </c>
      <c r="K245" s="11">
        <f t="shared" si="55"/>
        <v>822.89</v>
      </c>
      <c r="L245" s="11">
        <f t="shared" si="62"/>
        <v>2888</v>
      </c>
      <c r="M245" s="11">
        <f t="shared" si="63"/>
        <v>6735.5</v>
      </c>
      <c r="N245" s="16">
        <v>3430.92</v>
      </c>
      <c r="O245" s="11">
        <f t="shared" si="56"/>
        <v>23348.809999999998</v>
      </c>
      <c r="P245" s="11">
        <v>25</v>
      </c>
      <c r="Q245" s="13"/>
      <c r="R245" s="13"/>
      <c r="S245" s="13">
        <v>149.97999999999999</v>
      </c>
      <c r="T245" s="13">
        <v>200</v>
      </c>
      <c r="U245" s="13">
        <v>10071.51</v>
      </c>
      <c r="V245" s="13"/>
      <c r="W245" s="13">
        <f t="shared" si="61"/>
        <v>10446.49</v>
      </c>
      <c r="X245" s="13">
        <f t="shared" si="57"/>
        <v>9045.42</v>
      </c>
      <c r="Y245" s="13">
        <f t="shared" si="64"/>
        <v>13480.5</v>
      </c>
      <c r="Z245" s="13">
        <f t="shared" si="59"/>
        <v>75508.09</v>
      </c>
      <c r="AA245" s="35" t="s">
        <v>644</v>
      </c>
      <c r="AB245" s="35">
        <v>2024</v>
      </c>
    </row>
    <row r="246" spans="1:28" ht="30.75" x14ac:dyDescent="0.25">
      <c r="A246" s="9">
        <v>25</v>
      </c>
      <c r="B246" s="10" t="s">
        <v>146</v>
      </c>
      <c r="C246" s="10" t="s">
        <v>102</v>
      </c>
      <c r="D246" s="10" t="s">
        <v>10</v>
      </c>
      <c r="E246" s="10" t="s">
        <v>44</v>
      </c>
      <c r="F246" s="10" t="s">
        <v>84</v>
      </c>
      <c r="G246" s="11">
        <v>80000</v>
      </c>
      <c r="H246" s="11">
        <f t="shared" si="60"/>
        <v>75272</v>
      </c>
      <c r="I246" s="11">
        <f t="shared" si="53"/>
        <v>2296</v>
      </c>
      <c r="J246" s="11">
        <f t="shared" si="54"/>
        <v>5679.9999999999991</v>
      </c>
      <c r="K246" s="11">
        <f t="shared" si="55"/>
        <v>822.89</v>
      </c>
      <c r="L246" s="11">
        <f t="shared" si="62"/>
        <v>2432</v>
      </c>
      <c r="M246" s="11">
        <f t="shared" si="63"/>
        <v>5672</v>
      </c>
      <c r="N246" s="11"/>
      <c r="O246" s="11">
        <f t="shared" si="56"/>
        <v>16902.89</v>
      </c>
      <c r="P246" s="11">
        <v>25</v>
      </c>
      <c r="Q246" s="13"/>
      <c r="R246" s="13"/>
      <c r="S246" s="13">
        <v>1144.56</v>
      </c>
      <c r="T246" s="13">
        <v>200</v>
      </c>
      <c r="U246" s="13">
        <v>7400.87</v>
      </c>
      <c r="V246" s="13"/>
      <c r="W246" s="13">
        <f t="shared" si="61"/>
        <v>8770.43</v>
      </c>
      <c r="X246" s="13">
        <f t="shared" si="57"/>
        <v>4728</v>
      </c>
      <c r="Y246" s="13">
        <f t="shared" si="64"/>
        <v>11352</v>
      </c>
      <c r="Z246" s="13">
        <f t="shared" si="59"/>
        <v>66501.570000000007</v>
      </c>
      <c r="AA246" s="35" t="s">
        <v>644</v>
      </c>
      <c r="AB246" s="35">
        <v>2024</v>
      </c>
    </row>
    <row r="247" spans="1:28" ht="15.75" x14ac:dyDescent="0.25">
      <c r="A247" s="9">
        <v>26</v>
      </c>
      <c r="B247" s="10" t="s">
        <v>869</v>
      </c>
      <c r="C247" s="10" t="s">
        <v>102</v>
      </c>
      <c r="D247" s="10" t="s">
        <v>10</v>
      </c>
      <c r="E247" s="10" t="s">
        <v>44</v>
      </c>
      <c r="F247" s="10" t="s">
        <v>84</v>
      </c>
      <c r="G247" s="11">
        <v>80000</v>
      </c>
      <c r="H247" s="11">
        <f t="shared" si="60"/>
        <v>75272</v>
      </c>
      <c r="I247" s="11">
        <f t="shared" si="53"/>
        <v>2296</v>
      </c>
      <c r="J247" s="11">
        <f t="shared" si="54"/>
        <v>5679.9999999999991</v>
      </c>
      <c r="K247" s="11">
        <f t="shared" si="55"/>
        <v>822.89</v>
      </c>
      <c r="L247" s="11">
        <f t="shared" si="62"/>
        <v>2432</v>
      </c>
      <c r="M247" s="11">
        <f t="shared" si="63"/>
        <v>5672</v>
      </c>
      <c r="N247" s="11"/>
      <c r="O247" s="11">
        <f t="shared" si="56"/>
        <v>16902.89</v>
      </c>
      <c r="P247" s="11">
        <v>25</v>
      </c>
      <c r="Q247" s="13"/>
      <c r="R247" s="13"/>
      <c r="S247" s="13">
        <v>1047.6400000000001</v>
      </c>
      <c r="T247" s="13">
        <v>200</v>
      </c>
      <c r="U247" s="13">
        <v>7400.87</v>
      </c>
      <c r="V247" s="13"/>
      <c r="W247" s="13">
        <f t="shared" si="61"/>
        <v>8673.51</v>
      </c>
      <c r="X247" s="13">
        <f t="shared" si="57"/>
        <v>4728</v>
      </c>
      <c r="Y247" s="13">
        <f t="shared" si="64"/>
        <v>11352</v>
      </c>
      <c r="Z247" s="13">
        <f t="shared" si="59"/>
        <v>66598.490000000005</v>
      </c>
      <c r="AA247" s="35" t="s">
        <v>644</v>
      </c>
      <c r="AB247" s="35">
        <v>2024</v>
      </c>
    </row>
    <row r="248" spans="1:28" ht="30.75" x14ac:dyDescent="0.25">
      <c r="A248" s="9">
        <v>27</v>
      </c>
      <c r="B248" s="10" t="s">
        <v>148</v>
      </c>
      <c r="C248" s="10" t="s">
        <v>103</v>
      </c>
      <c r="D248" s="10" t="s">
        <v>10</v>
      </c>
      <c r="E248" s="10" t="s">
        <v>44</v>
      </c>
      <c r="F248" s="10" t="s">
        <v>84</v>
      </c>
      <c r="G248" s="11">
        <v>80000</v>
      </c>
      <c r="H248" s="11">
        <f t="shared" si="60"/>
        <v>75272</v>
      </c>
      <c r="I248" s="11">
        <f t="shared" si="53"/>
        <v>2296</v>
      </c>
      <c r="J248" s="11">
        <f t="shared" si="54"/>
        <v>5679.9999999999991</v>
      </c>
      <c r="K248" s="11">
        <f t="shared" si="55"/>
        <v>822.89</v>
      </c>
      <c r="L248" s="11">
        <f t="shared" si="62"/>
        <v>2432</v>
      </c>
      <c r="M248" s="11">
        <f t="shared" si="63"/>
        <v>5672</v>
      </c>
      <c r="N248" s="11"/>
      <c r="O248" s="11">
        <f t="shared" si="56"/>
        <v>16902.89</v>
      </c>
      <c r="P248" s="11">
        <v>25</v>
      </c>
      <c r="Q248" s="13"/>
      <c r="R248" s="13"/>
      <c r="S248" s="13">
        <v>1312.29</v>
      </c>
      <c r="T248" s="13">
        <v>200</v>
      </c>
      <c r="U248" s="13">
        <v>7400.87</v>
      </c>
      <c r="V248" s="13"/>
      <c r="W248" s="13">
        <f t="shared" si="61"/>
        <v>8938.16</v>
      </c>
      <c r="X248" s="13">
        <f t="shared" si="57"/>
        <v>4728</v>
      </c>
      <c r="Y248" s="13">
        <f t="shared" si="64"/>
        <v>11352</v>
      </c>
      <c r="Z248" s="13">
        <f t="shared" si="59"/>
        <v>66333.84</v>
      </c>
      <c r="AA248" s="35" t="s">
        <v>644</v>
      </c>
      <c r="AB248" s="35">
        <v>2024</v>
      </c>
    </row>
    <row r="249" spans="1:28" ht="30.75" x14ac:dyDescent="0.25">
      <c r="A249" s="9">
        <v>28</v>
      </c>
      <c r="B249" s="10" t="s">
        <v>149</v>
      </c>
      <c r="C249" s="10" t="s">
        <v>102</v>
      </c>
      <c r="D249" s="10" t="s">
        <v>10</v>
      </c>
      <c r="E249" s="10" t="s">
        <v>43</v>
      </c>
      <c r="F249" s="10" t="s">
        <v>84</v>
      </c>
      <c r="G249" s="11">
        <v>95000</v>
      </c>
      <c r="H249" s="11">
        <f t="shared" si="60"/>
        <v>87670.04</v>
      </c>
      <c r="I249" s="11">
        <f t="shared" si="53"/>
        <v>2726.5</v>
      </c>
      <c r="J249" s="11">
        <f t="shared" si="54"/>
        <v>6744.9999999999991</v>
      </c>
      <c r="K249" s="11">
        <f t="shared" si="55"/>
        <v>822.89</v>
      </c>
      <c r="L249" s="11">
        <f t="shared" si="62"/>
        <v>2888</v>
      </c>
      <c r="M249" s="11">
        <f t="shared" si="63"/>
        <v>6735.5</v>
      </c>
      <c r="N249" s="11">
        <v>1715.46</v>
      </c>
      <c r="O249" s="11">
        <f t="shared" si="56"/>
        <v>21633.35</v>
      </c>
      <c r="P249" s="11">
        <v>25</v>
      </c>
      <c r="Q249" s="13">
        <v>5000</v>
      </c>
      <c r="R249" s="13"/>
      <c r="S249" s="13">
        <v>2027.04</v>
      </c>
      <c r="T249" s="13">
        <v>200</v>
      </c>
      <c r="U249" s="13">
        <v>10500.38</v>
      </c>
      <c r="V249" s="13"/>
      <c r="W249" s="13">
        <f t="shared" si="61"/>
        <v>17752.419999999998</v>
      </c>
      <c r="X249" s="13">
        <f t="shared" si="57"/>
        <v>7329.96</v>
      </c>
      <c r="Y249" s="13">
        <f t="shared" si="64"/>
        <v>13480.5</v>
      </c>
      <c r="Z249" s="13">
        <f t="shared" si="59"/>
        <v>69917.62</v>
      </c>
      <c r="AA249" s="35" t="s">
        <v>644</v>
      </c>
      <c r="AB249" s="35">
        <v>2024</v>
      </c>
    </row>
    <row r="250" spans="1:28" ht="30.75" x14ac:dyDescent="0.25">
      <c r="A250" s="9">
        <v>29</v>
      </c>
      <c r="B250" s="10" t="s">
        <v>151</v>
      </c>
      <c r="C250" s="10" t="s">
        <v>102</v>
      </c>
      <c r="D250" s="10" t="s">
        <v>793</v>
      </c>
      <c r="E250" s="10" t="s">
        <v>66</v>
      </c>
      <c r="F250" s="10" t="s">
        <v>84</v>
      </c>
      <c r="G250" s="11">
        <v>80000</v>
      </c>
      <c r="H250" s="11">
        <f t="shared" si="60"/>
        <v>75272</v>
      </c>
      <c r="I250" s="11">
        <f t="shared" si="53"/>
        <v>2296</v>
      </c>
      <c r="J250" s="11">
        <f t="shared" si="54"/>
        <v>5679.9999999999991</v>
      </c>
      <c r="K250" s="11">
        <f t="shared" si="55"/>
        <v>822.89</v>
      </c>
      <c r="L250" s="11">
        <f t="shared" si="62"/>
        <v>2432</v>
      </c>
      <c r="M250" s="11">
        <f t="shared" si="63"/>
        <v>5672</v>
      </c>
      <c r="N250" s="11"/>
      <c r="O250" s="11">
        <f t="shared" si="56"/>
        <v>16902.89</v>
      </c>
      <c r="P250" s="11">
        <v>25</v>
      </c>
      <c r="Q250" s="13">
        <v>4000</v>
      </c>
      <c r="R250" s="13"/>
      <c r="S250" s="13">
        <v>2160.9499999999998</v>
      </c>
      <c r="T250" s="13">
        <v>200</v>
      </c>
      <c r="U250" s="13">
        <v>7400.87</v>
      </c>
      <c r="V250" s="13"/>
      <c r="W250" s="13">
        <f t="shared" si="61"/>
        <v>13786.82</v>
      </c>
      <c r="X250" s="13">
        <f t="shared" si="57"/>
        <v>4728</v>
      </c>
      <c r="Y250" s="13">
        <f t="shared" si="64"/>
        <v>11352</v>
      </c>
      <c r="Z250" s="13">
        <f t="shared" si="59"/>
        <v>61485.18</v>
      </c>
      <c r="AA250" s="35" t="s">
        <v>644</v>
      </c>
      <c r="AB250" s="35">
        <v>2024</v>
      </c>
    </row>
    <row r="251" spans="1:28" ht="30.75" x14ac:dyDescent="0.25">
      <c r="A251" s="9">
        <v>30</v>
      </c>
      <c r="B251" s="10" t="s">
        <v>153</v>
      </c>
      <c r="C251" s="10" t="s">
        <v>102</v>
      </c>
      <c r="D251" s="10" t="s">
        <v>17</v>
      </c>
      <c r="E251" s="10" t="s">
        <v>880</v>
      </c>
      <c r="F251" s="10" t="s">
        <v>84</v>
      </c>
      <c r="G251" s="11">
        <v>95000</v>
      </c>
      <c r="H251" s="11">
        <f t="shared" si="60"/>
        <v>87670.04</v>
      </c>
      <c r="I251" s="11">
        <f t="shared" si="53"/>
        <v>2726.5</v>
      </c>
      <c r="J251" s="11">
        <f t="shared" si="54"/>
        <v>6744.9999999999991</v>
      </c>
      <c r="K251" s="11">
        <f t="shared" si="55"/>
        <v>822.89</v>
      </c>
      <c r="L251" s="11">
        <f t="shared" si="62"/>
        <v>2888</v>
      </c>
      <c r="M251" s="11">
        <f t="shared" si="63"/>
        <v>6735.5</v>
      </c>
      <c r="N251" s="11">
        <v>1715.46</v>
      </c>
      <c r="O251" s="11">
        <f t="shared" si="56"/>
        <v>21633.35</v>
      </c>
      <c r="P251" s="11">
        <v>25</v>
      </c>
      <c r="Q251" s="13">
        <v>4328.3500000000004</v>
      </c>
      <c r="R251" s="13"/>
      <c r="S251" s="13">
        <v>306.01</v>
      </c>
      <c r="T251" s="13">
        <v>200</v>
      </c>
      <c r="U251" s="13">
        <v>10500.38</v>
      </c>
      <c r="V251" s="13"/>
      <c r="W251" s="13">
        <f t="shared" si="61"/>
        <v>15359.74</v>
      </c>
      <c r="X251" s="13">
        <f t="shared" si="57"/>
        <v>7329.96</v>
      </c>
      <c r="Y251" s="13">
        <f t="shared" si="64"/>
        <v>13480.5</v>
      </c>
      <c r="Z251" s="13">
        <f t="shared" si="59"/>
        <v>72310.3</v>
      </c>
      <c r="AA251" s="35" t="s">
        <v>644</v>
      </c>
      <c r="AB251" s="35">
        <v>2024</v>
      </c>
    </row>
    <row r="252" spans="1:28" ht="30.75" x14ac:dyDescent="0.25">
      <c r="A252" s="9">
        <v>31</v>
      </c>
      <c r="B252" s="10" t="s">
        <v>871</v>
      </c>
      <c r="C252" s="10" t="s">
        <v>103</v>
      </c>
      <c r="D252" s="10" t="s">
        <v>800</v>
      </c>
      <c r="E252" s="10" t="s">
        <v>83</v>
      </c>
      <c r="F252" s="10" t="s">
        <v>84</v>
      </c>
      <c r="G252" s="11">
        <v>48000</v>
      </c>
      <c r="H252" s="11">
        <f t="shared" si="60"/>
        <v>45163.199999999997</v>
      </c>
      <c r="I252" s="11">
        <f t="shared" si="53"/>
        <v>1377.6</v>
      </c>
      <c r="J252" s="11">
        <f t="shared" si="54"/>
        <v>3407.9999999999995</v>
      </c>
      <c r="K252" s="11">
        <f t="shared" si="55"/>
        <v>528</v>
      </c>
      <c r="L252" s="11">
        <f t="shared" si="62"/>
        <v>1459.2</v>
      </c>
      <c r="M252" s="11">
        <f t="shared" si="63"/>
        <v>3403.2000000000003</v>
      </c>
      <c r="N252" s="11"/>
      <c r="O252" s="11">
        <f t="shared" si="56"/>
        <v>10176</v>
      </c>
      <c r="P252" s="11">
        <v>25</v>
      </c>
      <c r="Q252" s="13">
        <v>1000</v>
      </c>
      <c r="R252" s="13"/>
      <c r="S252" s="13">
        <v>1984.47</v>
      </c>
      <c r="T252" s="13">
        <v>200</v>
      </c>
      <c r="U252" s="13">
        <v>1571.73</v>
      </c>
      <c r="V252" s="13"/>
      <c r="W252" s="13">
        <f t="shared" si="61"/>
        <v>4781.2000000000007</v>
      </c>
      <c r="X252" s="13">
        <f t="shared" si="57"/>
        <v>2836.8</v>
      </c>
      <c r="Y252" s="13">
        <f t="shared" si="64"/>
        <v>6811.2</v>
      </c>
      <c r="Z252" s="13">
        <f t="shared" si="59"/>
        <v>40382</v>
      </c>
      <c r="AA252" s="35" t="s">
        <v>644</v>
      </c>
      <c r="AB252" s="35">
        <v>2024</v>
      </c>
    </row>
    <row r="253" spans="1:28" ht="30.75" x14ac:dyDescent="0.25">
      <c r="A253" s="20">
        <v>32</v>
      </c>
      <c r="B253" s="21" t="s">
        <v>124</v>
      </c>
      <c r="C253" s="21" t="s">
        <v>103</v>
      </c>
      <c r="D253" s="21" t="s">
        <v>10</v>
      </c>
      <c r="E253" s="21" t="s">
        <v>706</v>
      </c>
      <c r="F253" s="21" t="s">
        <v>84</v>
      </c>
      <c r="G253" s="22">
        <v>48000</v>
      </c>
      <c r="H253" s="22">
        <f>+G253-(I253+L253+N253)</f>
        <v>45163.199999999997</v>
      </c>
      <c r="I253" s="22">
        <f t="shared" si="53"/>
        <v>1377.6</v>
      </c>
      <c r="J253" s="22">
        <f t="shared" si="54"/>
        <v>3407.9999999999995</v>
      </c>
      <c r="K253" s="22">
        <f t="shared" si="55"/>
        <v>528</v>
      </c>
      <c r="L253" s="22">
        <f t="shared" si="62"/>
        <v>1459.2</v>
      </c>
      <c r="M253" s="22">
        <f t="shared" si="63"/>
        <v>3403.2000000000003</v>
      </c>
      <c r="N253" s="22"/>
      <c r="O253" s="22">
        <f>+I253+J253+K253+L253+M253+N253</f>
        <v>10176</v>
      </c>
      <c r="P253" s="22">
        <v>25</v>
      </c>
      <c r="Q253" s="13"/>
      <c r="R253" s="15"/>
      <c r="S253" s="13">
        <v>1098.56</v>
      </c>
      <c r="T253" s="15">
        <v>200</v>
      </c>
      <c r="U253" s="15">
        <v>1571.73</v>
      </c>
      <c r="V253" s="15"/>
      <c r="W253" s="15">
        <f t="shared" si="61"/>
        <v>2895.29</v>
      </c>
      <c r="X253" s="15">
        <f t="shared" si="57"/>
        <v>2836.8</v>
      </c>
      <c r="Y253" s="15">
        <f>+J253+M253</f>
        <v>6811.2</v>
      </c>
      <c r="Z253" s="13">
        <f t="shared" si="59"/>
        <v>42267.91</v>
      </c>
      <c r="AA253" s="35" t="s">
        <v>644</v>
      </c>
      <c r="AB253" s="35">
        <v>2024</v>
      </c>
    </row>
    <row r="254" spans="1:28" ht="15.75" x14ac:dyDescent="0.25">
      <c r="A254" s="9">
        <v>33</v>
      </c>
      <c r="B254" s="10" t="s">
        <v>893</v>
      </c>
      <c r="C254" s="10" t="s">
        <v>102</v>
      </c>
      <c r="D254" s="10" t="s">
        <v>19</v>
      </c>
      <c r="E254" s="10" t="s">
        <v>73</v>
      </c>
      <c r="F254" s="10" t="s">
        <v>84</v>
      </c>
      <c r="G254" s="11">
        <v>60000</v>
      </c>
      <c r="H254" s="11">
        <f t="shared" si="60"/>
        <v>54738.54</v>
      </c>
      <c r="I254" s="11">
        <f t="shared" si="53"/>
        <v>1722</v>
      </c>
      <c r="J254" s="11">
        <f t="shared" si="54"/>
        <v>4260</v>
      </c>
      <c r="K254" s="11">
        <f t="shared" si="55"/>
        <v>660.00000000000011</v>
      </c>
      <c r="L254" s="11">
        <f t="shared" si="62"/>
        <v>1824</v>
      </c>
      <c r="M254" s="11">
        <f t="shared" si="63"/>
        <v>4254</v>
      </c>
      <c r="N254" s="11">
        <v>1715.46</v>
      </c>
      <c r="O254" s="11">
        <f t="shared" si="56"/>
        <v>14435.46</v>
      </c>
      <c r="P254" s="11">
        <v>25</v>
      </c>
      <c r="Q254" s="13">
        <v>6500</v>
      </c>
      <c r="R254" s="13"/>
      <c r="S254" s="13">
        <v>29.99</v>
      </c>
      <c r="T254" s="13">
        <v>200</v>
      </c>
      <c r="U254" s="13">
        <v>3143.58</v>
      </c>
      <c r="V254" s="13"/>
      <c r="W254" s="13">
        <f t="shared" si="61"/>
        <v>9898.57</v>
      </c>
      <c r="X254" s="13">
        <f t="shared" si="57"/>
        <v>5261.46</v>
      </c>
      <c r="Y254" s="13">
        <f t="shared" si="64"/>
        <v>8514</v>
      </c>
      <c r="Z254" s="13">
        <f t="shared" si="59"/>
        <v>44839.97</v>
      </c>
      <c r="AA254" s="35" t="s">
        <v>644</v>
      </c>
      <c r="AB254" s="35">
        <v>2024</v>
      </c>
    </row>
    <row r="255" spans="1:28" ht="30.75" x14ac:dyDescent="0.25">
      <c r="A255" s="9">
        <v>34</v>
      </c>
      <c r="B255" s="10" t="s">
        <v>157</v>
      </c>
      <c r="C255" s="10" t="s">
        <v>102</v>
      </c>
      <c r="D255" s="10" t="s">
        <v>10</v>
      </c>
      <c r="E255" s="10" t="s">
        <v>46</v>
      </c>
      <c r="F255" s="10" t="s">
        <v>84</v>
      </c>
      <c r="G255" s="11">
        <v>60000</v>
      </c>
      <c r="H255" s="11">
        <f t="shared" si="60"/>
        <v>56454</v>
      </c>
      <c r="I255" s="11">
        <f t="shared" si="53"/>
        <v>1722</v>
      </c>
      <c r="J255" s="11">
        <f t="shared" si="54"/>
        <v>4260</v>
      </c>
      <c r="K255" s="11">
        <f t="shared" si="55"/>
        <v>660.00000000000011</v>
      </c>
      <c r="L255" s="11">
        <f t="shared" si="62"/>
        <v>1824</v>
      </c>
      <c r="M255" s="11">
        <f t="shared" si="63"/>
        <v>4254</v>
      </c>
      <c r="N255" s="11"/>
      <c r="O255" s="11">
        <f t="shared" si="56"/>
        <v>12720</v>
      </c>
      <c r="P255" s="11">
        <v>25</v>
      </c>
      <c r="Q255" s="13">
        <v>5592.26</v>
      </c>
      <c r="R255" s="13"/>
      <c r="S255" s="13">
        <v>793.7</v>
      </c>
      <c r="T255" s="13">
        <v>200</v>
      </c>
      <c r="U255" s="13">
        <v>3486.68</v>
      </c>
      <c r="V255" s="13"/>
      <c r="W255" s="13">
        <f t="shared" si="61"/>
        <v>10097.64</v>
      </c>
      <c r="X255" s="13">
        <f t="shared" si="57"/>
        <v>3546</v>
      </c>
      <c r="Y255" s="13">
        <f t="shared" si="64"/>
        <v>8514</v>
      </c>
      <c r="Z255" s="13">
        <f t="shared" si="59"/>
        <v>46356.36</v>
      </c>
      <c r="AA255" s="35" t="s">
        <v>644</v>
      </c>
      <c r="AB255" s="35">
        <v>2024</v>
      </c>
    </row>
    <row r="256" spans="1:28" ht="30.75" x14ac:dyDescent="0.25">
      <c r="A256" s="9">
        <v>35</v>
      </c>
      <c r="B256" s="10" t="s">
        <v>158</v>
      </c>
      <c r="C256" s="10" t="s">
        <v>102</v>
      </c>
      <c r="D256" s="10" t="s">
        <v>834</v>
      </c>
      <c r="E256" s="10" t="s">
        <v>874</v>
      </c>
      <c r="F256" s="10" t="s">
        <v>84</v>
      </c>
      <c r="G256" s="11">
        <v>60000</v>
      </c>
      <c r="H256" s="11">
        <f t="shared" si="60"/>
        <v>54738.54</v>
      </c>
      <c r="I256" s="11">
        <f t="shared" si="53"/>
        <v>1722</v>
      </c>
      <c r="J256" s="11">
        <f t="shared" si="54"/>
        <v>4260</v>
      </c>
      <c r="K256" s="11">
        <f t="shared" si="55"/>
        <v>660.00000000000011</v>
      </c>
      <c r="L256" s="11">
        <f t="shared" si="62"/>
        <v>1824</v>
      </c>
      <c r="M256" s="11">
        <f t="shared" si="63"/>
        <v>4254</v>
      </c>
      <c r="N256" s="11">
        <v>1715.46</v>
      </c>
      <c r="O256" s="11">
        <f t="shared" si="56"/>
        <v>14435.46</v>
      </c>
      <c r="P256" s="11">
        <v>25</v>
      </c>
      <c r="Q256" s="13"/>
      <c r="R256" s="13"/>
      <c r="S256" s="13">
        <v>1153.22</v>
      </c>
      <c r="T256" s="13">
        <v>200</v>
      </c>
      <c r="U256" s="13">
        <v>3143.58</v>
      </c>
      <c r="V256" s="13"/>
      <c r="W256" s="13">
        <f t="shared" si="61"/>
        <v>4521.8</v>
      </c>
      <c r="X256" s="13">
        <f t="shared" si="57"/>
        <v>5261.46</v>
      </c>
      <c r="Y256" s="13">
        <f t="shared" si="64"/>
        <v>8514</v>
      </c>
      <c r="Z256" s="13">
        <f t="shared" si="59"/>
        <v>50216.74</v>
      </c>
      <c r="AA256" s="35" t="s">
        <v>644</v>
      </c>
      <c r="AB256" s="35">
        <v>2024</v>
      </c>
    </row>
    <row r="257" spans="1:28" ht="15.75" x14ac:dyDescent="0.25">
      <c r="A257" s="9">
        <v>36</v>
      </c>
      <c r="B257" s="10" t="s">
        <v>159</v>
      </c>
      <c r="C257" s="10" t="s">
        <v>103</v>
      </c>
      <c r="D257" s="10" t="s">
        <v>21</v>
      </c>
      <c r="E257" s="10" t="s">
        <v>68</v>
      </c>
      <c r="F257" s="10" t="s">
        <v>84</v>
      </c>
      <c r="G257" s="11">
        <v>60000</v>
      </c>
      <c r="H257" s="11">
        <f t="shared" si="60"/>
        <v>54738.54</v>
      </c>
      <c r="I257" s="11">
        <f t="shared" si="53"/>
        <v>1722</v>
      </c>
      <c r="J257" s="11">
        <f t="shared" si="54"/>
        <v>4260</v>
      </c>
      <c r="K257" s="11">
        <f t="shared" si="55"/>
        <v>660.00000000000011</v>
      </c>
      <c r="L257" s="11">
        <f t="shared" si="62"/>
        <v>1824</v>
      </c>
      <c r="M257" s="11">
        <f t="shared" si="63"/>
        <v>4254</v>
      </c>
      <c r="N257" s="11">
        <v>1715.46</v>
      </c>
      <c r="O257" s="11">
        <f t="shared" si="56"/>
        <v>14435.46</v>
      </c>
      <c r="P257" s="11">
        <v>25</v>
      </c>
      <c r="Q257" s="13">
        <v>3495.45</v>
      </c>
      <c r="R257" s="13"/>
      <c r="S257" s="13">
        <v>825.97</v>
      </c>
      <c r="T257" s="13">
        <v>200</v>
      </c>
      <c r="U257" s="13">
        <v>3143.58</v>
      </c>
      <c r="V257" s="13"/>
      <c r="W257" s="13">
        <f t="shared" si="61"/>
        <v>7690</v>
      </c>
      <c r="X257" s="13">
        <f t="shared" si="57"/>
        <v>5261.46</v>
      </c>
      <c r="Y257" s="13">
        <f t="shared" si="64"/>
        <v>8514</v>
      </c>
      <c r="Z257" s="13">
        <f t="shared" si="59"/>
        <v>47048.54</v>
      </c>
      <c r="AA257" s="35" t="s">
        <v>644</v>
      </c>
      <c r="AB257" s="35">
        <v>2024</v>
      </c>
    </row>
    <row r="258" spans="1:28" ht="15.75" x14ac:dyDescent="0.25">
      <c r="A258" s="9">
        <v>37</v>
      </c>
      <c r="B258" s="10" t="s">
        <v>150</v>
      </c>
      <c r="C258" s="10" t="s">
        <v>102</v>
      </c>
      <c r="D258" s="10" t="s">
        <v>16</v>
      </c>
      <c r="E258" s="10" t="s">
        <v>45</v>
      </c>
      <c r="F258" s="10" t="s">
        <v>84</v>
      </c>
      <c r="G258" s="11">
        <v>60000</v>
      </c>
      <c r="H258" s="11">
        <f>+G258-(I258+L258+N258)</f>
        <v>56454</v>
      </c>
      <c r="I258" s="11">
        <f t="shared" si="53"/>
        <v>1722</v>
      </c>
      <c r="J258" s="11">
        <f t="shared" si="54"/>
        <v>4260</v>
      </c>
      <c r="K258" s="11">
        <f t="shared" si="55"/>
        <v>660.00000000000011</v>
      </c>
      <c r="L258" s="11">
        <f t="shared" si="62"/>
        <v>1824</v>
      </c>
      <c r="M258" s="11">
        <f t="shared" si="63"/>
        <v>4254</v>
      </c>
      <c r="N258" s="11"/>
      <c r="O258" s="11">
        <f>+I258+J258+K258+L258+M258+N258</f>
        <v>12720</v>
      </c>
      <c r="P258" s="11">
        <v>25</v>
      </c>
      <c r="Q258" s="13"/>
      <c r="R258" s="13"/>
      <c r="S258" s="13">
        <v>686.75</v>
      </c>
      <c r="T258" s="13">
        <v>200</v>
      </c>
      <c r="U258" s="13">
        <f>IF((H258*12)&gt;867123.01,(79776+(((H258*12)-867123.01)*0.25))/12,IF((H258*12)&gt;624329.01,(31216+(((H258*12)-624329.01)*0.2))/12,IF((H258*12)&gt;416220.01,(((H258*12)-416220.01)*0.15)/12,0)))</f>
        <v>3486.6498333333329</v>
      </c>
      <c r="V258" s="13"/>
      <c r="W258" s="13">
        <f t="shared" si="61"/>
        <v>4398.3998333333329</v>
      </c>
      <c r="X258" s="13">
        <f t="shared" si="57"/>
        <v>3546</v>
      </c>
      <c r="Y258" s="13">
        <f>+J258+M258</f>
        <v>8514</v>
      </c>
      <c r="Z258" s="13">
        <f t="shared" si="59"/>
        <v>52055.600166666671</v>
      </c>
      <c r="AA258" s="35" t="s">
        <v>644</v>
      </c>
      <c r="AB258" s="35">
        <v>2024</v>
      </c>
    </row>
    <row r="259" spans="1:28" ht="30.75" x14ac:dyDescent="0.25">
      <c r="A259" s="9">
        <v>38</v>
      </c>
      <c r="B259" s="10" t="s">
        <v>160</v>
      </c>
      <c r="C259" s="10" t="s">
        <v>102</v>
      </c>
      <c r="D259" s="10" t="s">
        <v>4</v>
      </c>
      <c r="E259" s="10" t="s">
        <v>93</v>
      </c>
      <c r="F259" s="10" t="s">
        <v>84</v>
      </c>
      <c r="G259" s="11">
        <v>60000</v>
      </c>
      <c r="H259" s="11">
        <f t="shared" si="60"/>
        <v>56454</v>
      </c>
      <c r="I259" s="11">
        <f t="shared" si="53"/>
        <v>1722</v>
      </c>
      <c r="J259" s="11">
        <f t="shared" si="54"/>
        <v>4260</v>
      </c>
      <c r="K259" s="11">
        <f t="shared" si="55"/>
        <v>660.00000000000011</v>
      </c>
      <c r="L259" s="11">
        <f t="shared" si="62"/>
        <v>1824</v>
      </c>
      <c r="M259" s="11">
        <f t="shared" si="63"/>
        <v>4254</v>
      </c>
      <c r="N259" s="11"/>
      <c r="O259" s="11">
        <f t="shared" si="56"/>
        <v>12720</v>
      </c>
      <c r="P259" s="11">
        <v>25</v>
      </c>
      <c r="Q259" s="13">
        <v>2458.4</v>
      </c>
      <c r="R259" s="13"/>
      <c r="S259" s="13">
        <v>1654.55</v>
      </c>
      <c r="T259" s="13">
        <v>200</v>
      </c>
      <c r="U259" s="13">
        <f>IF((H259*12)&gt;867123.01,(79776+(((H259*12)-867123.01)*0.25))/12,IF((H259*12)&gt;624329.01,(31216+(((H259*12)-624329.01)*0.2))/12,IF((H259*12)&gt;416220.01,(((H259*12)-416220.01)*0.15)/12,0)))</f>
        <v>3486.6498333333329</v>
      </c>
      <c r="V259" s="13"/>
      <c r="W259" s="13">
        <f t="shared" si="61"/>
        <v>7824.5998333333328</v>
      </c>
      <c r="X259" s="13">
        <f t="shared" si="57"/>
        <v>3546</v>
      </c>
      <c r="Y259" s="13">
        <f t="shared" si="64"/>
        <v>8514</v>
      </c>
      <c r="Z259" s="13">
        <f t="shared" si="59"/>
        <v>48629.400166666666</v>
      </c>
      <c r="AA259" s="35" t="s">
        <v>644</v>
      </c>
      <c r="AB259" s="35">
        <v>2024</v>
      </c>
    </row>
    <row r="260" spans="1:28" ht="30.75" x14ac:dyDescent="0.25">
      <c r="A260" s="9">
        <v>39</v>
      </c>
      <c r="B260" s="10" t="s">
        <v>809</v>
      </c>
      <c r="C260" s="10" t="s">
        <v>102</v>
      </c>
      <c r="D260" s="10" t="s">
        <v>12</v>
      </c>
      <c r="E260" s="10" t="s">
        <v>75</v>
      </c>
      <c r="F260" s="10" t="s">
        <v>99</v>
      </c>
      <c r="G260" s="11">
        <v>65000</v>
      </c>
      <c r="H260" s="11">
        <f t="shared" si="60"/>
        <v>61158.5</v>
      </c>
      <c r="I260" s="11">
        <f t="shared" si="53"/>
        <v>1865.5</v>
      </c>
      <c r="J260" s="11">
        <f t="shared" si="54"/>
        <v>4615</v>
      </c>
      <c r="K260" s="11">
        <f t="shared" si="55"/>
        <v>715.00000000000011</v>
      </c>
      <c r="L260" s="11">
        <f t="shared" si="62"/>
        <v>1976</v>
      </c>
      <c r="M260" s="11">
        <f t="shared" si="63"/>
        <v>4608.5</v>
      </c>
      <c r="N260" s="11"/>
      <c r="O260" s="11">
        <f t="shared" si="56"/>
        <v>13780</v>
      </c>
      <c r="P260" s="11">
        <v>25</v>
      </c>
      <c r="Q260" s="13">
        <v>7689.07</v>
      </c>
      <c r="R260" s="13"/>
      <c r="S260" s="13">
        <v>884.24</v>
      </c>
      <c r="T260" s="13">
        <v>200</v>
      </c>
      <c r="U260" s="13">
        <f>IF((H260*12)&gt;867123.01,(79776+(((H260*12)-867123.01)*0.25))/12,IF((H260*12)&gt;624329.01,(31216+(((H260*12)-624329.01)*0.2))/12,IF((H260*12)&gt;416220.01,(((H260*12)-416220.01)*0.15)/12,0)))</f>
        <v>4427.5498333333335</v>
      </c>
      <c r="V260" s="13"/>
      <c r="W260" s="13">
        <f t="shared" si="61"/>
        <v>13225.859833333332</v>
      </c>
      <c r="X260" s="13">
        <f t="shared" si="57"/>
        <v>3841.5</v>
      </c>
      <c r="Y260" s="13">
        <f t="shared" si="64"/>
        <v>9223.5</v>
      </c>
      <c r="Z260" s="13">
        <f t="shared" si="59"/>
        <v>47932.640166666664</v>
      </c>
      <c r="AA260" s="35" t="s">
        <v>644</v>
      </c>
      <c r="AB260" s="35">
        <v>2024</v>
      </c>
    </row>
    <row r="261" spans="1:28" ht="30.75" x14ac:dyDescent="0.25">
      <c r="A261" s="9">
        <v>40</v>
      </c>
      <c r="B261" s="10" t="s">
        <v>162</v>
      </c>
      <c r="C261" s="10" t="s">
        <v>102</v>
      </c>
      <c r="D261" s="10" t="s">
        <v>15</v>
      </c>
      <c r="E261" s="10" t="s">
        <v>92</v>
      </c>
      <c r="F261" s="10" t="s">
        <v>99</v>
      </c>
      <c r="G261" s="11">
        <v>70000</v>
      </c>
      <c r="H261" s="11">
        <f t="shared" si="60"/>
        <v>60716.619999999995</v>
      </c>
      <c r="I261" s="11">
        <f t="shared" si="53"/>
        <v>2009</v>
      </c>
      <c r="J261" s="11">
        <f t="shared" si="54"/>
        <v>4970</v>
      </c>
      <c r="K261" s="11">
        <f t="shared" si="55"/>
        <v>770.00000000000011</v>
      </c>
      <c r="L261" s="11">
        <f t="shared" si="62"/>
        <v>2128</v>
      </c>
      <c r="M261" s="11">
        <f t="shared" si="63"/>
        <v>4963</v>
      </c>
      <c r="N261" s="11">
        <v>5146.38</v>
      </c>
      <c r="O261" s="11">
        <f t="shared" si="56"/>
        <v>19986.38</v>
      </c>
      <c r="P261" s="11">
        <v>25</v>
      </c>
      <c r="Q261" s="13"/>
      <c r="R261" s="13"/>
      <c r="S261" s="13">
        <v>841.48</v>
      </c>
      <c r="T261" s="13">
        <v>200</v>
      </c>
      <c r="U261" s="13">
        <v>4339.2</v>
      </c>
      <c r="V261" s="13"/>
      <c r="W261" s="13">
        <f t="shared" si="61"/>
        <v>5405.68</v>
      </c>
      <c r="X261" s="13">
        <f t="shared" si="57"/>
        <v>9283.380000000001</v>
      </c>
      <c r="Y261" s="13">
        <f t="shared" si="64"/>
        <v>9933</v>
      </c>
      <c r="Z261" s="13">
        <f t="shared" si="59"/>
        <v>55310.94</v>
      </c>
      <c r="AA261" s="35" t="s">
        <v>644</v>
      </c>
      <c r="AB261" s="35">
        <v>2024</v>
      </c>
    </row>
    <row r="262" spans="1:28" ht="15.75" x14ac:dyDescent="0.25">
      <c r="A262" s="9">
        <v>41</v>
      </c>
      <c r="B262" s="18" t="s">
        <v>810</v>
      </c>
      <c r="C262" s="10" t="s">
        <v>102</v>
      </c>
      <c r="D262" s="10" t="s">
        <v>811</v>
      </c>
      <c r="E262" s="10" t="s">
        <v>62</v>
      </c>
      <c r="F262" s="10" t="s">
        <v>99</v>
      </c>
      <c r="G262" s="11">
        <v>125000</v>
      </c>
      <c r="H262" s="11">
        <f>+G262-(I262+L262+N262)</f>
        <v>115897.04000000001</v>
      </c>
      <c r="I262" s="11">
        <f t="shared" si="53"/>
        <v>3587.5</v>
      </c>
      <c r="J262" s="11">
        <f t="shared" si="54"/>
        <v>8875</v>
      </c>
      <c r="K262" s="11">
        <f t="shared" si="55"/>
        <v>822.89</v>
      </c>
      <c r="L262" s="11">
        <f t="shared" si="62"/>
        <v>3800</v>
      </c>
      <c r="M262" s="11">
        <f t="shared" si="63"/>
        <v>8862.5</v>
      </c>
      <c r="N262" s="11">
        <v>1715.46</v>
      </c>
      <c r="O262" s="11">
        <f>+I262+J262+K262+L262+M262+N262</f>
        <v>27663.35</v>
      </c>
      <c r="P262" s="11">
        <v>25</v>
      </c>
      <c r="Q262" s="13">
        <v>10736.72</v>
      </c>
      <c r="R262" s="13"/>
      <c r="S262" s="13">
        <v>179.97</v>
      </c>
      <c r="T262" s="13">
        <v>200</v>
      </c>
      <c r="U262" s="13">
        <v>17557.13</v>
      </c>
      <c r="V262" s="13"/>
      <c r="W262" s="13">
        <f t="shared" si="61"/>
        <v>28698.82</v>
      </c>
      <c r="X262" s="13">
        <f t="shared" si="57"/>
        <v>9102.9599999999991</v>
      </c>
      <c r="Y262" s="13">
        <f>+J262+M262</f>
        <v>17737.5</v>
      </c>
      <c r="Z262" s="13">
        <f t="shared" si="59"/>
        <v>87198.22</v>
      </c>
      <c r="AA262" s="35" t="s">
        <v>644</v>
      </c>
      <c r="AB262" s="35">
        <v>2024</v>
      </c>
    </row>
    <row r="263" spans="1:28" ht="15.75" x14ac:dyDescent="0.25">
      <c r="A263" s="9">
        <v>42</v>
      </c>
      <c r="B263" s="10" t="s">
        <v>812</v>
      </c>
      <c r="C263" s="10" t="s">
        <v>102</v>
      </c>
      <c r="D263" s="10" t="s">
        <v>811</v>
      </c>
      <c r="E263" s="10" t="s">
        <v>62</v>
      </c>
      <c r="F263" s="10" t="s">
        <v>99</v>
      </c>
      <c r="G263" s="11">
        <v>80000</v>
      </c>
      <c r="H263" s="11">
        <f>+G263-(I263+L263+N263)</f>
        <v>75272</v>
      </c>
      <c r="I263" s="11">
        <f t="shared" si="53"/>
        <v>2296</v>
      </c>
      <c r="J263" s="11">
        <f t="shared" si="54"/>
        <v>5679.9999999999991</v>
      </c>
      <c r="K263" s="11">
        <f t="shared" si="55"/>
        <v>822.89</v>
      </c>
      <c r="L263" s="11">
        <f t="shared" si="62"/>
        <v>2432</v>
      </c>
      <c r="M263" s="11">
        <f t="shared" si="63"/>
        <v>5672</v>
      </c>
      <c r="N263" s="11"/>
      <c r="O263" s="11">
        <f>+I263+J263+K263+L263+M263+N263</f>
        <v>16902.89</v>
      </c>
      <c r="P263" s="11">
        <v>25</v>
      </c>
      <c r="Q263" s="13">
        <v>1000</v>
      </c>
      <c r="R263" s="13"/>
      <c r="S263" s="13">
        <v>398.64</v>
      </c>
      <c r="T263" s="13">
        <v>200</v>
      </c>
      <c r="U263" s="13">
        <v>7400.87</v>
      </c>
      <c r="V263" s="13"/>
      <c r="W263" s="13">
        <f t="shared" si="61"/>
        <v>9024.51</v>
      </c>
      <c r="X263" s="13">
        <f t="shared" si="57"/>
        <v>4728</v>
      </c>
      <c r="Y263" s="13">
        <f>+J263+M263</f>
        <v>11352</v>
      </c>
      <c r="Z263" s="13">
        <f t="shared" si="59"/>
        <v>66247.490000000005</v>
      </c>
      <c r="AA263" s="35" t="s">
        <v>644</v>
      </c>
      <c r="AB263" s="35">
        <v>2024</v>
      </c>
    </row>
    <row r="264" spans="1:28" ht="15.75" x14ac:dyDescent="0.25">
      <c r="A264" s="20">
        <v>43</v>
      </c>
      <c r="B264" s="23" t="s">
        <v>816</v>
      </c>
      <c r="C264" s="21" t="s">
        <v>103</v>
      </c>
      <c r="D264" s="21" t="s">
        <v>811</v>
      </c>
      <c r="E264" s="21" t="s">
        <v>92</v>
      </c>
      <c r="F264" s="21" t="s">
        <v>99</v>
      </c>
      <c r="G264" s="22">
        <v>80000</v>
      </c>
      <c r="H264" s="22">
        <f t="shared" si="60"/>
        <v>75272</v>
      </c>
      <c r="I264" s="22">
        <f t="shared" si="53"/>
        <v>2296</v>
      </c>
      <c r="J264" s="22">
        <f t="shared" si="54"/>
        <v>5679.9999999999991</v>
      </c>
      <c r="K264" s="22">
        <f t="shared" si="55"/>
        <v>822.89</v>
      </c>
      <c r="L264" s="22">
        <f t="shared" si="62"/>
        <v>2432</v>
      </c>
      <c r="M264" s="22">
        <f t="shared" si="63"/>
        <v>5672</v>
      </c>
      <c r="N264" s="22"/>
      <c r="O264" s="22">
        <f t="shared" si="56"/>
        <v>16902.89</v>
      </c>
      <c r="P264" s="22">
        <v>25</v>
      </c>
      <c r="Q264" s="13"/>
      <c r="R264" s="15"/>
      <c r="S264" s="13"/>
      <c r="T264" s="15">
        <v>200</v>
      </c>
      <c r="U264" s="15">
        <v>7400.87</v>
      </c>
      <c r="V264" s="15"/>
      <c r="W264" s="15">
        <f>P264+Q264+R264+S264+T264+U264</f>
        <v>7625.87</v>
      </c>
      <c r="X264" s="15">
        <f t="shared" si="57"/>
        <v>4728</v>
      </c>
      <c r="Y264" s="15">
        <f t="shared" si="64"/>
        <v>11352</v>
      </c>
      <c r="Z264" s="13">
        <f t="shared" si="59"/>
        <v>67646.13</v>
      </c>
      <c r="AA264" s="35" t="s">
        <v>644</v>
      </c>
      <c r="AB264" s="35">
        <v>2024</v>
      </c>
    </row>
    <row r="265" spans="1:28" ht="30.75" x14ac:dyDescent="0.25">
      <c r="A265" s="9">
        <v>44</v>
      </c>
      <c r="B265" s="18" t="s">
        <v>877</v>
      </c>
      <c r="C265" s="10" t="s">
        <v>103</v>
      </c>
      <c r="D265" s="17" t="s">
        <v>10</v>
      </c>
      <c r="E265" s="10" t="s">
        <v>32</v>
      </c>
      <c r="F265" s="10" t="s">
        <v>84</v>
      </c>
      <c r="G265" s="11">
        <v>46000</v>
      </c>
      <c r="H265" s="11">
        <f t="shared" si="60"/>
        <v>43281.4</v>
      </c>
      <c r="I265" s="11">
        <f t="shared" si="53"/>
        <v>1320.2</v>
      </c>
      <c r="J265" s="11">
        <f t="shared" si="54"/>
        <v>3265.9999999999995</v>
      </c>
      <c r="K265" s="11">
        <f t="shared" si="55"/>
        <v>506.00000000000006</v>
      </c>
      <c r="L265" s="11">
        <f t="shared" si="62"/>
        <v>1398.4</v>
      </c>
      <c r="M265" s="11">
        <f t="shared" si="63"/>
        <v>3261.4</v>
      </c>
      <c r="N265" s="11"/>
      <c r="O265" s="11">
        <f t="shared" si="56"/>
        <v>9752</v>
      </c>
      <c r="P265" s="11">
        <v>25</v>
      </c>
      <c r="Q265" s="13"/>
      <c r="R265" s="13"/>
      <c r="S265" s="13"/>
      <c r="T265" s="13">
        <v>200</v>
      </c>
      <c r="U265" s="13">
        <f>IF((H265*12)&gt;867123.01,(79776+(((H265*12)-867123.01)*0.25))/12,IF((H265*12)&gt;624329.01,(31216+(((H265*12)-624329.01)*0.2))/12,IF((H265*12)&gt;416220.01,(((H265*12)-416220.01)*0.15)/12,0)))</f>
        <v>1289.4598750000005</v>
      </c>
      <c r="V265" s="13"/>
      <c r="W265" s="13">
        <f t="shared" si="61"/>
        <v>1514.4598750000005</v>
      </c>
      <c r="X265" s="13">
        <f t="shared" si="57"/>
        <v>2718.6000000000004</v>
      </c>
      <c r="Y265" s="13">
        <f t="shared" si="64"/>
        <v>6527.4</v>
      </c>
      <c r="Z265" s="13">
        <f t="shared" si="59"/>
        <v>41766.940125000001</v>
      </c>
      <c r="AA265" s="35" t="s">
        <v>644</v>
      </c>
      <c r="AB265" s="35">
        <v>2024</v>
      </c>
    </row>
    <row r="266" spans="1:28" ht="30.75" x14ac:dyDescent="0.25">
      <c r="A266" s="9">
        <v>45</v>
      </c>
      <c r="B266" s="10" t="s">
        <v>167</v>
      </c>
      <c r="C266" s="10" t="s">
        <v>102</v>
      </c>
      <c r="D266" s="10" t="s">
        <v>6</v>
      </c>
      <c r="E266" s="10" t="s">
        <v>36</v>
      </c>
      <c r="F266" s="10" t="s">
        <v>100</v>
      </c>
      <c r="G266" s="11">
        <v>46000</v>
      </c>
      <c r="H266" s="11">
        <f t="shared" si="60"/>
        <v>43281.4</v>
      </c>
      <c r="I266" s="11">
        <f t="shared" si="53"/>
        <v>1320.2</v>
      </c>
      <c r="J266" s="11">
        <f t="shared" si="54"/>
        <v>3265.9999999999995</v>
      </c>
      <c r="K266" s="11">
        <f t="shared" si="55"/>
        <v>506.00000000000006</v>
      </c>
      <c r="L266" s="11">
        <f t="shared" si="62"/>
        <v>1398.4</v>
      </c>
      <c r="M266" s="11">
        <f t="shared" si="63"/>
        <v>3261.4</v>
      </c>
      <c r="N266" s="11"/>
      <c r="O266" s="11">
        <f t="shared" si="56"/>
        <v>9752</v>
      </c>
      <c r="P266" s="11">
        <v>25</v>
      </c>
      <c r="Q266" s="13">
        <v>5667.2</v>
      </c>
      <c r="R266" s="13"/>
      <c r="S266" s="13">
        <v>304.8</v>
      </c>
      <c r="T266" s="13">
        <v>200</v>
      </c>
      <c r="U266" s="13">
        <v>1289.46</v>
      </c>
      <c r="V266" s="13"/>
      <c r="W266" s="13">
        <f t="shared" si="61"/>
        <v>7486.46</v>
      </c>
      <c r="X266" s="13">
        <f t="shared" si="57"/>
        <v>2718.6000000000004</v>
      </c>
      <c r="Y266" s="13">
        <f t="shared" si="64"/>
        <v>6527.4</v>
      </c>
      <c r="Z266" s="13">
        <f t="shared" si="59"/>
        <v>35794.94</v>
      </c>
      <c r="AA266" s="35" t="s">
        <v>644</v>
      </c>
      <c r="AB266" s="35">
        <v>2024</v>
      </c>
    </row>
    <row r="267" spans="1:28" ht="30.75" x14ac:dyDescent="0.25">
      <c r="A267" s="9">
        <v>46</v>
      </c>
      <c r="B267" s="10" t="s">
        <v>169</v>
      </c>
      <c r="C267" s="10" t="s">
        <v>102</v>
      </c>
      <c r="D267" s="10" t="s">
        <v>6</v>
      </c>
      <c r="E267" s="10" t="s">
        <v>36</v>
      </c>
      <c r="F267" s="10" t="s">
        <v>100</v>
      </c>
      <c r="G267" s="11">
        <v>36000</v>
      </c>
      <c r="H267" s="11">
        <f t="shared" si="60"/>
        <v>33872.400000000001</v>
      </c>
      <c r="I267" s="11">
        <f t="shared" si="53"/>
        <v>1033.2</v>
      </c>
      <c r="J267" s="11">
        <f t="shared" si="54"/>
        <v>2555.9999999999995</v>
      </c>
      <c r="K267" s="11">
        <f t="shared" si="55"/>
        <v>396.00000000000006</v>
      </c>
      <c r="L267" s="11">
        <f t="shared" si="62"/>
        <v>1094.4000000000001</v>
      </c>
      <c r="M267" s="11">
        <f t="shared" si="63"/>
        <v>2552.4</v>
      </c>
      <c r="N267" s="11"/>
      <c r="O267" s="11">
        <f t="shared" si="56"/>
        <v>7632</v>
      </c>
      <c r="P267" s="11">
        <v>25</v>
      </c>
      <c r="Q267" s="13"/>
      <c r="R267" s="13"/>
      <c r="S267" s="13"/>
      <c r="T267" s="13">
        <v>200</v>
      </c>
      <c r="U267" s="13"/>
      <c r="V267" s="13"/>
      <c r="W267" s="13">
        <f t="shared" si="61"/>
        <v>225</v>
      </c>
      <c r="X267" s="13">
        <f t="shared" si="57"/>
        <v>2127.6000000000004</v>
      </c>
      <c r="Y267" s="13">
        <f t="shared" si="64"/>
        <v>5108.3999999999996</v>
      </c>
      <c r="Z267" s="13">
        <f t="shared" si="59"/>
        <v>33647.4</v>
      </c>
      <c r="AA267" s="35" t="s">
        <v>644</v>
      </c>
      <c r="AB267" s="35">
        <v>2024</v>
      </c>
    </row>
    <row r="268" spans="1:28" ht="30.75" x14ac:dyDescent="0.25">
      <c r="A268" s="9">
        <v>47</v>
      </c>
      <c r="B268" s="10" t="s">
        <v>170</v>
      </c>
      <c r="C268" s="10" t="s">
        <v>102</v>
      </c>
      <c r="D268" s="10" t="s">
        <v>17</v>
      </c>
      <c r="E268" s="10" t="s">
        <v>36</v>
      </c>
      <c r="F268" s="10" t="s">
        <v>100</v>
      </c>
      <c r="G268" s="11">
        <v>46000</v>
      </c>
      <c r="H268" s="11">
        <f t="shared" si="60"/>
        <v>39850.479999999996</v>
      </c>
      <c r="I268" s="11">
        <f t="shared" si="53"/>
        <v>1320.2</v>
      </c>
      <c r="J268" s="11">
        <f t="shared" si="54"/>
        <v>3265.9999999999995</v>
      </c>
      <c r="K268" s="11">
        <f t="shared" si="55"/>
        <v>506.00000000000006</v>
      </c>
      <c r="L268" s="11">
        <f t="shared" si="62"/>
        <v>1398.4</v>
      </c>
      <c r="M268" s="11">
        <f t="shared" si="63"/>
        <v>3261.4</v>
      </c>
      <c r="N268" s="16">
        <v>3430.92</v>
      </c>
      <c r="O268" s="11">
        <f t="shared" si="56"/>
        <v>13182.92</v>
      </c>
      <c r="P268" s="11">
        <v>25</v>
      </c>
      <c r="Q268" s="13">
        <v>3395.29</v>
      </c>
      <c r="R268" s="13"/>
      <c r="S268" s="13">
        <v>889.07</v>
      </c>
      <c r="T268" s="13">
        <v>200</v>
      </c>
      <c r="U268" s="13">
        <v>774.82</v>
      </c>
      <c r="V268" s="13"/>
      <c r="W268" s="13">
        <f t="shared" si="61"/>
        <v>5284.1799999999994</v>
      </c>
      <c r="X268" s="13">
        <f t="shared" si="57"/>
        <v>6149.52</v>
      </c>
      <c r="Y268" s="13">
        <f t="shared" si="64"/>
        <v>6527.4</v>
      </c>
      <c r="Z268" s="13">
        <f t="shared" si="59"/>
        <v>34566.300000000003</v>
      </c>
      <c r="AA268" s="35" t="s">
        <v>644</v>
      </c>
      <c r="AB268" s="35">
        <v>2024</v>
      </c>
    </row>
    <row r="269" spans="1:28" ht="30.75" x14ac:dyDescent="0.25">
      <c r="A269" s="9">
        <v>48</v>
      </c>
      <c r="B269" s="17" t="s">
        <v>171</v>
      </c>
      <c r="C269" s="17" t="s">
        <v>102</v>
      </c>
      <c r="D269" s="17" t="s">
        <v>793</v>
      </c>
      <c r="E269" s="17" t="s">
        <v>36</v>
      </c>
      <c r="F269" s="17" t="s">
        <v>100</v>
      </c>
      <c r="G269" s="16">
        <v>36000</v>
      </c>
      <c r="H269" s="16">
        <f t="shared" si="60"/>
        <v>33872.400000000001</v>
      </c>
      <c r="I269" s="16">
        <f t="shared" si="53"/>
        <v>1033.2</v>
      </c>
      <c r="J269" s="16">
        <f t="shared" si="54"/>
        <v>2555.9999999999995</v>
      </c>
      <c r="K269" s="11">
        <f t="shared" si="55"/>
        <v>396.00000000000006</v>
      </c>
      <c r="L269" s="11">
        <f t="shared" si="62"/>
        <v>1094.4000000000001</v>
      </c>
      <c r="M269" s="11">
        <f t="shared" si="63"/>
        <v>2552.4</v>
      </c>
      <c r="N269" s="16"/>
      <c r="O269" s="16">
        <f t="shared" si="56"/>
        <v>7632</v>
      </c>
      <c r="P269" s="16">
        <v>25</v>
      </c>
      <c r="Q269" s="19">
        <v>20790.740000000002</v>
      </c>
      <c r="R269" s="19"/>
      <c r="S269" s="19">
        <v>715.87</v>
      </c>
      <c r="T269" s="13">
        <v>200</v>
      </c>
      <c r="U269" s="13">
        <v>0</v>
      </c>
      <c r="V269" s="13"/>
      <c r="W269" s="13">
        <f t="shared" si="61"/>
        <v>21731.61</v>
      </c>
      <c r="X269" s="13">
        <f t="shared" si="57"/>
        <v>2127.6000000000004</v>
      </c>
      <c r="Y269" s="13">
        <f t="shared" si="64"/>
        <v>5108.3999999999996</v>
      </c>
      <c r="Z269" s="13">
        <f t="shared" si="59"/>
        <v>12140.79</v>
      </c>
      <c r="AA269" s="35" t="s">
        <v>644</v>
      </c>
      <c r="AB269" s="35">
        <v>2024</v>
      </c>
    </row>
    <row r="270" spans="1:28" ht="30.75" x14ac:dyDescent="0.25">
      <c r="A270" s="9">
        <v>49</v>
      </c>
      <c r="B270" s="10" t="s">
        <v>172</v>
      </c>
      <c r="C270" s="10" t="s">
        <v>102</v>
      </c>
      <c r="D270" s="10" t="s">
        <v>6</v>
      </c>
      <c r="E270" s="10" t="s">
        <v>26</v>
      </c>
      <c r="F270" s="10" t="s">
        <v>100</v>
      </c>
      <c r="G270" s="11">
        <v>46000</v>
      </c>
      <c r="H270" s="11">
        <f t="shared" si="60"/>
        <v>43281.4</v>
      </c>
      <c r="I270" s="11">
        <f t="shared" si="53"/>
        <v>1320.2</v>
      </c>
      <c r="J270" s="11">
        <f t="shared" si="54"/>
        <v>3265.9999999999995</v>
      </c>
      <c r="K270" s="11">
        <f t="shared" si="55"/>
        <v>506.00000000000006</v>
      </c>
      <c r="L270" s="11">
        <f t="shared" si="62"/>
        <v>1398.4</v>
      </c>
      <c r="M270" s="11">
        <f t="shared" si="63"/>
        <v>3261.4</v>
      </c>
      <c r="N270" s="11"/>
      <c r="O270" s="11">
        <f t="shared" si="56"/>
        <v>9752</v>
      </c>
      <c r="P270" s="11">
        <v>25</v>
      </c>
      <c r="Q270" s="13"/>
      <c r="R270" s="13"/>
      <c r="S270" s="13">
        <v>419.24</v>
      </c>
      <c r="T270" s="13">
        <v>200</v>
      </c>
      <c r="U270" s="13">
        <v>1289.46</v>
      </c>
      <c r="V270" s="13"/>
      <c r="W270" s="13">
        <f t="shared" si="61"/>
        <v>1933.7</v>
      </c>
      <c r="X270" s="13">
        <f t="shared" si="57"/>
        <v>2718.6000000000004</v>
      </c>
      <c r="Y270" s="13">
        <f t="shared" si="64"/>
        <v>6527.4</v>
      </c>
      <c r="Z270" s="13">
        <f t="shared" si="59"/>
        <v>41347.699999999997</v>
      </c>
      <c r="AA270" s="35" t="s">
        <v>644</v>
      </c>
      <c r="AB270" s="35">
        <v>2024</v>
      </c>
    </row>
    <row r="271" spans="1:28" ht="15.75" x14ac:dyDescent="0.25">
      <c r="A271" s="20">
        <v>50</v>
      </c>
      <c r="B271" s="21" t="s">
        <v>798</v>
      </c>
      <c r="C271" s="21" t="s">
        <v>102</v>
      </c>
      <c r="D271" s="21" t="s">
        <v>94</v>
      </c>
      <c r="E271" s="21" t="s">
        <v>26</v>
      </c>
      <c r="F271" s="21" t="s">
        <v>100</v>
      </c>
      <c r="G271" s="22">
        <v>46000</v>
      </c>
      <c r="H271" s="22">
        <f>+G271-(I271+L271+N271)</f>
        <v>43281.4</v>
      </c>
      <c r="I271" s="22">
        <f t="shared" si="53"/>
        <v>1320.2</v>
      </c>
      <c r="J271" s="22">
        <f t="shared" si="54"/>
        <v>3265.9999999999995</v>
      </c>
      <c r="K271" s="22">
        <f t="shared" si="55"/>
        <v>506.00000000000006</v>
      </c>
      <c r="L271" s="22">
        <f t="shared" si="62"/>
        <v>1398.4</v>
      </c>
      <c r="M271" s="22">
        <f t="shared" si="63"/>
        <v>3261.4</v>
      </c>
      <c r="N271" s="22"/>
      <c r="O271" s="22">
        <f>+I271+J271+K271+L271+M271+N271</f>
        <v>9752</v>
      </c>
      <c r="P271" s="22">
        <v>25</v>
      </c>
      <c r="Q271" s="13"/>
      <c r="R271" s="15"/>
      <c r="S271" s="13">
        <v>788.56</v>
      </c>
      <c r="T271" s="15">
        <v>200</v>
      </c>
      <c r="U271" s="15">
        <v>1289.46</v>
      </c>
      <c r="V271" s="15"/>
      <c r="W271" s="15">
        <f t="shared" si="61"/>
        <v>2303.02</v>
      </c>
      <c r="X271" s="15">
        <f t="shared" si="57"/>
        <v>2718.6000000000004</v>
      </c>
      <c r="Y271" s="15">
        <f>+J271+M271</f>
        <v>6527.4</v>
      </c>
      <c r="Z271" s="13">
        <f t="shared" si="59"/>
        <v>40978.379999999997</v>
      </c>
      <c r="AA271" s="35" t="s">
        <v>644</v>
      </c>
      <c r="AB271" s="35">
        <v>2024</v>
      </c>
    </row>
    <row r="272" spans="1:28" ht="30.75" x14ac:dyDescent="0.25">
      <c r="A272" s="9">
        <v>51</v>
      </c>
      <c r="B272" s="17" t="s">
        <v>799</v>
      </c>
      <c r="C272" s="17" t="s">
        <v>102</v>
      </c>
      <c r="D272" s="17" t="s">
        <v>6</v>
      </c>
      <c r="E272" s="10" t="s">
        <v>26</v>
      </c>
      <c r="F272" s="17" t="s">
        <v>100</v>
      </c>
      <c r="G272" s="16">
        <v>36000</v>
      </c>
      <c r="H272" s="16">
        <f>+G272-(I272+L272+N272)</f>
        <v>33872.400000000001</v>
      </c>
      <c r="I272" s="11">
        <f t="shared" si="53"/>
        <v>1033.2</v>
      </c>
      <c r="J272" s="11">
        <f t="shared" si="54"/>
        <v>2555.9999999999995</v>
      </c>
      <c r="K272" s="11">
        <f t="shared" si="55"/>
        <v>396.00000000000006</v>
      </c>
      <c r="L272" s="11">
        <f t="shared" si="62"/>
        <v>1094.4000000000001</v>
      </c>
      <c r="M272" s="11">
        <f t="shared" si="63"/>
        <v>2552.4</v>
      </c>
      <c r="N272" s="16"/>
      <c r="O272" s="16">
        <f>+I272+J272+K272+L272+M272+N272</f>
        <v>7632</v>
      </c>
      <c r="P272" s="16">
        <v>25</v>
      </c>
      <c r="Q272" s="13"/>
      <c r="R272" s="19"/>
      <c r="S272" s="19">
        <v>797.28</v>
      </c>
      <c r="T272" s="13">
        <v>200</v>
      </c>
      <c r="U272" s="13"/>
      <c r="V272" s="19"/>
      <c r="W272" s="13">
        <f t="shared" si="61"/>
        <v>1022.28</v>
      </c>
      <c r="X272" s="13">
        <f t="shared" si="57"/>
        <v>2127.6000000000004</v>
      </c>
      <c r="Y272" s="19">
        <f>+J272+M272</f>
        <v>5108.3999999999996</v>
      </c>
      <c r="Z272" s="13">
        <f t="shared" si="59"/>
        <v>32850.120000000003</v>
      </c>
      <c r="AA272" s="35" t="s">
        <v>644</v>
      </c>
      <c r="AB272" s="35">
        <v>2024</v>
      </c>
    </row>
    <row r="273" spans="1:29" ht="30.75" x14ac:dyDescent="0.25">
      <c r="A273" s="9">
        <v>52</v>
      </c>
      <c r="B273" s="17" t="s">
        <v>173</v>
      </c>
      <c r="C273" s="17" t="s">
        <v>102</v>
      </c>
      <c r="D273" s="17" t="s">
        <v>6</v>
      </c>
      <c r="E273" s="10" t="s">
        <v>26</v>
      </c>
      <c r="F273" s="17" t="s">
        <v>100</v>
      </c>
      <c r="G273" s="16">
        <v>46000</v>
      </c>
      <c r="H273" s="16">
        <f t="shared" si="60"/>
        <v>41565.94</v>
      </c>
      <c r="I273" s="11">
        <f t="shared" si="53"/>
        <v>1320.2</v>
      </c>
      <c r="J273" s="11">
        <f t="shared" si="54"/>
        <v>3265.9999999999995</v>
      </c>
      <c r="K273" s="11">
        <f t="shared" si="55"/>
        <v>506.00000000000006</v>
      </c>
      <c r="L273" s="11">
        <f t="shared" si="62"/>
        <v>1398.4</v>
      </c>
      <c r="M273" s="11">
        <f t="shared" si="63"/>
        <v>3261.4</v>
      </c>
      <c r="N273" s="11">
        <v>1715.46</v>
      </c>
      <c r="O273" s="16">
        <f t="shared" si="56"/>
        <v>11467.46</v>
      </c>
      <c r="P273" s="16">
        <v>25</v>
      </c>
      <c r="Q273" s="13"/>
      <c r="R273" s="19"/>
      <c r="S273" s="19"/>
      <c r="T273" s="13">
        <v>200</v>
      </c>
      <c r="U273" s="13">
        <v>1032.1400000000001</v>
      </c>
      <c r="V273" s="19"/>
      <c r="W273" s="13">
        <f t="shared" si="61"/>
        <v>1257.1400000000001</v>
      </c>
      <c r="X273" s="13">
        <f t="shared" si="57"/>
        <v>4434.0600000000004</v>
      </c>
      <c r="Y273" s="19">
        <f t="shared" si="64"/>
        <v>6527.4</v>
      </c>
      <c r="Z273" s="13">
        <f t="shared" si="59"/>
        <v>40308.800000000003</v>
      </c>
      <c r="AA273" s="35" t="s">
        <v>644</v>
      </c>
      <c r="AB273" s="35">
        <v>2024</v>
      </c>
    </row>
    <row r="274" spans="1:29" ht="15.75" x14ac:dyDescent="0.25">
      <c r="A274" s="9">
        <v>53</v>
      </c>
      <c r="B274" s="17" t="s">
        <v>177</v>
      </c>
      <c r="C274" s="17" t="s">
        <v>102</v>
      </c>
      <c r="D274" s="17" t="s">
        <v>22</v>
      </c>
      <c r="E274" s="10" t="s">
        <v>26</v>
      </c>
      <c r="F274" s="17" t="s">
        <v>100</v>
      </c>
      <c r="G274" s="16">
        <v>46000</v>
      </c>
      <c r="H274" s="16">
        <f t="shared" si="60"/>
        <v>43281.4</v>
      </c>
      <c r="I274" s="11">
        <f t="shared" si="53"/>
        <v>1320.2</v>
      </c>
      <c r="J274" s="11">
        <f t="shared" si="54"/>
        <v>3265.9999999999995</v>
      </c>
      <c r="K274" s="11">
        <f t="shared" si="55"/>
        <v>506.00000000000006</v>
      </c>
      <c r="L274" s="11">
        <f t="shared" si="62"/>
        <v>1398.4</v>
      </c>
      <c r="M274" s="11">
        <f t="shared" si="63"/>
        <v>3261.4</v>
      </c>
      <c r="N274" s="16"/>
      <c r="O274" s="16">
        <f t="shared" si="56"/>
        <v>9752</v>
      </c>
      <c r="P274" s="16">
        <v>25</v>
      </c>
      <c r="Q274" s="13"/>
      <c r="R274" s="19"/>
      <c r="S274" s="19">
        <v>797.28</v>
      </c>
      <c r="T274" s="13">
        <v>200</v>
      </c>
      <c r="U274" s="19">
        <v>1289.46</v>
      </c>
      <c r="V274" s="19"/>
      <c r="W274" s="13">
        <f t="shared" si="61"/>
        <v>2311.7399999999998</v>
      </c>
      <c r="X274" s="13">
        <f t="shared" si="57"/>
        <v>2718.6000000000004</v>
      </c>
      <c r="Y274" s="19">
        <f t="shared" si="64"/>
        <v>6527.4</v>
      </c>
      <c r="Z274" s="13">
        <f t="shared" si="59"/>
        <v>40969.660000000003</v>
      </c>
      <c r="AA274" s="35" t="s">
        <v>644</v>
      </c>
      <c r="AB274" s="35">
        <v>2024</v>
      </c>
    </row>
    <row r="275" spans="1:29" ht="30.75" x14ac:dyDescent="0.25">
      <c r="A275" s="9">
        <v>54</v>
      </c>
      <c r="B275" s="17" t="s">
        <v>178</v>
      </c>
      <c r="C275" s="17" t="s">
        <v>103</v>
      </c>
      <c r="D275" s="17" t="s">
        <v>6</v>
      </c>
      <c r="E275" s="10" t="s">
        <v>32</v>
      </c>
      <c r="F275" s="17" t="s">
        <v>100</v>
      </c>
      <c r="G275" s="16">
        <v>36000</v>
      </c>
      <c r="H275" s="16">
        <f>+G275-(I275+L275+N275)</f>
        <v>33872.400000000001</v>
      </c>
      <c r="I275" s="11">
        <f t="shared" si="53"/>
        <v>1033.2</v>
      </c>
      <c r="J275" s="11">
        <f t="shared" si="54"/>
        <v>2555.9999999999995</v>
      </c>
      <c r="K275" s="11">
        <f t="shared" si="55"/>
        <v>396.00000000000006</v>
      </c>
      <c r="L275" s="11">
        <f t="shared" si="62"/>
        <v>1094.4000000000001</v>
      </c>
      <c r="M275" s="11">
        <f t="shared" si="63"/>
        <v>2552.4</v>
      </c>
      <c r="N275" s="16"/>
      <c r="O275" s="16">
        <f>+I275+J275+K275+L275+M275+N275</f>
        <v>7632</v>
      </c>
      <c r="P275" s="16">
        <v>25</v>
      </c>
      <c r="Q275" s="13"/>
      <c r="R275" s="19"/>
      <c r="S275" s="19">
        <v>398.64</v>
      </c>
      <c r="T275" s="13">
        <v>200</v>
      </c>
      <c r="U275" s="13"/>
      <c r="V275" s="19"/>
      <c r="W275" s="13">
        <f t="shared" si="61"/>
        <v>623.64</v>
      </c>
      <c r="X275" s="13">
        <f t="shared" si="57"/>
        <v>2127.6000000000004</v>
      </c>
      <c r="Y275" s="19">
        <f t="shared" si="64"/>
        <v>5108.3999999999996</v>
      </c>
      <c r="Z275" s="13">
        <f t="shared" si="59"/>
        <v>33248.76</v>
      </c>
      <c r="AA275" s="35" t="s">
        <v>644</v>
      </c>
      <c r="AB275" s="35">
        <v>2024</v>
      </c>
    </row>
    <row r="276" spans="1:29" ht="30.75" x14ac:dyDescent="0.25">
      <c r="A276" s="20">
        <v>55</v>
      </c>
      <c r="B276" s="24" t="s">
        <v>818</v>
      </c>
      <c r="C276" s="24" t="s">
        <v>102</v>
      </c>
      <c r="D276" s="24" t="s">
        <v>793</v>
      </c>
      <c r="E276" s="21" t="s">
        <v>32</v>
      </c>
      <c r="F276" s="24" t="s">
        <v>100</v>
      </c>
      <c r="G276" s="25">
        <v>30000</v>
      </c>
      <c r="H276" s="25">
        <f t="shared" si="60"/>
        <v>28227</v>
      </c>
      <c r="I276" s="22">
        <f t="shared" si="53"/>
        <v>861</v>
      </c>
      <c r="J276" s="22">
        <f t="shared" si="54"/>
        <v>2130</v>
      </c>
      <c r="K276" s="22">
        <f t="shared" si="55"/>
        <v>330.00000000000006</v>
      </c>
      <c r="L276" s="22">
        <f t="shared" si="62"/>
        <v>912</v>
      </c>
      <c r="M276" s="22">
        <f t="shared" si="63"/>
        <v>2127</v>
      </c>
      <c r="N276" s="25"/>
      <c r="O276" s="25">
        <f t="shared" ref="O276:O281" si="66">+I276+J276+K276+L276+M276+N276</f>
        <v>6360</v>
      </c>
      <c r="P276" s="25">
        <v>25</v>
      </c>
      <c r="Q276" s="13"/>
      <c r="R276" s="26"/>
      <c r="S276" s="19"/>
      <c r="T276" s="15">
        <v>200</v>
      </c>
      <c r="U276" s="15"/>
      <c r="V276" s="26"/>
      <c r="W276" s="15">
        <f t="shared" si="61"/>
        <v>225</v>
      </c>
      <c r="X276" s="15">
        <f t="shared" si="57"/>
        <v>1773</v>
      </c>
      <c r="Y276" s="26">
        <f t="shared" si="64"/>
        <v>4257</v>
      </c>
      <c r="Z276" s="13">
        <f t="shared" si="59"/>
        <v>28002</v>
      </c>
      <c r="AA276" s="35" t="s">
        <v>644</v>
      </c>
      <c r="AB276" s="35">
        <v>2024</v>
      </c>
    </row>
    <row r="277" spans="1:29" ht="30.75" x14ac:dyDescent="0.25">
      <c r="A277" s="9">
        <v>56</v>
      </c>
      <c r="B277" s="17" t="s">
        <v>819</v>
      </c>
      <c r="C277" s="17" t="s">
        <v>103</v>
      </c>
      <c r="D277" s="17" t="s">
        <v>6</v>
      </c>
      <c r="E277" s="10" t="s">
        <v>32</v>
      </c>
      <c r="F277" s="17" t="s">
        <v>100</v>
      </c>
      <c r="G277" s="16">
        <v>30000</v>
      </c>
      <c r="H277" s="16">
        <f>+G277-(I277+L277+N277)</f>
        <v>28227</v>
      </c>
      <c r="I277" s="11">
        <f t="shared" si="53"/>
        <v>861</v>
      </c>
      <c r="J277" s="11">
        <f t="shared" si="54"/>
        <v>2130</v>
      </c>
      <c r="K277" s="11">
        <f t="shared" si="55"/>
        <v>330.00000000000006</v>
      </c>
      <c r="L277" s="11">
        <f t="shared" si="62"/>
        <v>912</v>
      </c>
      <c r="M277" s="11">
        <f t="shared" si="63"/>
        <v>2127</v>
      </c>
      <c r="N277" s="16"/>
      <c r="O277" s="16">
        <f t="shared" si="66"/>
        <v>6360</v>
      </c>
      <c r="P277" s="16">
        <v>25</v>
      </c>
      <c r="Q277" s="13"/>
      <c r="R277" s="19"/>
      <c r="S277" s="19">
        <v>241.95</v>
      </c>
      <c r="T277" s="13">
        <v>200</v>
      </c>
      <c r="U277" s="13"/>
      <c r="V277" s="19"/>
      <c r="W277" s="13">
        <f t="shared" si="61"/>
        <v>466.95</v>
      </c>
      <c r="X277" s="13">
        <f t="shared" si="57"/>
        <v>1773</v>
      </c>
      <c r="Y277" s="19">
        <f t="shared" si="64"/>
        <v>4257</v>
      </c>
      <c r="Z277" s="13">
        <f t="shared" si="59"/>
        <v>27760.05</v>
      </c>
      <c r="AA277" s="35" t="s">
        <v>644</v>
      </c>
      <c r="AB277" s="35">
        <v>2024</v>
      </c>
    </row>
    <row r="278" spans="1:29" ht="15.75" x14ac:dyDescent="0.25">
      <c r="A278" s="9">
        <v>57</v>
      </c>
      <c r="B278" s="17" t="s">
        <v>820</v>
      </c>
      <c r="C278" s="17" t="s">
        <v>102</v>
      </c>
      <c r="D278" s="27" t="s">
        <v>10</v>
      </c>
      <c r="E278" s="10" t="s">
        <v>894</v>
      </c>
      <c r="F278" s="17" t="s">
        <v>100</v>
      </c>
      <c r="G278" s="16">
        <v>46000</v>
      </c>
      <c r="H278" s="16">
        <f t="shared" si="60"/>
        <v>43281.4</v>
      </c>
      <c r="I278" s="11">
        <f t="shared" si="53"/>
        <v>1320.2</v>
      </c>
      <c r="J278" s="11">
        <f t="shared" si="54"/>
        <v>3265.9999999999995</v>
      </c>
      <c r="K278" s="11">
        <f t="shared" si="55"/>
        <v>506.00000000000006</v>
      </c>
      <c r="L278" s="11">
        <f t="shared" si="62"/>
        <v>1398.4</v>
      </c>
      <c r="M278" s="11">
        <f t="shared" si="63"/>
        <v>3261.4</v>
      </c>
      <c r="N278" s="16"/>
      <c r="O278" s="16">
        <f t="shared" si="66"/>
        <v>9752</v>
      </c>
      <c r="P278" s="16">
        <v>25</v>
      </c>
      <c r="Q278" s="13">
        <v>1233.44</v>
      </c>
      <c r="R278" s="19"/>
      <c r="S278" s="19">
        <v>398.64</v>
      </c>
      <c r="T278" s="13">
        <v>200</v>
      </c>
      <c r="U278" s="13">
        <v>1289.46</v>
      </c>
      <c r="V278" s="19"/>
      <c r="W278" s="13">
        <f t="shared" si="61"/>
        <v>3146.54</v>
      </c>
      <c r="X278" s="13">
        <f t="shared" si="57"/>
        <v>2718.6000000000004</v>
      </c>
      <c r="Y278" s="19">
        <f t="shared" si="64"/>
        <v>6527.4</v>
      </c>
      <c r="Z278" s="13">
        <f t="shared" si="59"/>
        <v>40134.86</v>
      </c>
      <c r="AA278" s="35" t="s">
        <v>644</v>
      </c>
      <c r="AB278" s="35">
        <v>2024</v>
      </c>
    </row>
    <row r="279" spans="1:29" ht="30.75" x14ac:dyDescent="0.25">
      <c r="A279" s="9">
        <v>58</v>
      </c>
      <c r="B279" s="17" t="s">
        <v>822</v>
      </c>
      <c r="C279" s="17" t="s">
        <v>103</v>
      </c>
      <c r="D279" s="17" t="s">
        <v>12</v>
      </c>
      <c r="E279" s="10" t="s">
        <v>32</v>
      </c>
      <c r="F279" s="17" t="s">
        <v>100</v>
      </c>
      <c r="G279" s="16">
        <v>46000</v>
      </c>
      <c r="H279" s="16">
        <f t="shared" si="60"/>
        <v>41565.94</v>
      </c>
      <c r="I279" s="11">
        <f t="shared" si="53"/>
        <v>1320.2</v>
      </c>
      <c r="J279" s="11">
        <f t="shared" si="54"/>
        <v>3265.9999999999995</v>
      </c>
      <c r="K279" s="11">
        <f t="shared" si="55"/>
        <v>506.00000000000006</v>
      </c>
      <c r="L279" s="11">
        <f t="shared" si="62"/>
        <v>1398.4</v>
      </c>
      <c r="M279" s="11">
        <f t="shared" si="63"/>
        <v>3261.4</v>
      </c>
      <c r="N279" s="11">
        <v>1715.46</v>
      </c>
      <c r="O279" s="16">
        <f t="shared" si="66"/>
        <v>11467.46</v>
      </c>
      <c r="P279" s="16">
        <v>25</v>
      </c>
      <c r="Q279" s="13"/>
      <c r="R279" s="19"/>
      <c r="S279" s="19">
        <v>428.64</v>
      </c>
      <c r="T279" s="13">
        <v>200</v>
      </c>
      <c r="U279" s="19">
        <f>IF((H279*12)&gt;867123.01,(79776+(((H279*12)-867123.01)*0.25))/12,IF((H279*12)&gt;624329.01,(31216+(((H279*12)-624329.01)*0.2))/12,IF((H279*12)&gt;416220.01,(((H279*12)-416220.01)*0.15)/12,0)))</f>
        <v>1032.1408750000003</v>
      </c>
      <c r="V279" s="19"/>
      <c r="W279" s="13">
        <f t="shared" si="61"/>
        <v>1685.7808750000004</v>
      </c>
      <c r="X279" s="13">
        <f t="shared" si="57"/>
        <v>4434.0600000000004</v>
      </c>
      <c r="Y279" s="19">
        <f t="shared" si="64"/>
        <v>6527.4</v>
      </c>
      <c r="Z279" s="13">
        <f t="shared" si="59"/>
        <v>39880.159124999998</v>
      </c>
      <c r="AA279" s="35" t="s">
        <v>644</v>
      </c>
      <c r="AB279" s="35">
        <v>2024</v>
      </c>
    </row>
    <row r="280" spans="1:29" ht="15.75" x14ac:dyDescent="0.25">
      <c r="A280" s="9">
        <v>59</v>
      </c>
      <c r="B280" s="17" t="s">
        <v>823</v>
      </c>
      <c r="C280" s="17" t="s">
        <v>102</v>
      </c>
      <c r="D280" s="17" t="s">
        <v>94</v>
      </c>
      <c r="E280" s="10" t="s">
        <v>32</v>
      </c>
      <c r="F280" s="17" t="s">
        <v>100</v>
      </c>
      <c r="G280" s="16">
        <v>46000</v>
      </c>
      <c r="H280" s="16">
        <f t="shared" si="60"/>
        <v>43281.4</v>
      </c>
      <c r="I280" s="11">
        <f t="shared" si="53"/>
        <v>1320.2</v>
      </c>
      <c r="J280" s="11">
        <f t="shared" si="54"/>
        <v>3265.9999999999995</v>
      </c>
      <c r="K280" s="11">
        <f t="shared" si="55"/>
        <v>506.00000000000006</v>
      </c>
      <c r="L280" s="11">
        <f t="shared" si="62"/>
        <v>1398.4</v>
      </c>
      <c r="M280" s="11">
        <f t="shared" si="63"/>
        <v>3261.4</v>
      </c>
      <c r="N280" s="16"/>
      <c r="O280" s="16">
        <f t="shared" si="66"/>
        <v>9752</v>
      </c>
      <c r="P280" s="16">
        <v>25</v>
      </c>
      <c r="Q280" s="13"/>
      <c r="R280" s="19"/>
      <c r="S280" s="19">
        <v>545.94000000000005</v>
      </c>
      <c r="T280" s="13">
        <v>200</v>
      </c>
      <c r="U280" s="19">
        <v>1289.46</v>
      </c>
      <c r="V280" s="19"/>
      <c r="W280" s="13">
        <f t="shared" si="61"/>
        <v>2060.4</v>
      </c>
      <c r="X280" s="13">
        <f t="shared" si="57"/>
        <v>2718.6000000000004</v>
      </c>
      <c r="Y280" s="19">
        <f t="shared" si="64"/>
        <v>6527.4</v>
      </c>
      <c r="Z280" s="13">
        <f t="shared" si="59"/>
        <v>41221</v>
      </c>
      <c r="AA280" s="35" t="s">
        <v>644</v>
      </c>
      <c r="AB280" s="35">
        <v>2024</v>
      </c>
      <c r="AC280" s="2"/>
    </row>
    <row r="281" spans="1:29" ht="30.75" x14ac:dyDescent="0.25">
      <c r="A281" s="9">
        <v>61</v>
      </c>
      <c r="B281" s="17" t="s">
        <v>825</v>
      </c>
      <c r="C281" s="17" t="s">
        <v>103</v>
      </c>
      <c r="D281" s="17" t="s">
        <v>793</v>
      </c>
      <c r="E281" s="10" t="s">
        <v>32</v>
      </c>
      <c r="F281" s="17" t="s">
        <v>100</v>
      </c>
      <c r="G281" s="16">
        <v>46000</v>
      </c>
      <c r="H281" s="16">
        <f t="shared" si="60"/>
        <v>43281.4</v>
      </c>
      <c r="I281" s="11">
        <f t="shared" si="53"/>
        <v>1320.2</v>
      </c>
      <c r="J281" s="11">
        <f t="shared" si="54"/>
        <v>3265.9999999999995</v>
      </c>
      <c r="K281" s="11">
        <f t="shared" si="55"/>
        <v>506.00000000000006</v>
      </c>
      <c r="L281" s="11">
        <f t="shared" si="62"/>
        <v>1398.4</v>
      </c>
      <c r="M281" s="11">
        <f t="shared" si="63"/>
        <v>3261.4</v>
      </c>
      <c r="N281" s="16"/>
      <c r="O281" s="16">
        <f t="shared" si="66"/>
        <v>9752</v>
      </c>
      <c r="P281" s="16">
        <v>25</v>
      </c>
      <c r="Q281" s="13">
        <v>10000</v>
      </c>
      <c r="R281" s="19"/>
      <c r="S281" s="19"/>
      <c r="T281" s="13">
        <v>200</v>
      </c>
      <c r="U281" s="19">
        <v>1289.46</v>
      </c>
      <c r="V281" s="19"/>
      <c r="W281" s="13">
        <f t="shared" si="61"/>
        <v>11514.46</v>
      </c>
      <c r="X281" s="13">
        <f t="shared" si="57"/>
        <v>2718.6000000000004</v>
      </c>
      <c r="Y281" s="19">
        <f t="shared" si="64"/>
        <v>6527.4</v>
      </c>
      <c r="Z281" s="13">
        <f t="shared" si="59"/>
        <v>31766.940000000002</v>
      </c>
      <c r="AA281" s="35" t="s">
        <v>644</v>
      </c>
      <c r="AB281" s="35">
        <v>2024</v>
      </c>
    </row>
    <row r="282" spans="1:29" ht="30.75" x14ac:dyDescent="0.25">
      <c r="A282" s="9">
        <v>62</v>
      </c>
      <c r="B282" s="17" t="s">
        <v>179</v>
      </c>
      <c r="C282" s="17" t="s">
        <v>103</v>
      </c>
      <c r="D282" s="17" t="s">
        <v>800</v>
      </c>
      <c r="E282" s="10" t="s">
        <v>32</v>
      </c>
      <c r="F282" s="17" t="s">
        <v>100</v>
      </c>
      <c r="G282" s="16">
        <v>46000</v>
      </c>
      <c r="H282" s="16">
        <f t="shared" si="60"/>
        <v>43281.4</v>
      </c>
      <c r="I282" s="11">
        <f t="shared" si="53"/>
        <v>1320.2</v>
      </c>
      <c r="J282" s="11">
        <f t="shared" si="54"/>
        <v>3265.9999999999995</v>
      </c>
      <c r="K282" s="11">
        <f t="shared" si="55"/>
        <v>506.00000000000006</v>
      </c>
      <c r="L282" s="11">
        <f t="shared" si="62"/>
        <v>1398.4</v>
      </c>
      <c r="M282" s="11">
        <f t="shared" si="63"/>
        <v>3261.4</v>
      </c>
      <c r="N282" s="16"/>
      <c r="O282" s="16">
        <f t="shared" si="56"/>
        <v>9752</v>
      </c>
      <c r="P282" s="16">
        <v>25</v>
      </c>
      <c r="Q282" s="13">
        <v>11000</v>
      </c>
      <c r="R282" s="19"/>
      <c r="S282" s="19">
        <v>453.64</v>
      </c>
      <c r="T282" s="13">
        <v>200</v>
      </c>
      <c r="U282" s="19">
        <v>1289.46</v>
      </c>
      <c r="V282" s="19"/>
      <c r="W282" s="13">
        <f t="shared" si="61"/>
        <v>12968.099999999999</v>
      </c>
      <c r="X282" s="13">
        <f t="shared" si="57"/>
        <v>2718.6000000000004</v>
      </c>
      <c r="Y282" s="19">
        <f t="shared" si="64"/>
        <v>6527.4</v>
      </c>
      <c r="Z282" s="13">
        <f t="shared" si="59"/>
        <v>30313.300000000003</v>
      </c>
      <c r="AA282" s="35" t="s">
        <v>644</v>
      </c>
      <c r="AB282" s="35">
        <v>2024</v>
      </c>
    </row>
    <row r="283" spans="1:29" ht="15.75" x14ac:dyDescent="0.25">
      <c r="A283" s="9">
        <v>63</v>
      </c>
      <c r="B283" s="17" t="s">
        <v>180</v>
      </c>
      <c r="C283" s="17" t="s">
        <v>103</v>
      </c>
      <c r="D283" s="17" t="s">
        <v>22</v>
      </c>
      <c r="E283" s="10" t="s">
        <v>32</v>
      </c>
      <c r="F283" s="17" t="s">
        <v>100</v>
      </c>
      <c r="G283" s="16">
        <v>36000</v>
      </c>
      <c r="H283" s="16">
        <f t="shared" si="60"/>
        <v>32156.94</v>
      </c>
      <c r="I283" s="11">
        <f t="shared" si="53"/>
        <v>1033.2</v>
      </c>
      <c r="J283" s="11">
        <f t="shared" si="54"/>
        <v>2555.9999999999995</v>
      </c>
      <c r="K283" s="11">
        <f t="shared" si="55"/>
        <v>396.00000000000006</v>
      </c>
      <c r="L283" s="11">
        <f t="shared" si="62"/>
        <v>1094.4000000000001</v>
      </c>
      <c r="M283" s="11">
        <f t="shared" si="63"/>
        <v>2552.4</v>
      </c>
      <c r="N283" s="11">
        <v>1715.46</v>
      </c>
      <c r="O283" s="16">
        <f t="shared" si="56"/>
        <v>9347.4599999999991</v>
      </c>
      <c r="P283" s="16">
        <v>25</v>
      </c>
      <c r="Q283" s="13"/>
      <c r="R283" s="19"/>
      <c r="S283" s="19">
        <v>1989.05</v>
      </c>
      <c r="T283" s="13">
        <v>200</v>
      </c>
      <c r="U283" s="19"/>
      <c r="V283" s="19"/>
      <c r="W283" s="13">
        <f t="shared" si="61"/>
        <v>2214.0500000000002</v>
      </c>
      <c r="X283" s="13">
        <f t="shared" si="57"/>
        <v>3843.0600000000004</v>
      </c>
      <c r="Y283" s="19">
        <f t="shared" si="64"/>
        <v>5108.3999999999996</v>
      </c>
      <c r="Z283" s="13">
        <f t="shared" si="59"/>
        <v>29942.89</v>
      </c>
      <c r="AA283" s="35" t="s">
        <v>644</v>
      </c>
      <c r="AB283" s="35">
        <v>2024</v>
      </c>
    </row>
    <row r="284" spans="1:29" ht="15.75" x14ac:dyDescent="0.25">
      <c r="A284" s="9">
        <v>64</v>
      </c>
      <c r="B284" s="17" t="s">
        <v>183</v>
      </c>
      <c r="C284" s="17" t="s">
        <v>103</v>
      </c>
      <c r="D284" s="17" t="s">
        <v>22</v>
      </c>
      <c r="E284" s="10" t="s">
        <v>52</v>
      </c>
      <c r="F284" s="17" t="s">
        <v>100</v>
      </c>
      <c r="G284" s="16">
        <v>36000</v>
      </c>
      <c r="H284" s="16">
        <f t="shared" si="60"/>
        <v>33872.400000000001</v>
      </c>
      <c r="I284" s="11">
        <f t="shared" si="53"/>
        <v>1033.2</v>
      </c>
      <c r="J284" s="11">
        <f t="shared" si="54"/>
        <v>2555.9999999999995</v>
      </c>
      <c r="K284" s="11">
        <f t="shared" si="55"/>
        <v>396.00000000000006</v>
      </c>
      <c r="L284" s="11">
        <f t="shared" si="62"/>
        <v>1094.4000000000001</v>
      </c>
      <c r="M284" s="11">
        <f t="shared" si="63"/>
        <v>2552.4</v>
      </c>
      <c r="N284" s="16"/>
      <c r="O284" s="16">
        <f t="shared" si="56"/>
        <v>7632</v>
      </c>
      <c r="P284" s="16">
        <v>25</v>
      </c>
      <c r="Q284" s="13">
        <v>1500</v>
      </c>
      <c r="R284" s="19"/>
      <c r="S284" s="19"/>
      <c r="T284" s="13">
        <v>200</v>
      </c>
      <c r="U284" s="13">
        <v>0</v>
      </c>
      <c r="V284" s="19"/>
      <c r="W284" s="13">
        <f t="shared" si="61"/>
        <v>1725</v>
      </c>
      <c r="X284" s="13">
        <f t="shared" si="57"/>
        <v>2127.6000000000004</v>
      </c>
      <c r="Y284" s="19">
        <f t="shared" si="64"/>
        <v>5108.3999999999996</v>
      </c>
      <c r="Z284" s="13">
        <f t="shared" si="59"/>
        <v>32147.4</v>
      </c>
      <c r="AA284" s="35" t="s">
        <v>644</v>
      </c>
      <c r="AB284" s="35">
        <v>2024</v>
      </c>
    </row>
    <row r="285" spans="1:29" ht="30.75" x14ac:dyDescent="0.25">
      <c r="A285" s="20">
        <v>65</v>
      </c>
      <c r="B285" s="24" t="s">
        <v>185</v>
      </c>
      <c r="C285" s="24" t="s">
        <v>103</v>
      </c>
      <c r="D285" s="24" t="s">
        <v>22</v>
      </c>
      <c r="E285" s="21" t="s">
        <v>789</v>
      </c>
      <c r="F285" s="24" t="s">
        <v>100</v>
      </c>
      <c r="G285" s="25">
        <v>46000</v>
      </c>
      <c r="H285" s="25">
        <f t="shared" si="60"/>
        <v>43281.4</v>
      </c>
      <c r="I285" s="22">
        <f t="shared" si="53"/>
        <v>1320.2</v>
      </c>
      <c r="J285" s="22">
        <f t="shared" si="54"/>
        <v>3265.9999999999995</v>
      </c>
      <c r="K285" s="22">
        <f t="shared" si="55"/>
        <v>506.00000000000006</v>
      </c>
      <c r="L285" s="22">
        <f t="shared" si="62"/>
        <v>1398.4</v>
      </c>
      <c r="M285" s="22">
        <f t="shared" si="63"/>
        <v>3261.4</v>
      </c>
      <c r="N285" s="25"/>
      <c r="O285" s="25">
        <f t="shared" si="56"/>
        <v>9752</v>
      </c>
      <c r="P285" s="25">
        <v>25</v>
      </c>
      <c r="Q285" s="13">
        <v>200</v>
      </c>
      <c r="R285" s="26"/>
      <c r="S285" s="19">
        <v>1225.9100000000001</v>
      </c>
      <c r="T285" s="15">
        <v>200</v>
      </c>
      <c r="U285" s="26">
        <v>1289.46</v>
      </c>
      <c r="V285" s="26"/>
      <c r="W285" s="15">
        <f t="shared" si="61"/>
        <v>2940.37</v>
      </c>
      <c r="X285" s="15">
        <f t="shared" si="57"/>
        <v>2718.6000000000004</v>
      </c>
      <c r="Y285" s="26">
        <f t="shared" si="64"/>
        <v>6527.4</v>
      </c>
      <c r="Z285" s="13">
        <f t="shared" si="59"/>
        <v>40341.03</v>
      </c>
      <c r="AA285" s="35" t="s">
        <v>644</v>
      </c>
      <c r="AB285" s="35">
        <v>2024</v>
      </c>
    </row>
    <row r="286" spans="1:29" ht="30.75" x14ac:dyDescent="0.25">
      <c r="A286" s="9">
        <v>66</v>
      </c>
      <c r="B286" s="17" t="s">
        <v>186</v>
      </c>
      <c r="C286" s="17" t="s">
        <v>102</v>
      </c>
      <c r="D286" s="17" t="s">
        <v>17</v>
      </c>
      <c r="E286" s="10" t="s">
        <v>36</v>
      </c>
      <c r="F286" s="17" t="s">
        <v>100</v>
      </c>
      <c r="G286" s="16">
        <v>46000</v>
      </c>
      <c r="H286" s="16">
        <f t="shared" si="60"/>
        <v>43281.4</v>
      </c>
      <c r="I286" s="11">
        <f t="shared" si="53"/>
        <v>1320.2</v>
      </c>
      <c r="J286" s="11">
        <f t="shared" si="54"/>
        <v>3265.9999999999995</v>
      </c>
      <c r="K286" s="11">
        <f t="shared" si="55"/>
        <v>506.00000000000006</v>
      </c>
      <c r="L286" s="11">
        <f t="shared" si="62"/>
        <v>1398.4</v>
      </c>
      <c r="M286" s="11">
        <f t="shared" si="63"/>
        <v>3261.4</v>
      </c>
      <c r="N286" s="16"/>
      <c r="O286" s="16">
        <f t="shared" si="56"/>
        <v>9752</v>
      </c>
      <c r="P286" s="16">
        <v>25</v>
      </c>
      <c r="Q286" s="13"/>
      <c r="R286" s="19"/>
      <c r="S286" s="19">
        <v>629.19000000000005</v>
      </c>
      <c r="T286" s="13">
        <v>200</v>
      </c>
      <c r="U286" s="13">
        <v>1289.46</v>
      </c>
      <c r="V286" s="19"/>
      <c r="W286" s="13">
        <f t="shared" si="61"/>
        <v>2143.65</v>
      </c>
      <c r="X286" s="13">
        <f t="shared" si="57"/>
        <v>2718.6000000000004</v>
      </c>
      <c r="Y286" s="19">
        <f t="shared" si="64"/>
        <v>6527.4</v>
      </c>
      <c r="Z286" s="13">
        <f t="shared" si="59"/>
        <v>41137.75</v>
      </c>
      <c r="AA286" s="35" t="s">
        <v>644</v>
      </c>
      <c r="AB286" s="35">
        <v>2024</v>
      </c>
    </row>
    <row r="287" spans="1:29" ht="30.75" x14ac:dyDescent="0.25">
      <c r="A287" s="9">
        <v>67</v>
      </c>
      <c r="B287" s="17" t="s">
        <v>188</v>
      </c>
      <c r="C287" s="17" t="s">
        <v>102</v>
      </c>
      <c r="D287" s="17" t="s">
        <v>10</v>
      </c>
      <c r="E287" s="10" t="s">
        <v>33</v>
      </c>
      <c r="F287" s="17" t="s">
        <v>100</v>
      </c>
      <c r="G287" s="16">
        <v>36000</v>
      </c>
      <c r="H287" s="16">
        <f t="shared" si="60"/>
        <v>30441.48</v>
      </c>
      <c r="I287" s="11">
        <f t="shared" ref="I287:I331" si="67">IF(G287&lt;=374040,G287*2.87%,9334.68)</f>
        <v>1033.2</v>
      </c>
      <c r="J287" s="11">
        <f t="shared" ref="J287:J331" si="68">IF(G287&lt;=374040,G287*7.1%,23092.75)</f>
        <v>2555.9999999999995</v>
      </c>
      <c r="K287" s="11">
        <f t="shared" ref="K287:K331" si="69">IF(G287&lt;=74808,G287*1.1%,822.89)</f>
        <v>396.00000000000006</v>
      </c>
      <c r="L287" s="11">
        <f t="shared" si="62"/>
        <v>1094.4000000000001</v>
      </c>
      <c r="M287" s="11">
        <f t="shared" si="63"/>
        <v>2552.4</v>
      </c>
      <c r="N287" s="16">
        <v>3430.92</v>
      </c>
      <c r="O287" s="16">
        <f t="shared" ref="O287:O309" si="70">+I287+J287+K287+L287+M287+N287</f>
        <v>11062.92</v>
      </c>
      <c r="P287" s="16">
        <v>25</v>
      </c>
      <c r="Q287" s="13"/>
      <c r="R287" s="19"/>
      <c r="S287" s="19">
        <v>1934.63</v>
      </c>
      <c r="T287" s="13">
        <v>200</v>
      </c>
      <c r="U287" s="13"/>
      <c r="V287" s="19"/>
      <c r="W287" s="13">
        <f t="shared" si="61"/>
        <v>2159.63</v>
      </c>
      <c r="X287" s="13">
        <f t="shared" ref="X287:X331" si="71">+I287+L287+N287</f>
        <v>5558.52</v>
      </c>
      <c r="Y287" s="19">
        <f t="shared" si="64"/>
        <v>5108.3999999999996</v>
      </c>
      <c r="Z287" s="13">
        <f t="shared" ref="Z287:Z331" si="72">+G287-(W287+X287)</f>
        <v>28281.85</v>
      </c>
      <c r="AA287" s="35" t="s">
        <v>644</v>
      </c>
      <c r="AB287" s="35">
        <v>2024</v>
      </c>
    </row>
    <row r="288" spans="1:29" ht="30.75" x14ac:dyDescent="0.25">
      <c r="A288" s="9">
        <v>68</v>
      </c>
      <c r="B288" s="10" t="s">
        <v>190</v>
      </c>
      <c r="C288" s="10" t="s">
        <v>102</v>
      </c>
      <c r="D288" s="10" t="s">
        <v>801</v>
      </c>
      <c r="E288" s="10" t="s">
        <v>38</v>
      </c>
      <c r="F288" s="10" t="s">
        <v>100</v>
      </c>
      <c r="G288" s="11">
        <v>36000</v>
      </c>
      <c r="H288" s="11">
        <f t="shared" ref="H288:H309" si="73">+G288-(I288+L288+N288)</f>
        <v>33872.400000000001</v>
      </c>
      <c r="I288" s="11">
        <f t="shared" si="67"/>
        <v>1033.2</v>
      </c>
      <c r="J288" s="11">
        <f t="shared" si="68"/>
        <v>2555.9999999999995</v>
      </c>
      <c r="K288" s="11">
        <f t="shared" si="69"/>
        <v>396.00000000000006</v>
      </c>
      <c r="L288" s="11">
        <f t="shared" si="62"/>
        <v>1094.4000000000001</v>
      </c>
      <c r="M288" s="11">
        <f t="shared" si="63"/>
        <v>2552.4</v>
      </c>
      <c r="N288" s="11"/>
      <c r="O288" s="11">
        <f t="shared" si="70"/>
        <v>7632</v>
      </c>
      <c r="P288" s="11">
        <v>25</v>
      </c>
      <c r="Q288" s="13">
        <v>6505.87</v>
      </c>
      <c r="R288" s="13"/>
      <c r="S288" s="13">
        <v>398.64</v>
      </c>
      <c r="T288" s="13">
        <v>200</v>
      </c>
      <c r="U288" s="13"/>
      <c r="V288" s="13"/>
      <c r="W288" s="13">
        <f t="shared" ref="W288:W319" si="74">P288+Q288+R288+S288+T288+U288</f>
        <v>7129.51</v>
      </c>
      <c r="X288" s="13">
        <f t="shared" si="71"/>
        <v>2127.6000000000004</v>
      </c>
      <c r="Y288" s="13">
        <f t="shared" si="64"/>
        <v>5108.3999999999996</v>
      </c>
      <c r="Z288" s="13">
        <f t="shared" si="72"/>
        <v>26742.89</v>
      </c>
      <c r="AA288" s="35" t="s">
        <v>644</v>
      </c>
      <c r="AB288" s="35">
        <v>2024</v>
      </c>
    </row>
    <row r="289" spans="1:28" ht="15.75" x14ac:dyDescent="0.25">
      <c r="A289" s="9">
        <v>69</v>
      </c>
      <c r="B289" s="17" t="s">
        <v>854</v>
      </c>
      <c r="C289" s="17" t="s">
        <v>103</v>
      </c>
      <c r="D289" s="18" t="s">
        <v>94</v>
      </c>
      <c r="E289" s="10" t="s">
        <v>855</v>
      </c>
      <c r="F289" s="17" t="s">
        <v>100</v>
      </c>
      <c r="G289" s="16">
        <v>46000</v>
      </c>
      <c r="H289" s="16">
        <f t="shared" si="73"/>
        <v>43281.4</v>
      </c>
      <c r="I289" s="11">
        <f t="shared" si="67"/>
        <v>1320.2</v>
      </c>
      <c r="J289" s="11">
        <f t="shared" si="68"/>
        <v>3265.9999999999995</v>
      </c>
      <c r="K289" s="11">
        <f t="shared" si="69"/>
        <v>506.00000000000006</v>
      </c>
      <c r="L289" s="11">
        <f t="shared" ref="L289:L331" si="75">IF(G289&lt;=187020,G289*3.04%,4943.8)</f>
        <v>1398.4</v>
      </c>
      <c r="M289" s="11">
        <f t="shared" ref="M289:M331" si="76">IF(G289&lt;=187020,G289*7.09%,11530.11)</f>
        <v>3261.4</v>
      </c>
      <c r="N289" s="16"/>
      <c r="O289" s="16">
        <f t="shared" si="70"/>
        <v>9752</v>
      </c>
      <c r="P289" s="16">
        <v>25</v>
      </c>
      <c r="Q289" s="13">
        <v>7511.18</v>
      </c>
      <c r="R289" s="19"/>
      <c r="S289" s="19">
        <v>395.94</v>
      </c>
      <c r="T289" s="13">
        <v>200</v>
      </c>
      <c r="U289" s="19">
        <f>IF((H289*12)&gt;867123.01,(79776+(((H289*12)-867123.01)*0.25))/12,IF((H289*12)&gt;624329.01,(31216+(((H289*12)-624329.01)*0.2))/12,IF((H289*12)&gt;416220.01,(((H289*12)-416220.01)*0.15)/12,0)))</f>
        <v>1289.4598750000005</v>
      </c>
      <c r="V289" s="19"/>
      <c r="W289" s="13">
        <f t="shared" si="74"/>
        <v>9421.5798749999994</v>
      </c>
      <c r="X289" s="13">
        <f t="shared" si="71"/>
        <v>2718.6000000000004</v>
      </c>
      <c r="Y289" s="19">
        <f t="shared" si="64"/>
        <v>6527.4</v>
      </c>
      <c r="Z289" s="13">
        <f t="shared" si="72"/>
        <v>33859.820124999998</v>
      </c>
      <c r="AA289" s="35" t="s">
        <v>644</v>
      </c>
      <c r="AB289" s="35">
        <v>2024</v>
      </c>
    </row>
    <row r="290" spans="1:28" ht="15.75" x14ac:dyDescent="0.25">
      <c r="A290" s="9">
        <v>70</v>
      </c>
      <c r="B290" s="10" t="s">
        <v>201</v>
      </c>
      <c r="C290" s="10" t="s">
        <v>102</v>
      </c>
      <c r="D290" s="10" t="s">
        <v>22</v>
      </c>
      <c r="E290" s="10" t="s">
        <v>32</v>
      </c>
      <c r="F290" s="10" t="s">
        <v>100</v>
      </c>
      <c r="G290" s="11">
        <v>36000</v>
      </c>
      <c r="H290" s="11">
        <f t="shared" si="73"/>
        <v>33872.400000000001</v>
      </c>
      <c r="I290" s="11">
        <f t="shared" si="67"/>
        <v>1033.2</v>
      </c>
      <c r="J290" s="11">
        <f t="shared" si="68"/>
        <v>2555.9999999999995</v>
      </c>
      <c r="K290" s="11">
        <f t="shared" si="69"/>
        <v>396.00000000000006</v>
      </c>
      <c r="L290" s="11">
        <f t="shared" si="75"/>
        <v>1094.4000000000001</v>
      </c>
      <c r="M290" s="11">
        <f t="shared" si="76"/>
        <v>2552.4</v>
      </c>
      <c r="N290" s="11"/>
      <c r="O290" s="11">
        <f t="shared" si="70"/>
        <v>7632</v>
      </c>
      <c r="P290" s="11">
        <v>25</v>
      </c>
      <c r="Q290" s="13">
        <v>2125.4899999999998</v>
      </c>
      <c r="R290" s="13"/>
      <c r="S290" s="13"/>
      <c r="T290" s="13">
        <v>200</v>
      </c>
      <c r="U290" s="13">
        <v>0</v>
      </c>
      <c r="V290" s="13"/>
      <c r="W290" s="13">
        <f t="shared" si="74"/>
        <v>2350.4899999999998</v>
      </c>
      <c r="X290" s="13">
        <f t="shared" si="71"/>
        <v>2127.6000000000004</v>
      </c>
      <c r="Y290" s="13">
        <f>+J290+M290</f>
        <v>5108.3999999999996</v>
      </c>
      <c r="Z290" s="13">
        <f t="shared" si="72"/>
        <v>31521.91</v>
      </c>
      <c r="AA290" s="35" t="s">
        <v>644</v>
      </c>
      <c r="AB290" s="35">
        <v>2024</v>
      </c>
    </row>
    <row r="291" spans="1:28" ht="30.75" x14ac:dyDescent="0.25">
      <c r="A291" s="9">
        <v>71</v>
      </c>
      <c r="B291" s="10" t="s">
        <v>207</v>
      </c>
      <c r="C291" s="10" t="s">
        <v>103</v>
      </c>
      <c r="D291" s="10" t="s">
        <v>6</v>
      </c>
      <c r="E291" s="10" t="s">
        <v>28</v>
      </c>
      <c r="F291" s="10" t="s">
        <v>100</v>
      </c>
      <c r="G291" s="11">
        <v>25000</v>
      </c>
      <c r="H291" s="11">
        <f t="shared" si="73"/>
        <v>23522.5</v>
      </c>
      <c r="I291" s="11">
        <f t="shared" si="67"/>
        <v>717.5</v>
      </c>
      <c r="J291" s="11">
        <f t="shared" si="68"/>
        <v>1774.9999999999998</v>
      </c>
      <c r="K291" s="11">
        <f t="shared" si="69"/>
        <v>275</v>
      </c>
      <c r="L291" s="11">
        <f t="shared" si="75"/>
        <v>760</v>
      </c>
      <c r="M291" s="11">
        <f t="shared" si="76"/>
        <v>1772.5000000000002</v>
      </c>
      <c r="N291" s="11"/>
      <c r="O291" s="11">
        <f t="shared" si="70"/>
        <v>5300</v>
      </c>
      <c r="P291" s="11">
        <v>25</v>
      </c>
      <c r="Q291" s="13">
        <v>9635.91</v>
      </c>
      <c r="R291" s="13"/>
      <c r="S291" s="13">
        <v>1328.8</v>
      </c>
      <c r="T291" s="13">
        <v>200</v>
      </c>
      <c r="U291" s="13"/>
      <c r="V291" s="13"/>
      <c r="W291" s="13">
        <f t="shared" si="74"/>
        <v>11189.71</v>
      </c>
      <c r="X291" s="13">
        <f t="shared" si="71"/>
        <v>1477.5</v>
      </c>
      <c r="Y291" s="13">
        <f>+J291+M291</f>
        <v>3547.5</v>
      </c>
      <c r="Z291" s="13">
        <f t="shared" si="72"/>
        <v>12332.79</v>
      </c>
      <c r="AA291" s="35" t="s">
        <v>644</v>
      </c>
      <c r="AB291" s="35">
        <v>2024</v>
      </c>
    </row>
    <row r="292" spans="1:28" ht="15.75" x14ac:dyDescent="0.25">
      <c r="A292" s="9">
        <v>72</v>
      </c>
      <c r="B292" s="10" t="s">
        <v>878</v>
      </c>
      <c r="C292" s="10" t="s">
        <v>103</v>
      </c>
      <c r="D292" s="10" t="s">
        <v>22</v>
      </c>
      <c r="E292" s="10" t="s">
        <v>835</v>
      </c>
      <c r="F292" s="10" t="s">
        <v>100</v>
      </c>
      <c r="G292" s="11">
        <v>30000</v>
      </c>
      <c r="H292" s="11">
        <f t="shared" si="73"/>
        <v>28227</v>
      </c>
      <c r="I292" s="11">
        <f t="shared" si="67"/>
        <v>861</v>
      </c>
      <c r="J292" s="11">
        <f t="shared" si="68"/>
        <v>2130</v>
      </c>
      <c r="K292" s="11">
        <f t="shared" si="69"/>
        <v>330.00000000000006</v>
      </c>
      <c r="L292" s="11">
        <f t="shared" si="75"/>
        <v>912</v>
      </c>
      <c r="M292" s="11">
        <f t="shared" si="76"/>
        <v>2127</v>
      </c>
      <c r="N292" s="11"/>
      <c r="O292" s="11">
        <f t="shared" si="70"/>
        <v>6360</v>
      </c>
      <c r="P292" s="11">
        <v>25</v>
      </c>
      <c r="Q292" s="13">
        <v>2995.75</v>
      </c>
      <c r="R292" s="13"/>
      <c r="S292" s="13"/>
      <c r="T292" s="13">
        <v>200</v>
      </c>
      <c r="U292" s="13"/>
      <c r="V292" s="13"/>
      <c r="W292" s="13">
        <f t="shared" si="74"/>
        <v>3220.75</v>
      </c>
      <c r="X292" s="13">
        <f t="shared" si="71"/>
        <v>1773</v>
      </c>
      <c r="Y292" s="13">
        <f>+J292+M292</f>
        <v>4257</v>
      </c>
      <c r="Z292" s="13">
        <f t="shared" si="72"/>
        <v>25006.25</v>
      </c>
      <c r="AA292" s="35" t="s">
        <v>644</v>
      </c>
      <c r="AB292" s="35">
        <v>2024</v>
      </c>
    </row>
    <row r="293" spans="1:28" ht="15.75" x14ac:dyDescent="0.25">
      <c r="A293" s="9">
        <v>73</v>
      </c>
      <c r="B293" s="18" t="s">
        <v>815</v>
      </c>
      <c r="C293" s="18" t="s">
        <v>102</v>
      </c>
      <c r="D293" s="18" t="s">
        <v>811</v>
      </c>
      <c r="E293" s="10" t="s">
        <v>619</v>
      </c>
      <c r="F293" s="18" t="s">
        <v>85</v>
      </c>
      <c r="G293" s="11">
        <v>30000</v>
      </c>
      <c r="H293" s="11">
        <f t="shared" si="73"/>
        <v>28227</v>
      </c>
      <c r="I293" s="11">
        <f t="shared" si="67"/>
        <v>861</v>
      </c>
      <c r="J293" s="11">
        <f t="shared" si="68"/>
        <v>2130</v>
      </c>
      <c r="K293" s="11">
        <f t="shared" si="69"/>
        <v>330.00000000000006</v>
      </c>
      <c r="L293" s="11">
        <f t="shared" si="75"/>
        <v>912</v>
      </c>
      <c r="M293" s="11">
        <f t="shared" si="76"/>
        <v>2127</v>
      </c>
      <c r="N293" s="11"/>
      <c r="O293" s="11">
        <f t="shared" si="70"/>
        <v>6360</v>
      </c>
      <c r="P293" s="11">
        <v>25</v>
      </c>
      <c r="Q293" s="13">
        <v>500</v>
      </c>
      <c r="R293" s="13"/>
      <c r="S293" s="13"/>
      <c r="T293" s="13">
        <v>200</v>
      </c>
      <c r="U293" s="13"/>
      <c r="V293" s="13"/>
      <c r="W293" s="13">
        <f t="shared" si="74"/>
        <v>725</v>
      </c>
      <c r="X293" s="13">
        <f t="shared" si="71"/>
        <v>1773</v>
      </c>
      <c r="Y293" s="13">
        <f t="shared" ref="Y293:Y309" si="77">+J293+M293</f>
        <v>4257</v>
      </c>
      <c r="Z293" s="13">
        <f t="shared" si="72"/>
        <v>27502</v>
      </c>
      <c r="AA293" s="35" t="s">
        <v>644</v>
      </c>
      <c r="AB293" s="35">
        <v>2024</v>
      </c>
    </row>
    <row r="294" spans="1:28" ht="15.75" x14ac:dyDescent="0.25">
      <c r="A294" s="9">
        <v>74</v>
      </c>
      <c r="B294" s="18" t="s">
        <v>836</v>
      </c>
      <c r="C294" s="18" t="s">
        <v>102</v>
      </c>
      <c r="D294" s="18" t="s">
        <v>22</v>
      </c>
      <c r="E294" s="10" t="s">
        <v>33</v>
      </c>
      <c r="F294" s="18" t="s">
        <v>100</v>
      </c>
      <c r="G294" s="11">
        <v>30000</v>
      </c>
      <c r="H294" s="11">
        <f t="shared" si="73"/>
        <v>28227</v>
      </c>
      <c r="I294" s="11">
        <f t="shared" si="67"/>
        <v>861</v>
      </c>
      <c r="J294" s="11">
        <f t="shared" si="68"/>
        <v>2130</v>
      </c>
      <c r="K294" s="11">
        <f t="shared" si="69"/>
        <v>330.00000000000006</v>
      </c>
      <c r="L294" s="11">
        <f t="shared" si="75"/>
        <v>912</v>
      </c>
      <c r="M294" s="11">
        <f t="shared" si="76"/>
        <v>2127</v>
      </c>
      <c r="N294" s="11"/>
      <c r="O294" s="11">
        <f t="shared" si="70"/>
        <v>6360</v>
      </c>
      <c r="P294" s="11">
        <v>25</v>
      </c>
      <c r="Q294" s="13">
        <v>4000</v>
      </c>
      <c r="R294" s="13"/>
      <c r="S294" s="13"/>
      <c r="T294" s="13">
        <v>200</v>
      </c>
      <c r="U294" s="13"/>
      <c r="V294" s="13"/>
      <c r="W294" s="13">
        <f t="shared" si="74"/>
        <v>4225</v>
      </c>
      <c r="X294" s="13">
        <f t="shared" si="71"/>
        <v>1773</v>
      </c>
      <c r="Y294" s="13">
        <f t="shared" si="77"/>
        <v>4257</v>
      </c>
      <c r="Z294" s="13">
        <f t="shared" si="72"/>
        <v>24002</v>
      </c>
      <c r="AA294" s="35" t="s">
        <v>644</v>
      </c>
      <c r="AB294" s="35">
        <v>2024</v>
      </c>
    </row>
    <row r="295" spans="1:28" ht="30.75" x14ac:dyDescent="0.25">
      <c r="A295" s="9">
        <v>75</v>
      </c>
      <c r="B295" s="18" t="s">
        <v>881</v>
      </c>
      <c r="C295" s="18" t="s">
        <v>103</v>
      </c>
      <c r="D295" s="18" t="s">
        <v>94</v>
      </c>
      <c r="E295" s="10" t="s">
        <v>838</v>
      </c>
      <c r="F295" s="18" t="s">
        <v>100</v>
      </c>
      <c r="G295" s="11">
        <v>30000</v>
      </c>
      <c r="H295" s="11">
        <f t="shared" si="73"/>
        <v>28227</v>
      </c>
      <c r="I295" s="11">
        <f t="shared" si="67"/>
        <v>861</v>
      </c>
      <c r="J295" s="11">
        <f t="shared" si="68"/>
        <v>2130</v>
      </c>
      <c r="K295" s="11">
        <f t="shared" si="69"/>
        <v>330.00000000000006</v>
      </c>
      <c r="L295" s="11">
        <f t="shared" si="75"/>
        <v>912</v>
      </c>
      <c r="M295" s="11">
        <f t="shared" si="76"/>
        <v>2127</v>
      </c>
      <c r="N295" s="11"/>
      <c r="O295" s="11">
        <f t="shared" si="70"/>
        <v>6360</v>
      </c>
      <c r="P295" s="11">
        <v>25</v>
      </c>
      <c r="Q295" s="13">
        <v>7426.75</v>
      </c>
      <c r="R295" s="13"/>
      <c r="S295" s="13"/>
      <c r="T295" s="13">
        <v>200</v>
      </c>
      <c r="U295" s="13"/>
      <c r="V295" s="13"/>
      <c r="W295" s="13">
        <f t="shared" si="74"/>
        <v>7651.75</v>
      </c>
      <c r="X295" s="13">
        <f t="shared" si="71"/>
        <v>1773</v>
      </c>
      <c r="Y295" s="13">
        <f t="shared" si="77"/>
        <v>4257</v>
      </c>
      <c r="Z295" s="13">
        <f t="shared" si="72"/>
        <v>20575.25</v>
      </c>
      <c r="AA295" s="35" t="s">
        <v>644</v>
      </c>
      <c r="AB295" s="35">
        <v>2024</v>
      </c>
    </row>
    <row r="296" spans="1:28" ht="15.75" x14ac:dyDescent="0.25">
      <c r="A296" s="9">
        <v>76</v>
      </c>
      <c r="B296" s="17" t="s">
        <v>839</v>
      </c>
      <c r="C296" s="17" t="s">
        <v>102</v>
      </c>
      <c r="D296" s="17" t="s">
        <v>94</v>
      </c>
      <c r="E296" s="17" t="s">
        <v>52</v>
      </c>
      <c r="F296" s="17" t="s">
        <v>100</v>
      </c>
      <c r="G296" s="16">
        <v>26000</v>
      </c>
      <c r="H296" s="16">
        <f t="shared" si="73"/>
        <v>22747.94</v>
      </c>
      <c r="I296" s="16">
        <f t="shared" si="67"/>
        <v>746.2</v>
      </c>
      <c r="J296" s="16">
        <f t="shared" si="68"/>
        <v>1845.9999999999998</v>
      </c>
      <c r="K296" s="11">
        <f t="shared" si="69"/>
        <v>286.00000000000006</v>
      </c>
      <c r="L296" s="11">
        <f t="shared" si="75"/>
        <v>790.4</v>
      </c>
      <c r="M296" s="11">
        <f t="shared" si="76"/>
        <v>1843.4</v>
      </c>
      <c r="N296" s="11">
        <v>1715.46</v>
      </c>
      <c r="O296" s="16">
        <f t="shared" si="70"/>
        <v>7227.46</v>
      </c>
      <c r="P296" s="16">
        <v>25</v>
      </c>
      <c r="Q296" s="19">
        <v>1000</v>
      </c>
      <c r="R296" s="28"/>
      <c r="S296" s="28">
        <v>74.400000000000006</v>
      </c>
      <c r="T296" s="13">
        <v>200</v>
      </c>
      <c r="U296" s="13"/>
      <c r="V296" s="29"/>
      <c r="W296" s="13">
        <f t="shared" si="74"/>
        <v>1299.4000000000001</v>
      </c>
      <c r="X296" s="13">
        <f t="shared" si="71"/>
        <v>3252.06</v>
      </c>
      <c r="Y296" s="13">
        <f t="shared" si="77"/>
        <v>3689.3999999999996</v>
      </c>
      <c r="Z296" s="13">
        <f t="shared" si="72"/>
        <v>21448.54</v>
      </c>
      <c r="AA296" s="35" t="s">
        <v>644</v>
      </c>
      <c r="AB296" s="35">
        <v>2024</v>
      </c>
    </row>
    <row r="297" spans="1:28" ht="15.75" x14ac:dyDescent="0.25">
      <c r="A297" s="9">
        <v>77</v>
      </c>
      <c r="B297" s="18" t="s">
        <v>840</v>
      </c>
      <c r="C297" s="18" t="s">
        <v>103</v>
      </c>
      <c r="D297" s="18" t="s">
        <v>94</v>
      </c>
      <c r="E297" s="10" t="s">
        <v>52</v>
      </c>
      <c r="F297" s="18" t="s">
        <v>100</v>
      </c>
      <c r="G297" s="11">
        <v>26000</v>
      </c>
      <c r="H297" s="11">
        <f t="shared" si="73"/>
        <v>24463.4</v>
      </c>
      <c r="I297" s="11">
        <f t="shared" si="67"/>
        <v>746.2</v>
      </c>
      <c r="J297" s="11">
        <f t="shared" si="68"/>
        <v>1845.9999999999998</v>
      </c>
      <c r="K297" s="11">
        <f t="shared" si="69"/>
        <v>286.00000000000006</v>
      </c>
      <c r="L297" s="11">
        <f t="shared" si="75"/>
        <v>790.4</v>
      </c>
      <c r="M297" s="11">
        <f t="shared" si="76"/>
        <v>1843.4</v>
      </c>
      <c r="N297" s="30"/>
      <c r="O297" s="11">
        <f t="shared" si="70"/>
        <v>5512</v>
      </c>
      <c r="P297" s="11">
        <v>25</v>
      </c>
      <c r="Q297" s="13">
        <v>1000</v>
      </c>
      <c r="R297" s="29"/>
      <c r="S297" s="29"/>
      <c r="T297" s="13">
        <v>200</v>
      </c>
      <c r="U297" s="13"/>
      <c r="V297" s="29"/>
      <c r="W297" s="13">
        <f t="shared" si="74"/>
        <v>1225</v>
      </c>
      <c r="X297" s="13">
        <f t="shared" si="71"/>
        <v>1536.6</v>
      </c>
      <c r="Y297" s="13">
        <f t="shared" si="77"/>
        <v>3689.3999999999996</v>
      </c>
      <c r="Z297" s="13">
        <f t="shared" si="72"/>
        <v>23238.400000000001</v>
      </c>
      <c r="AA297" s="35" t="s">
        <v>644</v>
      </c>
      <c r="AB297" s="35">
        <v>2024</v>
      </c>
    </row>
    <row r="298" spans="1:28" ht="30.75" x14ac:dyDescent="0.25">
      <c r="A298" s="9">
        <v>78</v>
      </c>
      <c r="B298" s="18" t="s">
        <v>841</v>
      </c>
      <c r="C298" s="18" t="s">
        <v>102</v>
      </c>
      <c r="D298" s="18" t="s">
        <v>842</v>
      </c>
      <c r="E298" s="10" t="s">
        <v>33</v>
      </c>
      <c r="F298" s="18" t="s">
        <v>100</v>
      </c>
      <c r="G298" s="11">
        <v>26000</v>
      </c>
      <c r="H298" s="11">
        <f t="shared" si="73"/>
        <v>24463.4</v>
      </c>
      <c r="I298" s="11">
        <f t="shared" si="67"/>
        <v>746.2</v>
      </c>
      <c r="J298" s="11">
        <f t="shared" si="68"/>
        <v>1845.9999999999998</v>
      </c>
      <c r="K298" s="11">
        <f t="shared" si="69"/>
        <v>286.00000000000006</v>
      </c>
      <c r="L298" s="11">
        <f t="shared" si="75"/>
        <v>790.4</v>
      </c>
      <c r="M298" s="11">
        <f t="shared" si="76"/>
        <v>1843.4</v>
      </c>
      <c r="N298" s="30"/>
      <c r="O298" s="11">
        <f t="shared" si="70"/>
        <v>5512</v>
      </c>
      <c r="P298" s="11">
        <v>25</v>
      </c>
      <c r="Q298" s="13"/>
      <c r="R298" s="29"/>
      <c r="S298" s="29"/>
      <c r="T298" s="13">
        <v>200</v>
      </c>
      <c r="U298" s="13"/>
      <c r="V298" s="29"/>
      <c r="W298" s="13">
        <f t="shared" si="74"/>
        <v>225</v>
      </c>
      <c r="X298" s="13">
        <f t="shared" si="71"/>
        <v>1536.6</v>
      </c>
      <c r="Y298" s="13">
        <f t="shared" si="77"/>
        <v>3689.3999999999996</v>
      </c>
      <c r="Z298" s="13">
        <f t="shared" si="72"/>
        <v>24238.400000000001</v>
      </c>
      <c r="AA298" s="35" t="s">
        <v>644</v>
      </c>
      <c r="AB298" s="35">
        <v>2024</v>
      </c>
    </row>
    <row r="299" spans="1:28" ht="30.75" x14ac:dyDescent="0.25">
      <c r="A299" s="9">
        <v>79</v>
      </c>
      <c r="B299" s="18" t="s">
        <v>843</v>
      </c>
      <c r="C299" s="18" t="s">
        <v>102</v>
      </c>
      <c r="D299" s="18" t="s">
        <v>842</v>
      </c>
      <c r="E299" s="10" t="s">
        <v>33</v>
      </c>
      <c r="F299" s="18" t="s">
        <v>100</v>
      </c>
      <c r="G299" s="11">
        <v>26000</v>
      </c>
      <c r="H299" s="11">
        <f t="shared" si="73"/>
        <v>24463.4</v>
      </c>
      <c r="I299" s="11">
        <f t="shared" si="67"/>
        <v>746.2</v>
      </c>
      <c r="J299" s="11">
        <f t="shared" si="68"/>
        <v>1845.9999999999998</v>
      </c>
      <c r="K299" s="11">
        <f t="shared" si="69"/>
        <v>286.00000000000006</v>
      </c>
      <c r="L299" s="11">
        <f t="shared" si="75"/>
        <v>790.4</v>
      </c>
      <c r="M299" s="11">
        <f t="shared" si="76"/>
        <v>1843.4</v>
      </c>
      <c r="N299" s="30"/>
      <c r="O299" s="11">
        <f t="shared" si="70"/>
        <v>5512</v>
      </c>
      <c r="P299" s="11">
        <v>25</v>
      </c>
      <c r="Q299" s="13"/>
      <c r="R299" s="29"/>
      <c r="S299" s="29"/>
      <c r="T299" s="13">
        <v>200</v>
      </c>
      <c r="U299" s="13"/>
      <c r="V299" s="29"/>
      <c r="W299" s="13">
        <f t="shared" si="74"/>
        <v>225</v>
      </c>
      <c r="X299" s="13">
        <f t="shared" si="71"/>
        <v>1536.6</v>
      </c>
      <c r="Y299" s="13">
        <f t="shared" si="77"/>
        <v>3689.3999999999996</v>
      </c>
      <c r="Z299" s="13">
        <f t="shared" si="72"/>
        <v>24238.400000000001</v>
      </c>
      <c r="AA299" s="35" t="s">
        <v>644</v>
      </c>
      <c r="AB299" s="35">
        <v>2024</v>
      </c>
    </row>
    <row r="300" spans="1:28" ht="30.75" x14ac:dyDescent="0.25">
      <c r="A300" s="9">
        <v>80</v>
      </c>
      <c r="B300" s="18" t="s">
        <v>844</v>
      </c>
      <c r="C300" s="18" t="s">
        <v>103</v>
      </c>
      <c r="D300" s="18" t="s">
        <v>94</v>
      </c>
      <c r="E300" s="10" t="s">
        <v>32</v>
      </c>
      <c r="F300" s="18" t="s">
        <v>100</v>
      </c>
      <c r="G300" s="11">
        <v>30000</v>
      </c>
      <c r="H300" s="11">
        <f t="shared" si="73"/>
        <v>28227</v>
      </c>
      <c r="I300" s="11">
        <f t="shared" si="67"/>
        <v>861</v>
      </c>
      <c r="J300" s="11">
        <f t="shared" si="68"/>
        <v>2130</v>
      </c>
      <c r="K300" s="11">
        <f t="shared" si="69"/>
        <v>330.00000000000006</v>
      </c>
      <c r="L300" s="11">
        <f t="shared" si="75"/>
        <v>912</v>
      </c>
      <c r="M300" s="11">
        <f t="shared" si="76"/>
        <v>2127</v>
      </c>
      <c r="N300" s="30"/>
      <c r="O300" s="11">
        <f t="shared" si="70"/>
        <v>6360</v>
      </c>
      <c r="P300" s="11">
        <v>25</v>
      </c>
      <c r="Q300" s="13"/>
      <c r="R300" s="29"/>
      <c r="S300" s="29">
        <v>55</v>
      </c>
      <c r="T300" s="13">
        <v>200</v>
      </c>
      <c r="U300" s="13"/>
      <c r="V300" s="29"/>
      <c r="W300" s="13">
        <f t="shared" si="74"/>
        <v>280</v>
      </c>
      <c r="X300" s="13">
        <f t="shared" si="71"/>
        <v>1773</v>
      </c>
      <c r="Y300" s="13">
        <f t="shared" si="77"/>
        <v>4257</v>
      </c>
      <c r="Z300" s="13">
        <f t="shared" si="72"/>
        <v>27947</v>
      </c>
      <c r="AA300" s="35" t="s">
        <v>644</v>
      </c>
      <c r="AB300" s="35">
        <v>2024</v>
      </c>
    </row>
    <row r="301" spans="1:28" ht="30.75" x14ac:dyDescent="0.25">
      <c r="A301" s="9">
        <v>81</v>
      </c>
      <c r="B301" s="18" t="s">
        <v>845</v>
      </c>
      <c r="C301" s="18" t="s">
        <v>102</v>
      </c>
      <c r="D301" s="18" t="s">
        <v>826</v>
      </c>
      <c r="E301" s="10" t="s">
        <v>846</v>
      </c>
      <c r="F301" s="18" t="s">
        <v>100</v>
      </c>
      <c r="G301" s="11">
        <v>36000</v>
      </c>
      <c r="H301" s="11">
        <f t="shared" si="73"/>
        <v>33872.400000000001</v>
      </c>
      <c r="I301" s="11">
        <f t="shared" si="67"/>
        <v>1033.2</v>
      </c>
      <c r="J301" s="11">
        <f t="shared" si="68"/>
        <v>2555.9999999999995</v>
      </c>
      <c r="K301" s="11">
        <f t="shared" si="69"/>
        <v>396.00000000000006</v>
      </c>
      <c r="L301" s="11">
        <f t="shared" si="75"/>
        <v>1094.4000000000001</v>
      </c>
      <c r="M301" s="11">
        <f t="shared" si="76"/>
        <v>2552.4</v>
      </c>
      <c r="N301" s="30"/>
      <c r="O301" s="11">
        <f t="shared" si="70"/>
        <v>7632</v>
      </c>
      <c r="P301" s="11">
        <v>25</v>
      </c>
      <c r="Q301" s="13"/>
      <c r="R301" s="29"/>
      <c r="S301" s="29">
        <v>317.97000000000003</v>
      </c>
      <c r="T301" s="13">
        <v>200</v>
      </c>
      <c r="U301" s="13"/>
      <c r="V301" s="29"/>
      <c r="W301" s="13">
        <f t="shared" si="74"/>
        <v>542.97</v>
      </c>
      <c r="X301" s="13">
        <f t="shared" si="71"/>
        <v>2127.6000000000004</v>
      </c>
      <c r="Y301" s="13">
        <f t="shared" si="77"/>
        <v>5108.3999999999996</v>
      </c>
      <c r="Z301" s="13">
        <f t="shared" si="72"/>
        <v>33329.43</v>
      </c>
      <c r="AA301" s="35" t="s">
        <v>644</v>
      </c>
      <c r="AB301" s="35">
        <v>2024</v>
      </c>
    </row>
    <row r="302" spans="1:28" ht="15.75" x14ac:dyDescent="0.25">
      <c r="A302" s="9">
        <v>82</v>
      </c>
      <c r="B302" s="18" t="s">
        <v>848</v>
      </c>
      <c r="C302" s="18" t="s">
        <v>103</v>
      </c>
      <c r="D302" s="18" t="s">
        <v>94</v>
      </c>
      <c r="E302" s="10" t="s">
        <v>52</v>
      </c>
      <c r="F302" s="18" t="s">
        <v>100</v>
      </c>
      <c r="G302" s="11">
        <v>30000</v>
      </c>
      <c r="H302" s="11">
        <f t="shared" si="73"/>
        <v>28227</v>
      </c>
      <c r="I302" s="11">
        <f t="shared" si="67"/>
        <v>861</v>
      </c>
      <c r="J302" s="11">
        <f t="shared" si="68"/>
        <v>2130</v>
      </c>
      <c r="K302" s="11">
        <f t="shared" si="69"/>
        <v>330.00000000000006</v>
      </c>
      <c r="L302" s="11">
        <f t="shared" si="75"/>
        <v>912</v>
      </c>
      <c r="M302" s="11">
        <f t="shared" si="76"/>
        <v>2127</v>
      </c>
      <c r="N302" s="30"/>
      <c r="O302" s="11">
        <f t="shared" si="70"/>
        <v>6360</v>
      </c>
      <c r="P302" s="11">
        <v>25</v>
      </c>
      <c r="Q302" s="13"/>
      <c r="R302" s="29"/>
      <c r="S302" s="29"/>
      <c r="T302" s="13">
        <v>200</v>
      </c>
      <c r="U302" s="13"/>
      <c r="V302" s="29"/>
      <c r="W302" s="13">
        <f t="shared" si="74"/>
        <v>225</v>
      </c>
      <c r="X302" s="13">
        <f t="shared" si="71"/>
        <v>1773</v>
      </c>
      <c r="Y302" s="13">
        <f t="shared" si="77"/>
        <v>4257</v>
      </c>
      <c r="Z302" s="13">
        <f t="shared" si="72"/>
        <v>28002</v>
      </c>
      <c r="AA302" s="35" t="s">
        <v>644</v>
      </c>
      <c r="AB302" s="35">
        <v>2024</v>
      </c>
    </row>
    <row r="303" spans="1:28" ht="30.75" x14ac:dyDescent="0.25">
      <c r="A303" s="9">
        <v>83</v>
      </c>
      <c r="B303" s="18" t="s">
        <v>851</v>
      </c>
      <c r="C303" s="18" t="s">
        <v>103</v>
      </c>
      <c r="D303" s="18" t="s">
        <v>94</v>
      </c>
      <c r="E303" s="10" t="s">
        <v>52</v>
      </c>
      <c r="F303" s="18" t="s">
        <v>100</v>
      </c>
      <c r="G303" s="11">
        <v>46000</v>
      </c>
      <c r="H303" s="11">
        <f t="shared" si="73"/>
        <v>43281.4</v>
      </c>
      <c r="I303" s="11">
        <f t="shared" si="67"/>
        <v>1320.2</v>
      </c>
      <c r="J303" s="11">
        <f t="shared" si="68"/>
        <v>3265.9999999999995</v>
      </c>
      <c r="K303" s="11">
        <f t="shared" si="69"/>
        <v>506.00000000000006</v>
      </c>
      <c r="L303" s="11">
        <f t="shared" si="75"/>
        <v>1398.4</v>
      </c>
      <c r="M303" s="11">
        <f t="shared" si="76"/>
        <v>3261.4</v>
      </c>
      <c r="N303" s="30"/>
      <c r="O303" s="11">
        <f t="shared" si="70"/>
        <v>9752</v>
      </c>
      <c r="P303" s="11">
        <v>25</v>
      </c>
      <c r="Q303" s="13"/>
      <c r="R303" s="29"/>
      <c r="S303" s="29"/>
      <c r="T303" s="13">
        <v>200</v>
      </c>
      <c r="U303" s="13">
        <f>IF((H303*12)&gt;867123.01,(79776+(((H303*12)-867123.01)*0.25))/12,IF((H303*12)&gt;624329.01,(31216+(((H303*12)-624329.01)*0.2))/12,IF((H303*12)&gt;416220.01,(((H303*12)-416220.01)*0.15)/12,0)))</f>
        <v>1289.4598750000005</v>
      </c>
      <c r="V303" s="29"/>
      <c r="W303" s="13">
        <f t="shared" si="74"/>
        <v>1514.4598750000005</v>
      </c>
      <c r="X303" s="13">
        <f t="shared" si="71"/>
        <v>2718.6000000000004</v>
      </c>
      <c r="Y303" s="13">
        <f t="shared" si="77"/>
        <v>6527.4</v>
      </c>
      <c r="Z303" s="13">
        <f t="shared" si="72"/>
        <v>41766.940125000001</v>
      </c>
      <c r="AA303" s="35" t="s">
        <v>644</v>
      </c>
      <c r="AB303" s="35">
        <v>2024</v>
      </c>
    </row>
    <row r="304" spans="1:28" ht="15.75" x14ac:dyDescent="0.25">
      <c r="A304" s="9">
        <v>84</v>
      </c>
      <c r="B304" s="17" t="s">
        <v>174</v>
      </c>
      <c r="C304" s="17" t="s">
        <v>102</v>
      </c>
      <c r="D304" s="18" t="s">
        <v>94</v>
      </c>
      <c r="E304" s="10" t="s">
        <v>26</v>
      </c>
      <c r="F304" s="17" t="s">
        <v>100</v>
      </c>
      <c r="G304" s="16">
        <v>46000</v>
      </c>
      <c r="H304" s="16">
        <f t="shared" si="73"/>
        <v>43281.4</v>
      </c>
      <c r="I304" s="11">
        <f t="shared" si="67"/>
        <v>1320.2</v>
      </c>
      <c r="J304" s="11">
        <f t="shared" si="68"/>
        <v>3265.9999999999995</v>
      </c>
      <c r="K304" s="11">
        <f t="shared" si="69"/>
        <v>506.00000000000006</v>
      </c>
      <c r="L304" s="11">
        <f t="shared" si="75"/>
        <v>1398.4</v>
      </c>
      <c r="M304" s="11">
        <f t="shared" si="76"/>
        <v>3261.4</v>
      </c>
      <c r="N304" s="16"/>
      <c r="O304" s="16">
        <f t="shared" si="70"/>
        <v>9752</v>
      </c>
      <c r="P304" s="16">
        <v>25</v>
      </c>
      <c r="Q304" s="13"/>
      <c r="R304" s="19"/>
      <c r="S304" s="19">
        <v>1347.46</v>
      </c>
      <c r="T304" s="13">
        <v>200</v>
      </c>
      <c r="U304" s="19">
        <v>1289.46</v>
      </c>
      <c r="V304" s="19"/>
      <c r="W304" s="13">
        <f t="shared" si="74"/>
        <v>2861.92</v>
      </c>
      <c r="X304" s="13">
        <f t="shared" si="71"/>
        <v>2718.6000000000004</v>
      </c>
      <c r="Y304" s="19">
        <f t="shared" si="77"/>
        <v>6527.4</v>
      </c>
      <c r="Z304" s="13">
        <f t="shared" si="72"/>
        <v>40419.479999999996</v>
      </c>
      <c r="AA304" s="35" t="s">
        <v>644</v>
      </c>
      <c r="AB304" s="35">
        <v>2024</v>
      </c>
    </row>
    <row r="305" spans="1:28" ht="30.75" x14ac:dyDescent="0.25">
      <c r="A305" s="9">
        <v>85</v>
      </c>
      <c r="B305" s="10" t="s">
        <v>856</v>
      </c>
      <c r="C305" s="17" t="s">
        <v>103</v>
      </c>
      <c r="D305" s="18" t="s">
        <v>94</v>
      </c>
      <c r="E305" s="31" t="s">
        <v>857</v>
      </c>
      <c r="F305" s="17" t="s">
        <v>100</v>
      </c>
      <c r="G305" s="16">
        <v>46000</v>
      </c>
      <c r="H305" s="16">
        <f t="shared" si="73"/>
        <v>43281.4</v>
      </c>
      <c r="I305" s="11">
        <f t="shared" si="67"/>
        <v>1320.2</v>
      </c>
      <c r="J305" s="11">
        <f t="shared" si="68"/>
        <v>3265.9999999999995</v>
      </c>
      <c r="K305" s="11">
        <f t="shared" si="69"/>
        <v>506.00000000000006</v>
      </c>
      <c r="L305" s="11">
        <f t="shared" si="75"/>
        <v>1398.4</v>
      </c>
      <c r="M305" s="11">
        <f t="shared" si="76"/>
        <v>3261.4</v>
      </c>
      <c r="N305" s="16"/>
      <c r="O305" s="16">
        <f t="shared" si="70"/>
        <v>9752</v>
      </c>
      <c r="P305" s="16">
        <v>25</v>
      </c>
      <c r="Q305" s="13"/>
      <c r="R305" s="19"/>
      <c r="S305" s="19">
        <v>56</v>
      </c>
      <c r="T305" s="13">
        <v>200</v>
      </c>
      <c r="U305" s="19">
        <f>IF((H305*12)&gt;867123.01,(79776+(((H305*12)-867123.01)*0.25))/12,IF((H305*12)&gt;624329.01,(31216+(((H305*12)-624329.01)*0.2))/12,IF((H305*12)&gt;416220.01,(((H305*12)-416220.01)*0.15)/12,0)))</f>
        <v>1289.4598750000005</v>
      </c>
      <c r="V305" s="19"/>
      <c r="W305" s="13">
        <f t="shared" si="74"/>
        <v>1570.4598750000005</v>
      </c>
      <c r="X305" s="13">
        <f t="shared" si="71"/>
        <v>2718.6000000000004</v>
      </c>
      <c r="Y305" s="19">
        <f t="shared" si="77"/>
        <v>6527.4</v>
      </c>
      <c r="Z305" s="13">
        <f t="shared" si="72"/>
        <v>41710.940125000001</v>
      </c>
      <c r="AA305" s="35" t="s">
        <v>644</v>
      </c>
      <c r="AB305" s="35">
        <v>2024</v>
      </c>
    </row>
    <row r="306" spans="1:28" ht="15.75" x14ac:dyDescent="0.25">
      <c r="A306" s="9">
        <v>86</v>
      </c>
      <c r="B306" s="10" t="s">
        <v>858</v>
      </c>
      <c r="C306" s="17" t="s">
        <v>103</v>
      </c>
      <c r="D306" s="18" t="s">
        <v>94</v>
      </c>
      <c r="E306" s="10" t="s">
        <v>52</v>
      </c>
      <c r="F306" s="17" t="s">
        <v>100</v>
      </c>
      <c r="G306" s="16">
        <v>36000</v>
      </c>
      <c r="H306" s="16">
        <f t="shared" si="73"/>
        <v>33872.400000000001</v>
      </c>
      <c r="I306" s="11">
        <f t="shared" si="67"/>
        <v>1033.2</v>
      </c>
      <c r="J306" s="11">
        <f t="shared" si="68"/>
        <v>2555.9999999999995</v>
      </c>
      <c r="K306" s="11">
        <f t="shared" si="69"/>
        <v>396.00000000000006</v>
      </c>
      <c r="L306" s="11">
        <f t="shared" si="75"/>
        <v>1094.4000000000001</v>
      </c>
      <c r="M306" s="11">
        <f t="shared" si="76"/>
        <v>2552.4</v>
      </c>
      <c r="N306" s="16"/>
      <c r="O306" s="16">
        <f t="shared" si="70"/>
        <v>7632</v>
      </c>
      <c r="P306" s="16">
        <v>25</v>
      </c>
      <c r="Q306" s="13"/>
      <c r="R306" s="19"/>
      <c r="S306" s="19">
        <v>1481.25</v>
      </c>
      <c r="T306" s="13">
        <v>200</v>
      </c>
      <c r="U306" s="19">
        <f t="shared" ref="U306:U331" si="78">IF((H306*12)&gt;867123.01,(79776+(((H306*12)-867123.01)*0.25))/12,IF((H306*12)&gt;624329.01,(31216+(((H306*12)-624329.01)*0.2))/12,IF((H306*12)&gt;416220.01,(((H306*12)-416220.01)*0.15)/12,0)))</f>
        <v>0</v>
      </c>
      <c r="V306" s="19"/>
      <c r="W306" s="13">
        <f t="shared" si="74"/>
        <v>1706.25</v>
      </c>
      <c r="X306" s="13">
        <f t="shared" si="71"/>
        <v>2127.6000000000004</v>
      </c>
      <c r="Y306" s="19">
        <f t="shared" si="77"/>
        <v>5108.3999999999996</v>
      </c>
      <c r="Z306" s="13">
        <f t="shared" si="72"/>
        <v>32166.15</v>
      </c>
      <c r="AA306" s="35" t="s">
        <v>644</v>
      </c>
      <c r="AB306" s="35">
        <v>2024</v>
      </c>
    </row>
    <row r="307" spans="1:28" ht="30.75" x14ac:dyDescent="0.25">
      <c r="A307" s="9">
        <v>87</v>
      </c>
      <c r="B307" s="10" t="s">
        <v>859</v>
      </c>
      <c r="C307" s="17" t="s">
        <v>102</v>
      </c>
      <c r="D307" s="17" t="s">
        <v>6</v>
      </c>
      <c r="E307" s="10" t="s">
        <v>26</v>
      </c>
      <c r="F307" s="17" t="s">
        <v>100</v>
      </c>
      <c r="G307" s="16">
        <v>36000</v>
      </c>
      <c r="H307" s="16">
        <f t="shared" si="73"/>
        <v>33872.400000000001</v>
      </c>
      <c r="I307" s="11">
        <f t="shared" si="67"/>
        <v>1033.2</v>
      </c>
      <c r="J307" s="11">
        <f t="shared" si="68"/>
        <v>2555.9999999999995</v>
      </c>
      <c r="K307" s="11">
        <f t="shared" si="69"/>
        <v>396.00000000000006</v>
      </c>
      <c r="L307" s="11">
        <f t="shared" si="75"/>
        <v>1094.4000000000001</v>
      </c>
      <c r="M307" s="11">
        <f t="shared" si="76"/>
        <v>2552.4</v>
      </c>
      <c r="N307" s="16"/>
      <c r="O307" s="16">
        <f t="shared" si="70"/>
        <v>7632</v>
      </c>
      <c r="P307" s="16">
        <v>25</v>
      </c>
      <c r="Q307" s="13"/>
      <c r="R307" s="19"/>
      <c r="S307" s="19"/>
      <c r="T307" s="13">
        <v>200</v>
      </c>
      <c r="U307" s="19">
        <f t="shared" si="78"/>
        <v>0</v>
      </c>
      <c r="V307" s="19"/>
      <c r="W307" s="13">
        <f t="shared" si="74"/>
        <v>225</v>
      </c>
      <c r="X307" s="13">
        <f t="shared" si="71"/>
        <v>2127.6000000000004</v>
      </c>
      <c r="Y307" s="19">
        <f t="shared" si="77"/>
        <v>5108.3999999999996</v>
      </c>
      <c r="Z307" s="13">
        <f t="shared" si="72"/>
        <v>33647.4</v>
      </c>
      <c r="AA307" s="35" t="s">
        <v>644</v>
      </c>
      <c r="AB307" s="35">
        <v>2024</v>
      </c>
    </row>
    <row r="308" spans="1:28" ht="30.75" x14ac:dyDescent="0.25">
      <c r="A308" s="9">
        <v>88</v>
      </c>
      <c r="B308" s="17" t="s">
        <v>860</v>
      </c>
      <c r="C308" s="17" t="s">
        <v>103</v>
      </c>
      <c r="D308" s="17" t="s">
        <v>861</v>
      </c>
      <c r="E308" s="10" t="s">
        <v>862</v>
      </c>
      <c r="F308" s="17" t="s">
        <v>100</v>
      </c>
      <c r="G308" s="16">
        <v>30000</v>
      </c>
      <c r="H308" s="16">
        <f t="shared" si="73"/>
        <v>28227</v>
      </c>
      <c r="I308" s="11">
        <f t="shared" si="67"/>
        <v>861</v>
      </c>
      <c r="J308" s="11">
        <f t="shared" si="68"/>
        <v>2130</v>
      </c>
      <c r="K308" s="11">
        <f t="shared" si="69"/>
        <v>330.00000000000006</v>
      </c>
      <c r="L308" s="11">
        <f t="shared" si="75"/>
        <v>912</v>
      </c>
      <c r="M308" s="11">
        <f t="shared" si="76"/>
        <v>2127</v>
      </c>
      <c r="N308" s="16"/>
      <c r="O308" s="16">
        <f t="shared" si="70"/>
        <v>6360</v>
      </c>
      <c r="P308" s="16">
        <v>25</v>
      </c>
      <c r="Q308" s="13">
        <v>500</v>
      </c>
      <c r="R308" s="19"/>
      <c r="S308" s="19">
        <v>66.87</v>
      </c>
      <c r="T308" s="13">
        <v>200</v>
      </c>
      <c r="U308" s="19">
        <f t="shared" si="78"/>
        <v>0</v>
      </c>
      <c r="V308" s="19"/>
      <c r="W308" s="13">
        <f t="shared" si="74"/>
        <v>791.87</v>
      </c>
      <c r="X308" s="13">
        <f t="shared" si="71"/>
        <v>1773</v>
      </c>
      <c r="Y308" s="19">
        <f t="shared" si="77"/>
        <v>4257</v>
      </c>
      <c r="Z308" s="13">
        <f t="shared" si="72"/>
        <v>27435.13</v>
      </c>
      <c r="AA308" s="35" t="s">
        <v>644</v>
      </c>
      <c r="AB308" s="35">
        <v>2024</v>
      </c>
    </row>
    <row r="309" spans="1:28" ht="30.75" x14ac:dyDescent="0.25">
      <c r="A309" s="9">
        <v>89</v>
      </c>
      <c r="B309" s="17" t="s">
        <v>176</v>
      </c>
      <c r="C309" s="17" t="s">
        <v>102</v>
      </c>
      <c r="D309" s="18" t="s">
        <v>94</v>
      </c>
      <c r="E309" s="10" t="s">
        <v>26</v>
      </c>
      <c r="F309" s="17" t="s">
        <v>100</v>
      </c>
      <c r="G309" s="16">
        <v>36000</v>
      </c>
      <c r="H309" s="16">
        <f t="shared" si="73"/>
        <v>33872.400000000001</v>
      </c>
      <c r="I309" s="11">
        <f t="shared" si="67"/>
        <v>1033.2</v>
      </c>
      <c r="J309" s="11">
        <f t="shared" si="68"/>
        <v>2555.9999999999995</v>
      </c>
      <c r="K309" s="11">
        <f t="shared" si="69"/>
        <v>396.00000000000006</v>
      </c>
      <c r="L309" s="11">
        <f t="shared" si="75"/>
        <v>1094.4000000000001</v>
      </c>
      <c r="M309" s="11">
        <f t="shared" si="76"/>
        <v>2552.4</v>
      </c>
      <c r="N309" s="16"/>
      <c r="O309" s="16">
        <f t="shared" si="70"/>
        <v>7632</v>
      </c>
      <c r="P309" s="16">
        <v>25</v>
      </c>
      <c r="Q309" s="13"/>
      <c r="R309" s="19"/>
      <c r="S309" s="19"/>
      <c r="T309" s="13">
        <v>200</v>
      </c>
      <c r="U309" s="19">
        <f t="shared" si="78"/>
        <v>0</v>
      </c>
      <c r="V309" s="19"/>
      <c r="W309" s="13">
        <f t="shared" si="74"/>
        <v>225</v>
      </c>
      <c r="X309" s="13">
        <f t="shared" si="71"/>
        <v>2127.6000000000004</v>
      </c>
      <c r="Y309" s="19">
        <f t="shared" si="77"/>
        <v>5108.3999999999996</v>
      </c>
      <c r="Z309" s="13">
        <f t="shared" si="72"/>
        <v>33647.4</v>
      </c>
      <c r="AA309" s="35" t="s">
        <v>644</v>
      </c>
      <c r="AB309" s="35">
        <v>2024</v>
      </c>
    </row>
    <row r="310" spans="1:28" ht="15.75" x14ac:dyDescent="0.25">
      <c r="A310" s="9">
        <v>90</v>
      </c>
      <c r="B310" s="18" t="s">
        <v>850</v>
      </c>
      <c r="C310" s="18" t="s">
        <v>102</v>
      </c>
      <c r="D310" s="18" t="s">
        <v>94</v>
      </c>
      <c r="E310" s="10" t="s">
        <v>765</v>
      </c>
      <c r="F310" s="18" t="s">
        <v>100</v>
      </c>
      <c r="G310" s="11">
        <v>20000</v>
      </c>
      <c r="H310" s="11">
        <f>+G310-(I310+L310+N310)</f>
        <v>18818</v>
      </c>
      <c r="I310" s="11">
        <f t="shared" si="67"/>
        <v>574</v>
      </c>
      <c r="J310" s="11">
        <f t="shared" si="68"/>
        <v>1419.9999999999998</v>
      </c>
      <c r="K310" s="11">
        <f t="shared" si="69"/>
        <v>220.00000000000003</v>
      </c>
      <c r="L310" s="11">
        <f t="shared" si="75"/>
        <v>608</v>
      </c>
      <c r="M310" s="11">
        <f t="shared" si="76"/>
        <v>1418</v>
      </c>
      <c r="N310" s="30"/>
      <c r="O310" s="11">
        <f>+I310+J310+K310+L310+M310+N310</f>
        <v>4240</v>
      </c>
      <c r="P310" s="11">
        <v>25</v>
      </c>
      <c r="Q310" s="13"/>
      <c r="R310" s="29"/>
      <c r="S310" s="29"/>
      <c r="T310" s="13">
        <v>200</v>
      </c>
      <c r="U310" s="19">
        <f t="shared" si="78"/>
        <v>0</v>
      </c>
      <c r="V310" s="29"/>
      <c r="W310" s="13">
        <f t="shared" si="74"/>
        <v>225</v>
      </c>
      <c r="X310" s="13">
        <f t="shared" si="71"/>
        <v>1182</v>
      </c>
      <c r="Y310" s="13">
        <f>+J310+M310</f>
        <v>2838</v>
      </c>
      <c r="Z310" s="13">
        <f t="shared" si="72"/>
        <v>18593</v>
      </c>
      <c r="AA310" s="35" t="s">
        <v>644</v>
      </c>
      <c r="AB310" s="35">
        <v>2024</v>
      </c>
    </row>
    <row r="311" spans="1:28" ht="15.75" x14ac:dyDescent="0.25">
      <c r="A311" s="9">
        <v>91</v>
      </c>
      <c r="B311" s="10" t="s">
        <v>202</v>
      </c>
      <c r="C311" s="10" t="s">
        <v>102</v>
      </c>
      <c r="D311" s="10" t="s">
        <v>22</v>
      </c>
      <c r="E311" s="10" t="s">
        <v>37</v>
      </c>
      <c r="F311" s="10" t="s">
        <v>100</v>
      </c>
      <c r="G311" s="11">
        <v>25000</v>
      </c>
      <c r="H311" s="11">
        <f t="shared" ref="H311:H331" si="79">+G311-(I311+L311+N311)</f>
        <v>23522.5</v>
      </c>
      <c r="I311" s="11">
        <f t="shared" si="67"/>
        <v>717.5</v>
      </c>
      <c r="J311" s="11">
        <f t="shared" si="68"/>
        <v>1774.9999999999998</v>
      </c>
      <c r="K311" s="11">
        <f t="shared" si="69"/>
        <v>275</v>
      </c>
      <c r="L311" s="11">
        <f t="shared" si="75"/>
        <v>760</v>
      </c>
      <c r="M311" s="11">
        <f t="shared" si="76"/>
        <v>1772.5000000000002</v>
      </c>
      <c r="N311" s="11"/>
      <c r="O311" s="11">
        <f t="shared" ref="O311:O331" si="80">+I311+J311+K311+L311+M311+N311</f>
        <v>5300</v>
      </c>
      <c r="P311" s="11">
        <v>25</v>
      </c>
      <c r="Q311" s="13">
        <v>1638.06</v>
      </c>
      <c r="R311" s="13"/>
      <c r="S311" s="13"/>
      <c r="T311" s="13">
        <v>200</v>
      </c>
      <c r="U311" s="19">
        <f t="shared" si="78"/>
        <v>0</v>
      </c>
      <c r="V311" s="13"/>
      <c r="W311" s="13">
        <f t="shared" si="74"/>
        <v>1863.06</v>
      </c>
      <c r="X311" s="13">
        <f t="shared" si="71"/>
        <v>1477.5</v>
      </c>
      <c r="Y311" s="13">
        <f t="shared" ref="Y311:Y331" si="81">+J311+M311</f>
        <v>3547.5</v>
      </c>
      <c r="Z311" s="13">
        <f t="shared" si="72"/>
        <v>21659.439999999999</v>
      </c>
      <c r="AA311" s="35" t="s">
        <v>644</v>
      </c>
      <c r="AB311" s="35">
        <v>2024</v>
      </c>
    </row>
    <row r="312" spans="1:28" ht="30.75" x14ac:dyDescent="0.25">
      <c r="A312" s="9">
        <v>92</v>
      </c>
      <c r="B312" s="10" t="s">
        <v>203</v>
      </c>
      <c r="C312" s="10" t="s">
        <v>102</v>
      </c>
      <c r="D312" s="10" t="s">
        <v>6</v>
      </c>
      <c r="E312" s="10" t="s">
        <v>37</v>
      </c>
      <c r="F312" s="10" t="s">
        <v>100</v>
      </c>
      <c r="G312" s="11">
        <v>15000</v>
      </c>
      <c r="H312" s="11">
        <f t="shared" si="79"/>
        <v>14113.5</v>
      </c>
      <c r="I312" s="11">
        <f t="shared" si="67"/>
        <v>430.5</v>
      </c>
      <c r="J312" s="11">
        <f t="shared" si="68"/>
        <v>1065</v>
      </c>
      <c r="K312" s="11">
        <f t="shared" si="69"/>
        <v>165.00000000000003</v>
      </c>
      <c r="L312" s="11">
        <f t="shared" si="75"/>
        <v>456</v>
      </c>
      <c r="M312" s="11">
        <f t="shared" si="76"/>
        <v>1063.5</v>
      </c>
      <c r="N312" s="11"/>
      <c r="O312" s="11">
        <f t="shared" si="80"/>
        <v>3180</v>
      </c>
      <c r="P312" s="11">
        <v>25</v>
      </c>
      <c r="Q312" s="13"/>
      <c r="R312" s="13"/>
      <c r="S312" s="13"/>
      <c r="T312" s="13">
        <v>200</v>
      </c>
      <c r="U312" s="19">
        <f t="shared" si="78"/>
        <v>0</v>
      </c>
      <c r="V312" s="13"/>
      <c r="W312" s="13">
        <f t="shared" si="74"/>
        <v>225</v>
      </c>
      <c r="X312" s="13">
        <f t="shared" si="71"/>
        <v>886.5</v>
      </c>
      <c r="Y312" s="13">
        <f t="shared" si="81"/>
        <v>2128.5</v>
      </c>
      <c r="Z312" s="13">
        <f t="shared" si="72"/>
        <v>13888.5</v>
      </c>
      <c r="AA312" s="35" t="s">
        <v>644</v>
      </c>
      <c r="AB312" s="35">
        <v>2024</v>
      </c>
    </row>
    <row r="313" spans="1:28" ht="30.75" x14ac:dyDescent="0.25">
      <c r="A313" s="9">
        <v>93</v>
      </c>
      <c r="B313" s="10" t="s">
        <v>204</v>
      </c>
      <c r="C313" s="10" t="s">
        <v>102</v>
      </c>
      <c r="D313" s="10" t="s">
        <v>6</v>
      </c>
      <c r="E313" s="10" t="s">
        <v>37</v>
      </c>
      <c r="F313" s="10" t="s">
        <v>100</v>
      </c>
      <c r="G313" s="11">
        <v>15000</v>
      </c>
      <c r="H313" s="11">
        <f t="shared" si="79"/>
        <v>14113.5</v>
      </c>
      <c r="I313" s="11">
        <f t="shared" si="67"/>
        <v>430.5</v>
      </c>
      <c r="J313" s="11">
        <f t="shared" si="68"/>
        <v>1065</v>
      </c>
      <c r="K313" s="11">
        <f t="shared" si="69"/>
        <v>165.00000000000003</v>
      </c>
      <c r="L313" s="11">
        <f t="shared" si="75"/>
        <v>456</v>
      </c>
      <c r="M313" s="11">
        <f t="shared" si="76"/>
        <v>1063.5</v>
      </c>
      <c r="N313" s="11"/>
      <c r="O313" s="11">
        <f t="shared" si="80"/>
        <v>3180</v>
      </c>
      <c r="P313" s="11">
        <v>25</v>
      </c>
      <c r="Q313" s="13"/>
      <c r="R313" s="13"/>
      <c r="S313" s="13"/>
      <c r="T313" s="13">
        <v>200</v>
      </c>
      <c r="U313" s="19">
        <f t="shared" si="78"/>
        <v>0</v>
      </c>
      <c r="V313" s="13"/>
      <c r="W313" s="13">
        <f t="shared" si="74"/>
        <v>225</v>
      </c>
      <c r="X313" s="13">
        <f t="shared" si="71"/>
        <v>886.5</v>
      </c>
      <c r="Y313" s="13">
        <f t="shared" si="81"/>
        <v>2128.5</v>
      </c>
      <c r="Z313" s="13">
        <f t="shared" si="72"/>
        <v>13888.5</v>
      </c>
      <c r="AA313" s="35" t="s">
        <v>644</v>
      </c>
      <c r="AB313" s="35">
        <v>2024</v>
      </c>
    </row>
    <row r="314" spans="1:28" ht="30.75" x14ac:dyDescent="0.25">
      <c r="A314" s="9">
        <v>94</v>
      </c>
      <c r="B314" s="10" t="s">
        <v>205</v>
      </c>
      <c r="C314" s="10" t="s">
        <v>102</v>
      </c>
      <c r="D314" s="10" t="s">
        <v>6</v>
      </c>
      <c r="E314" s="10" t="s">
        <v>37</v>
      </c>
      <c r="F314" s="10" t="s">
        <v>100</v>
      </c>
      <c r="G314" s="11">
        <v>25000</v>
      </c>
      <c r="H314" s="11">
        <f t="shared" si="79"/>
        <v>23522.5</v>
      </c>
      <c r="I314" s="11">
        <f t="shared" si="67"/>
        <v>717.5</v>
      </c>
      <c r="J314" s="11">
        <f t="shared" si="68"/>
        <v>1774.9999999999998</v>
      </c>
      <c r="K314" s="11">
        <f t="shared" si="69"/>
        <v>275</v>
      </c>
      <c r="L314" s="11">
        <f t="shared" si="75"/>
        <v>760</v>
      </c>
      <c r="M314" s="11">
        <f t="shared" si="76"/>
        <v>1772.5000000000002</v>
      </c>
      <c r="N314" s="11"/>
      <c r="O314" s="11">
        <f t="shared" si="80"/>
        <v>5300</v>
      </c>
      <c r="P314" s="11">
        <v>25</v>
      </c>
      <c r="Q314" s="13"/>
      <c r="R314" s="13"/>
      <c r="S314" s="13"/>
      <c r="T314" s="13">
        <v>200</v>
      </c>
      <c r="U314" s="19">
        <f t="shared" si="78"/>
        <v>0</v>
      </c>
      <c r="V314" s="13"/>
      <c r="W314" s="13">
        <f t="shared" si="74"/>
        <v>225</v>
      </c>
      <c r="X314" s="13">
        <f t="shared" si="71"/>
        <v>1477.5</v>
      </c>
      <c r="Y314" s="13">
        <f t="shared" si="81"/>
        <v>3547.5</v>
      </c>
      <c r="Z314" s="13">
        <f t="shared" si="72"/>
        <v>23297.5</v>
      </c>
      <c r="AA314" s="35" t="s">
        <v>644</v>
      </c>
      <c r="AB314" s="35">
        <v>2024</v>
      </c>
    </row>
    <row r="315" spans="1:28" ht="15.75" x14ac:dyDescent="0.25">
      <c r="A315" s="9">
        <v>95</v>
      </c>
      <c r="B315" s="18" t="s">
        <v>813</v>
      </c>
      <c r="C315" s="18" t="s">
        <v>102</v>
      </c>
      <c r="D315" s="18" t="s">
        <v>94</v>
      </c>
      <c r="E315" s="10" t="s">
        <v>37</v>
      </c>
      <c r="F315" s="10" t="s">
        <v>100</v>
      </c>
      <c r="G315" s="11">
        <v>25000</v>
      </c>
      <c r="H315" s="11">
        <f t="shared" si="79"/>
        <v>23522.5</v>
      </c>
      <c r="I315" s="11">
        <f t="shared" si="67"/>
        <v>717.5</v>
      </c>
      <c r="J315" s="11">
        <f t="shared" si="68"/>
        <v>1774.9999999999998</v>
      </c>
      <c r="K315" s="11">
        <f t="shared" si="69"/>
        <v>275</v>
      </c>
      <c r="L315" s="11">
        <f t="shared" si="75"/>
        <v>760</v>
      </c>
      <c r="M315" s="11">
        <f t="shared" si="76"/>
        <v>1772.5000000000002</v>
      </c>
      <c r="N315" s="11"/>
      <c r="O315" s="11">
        <f t="shared" si="80"/>
        <v>5300</v>
      </c>
      <c r="P315" s="11">
        <v>25</v>
      </c>
      <c r="Q315" s="13">
        <v>2100.16</v>
      </c>
      <c r="R315" s="13"/>
      <c r="S315" s="13"/>
      <c r="T315" s="13">
        <v>200</v>
      </c>
      <c r="U315" s="19">
        <f t="shared" si="78"/>
        <v>0</v>
      </c>
      <c r="V315" s="13"/>
      <c r="W315" s="13">
        <f t="shared" si="74"/>
        <v>2325.16</v>
      </c>
      <c r="X315" s="13">
        <f t="shared" si="71"/>
        <v>1477.5</v>
      </c>
      <c r="Y315" s="13">
        <f t="shared" si="81"/>
        <v>3547.5</v>
      </c>
      <c r="Z315" s="13">
        <f t="shared" si="72"/>
        <v>21197.34</v>
      </c>
      <c r="AA315" s="35" t="s">
        <v>644</v>
      </c>
      <c r="AB315" s="35">
        <v>2024</v>
      </c>
    </row>
    <row r="316" spans="1:28" ht="15.75" x14ac:dyDescent="0.25">
      <c r="A316" s="9">
        <v>96</v>
      </c>
      <c r="B316" s="10" t="s">
        <v>193</v>
      </c>
      <c r="C316" s="10" t="s">
        <v>103</v>
      </c>
      <c r="D316" s="10" t="s">
        <v>22</v>
      </c>
      <c r="E316" s="10" t="s">
        <v>54</v>
      </c>
      <c r="F316" s="10" t="s">
        <v>100</v>
      </c>
      <c r="G316" s="11">
        <v>30000</v>
      </c>
      <c r="H316" s="11">
        <f t="shared" si="79"/>
        <v>26511.54</v>
      </c>
      <c r="I316" s="11">
        <f t="shared" si="67"/>
        <v>861</v>
      </c>
      <c r="J316" s="11">
        <f t="shared" si="68"/>
        <v>2130</v>
      </c>
      <c r="K316" s="11">
        <f t="shared" si="69"/>
        <v>330.00000000000006</v>
      </c>
      <c r="L316" s="11">
        <f t="shared" si="75"/>
        <v>912</v>
      </c>
      <c r="M316" s="11">
        <f t="shared" si="76"/>
        <v>2127</v>
      </c>
      <c r="N316" s="11">
        <v>1715.46</v>
      </c>
      <c r="O316" s="11">
        <f t="shared" si="80"/>
        <v>8075.46</v>
      </c>
      <c r="P316" s="11">
        <v>25</v>
      </c>
      <c r="Q316" s="13">
        <v>500</v>
      </c>
      <c r="R316" s="13"/>
      <c r="S316" s="13"/>
      <c r="T316" s="13">
        <v>200</v>
      </c>
      <c r="U316" s="19">
        <f t="shared" si="78"/>
        <v>0</v>
      </c>
      <c r="V316" s="13"/>
      <c r="W316" s="13">
        <f t="shared" si="74"/>
        <v>725</v>
      </c>
      <c r="X316" s="13">
        <f t="shared" si="71"/>
        <v>3488.46</v>
      </c>
      <c r="Y316" s="13">
        <f t="shared" si="81"/>
        <v>4257</v>
      </c>
      <c r="Z316" s="13">
        <f t="shared" si="72"/>
        <v>25786.54</v>
      </c>
      <c r="AA316" s="35" t="s">
        <v>644</v>
      </c>
      <c r="AB316" s="35">
        <v>2024</v>
      </c>
    </row>
    <row r="317" spans="1:28" ht="15.75" x14ac:dyDescent="0.25">
      <c r="A317" s="9">
        <v>97</v>
      </c>
      <c r="B317" s="10" t="s">
        <v>197</v>
      </c>
      <c r="C317" s="10" t="s">
        <v>103</v>
      </c>
      <c r="D317" s="10" t="s">
        <v>94</v>
      </c>
      <c r="E317" s="10" t="s">
        <v>54</v>
      </c>
      <c r="F317" s="10" t="s">
        <v>100</v>
      </c>
      <c r="G317" s="11">
        <v>30000</v>
      </c>
      <c r="H317" s="11">
        <f t="shared" si="79"/>
        <v>28227</v>
      </c>
      <c r="I317" s="11">
        <f t="shared" si="67"/>
        <v>861</v>
      </c>
      <c r="J317" s="11">
        <f t="shared" si="68"/>
        <v>2130</v>
      </c>
      <c r="K317" s="11">
        <f t="shared" si="69"/>
        <v>330.00000000000006</v>
      </c>
      <c r="L317" s="11">
        <f t="shared" si="75"/>
        <v>912</v>
      </c>
      <c r="M317" s="11">
        <f t="shared" si="76"/>
        <v>2127</v>
      </c>
      <c r="N317" s="11"/>
      <c r="O317" s="11">
        <f t="shared" si="80"/>
        <v>6360</v>
      </c>
      <c r="P317" s="11">
        <v>25</v>
      </c>
      <c r="Q317" s="13"/>
      <c r="R317" s="13"/>
      <c r="S317" s="13"/>
      <c r="T317" s="13">
        <v>200</v>
      </c>
      <c r="U317" s="19">
        <f t="shared" si="78"/>
        <v>0</v>
      </c>
      <c r="V317" s="13"/>
      <c r="W317" s="13">
        <f t="shared" si="74"/>
        <v>225</v>
      </c>
      <c r="X317" s="13">
        <f t="shared" si="71"/>
        <v>1773</v>
      </c>
      <c r="Y317" s="13">
        <f t="shared" si="81"/>
        <v>4257</v>
      </c>
      <c r="Z317" s="13">
        <f t="shared" si="72"/>
        <v>28002</v>
      </c>
      <c r="AA317" s="35" t="s">
        <v>644</v>
      </c>
      <c r="AB317" s="35">
        <v>2024</v>
      </c>
    </row>
    <row r="318" spans="1:28" ht="30.75" x14ac:dyDescent="0.25">
      <c r="A318" s="9">
        <v>98</v>
      </c>
      <c r="B318" s="10" t="s">
        <v>898</v>
      </c>
      <c r="C318" s="10" t="s">
        <v>103</v>
      </c>
      <c r="D318" s="10" t="s">
        <v>22</v>
      </c>
      <c r="E318" s="10" t="s">
        <v>54</v>
      </c>
      <c r="F318" s="10" t="s">
        <v>100</v>
      </c>
      <c r="G318" s="11">
        <v>30000</v>
      </c>
      <c r="H318" s="11">
        <f t="shared" si="79"/>
        <v>28227</v>
      </c>
      <c r="I318" s="11">
        <f t="shared" si="67"/>
        <v>861</v>
      </c>
      <c r="J318" s="11">
        <f t="shared" si="68"/>
        <v>2130</v>
      </c>
      <c r="K318" s="11">
        <f t="shared" si="69"/>
        <v>330.00000000000006</v>
      </c>
      <c r="L318" s="11">
        <f t="shared" si="75"/>
        <v>912</v>
      </c>
      <c r="M318" s="11">
        <f t="shared" si="76"/>
        <v>2127</v>
      </c>
      <c r="N318" s="11"/>
      <c r="O318" s="11">
        <f t="shared" si="80"/>
        <v>6360</v>
      </c>
      <c r="P318" s="11">
        <v>25</v>
      </c>
      <c r="Q318" s="13">
        <v>4777.8999999999996</v>
      </c>
      <c r="R318" s="13"/>
      <c r="S318" s="13"/>
      <c r="T318" s="13">
        <v>200</v>
      </c>
      <c r="U318" s="19">
        <f t="shared" si="78"/>
        <v>0</v>
      </c>
      <c r="V318" s="13"/>
      <c r="W318" s="13">
        <f t="shared" si="74"/>
        <v>5002.8999999999996</v>
      </c>
      <c r="X318" s="13">
        <f t="shared" si="71"/>
        <v>1773</v>
      </c>
      <c r="Y318" s="13">
        <f t="shared" si="81"/>
        <v>4257</v>
      </c>
      <c r="Z318" s="13">
        <f t="shared" si="72"/>
        <v>23224.1</v>
      </c>
      <c r="AA318" s="35" t="s">
        <v>644</v>
      </c>
      <c r="AB318" s="35">
        <v>2024</v>
      </c>
    </row>
    <row r="319" spans="1:28" ht="30.75" x14ac:dyDescent="0.25">
      <c r="A319" s="9">
        <v>99</v>
      </c>
      <c r="B319" s="10" t="s">
        <v>200</v>
      </c>
      <c r="C319" s="10" t="s">
        <v>103</v>
      </c>
      <c r="D319" s="10" t="s">
        <v>19</v>
      </c>
      <c r="E319" s="10" t="s">
        <v>60</v>
      </c>
      <c r="F319" s="10" t="s">
        <v>100</v>
      </c>
      <c r="G319" s="11">
        <v>35000</v>
      </c>
      <c r="H319" s="11">
        <f t="shared" si="79"/>
        <v>32931.5</v>
      </c>
      <c r="I319" s="11">
        <f t="shared" si="67"/>
        <v>1004.5</v>
      </c>
      <c r="J319" s="11">
        <f t="shared" si="68"/>
        <v>2485</v>
      </c>
      <c r="K319" s="11">
        <f t="shared" si="69"/>
        <v>385.00000000000006</v>
      </c>
      <c r="L319" s="11">
        <f t="shared" si="75"/>
        <v>1064</v>
      </c>
      <c r="M319" s="11">
        <f t="shared" si="76"/>
        <v>2481.5</v>
      </c>
      <c r="N319" s="11"/>
      <c r="O319" s="11">
        <f t="shared" si="80"/>
        <v>7420</v>
      </c>
      <c r="P319" s="11">
        <v>25</v>
      </c>
      <c r="Q319" s="13">
        <v>17474.189999999999</v>
      </c>
      <c r="R319" s="13"/>
      <c r="S319" s="13">
        <v>1496.22</v>
      </c>
      <c r="T319" s="13">
        <v>200</v>
      </c>
      <c r="U319" s="19">
        <f t="shared" si="78"/>
        <v>0</v>
      </c>
      <c r="V319" s="13"/>
      <c r="W319" s="13">
        <f t="shared" si="74"/>
        <v>19195.41</v>
      </c>
      <c r="X319" s="13">
        <f t="shared" si="71"/>
        <v>2068.5</v>
      </c>
      <c r="Y319" s="13">
        <f t="shared" si="81"/>
        <v>4966.5</v>
      </c>
      <c r="Z319" s="13">
        <f t="shared" si="72"/>
        <v>13736.09</v>
      </c>
      <c r="AA319" s="35" t="s">
        <v>644</v>
      </c>
      <c r="AB319" s="35">
        <v>2024</v>
      </c>
    </row>
    <row r="320" spans="1:28" ht="15.75" x14ac:dyDescent="0.25">
      <c r="A320" s="9">
        <v>100</v>
      </c>
      <c r="B320" s="18" t="s">
        <v>814</v>
      </c>
      <c r="C320" s="18" t="s">
        <v>103</v>
      </c>
      <c r="D320" s="18" t="s">
        <v>811</v>
      </c>
      <c r="E320" s="10" t="s">
        <v>54</v>
      </c>
      <c r="F320" s="18" t="s">
        <v>99</v>
      </c>
      <c r="G320" s="11">
        <v>45000</v>
      </c>
      <c r="H320" s="11">
        <f t="shared" si="79"/>
        <v>40625.040000000001</v>
      </c>
      <c r="I320" s="11">
        <f t="shared" si="67"/>
        <v>1291.5</v>
      </c>
      <c r="J320" s="11">
        <f t="shared" si="68"/>
        <v>3194.9999999999995</v>
      </c>
      <c r="K320" s="11">
        <f t="shared" si="69"/>
        <v>495.00000000000006</v>
      </c>
      <c r="L320" s="11">
        <f t="shared" si="75"/>
        <v>1368</v>
      </c>
      <c r="M320" s="11">
        <f t="shared" si="76"/>
        <v>3190.5</v>
      </c>
      <c r="N320" s="11">
        <v>1715.46</v>
      </c>
      <c r="O320" s="11">
        <f t="shared" si="80"/>
        <v>11255.46</v>
      </c>
      <c r="P320" s="11">
        <v>25</v>
      </c>
      <c r="Q320" s="13">
        <v>1500</v>
      </c>
      <c r="R320" s="13"/>
      <c r="S320" s="13">
        <v>797.28</v>
      </c>
      <c r="T320" s="13">
        <v>200</v>
      </c>
      <c r="U320" s="19">
        <v>891.01</v>
      </c>
      <c r="V320" s="13"/>
      <c r="W320" s="13">
        <f>P320+Q320+R320+S320+T320+U320</f>
        <v>3413.29</v>
      </c>
      <c r="X320" s="13">
        <f t="shared" si="71"/>
        <v>4374.96</v>
      </c>
      <c r="Y320" s="13">
        <f t="shared" si="81"/>
        <v>6385.5</v>
      </c>
      <c r="Z320" s="13">
        <f t="shared" si="72"/>
        <v>37211.75</v>
      </c>
      <c r="AA320" s="35" t="s">
        <v>644</v>
      </c>
      <c r="AB320" s="35">
        <v>2024</v>
      </c>
    </row>
    <row r="321" spans="1:28" ht="30.75" x14ac:dyDescent="0.25">
      <c r="A321" s="20">
        <v>101</v>
      </c>
      <c r="B321" s="21" t="s">
        <v>895</v>
      </c>
      <c r="C321" s="21" t="s">
        <v>103</v>
      </c>
      <c r="D321" s="21" t="s">
        <v>22</v>
      </c>
      <c r="E321" s="21" t="s">
        <v>883</v>
      </c>
      <c r="F321" s="21" t="s">
        <v>84</v>
      </c>
      <c r="G321" s="22">
        <v>26000</v>
      </c>
      <c r="H321" s="22">
        <f t="shared" si="79"/>
        <v>24463.4</v>
      </c>
      <c r="I321" s="22">
        <f t="shared" si="67"/>
        <v>746.2</v>
      </c>
      <c r="J321" s="22">
        <f t="shared" si="68"/>
        <v>1845.9999999999998</v>
      </c>
      <c r="K321" s="22">
        <f t="shared" si="69"/>
        <v>286.00000000000006</v>
      </c>
      <c r="L321" s="22">
        <f t="shared" si="75"/>
        <v>790.4</v>
      </c>
      <c r="M321" s="22">
        <f t="shared" si="76"/>
        <v>1843.4</v>
      </c>
      <c r="N321" s="22"/>
      <c r="O321" s="22">
        <f t="shared" si="80"/>
        <v>5512</v>
      </c>
      <c r="P321" s="22">
        <v>25</v>
      </c>
      <c r="Q321" s="13"/>
      <c r="R321" s="15"/>
      <c r="S321" s="13"/>
      <c r="T321" s="15">
        <v>200</v>
      </c>
      <c r="U321" s="26">
        <f t="shared" si="78"/>
        <v>0</v>
      </c>
      <c r="V321" s="15"/>
      <c r="W321" s="15">
        <f t="shared" ref="W321:W331" si="82">P321+Q321+R321+S321+T321+U321</f>
        <v>225</v>
      </c>
      <c r="X321" s="15">
        <f t="shared" si="71"/>
        <v>1536.6</v>
      </c>
      <c r="Y321" s="15">
        <f t="shared" si="81"/>
        <v>3689.3999999999996</v>
      </c>
      <c r="Z321" s="13">
        <f t="shared" si="72"/>
        <v>24238.400000000001</v>
      </c>
      <c r="AA321" s="35" t="s">
        <v>644</v>
      </c>
      <c r="AB321" s="35">
        <v>2024</v>
      </c>
    </row>
    <row r="322" spans="1:28" ht="15.75" x14ac:dyDescent="0.25">
      <c r="A322" s="9">
        <v>102</v>
      </c>
      <c r="B322" s="10" t="s">
        <v>884</v>
      </c>
      <c r="C322" s="10" t="s">
        <v>103</v>
      </c>
      <c r="D322" s="10" t="s">
        <v>22</v>
      </c>
      <c r="E322" s="10" t="s">
        <v>54</v>
      </c>
      <c r="F322" s="10" t="s">
        <v>84</v>
      </c>
      <c r="G322" s="11">
        <v>25000</v>
      </c>
      <c r="H322" s="11">
        <f t="shared" si="79"/>
        <v>23522.5</v>
      </c>
      <c r="I322" s="11">
        <f t="shared" si="67"/>
        <v>717.5</v>
      </c>
      <c r="J322" s="11">
        <f t="shared" si="68"/>
        <v>1774.9999999999998</v>
      </c>
      <c r="K322" s="11">
        <f t="shared" si="69"/>
        <v>275</v>
      </c>
      <c r="L322" s="11">
        <f t="shared" si="75"/>
        <v>760</v>
      </c>
      <c r="M322" s="11">
        <f t="shared" si="76"/>
        <v>1772.5000000000002</v>
      </c>
      <c r="N322" s="11"/>
      <c r="O322" s="11">
        <f t="shared" si="80"/>
        <v>5300</v>
      </c>
      <c r="P322" s="11">
        <v>25</v>
      </c>
      <c r="Q322" s="13"/>
      <c r="R322" s="13"/>
      <c r="S322" s="13">
        <v>39.200000000000003</v>
      </c>
      <c r="T322" s="13">
        <v>200</v>
      </c>
      <c r="U322" s="19">
        <f t="shared" si="78"/>
        <v>0</v>
      </c>
      <c r="V322" s="13"/>
      <c r="W322" s="13">
        <f t="shared" si="82"/>
        <v>264.2</v>
      </c>
      <c r="X322" s="13">
        <f t="shared" si="71"/>
        <v>1477.5</v>
      </c>
      <c r="Y322" s="15">
        <f t="shared" si="81"/>
        <v>3547.5</v>
      </c>
      <c r="Z322" s="13">
        <f t="shared" si="72"/>
        <v>23258.3</v>
      </c>
      <c r="AA322" s="35" t="s">
        <v>644</v>
      </c>
      <c r="AB322" s="35">
        <v>2024</v>
      </c>
    </row>
    <row r="323" spans="1:28" ht="15.75" x14ac:dyDescent="0.25">
      <c r="A323" s="9">
        <v>103</v>
      </c>
      <c r="B323" s="10" t="s">
        <v>885</v>
      </c>
      <c r="C323" s="10" t="s">
        <v>103</v>
      </c>
      <c r="D323" s="10" t="s">
        <v>22</v>
      </c>
      <c r="E323" s="10" t="s">
        <v>886</v>
      </c>
      <c r="F323" s="10" t="s">
        <v>84</v>
      </c>
      <c r="G323" s="11">
        <v>20000</v>
      </c>
      <c r="H323" s="11">
        <f t="shared" si="79"/>
        <v>18818</v>
      </c>
      <c r="I323" s="11">
        <f t="shared" si="67"/>
        <v>574</v>
      </c>
      <c r="J323" s="11">
        <f t="shared" si="68"/>
        <v>1419.9999999999998</v>
      </c>
      <c r="K323" s="11">
        <f t="shared" si="69"/>
        <v>220.00000000000003</v>
      </c>
      <c r="L323" s="11">
        <f t="shared" si="75"/>
        <v>608</v>
      </c>
      <c r="M323" s="11">
        <f t="shared" si="76"/>
        <v>1418</v>
      </c>
      <c r="N323" s="11"/>
      <c r="O323" s="11">
        <f t="shared" si="80"/>
        <v>4240</v>
      </c>
      <c r="P323" s="11">
        <v>25</v>
      </c>
      <c r="Q323" s="13"/>
      <c r="R323" s="13"/>
      <c r="S323" s="13"/>
      <c r="T323" s="13">
        <v>200</v>
      </c>
      <c r="U323" s="19">
        <f t="shared" si="78"/>
        <v>0</v>
      </c>
      <c r="V323" s="13"/>
      <c r="W323" s="13">
        <f t="shared" si="82"/>
        <v>225</v>
      </c>
      <c r="X323" s="13">
        <f t="shared" si="71"/>
        <v>1182</v>
      </c>
      <c r="Y323" s="15">
        <f t="shared" si="81"/>
        <v>2838</v>
      </c>
      <c r="Z323" s="13">
        <f t="shared" si="72"/>
        <v>18593</v>
      </c>
      <c r="AA323" s="35" t="s">
        <v>644</v>
      </c>
      <c r="AB323" s="35">
        <v>2024</v>
      </c>
    </row>
    <row r="324" spans="1:28" ht="15.75" x14ac:dyDescent="0.25">
      <c r="A324" s="9">
        <v>104</v>
      </c>
      <c r="B324" s="10" t="s">
        <v>887</v>
      </c>
      <c r="C324" s="10" t="s">
        <v>102</v>
      </c>
      <c r="D324" s="10" t="s">
        <v>896</v>
      </c>
      <c r="E324" s="10" t="s">
        <v>32</v>
      </c>
      <c r="F324" s="10" t="s">
        <v>84</v>
      </c>
      <c r="G324" s="11">
        <v>46000</v>
      </c>
      <c r="H324" s="11">
        <f t="shared" si="79"/>
        <v>43281.4</v>
      </c>
      <c r="I324" s="11">
        <f t="shared" si="67"/>
        <v>1320.2</v>
      </c>
      <c r="J324" s="11">
        <f t="shared" si="68"/>
        <v>3265.9999999999995</v>
      </c>
      <c r="K324" s="11">
        <f t="shared" si="69"/>
        <v>506.00000000000006</v>
      </c>
      <c r="L324" s="11">
        <f t="shared" si="75"/>
        <v>1398.4</v>
      </c>
      <c r="M324" s="11">
        <f t="shared" si="76"/>
        <v>3261.4</v>
      </c>
      <c r="N324" s="11"/>
      <c r="O324" s="11">
        <f t="shared" si="80"/>
        <v>9752</v>
      </c>
      <c r="P324" s="11">
        <v>25</v>
      </c>
      <c r="Q324" s="13"/>
      <c r="R324" s="13"/>
      <c r="S324" s="13"/>
      <c r="T324" s="13">
        <v>200</v>
      </c>
      <c r="U324" s="19">
        <f t="shared" si="78"/>
        <v>1289.4598750000005</v>
      </c>
      <c r="V324" s="13"/>
      <c r="W324" s="13">
        <f t="shared" si="82"/>
        <v>1514.4598750000005</v>
      </c>
      <c r="X324" s="13">
        <f t="shared" si="71"/>
        <v>2718.6000000000004</v>
      </c>
      <c r="Y324" s="15">
        <f t="shared" si="81"/>
        <v>6527.4</v>
      </c>
      <c r="Z324" s="13">
        <f t="shared" si="72"/>
        <v>41766.940125000001</v>
      </c>
      <c r="AA324" s="35" t="s">
        <v>644</v>
      </c>
      <c r="AB324" s="35">
        <v>2024</v>
      </c>
    </row>
    <row r="325" spans="1:28" ht="15.75" x14ac:dyDescent="0.25">
      <c r="A325" s="9">
        <v>105</v>
      </c>
      <c r="B325" s="10" t="s">
        <v>888</v>
      </c>
      <c r="C325" s="10" t="s">
        <v>103</v>
      </c>
      <c r="D325" s="10" t="s">
        <v>22</v>
      </c>
      <c r="E325" s="10" t="s">
        <v>80</v>
      </c>
      <c r="F325" s="10" t="s">
        <v>84</v>
      </c>
      <c r="G325" s="11">
        <v>130000</v>
      </c>
      <c r="H325" s="11">
        <f t="shared" si="79"/>
        <v>122317</v>
      </c>
      <c r="I325" s="11">
        <f t="shared" si="67"/>
        <v>3731</v>
      </c>
      <c r="J325" s="11">
        <f t="shared" si="68"/>
        <v>9230</v>
      </c>
      <c r="K325" s="11">
        <f t="shared" si="69"/>
        <v>822.89</v>
      </c>
      <c r="L325" s="11">
        <f t="shared" si="75"/>
        <v>3952</v>
      </c>
      <c r="M325" s="11">
        <f t="shared" si="76"/>
        <v>9217</v>
      </c>
      <c r="N325" s="11"/>
      <c r="O325" s="11">
        <f t="shared" si="80"/>
        <v>26952.89</v>
      </c>
      <c r="P325" s="11">
        <v>25</v>
      </c>
      <c r="Q325" s="13"/>
      <c r="R325" s="13"/>
      <c r="S325" s="13"/>
      <c r="T325" s="13">
        <v>200</v>
      </c>
      <c r="U325" s="19">
        <f t="shared" si="78"/>
        <v>19162.187291666665</v>
      </c>
      <c r="V325" s="13"/>
      <c r="W325" s="13">
        <f t="shared" si="82"/>
        <v>19387.187291666665</v>
      </c>
      <c r="X325" s="13">
        <f t="shared" si="71"/>
        <v>7683</v>
      </c>
      <c r="Y325" s="15">
        <f t="shared" si="81"/>
        <v>18447</v>
      </c>
      <c r="Z325" s="13">
        <f t="shared" si="72"/>
        <v>102929.81270833334</v>
      </c>
      <c r="AA325" s="35" t="s">
        <v>644</v>
      </c>
      <c r="AB325" s="35">
        <v>2024</v>
      </c>
    </row>
    <row r="326" spans="1:28" ht="15.75" x14ac:dyDescent="0.25">
      <c r="A326" s="9">
        <v>106</v>
      </c>
      <c r="B326" s="10" t="s">
        <v>901</v>
      </c>
      <c r="C326" s="10" t="s">
        <v>103</v>
      </c>
      <c r="D326" s="10" t="s">
        <v>22</v>
      </c>
      <c r="E326" s="10" t="s">
        <v>54</v>
      </c>
      <c r="F326" s="10" t="s">
        <v>84</v>
      </c>
      <c r="G326" s="11">
        <v>25000</v>
      </c>
      <c r="H326" s="11">
        <f t="shared" si="79"/>
        <v>23522.5</v>
      </c>
      <c r="I326" s="11">
        <f t="shared" si="67"/>
        <v>717.5</v>
      </c>
      <c r="J326" s="11">
        <f t="shared" si="68"/>
        <v>1774.9999999999998</v>
      </c>
      <c r="K326" s="11">
        <f t="shared" si="69"/>
        <v>275</v>
      </c>
      <c r="L326" s="11">
        <f t="shared" si="75"/>
        <v>760</v>
      </c>
      <c r="M326" s="11">
        <f t="shared" si="76"/>
        <v>1772.5000000000002</v>
      </c>
      <c r="N326" s="11"/>
      <c r="O326" s="11">
        <f t="shared" si="80"/>
        <v>5300</v>
      </c>
      <c r="P326" s="11">
        <v>25</v>
      </c>
      <c r="Q326" s="32"/>
      <c r="R326" s="33"/>
      <c r="S326" s="13">
        <v>129.6</v>
      </c>
      <c r="T326" s="13">
        <v>200</v>
      </c>
      <c r="U326" s="19">
        <f t="shared" si="78"/>
        <v>0</v>
      </c>
      <c r="V326" s="33"/>
      <c r="W326" s="13">
        <f t="shared" si="82"/>
        <v>354.6</v>
      </c>
      <c r="X326" s="13">
        <f t="shared" si="71"/>
        <v>1477.5</v>
      </c>
      <c r="Y326" s="15">
        <f t="shared" si="81"/>
        <v>3547.5</v>
      </c>
      <c r="Z326" s="13">
        <f t="shared" si="72"/>
        <v>23167.9</v>
      </c>
      <c r="AA326" s="35" t="s">
        <v>644</v>
      </c>
      <c r="AB326" s="35">
        <v>2024</v>
      </c>
    </row>
    <row r="327" spans="1:28" ht="15.75" x14ac:dyDescent="0.25">
      <c r="A327" s="9">
        <v>107</v>
      </c>
      <c r="B327" s="10" t="s">
        <v>902</v>
      </c>
      <c r="C327" s="10" t="s">
        <v>102</v>
      </c>
      <c r="D327" s="10" t="s">
        <v>22</v>
      </c>
      <c r="E327" s="10" t="s">
        <v>37</v>
      </c>
      <c r="F327" s="10" t="s">
        <v>84</v>
      </c>
      <c r="G327" s="11">
        <v>25000</v>
      </c>
      <c r="H327" s="11">
        <f t="shared" si="79"/>
        <v>23522.5</v>
      </c>
      <c r="I327" s="11">
        <f t="shared" si="67"/>
        <v>717.5</v>
      </c>
      <c r="J327" s="11">
        <f t="shared" si="68"/>
        <v>1774.9999999999998</v>
      </c>
      <c r="K327" s="11">
        <f t="shared" si="69"/>
        <v>275</v>
      </c>
      <c r="L327" s="11">
        <f t="shared" si="75"/>
        <v>760</v>
      </c>
      <c r="M327" s="11">
        <f t="shared" si="76"/>
        <v>1772.5000000000002</v>
      </c>
      <c r="N327" s="11"/>
      <c r="O327" s="11">
        <f t="shared" si="80"/>
        <v>5300</v>
      </c>
      <c r="P327" s="11">
        <v>25</v>
      </c>
      <c r="Q327" s="32"/>
      <c r="R327" s="33"/>
      <c r="S327" s="13"/>
      <c r="T327" s="13">
        <v>200</v>
      </c>
      <c r="U327" s="19">
        <f t="shared" si="78"/>
        <v>0</v>
      </c>
      <c r="V327" s="33"/>
      <c r="W327" s="13">
        <f t="shared" si="82"/>
        <v>225</v>
      </c>
      <c r="X327" s="13">
        <f t="shared" si="71"/>
        <v>1477.5</v>
      </c>
      <c r="Y327" s="15">
        <f t="shared" si="81"/>
        <v>3547.5</v>
      </c>
      <c r="Z327" s="13">
        <f t="shared" si="72"/>
        <v>23297.5</v>
      </c>
      <c r="AA327" s="35" t="s">
        <v>644</v>
      </c>
      <c r="AB327" s="35">
        <v>2024</v>
      </c>
    </row>
    <row r="328" spans="1:28" ht="30.75" x14ac:dyDescent="0.25">
      <c r="A328" s="9">
        <v>108</v>
      </c>
      <c r="B328" s="10" t="s">
        <v>903</v>
      </c>
      <c r="C328" s="10" t="s">
        <v>102</v>
      </c>
      <c r="D328" s="10" t="s">
        <v>22</v>
      </c>
      <c r="E328" s="10" t="s">
        <v>37</v>
      </c>
      <c r="F328" s="10" t="s">
        <v>84</v>
      </c>
      <c r="G328" s="11">
        <v>25000</v>
      </c>
      <c r="H328" s="11">
        <f t="shared" si="79"/>
        <v>23522.5</v>
      </c>
      <c r="I328" s="11">
        <f t="shared" si="67"/>
        <v>717.5</v>
      </c>
      <c r="J328" s="11">
        <f t="shared" si="68"/>
        <v>1774.9999999999998</v>
      </c>
      <c r="K328" s="11">
        <f t="shared" si="69"/>
        <v>275</v>
      </c>
      <c r="L328" s="11">
        <f t="shared" si="75"/>
        <v>760</v>
      </c>
      <c r="M328" s="11">
        <f t="shared" si="76"/>
        <v>1772.5000000000002</v>
      </c>
      <c r="N328" s="11"/>
      <c r="O328" s="11">
        <f t="shared" si="80"/>
        <v>5300</v>
      </c>
      <c r="P328" s="11">
        <v>25</v>
      </c>
      <c r="Q328" s="32"/>
      <c r="R328" s="33"/>
      <c r="S328" s="13">
        <v>15</v>
      </c>
      <c r="T328" s="13">
        <v>200</v>
      </c>
      <c r="U328" s="19">
        <f t="shared" si="78"/>
        <v>0</v>
      </c>
      <c r="V328" s="33"/>
      <c r="W328" s="13">
        <f t="shared" si="82"/>
        <v>240</v>
      </c>
      <c r="X328" s="13">
        <f t="shared" si="71"/>
        <v>1477.5</v>
      </c>
      <c r="Y328" s="15">
        <f t="shared" si="81"/>
        <v>3547.5</v>
      </c>
      <c r="Z328" s="13">
        <f t="shared" si="72"/>
        <v>23282.5</v>
      </c>
      <c r="AA328" s="35" t="s">
        <v>644</v>
      </c>
      <c r="AB328" s="35">
        <v>2024</v>
      </c>
    </row>
    <row r="329" spans="1:28" ht="15.75" x14ac:dyDescent="0.25">
      <c r="A329" s="9">
        <v>109</v>
      </c>
      <c r="B329" s="10" t="s">
        <v>904</v>
      </c>
      <c r="C329" s="10" t="s">
        <v>102</v>
      </c>
      <c r="D329" s="10" t="s">
        <v>801</v>
      </c>
      <c r="E329" s="10" t="s">
        <v>33</v>
      </c>
      <c r="F329" s="10" t="s">
        <v>84</v>
      </c>
      <c r="G329" s="11">
        <v>30000</v>
      </c>
      <c r="H329" s="11">
        <f t="shared" si="79"/>
        <v>28227</v>
      </c>
      <c r="I329" s="11">
        <f t="shared" si="67"/>
        <v>861</v>
      </c>
      <c r="J329" s="11">
        <f t="shared" si="68"/>
        <v>2130</v>
      </c>
      <c r="K329" s="11">
        <f t="shared" si="69"/>
        <v>330.00000000000006</v>
      </c>
      <c r="L329" s="11">
        <f t="shared" si="75"/>
        <v>912</v>
      </c>
      <c r="M329" s="11">
        <f t="shared" si="76"/>
        <v>2127</v>
      </c>
      <c r="N329" s="11"/>
      <c r="O329" s="11">
        <f t="shared" si="80"/>
        <v>6360</v>
      </c>
      <c r="P329" s="11">
        <v>25</v>
      </c>
      <c r="Q329" s="32"/>
      <c r="R329" s="33"/>
      <c r="S329" s="13">
        <v>178.29</v>
      </c>
      <c r="T329" s="13">
        <v>200</v>
      </c>
      <c r="U329" s="19">
        <f t="shared" si="78"/>
        <v>0</v>
      </c>
      <c r="V329" s="33"/>
      <c r="W329" s="13">
        <f t="shared" si="82"/>
        <v>403.28999999999996</v>
      </c>
      <c r="X329" s="13">
        <f t="shared" si="71"/>
        <v>1773</v>
      </c>
      <c r="Y329" s="15">
        <f t="shared" si="81"/>
        <v>4257</v>
      </c>
      <c r="Z329" s="13">
        <f t="shared" si="72"/>
        <v>27823.71</v>
      </c>
      <c r="AA329" s="35" t="s">
        <v>644</v>
      </c>
      <c r="AB329" s="35">
        <v>2024</v>
      </c>
    </row>
    <row r="330" spans="1:28" ht="15.75" x14ac:dyDescent="0.25">
      <c r="A330" s="9">
        <v>110</v>
      </c>
      <c r="B330" s="10" t="s">
        <v>905</v>
      </c>
      <c r="C330" s="10" t="s">
        <v>102</v>
      </c>
      <c r="D330" s="10" t="s">
        <v>22</v>
      </c>
      <c r="E330" s="10" t="s">
        <v>37</v>
      </c>
      <c r="F330" s="10" t="s">
        <v>84</v>
      </c>
      <c r="G330" s="11">
        <v>25000</v>
      </c>
      <c r="H330" s="11">
        <f t="shared" si="79"/>
        <v>23522.5</v>
      </c>
      <c r="I330" s="11">
        <f t="shared" si="67"/>
        <v>717.5</v>
      </c>
      <c r="J330" s="11">
        <f t="shared" si="68"/>
        <v>1774.9999999999998</v>
      </c>
      <c r="K330" s="11">
        <f t="shared" si="69"/>
        <v>275</v>
      </c>
      <c r="L330" s="11">
        <f t="shared" si="75"/>
        <v>760</v>
      </c>
      <c r="M330" s="11">
        <f t="shared" si="76"/>
        <v>1772.5000000000002</v>
      </c>
      <c r="N330" s="11"/>
      <c r="O330" s="11">
        <f t="shared" si="80"/>
        <v>5300</v>
      </c>
      <c r="P330" s="11">
        <v>25</v>
      </c>
      <c r="Q330" s="32"/>
      <c r="R330" s="33"/>
      <c r="S330" s="13"/>
      <c r="T330" s="13">
        <v>200</v>
      </c>
      <c r="U330" s="19">
        <f t="shared" si="78"/>
        <v>0</v>
      </c>
      <c r="V330" s="33"/>
      <c r="W330" s="13">
        <f t="shared" si="82"/>
        <v>225</v>
      </c>
      <c r="X330" s="13">
        <f t="shared" si="71"/>
        <v>1477.5</v>
      </c>
      <c r="Y330" s="15">
        <f t="shared" si="81"/>
        <v>3547.5</v>
      </c>
      <c r="Z330" s="13">
        <f t="shared" si="72"/>
        <v>23297.5</v>
      </c>
      <c r="AA330" s="35" t="s">
        <v>644</v>
      </c>
      <c r="AB330" s="35">
        <v>2024</v>
      </c>
    </row>
    <row r="331" spans="1:28" ht="15.75" x14ac:dyDescent="0.25">
      <c r="A331" s="17">
        <v>111</v>
      </c>
      <c r="B331" s="17" t="s">
        <v>906</v>
      </c>
      <c r="C331" s="10" t="s">
        <v>102</v>
      </c>
      <c r="D331" s="10" t="s">
        <v>22</v>
      </c>
      <c r="E331" s="10" t="s">
        <v>37</v>
      </c>
      <c r="F331" s="10" t="s">
        <v>84</v>
      </c>
      <c r="G331" s="11">
        <v>25000</v>
      </c>
      <c r="H331" s="11">
        <f t="shared" si="79"/>
        <v>23522.5</v>
      </c>
      <c r="I331" s="11">
        <f t="shared" si="67"/>
        <v>717.5</v>
      </c>
      <c r="J331" s="11">
        <f t="shared" si="68"/>
        <v>1774.9999999999998</v>
      </c>
      <c r="K331" s="11">
        <f t="shared" si="69"/>
        <v>275</v>
      </c>
      <c r="L331" s="11">
        <f t="shared" si="75"/>
        <v>760</v>
      </c>
      <c r="M331" s="11">
        <f t="shared" si="76"/>
        <v>1772.5000000000002</v>
      </c>
      <c r="N331" s="11"/>
      <c r="O331" s="11">
        <f t="shared" si="80"/>
        <v>5300</v>
      </c>
      <c r="P331" s="11">
        <v>25</v>
      </c>
      <c r="Q331" s="11"/>
      <c r="R331" s="11"/>
      <c r="S331" s="34">
        <v>19.600000000000001</v>
      </c>
      <c r="T331" s="13">
        <v>200</v>
      </c>
      <c r="U331" s="19">
        <f t="shared" si="78"/>
        <v>0</v>
      </c>
      <c r="V331" s="11"/>
      <c r="W331" s="13">
        <f t="shared" si="82"/>
        <v>244.6</v>
      </c>
      <c r="X331" s="13">
        <f t="shared" si="71"/>
        <v>1477.5</v>
      </c>
      <c r="Y331" s="15">
        <f t="shared" si="81"/>
        <v>3547.5</v>
      </c>
      <c r="Z331" s="13">
        <f t="shared" si="72"/>
        <v>23277.9</v>
      </c>
      <c r="AA331" s="35" t="s">
        <v>644</v>
      </c>
      <c r="AB331" s="35">
        <v>2024</v>
      </c>
    </row>
    <row r="332" spans="1:28" x14ac:dyDescent="0.25">
      <c r="A332">
        <v>1</v>
      </c>
      <c r="B332" t="s">
        <v>807</v>
      </c>
      <c r="C332" t="s">
        <v>103</v>
      </c>
      <c r="D332" t="s">
        <v>826</v>
      </c>
      <c r="E332" t="s">
        <v>27</v>
      </c>
      <c r="F332" t="s">
        <v>98</v>
      </c>
      <c r="G332">
        <v>360000</v>
      </c>
      <c r="H332">
        <f>+G332-(I332+L332+N332)</f>
        <v>342395.21</v>
      </c>
      <c r="I332">
        <f>IF(G332&lt;=374040,G332*2.87%,9334.68)</f>
        <v>10332</v>
      </c>
      <c r="J332">
        <f>IF(G332&lt;=374040,G332*7.1%,23092.75)</f>
        <v>25559.999999999996</v>
      </c>
      <c r="K332">
        <f>IF(G332&lt;=74808,G332*1.1%,822.89)</f>
        <v>822.89</v>
      </c>
      <c r="L332">
        <v>5685.41</v>
      </c>
      <c r="M332">
        <v>13259.72</v>
      </c>
      <c r="N332">
        <v>1587.38</v>
      </c>
      <c r="O332">
        <f>+I332+J332+K332+L332+M332+N332</f>
        <v>57247.4</v>
      </c>
      <c r="P332">
        <v>25</v>
      </c>
      <c r="S332">
        <v>1328.8</v>
      </c>
      <c r="U332">
        <v>74181.67</v>
      </c>
      <c r="W332">
        <f>P332+Q332+R332+S332+T332+U332</f>
        <v>75535.47</v>
      </c>
      <c r="X332">
        <f>+I332+L332+N332</f>
        <v>17604.79</v>
      </c>
      <c r="Y332">
        <f>+J332+M332</f>
        <v>38819.719999999994</v>
      </c>
      <c r="Z332">
        <f>+G332-(W332+X332)</f>
        <v>266859.74</v>
      </c>
      <c r="AA332" t="s">
        <v>222</v>
      </c>
      <c r="AB332">
        <v>2023</v>
      </c>
    </row>
    <row r="333" spans="1:28" x14ac:dyDescent="0.25">
      <c r="A333">
        <v>2</v>
      </c>
      <c r="B333" t="s">
        <v>784</v>
      </c>
      <c r="C333" t="s">
        <v>102</v>
      </c>
      <c r="D333" t="s">
        <v>19</v>
      </c>
      <c r="E333" t="s">
        <v>71</v>
      </c>
      <c r="F333" t="s">
        <v>98</v>
      </c>
      <c r="G333">
        <v>300000</v>
      </c>
      <c r="H333">
        <f>+G333-(I333+L333+N333)</f>
        <v>285704.59000000003</v>
      </c>
      <c r="I333">
        <f t="shared" ref="I333:I396" si="83">IF(G333&lt;=374040,G333*2.87%,9334.68)</f>
        <v>8610</v>
      </c>
      <c r="J333">
        <f t="shared" ref="J333:J396" si="84">IF(G333&lt;=374040,G333*7.1%,23092.75)</f>
        <v>21299.999999999996</v>
      </c>
      <c r="K333">
        <f t="shared" ref="K333:K396" si="85">IF(G333&lt;=74808,G333*1.1%,822.89)</f>
        <v>822.89</v>
      </c>
      <c r="L333">
        <v>5685.41</v>
      </c>
      <c r="M333">
        <v>13259.72</v>
      </c>
      <c r="O333">
        <f t="shared" ref="O333:O396" si="86">+I333+J333+K333+L333+M333+N333</f>
        <v>49678.02</v>
      </c>
      <c r="P333">
        <v>25</v>
      </c>
      <c r="U333">
        <v>60009.02</v>
      </c>
      <c r="W333">
        <f>P333+Q333+R333+S333+T333+U333</f>
        <v>60034.02</v>
      </c>
      <c r="X333">
        <f t="shared" ref="X333:X396" si="87">+I333+L333+N333</f>
        <v>14295.41</v>
      </c>
      <c r="Y333">
        <f t="shared" ref="Y333:Y347" si="88">+J333+M333</f>
        <v>34559.719999999994</v>
      </c>
      <c r="Z333">
        <f t="shared" ref="Z333:Z396" si="89">+G333-(W333+X333)</f>
        <v>225670.57</v>
      </c>
      <c r="AA333" t="s">
        <v>222</v>
      </c>
      <c r="AB333">
        <v>2023</v>
      </c>
    </row>
    <row r="334" spans="1:28" x14ac:dyDescent="0.25">
      <c r="A334">
        <v>3</v>
      </c>
      <c r="B334" t="s">
        <v>110</v>
      </c>
      <c r="C334" t="s">
        <v>103</v>
      </c>
      <c r="D334" t="s">
        <v>10</v>
      </c>
      <c r="E334" t="s">
        <v>53</v>
      </c>
      <c r="F334" t="s">
        <v>98</v>
      </c>
      <c r="G334">
        <v>300000</v>
      </c>
      <c r="H334">
        <f t="shared" ref="H334:H397" si="90">+G334-(I334+L334+N334)</f>
        <v>285704.59000000003</v>
      </c>
      <c r="I334">
        <f t="shared" si="83"/>
        <v>8610</v>
      </c>
      <c r="J334">
        <f t="shared" si="84"/>
        <v>21299.999999999996</v>
      </c>
      <c r="K334">
        <f t="shared" si="85"/>
        <v>822.89</v>
      </c>
      <c r="L334">
        <v>5685.41</v>
      </c>
      <c r="M334">
        <v>13259.72</v>
      </c>
      <c r="O334">
        <f t="shared" si="86"/>
        <v>49678.02</v>
      </c>
      <c r="P334">
        <v>25</v>
      </c>
      <c r="S334">
        <v>1328.8</v>
      </c>
      <c r="U334">
        <v>60009.02</v>
      </c>
      <c r="W334">
        <f t="shared" ref="W334:W397" si="91">P334+Q334+R334+S334+T334+U334</f>
        <v>61362.82</v>
      </c>
      <c r="X334">
        <f t="shared" si="87"/>
        <v>14295.41</v>
      </c>
      <c r="Y334">
        <f t="shared" si="88"/>
        <v>34559.719999999994</v>
      </c>
      <c r="Z334">
        <f t="shared" si="89"/>
        <v>224341.77000000002</v>
      </c>
      <c r="AA334" t="s">
        <v>222</v>
      </c>
      <c r="AB334">
        <v>2023</v>
      </c>
    </row>
    <row r="335" spans="1:28" x14ac:dyDescent="0.25">
      <c r="A335">
        <v>4</v>
      </c>
      <c r="B335" t="s">
        <v>115</v>
      </c>
      <c r="C335" t="s">
        <v>103</v>
      </c>
      <c r="D335" t="s">
        <v>889</v>
      </c>
      <c r="E335" t="s">
        <v>890</v>
      </c>
      <c r="F335" t="s">
        <v>84</v>
      </c>
      <c r="G335">
        <v>185000</v>
      </c>
      <c r="H335">
        <f>+G335-(I335+L335+N335)</f>
        <v>167716.98000000001</v>
      </c>
      <c r="I335">
        <f t="shared" si="83"/>
        <v>5309.5</v>
      </c>
      <c r="J335">
        <f t="shared" si="84"/>
        <v>13134.999999999998</v>
      </c>
      <c r="K335">
        <f t="shared" si="85"/>
        <v>822.89</v>
      </c>
      <c r="L335">
        <f t="shared" ref="L335:L398" si="92">IF(G335&lt;=187020,G335*3.04%,4943.8)</f>
        <v>5624</v>
      </c>
      <c r="M335">
        <f t="shared" ref="M335:M398" si="93">IF(G335&lt;=187020,G335*7.09%,11530.11)</f>
        <v>13116.5</v>
      </c>
      <c r="N335">
        <v>6349.52</v>
      </c>
      <c r="O335">
        <f t="shared" si="86"/>
        <v>44357.41</v>
      </c>
      <c r="P335">
        <v>25</v>
      </c>
      <c r="Q335">
        <v>48648.800000000003</v>
      </c>
      <c r="S335">
        <v>1328.8</v>
      </c>
      <c r="T335">
        <v>200</v>
      </c>
      <c r="U335">
        <v>30512.11</v>
      </c>
      <c r="W335">
        <f t="shared" si="91"/>
        <v>80714.710000000006</v>
      </c>
      <c r="X335">
        <f t="shared" si="87"/>
        <v>17283.02</v>
      </c>
      <c r="Y335">
        <f t="shared" si="88"/>
        <v>26251.5</v>
      </c>
      <c r="Z335">
        <f t="shared" si="89"/>
        <v>87002.26999999999</v>
      </c>
      <c r="AA335" t="s">
        <v>222</v>
      </c>
      <c r="AB335">
        <v>2023</v>
      </c>
    </row>
    <row r="336" spans="1:28" x14ac:dyDescent="0.25">
      <c r="A336">
        <v>5</v>
      </c>
      <c r="B336" t="s">
        <v>116</v>
      </c>
      <c r="C336" t="s">
        <v>102</v>
      </c>
      <c r="D336" t="s">
        <v>4</v>
      </c>
      <c r="E336" t="s">
        <v>91</v>
      </c>
      <c r="F336" t="s">
        <v>84</v>
      </c>
      <c r="G336">
        <v>185000</v>
      </c>
      <c r="H336">
        <f t="shared" si="90"/>
        <v>174066.5</v>
      </c>
      <c r="I336">
        <f t="shared" si="83"/>
        <v>5309.5</v>
      </c>
      <c r="J336">
        <f t="shared" si="84"/>
        <v>13134.999999999998</v>
      </c>
      <c r="K336">
        <f t="shared" si="85"/>
        <v>822.89</v>
      </c>
      <c r="L336">
        <f t="shared" si="92"/>
        <v>5624</v>
      </c>
      <c r="M336">
        <f t="shared" si="93"/>
        <v>13116.5</v>
      </c>
      <c r="O336">
        <f t="shared" si="86"/>
        <v>38007.89</v>
      </c>
      <c r="P336">
        <v>25</v>
      </c>
      <c r="Q336">
        <v>10669.68</v>
      </c>
      <c r="S336">
        <v>1328.8</v>
      </c>
      <c r="T336">
        <v>200</v>
      </c>
      <c r="U336">
        <v>32099.49</v>
      </c>
      <c r="W336">
        <f t="shared" si="91"/>
        <v>44322.97</v>
      </c>
      <c r="X336">
        <f t="shared" si="87"/>
        <v>10933.5</v>
      </c>
      <c r="Y336">
        <f t="shared" si="88"/>
        <v>26251.5</v>
      </c>
      <c r="Z336">
        <f t="shared" si="89"/>
        <v>129743.53</v>
      </c>
      <c r="AA336" t="s">
        <v>222</v>
      </c>
      <c r="AB336">
        <v>2023</v>
      </c>
    </row>
    <row r="337" spans="1:28" x14ac:dyDescent="0.25">
      <c r="A337">
        <v>6</v>
      </c>
      <c r="B337" t="s">
        <v>117</v>
      </c>
      <c r="C337" t="s">
        <v>102</v>
      </c>
      <c r="D337" t="s">
        <v>793</v>
      </c>
      <c r="E337" t="s">
        <v>794</v>
      </c>
      <c r="F337" t="s">
        <v>84</v>
      </c>
      <c r="G337">
        <v>185000</v>
      </c>
      <c r="H337">
        <f t="shared" si="90"/>
        <v>170891.74</v>
      </c>
      <c r="I337">
        <f t="shared" si="83"/>
        <v>5309.5</v>
      </c>
      <c r="J337">
        <f t="shared" si="84"/>
        <v>13134.999999999998</v>
      </c>
      <c r="K337">
        <f t="shared" si="85"/>
        <v>822.89</v>
      </c>
      <c r="L337">
        <f t="shared" si="92"/>
        <v>5624</v>
      </c>
      <c r="M337">
        <f t="shared" si="93"/>
        <v>13116.5</v>
      </c>
      <c r="N337">
        <v>3174.76</v>
      </c>
      <c r="O337">
        <f t="shared" si="86"/>
        <v>41182.65</v>
      </c>
      <c r="P337">
        <v>25</v>
      </c>
      <c r="S337">
        <v>2657.6</v>
      </c>
      <c r="T337">
        <v>200</v>
      </c>
      <c r="U337">
        <v>31305.8</v>
      </c>
      <c r="W337">
        <f t="shared" si="91"/>
        <v>34188.400000000001</v>
      </c>
      <c r="X337">
        <f t="shared" si="87"/>
        <v>14108.26</v>
      </c>
      <c r="Y337">
        <f t="shared" si="88"/>
        <v>26251.5</v>
      </c>
      <c r="Z337">
        <f t="shared" si="89"/>
        <v>136703.34</v>
      </c>
      <c r="AA337" t="s">
        <v>222</v>
      </c>
      <c r="AB337">
        <v>2023</v>
      </c>
    </row>
    <row r="338" spans="1:28" x14ac:dyDescent="0.25">
      <c r="A338">
        <v>7</v>
      </c>
      <c r="B338" t="s">
        <v>119</v>
      </c>
      <c r="C338" t="s">
        <v>103</v>
      </c>
      <c r="D338" t="s">
        <v>10</v>
      </c>
      <c r="E338" t="s">
        <v>827</v>
      </c>
      <c r="F338" t="s">
        <v>84</v>
      </c>
      <c r="G338">
        <v>185000</v>
      </c>
      <c r="H338">
        <f t="shared" si="90"/>
        <v>174066.5</v>
      </c>
      <c r="I338">
        <f t="shared" si="83"/>
        <v>5309.5</v>
      </c>
      <c r="J338">
        <f t="shared" si="84"/>
        <v>13134.999999999998</v>
      </c>
      <c r="K338">
        <f t="shared" si="85"/>
        <v>822.89</v>
      </c>
      <c r="L338">
        <f t="shared" si="92"/>
        <v>5624</v>
      </c>
      <c r="M338">
        <f t="shared" si="93"/>
        <v>13116.5</v>
      </c>
      <c r="O338">
        <f t="shared" si="86"/>
        <v>38007.89</v>
      </c>
      <c r="P338">
        <v>25</v>
      </c>
      <c r="Q338">
        <v>11633.07</v>
      </c>
      <c r="S338">
        <v>1328.8</v>
      </c>
      <c r="T338">
        <v>200</v>
      </c>
      <c r="U338">
        <v>32099.49</v>
      </c>
      <c r="W338">
        <f t="shared" si="91"/>
        <v>45286.36</v>
      </c>
      <c r="X338">
        <f t="shared" si="87"/>
        <v>10933.5</v>
      </c>
      <c r="Y338">
        <f t="shared" si="88"/>
        <v>26251.5</v>
      </c>
      <c r="Z338">
        <f t="shared" si="89"/>
        <v>128780.14</v>
      </c>
      <c r="AA338" t="s">
        <v>222</v>
      </c>
      <c r="AB338">
        <v>2023</v>
      </c>
    </row>
    <row r="339" spans="1:28" x14ac:dyDescent="0.25">
      <c r="A339">
        <v>8</v>
      </c>
      <c r="B339" t="s">
        <v>121</v>
      </c>
      <c r="C339" t="s">
        <v>102</v>
      </c>
      <c r="D339" t="s">
        <v>21</v>
      </c>
      <c r="E339" t="s">
        <v>48</v>
      </c>
      <c r="F339" t="s">
        <v>84</v>
      </c>
      <c r="G339">
        <v>155000</v>
      </c>
      <c r="H339">
        <f t="shared" si="90"/>
        <v>144252.12</v>
      </c>
      <c r="I339">
        <f t="shared" si="83"/>
        <v>4448.5</v>
      </c>
      <c r="J339">
        <f t="shared" si="84"/>
        <v>11004.999999999998</v>
      </c>
      <c r="K339">
        <f t="shared" si="85"/>
        <v>822.89</v>
      </c>
      <c r="L339">
        <f t="shared" si="92"/>
        <v>4712</v>
      </c>
      <c r="M339">
        <f t="shared" si="93"/>
        <v>10989.5</v>
      </c>
      <c r="N339">
        <v>1587.38</v>
      </c>
      <c r="O339">
        <f t="shared" si="86"/>
        <v>33565.269999999997</v>
      </c>
      <c r="P339">
        <v>25</v>
      </c>
      <c r="Q339">
        <v>10389.9</v>
      </c>
      <c r="S339">
        <v>479.23</v>
      </c>
      <c r="T339">
        <v>200</v>
      </c>
      <c r="U339">
        <v>24645.9</v>
      </c>
      <c r="W339">
        <f t="shared" si="91"/>
        <v>35740.03</v>
      </c>
      <c r="X339">
        <f t="shared" si="87"/>
        <v>10747.880000000001</v>
      </c>
      <c r="Y339">
        <f t="shared" si="88"/>
        <v>21994.5</v>
      </c>
      <c r="Z339">
        <f t="shared" si="89"/>
        <v>108512.09</v>
      </c>
      <c r="AA339" t="s">
        <v>222</v>
      </c>
      <c r="AB339">
        <v>2023</v>
      </c>
    </row>
    <row r="340" spans="1:28" x14ac:dyDescent="0.25">
      <c r="A340">
        <v>9</v>
      </c>
      <c r="B340" t="s">
        <v>137</v>
      </c>
      <c r="C340" t="s">
        <v>102</v>
      </c>
      <c r="D340" t="s">
        <v>22</v>
      </c>
      <c r="E340" t="s">
        <v>788</v>
      </c>
      <c r="F340" t="s">
        <v>85</v>
      </c>
      <c r="G340">
        <v>140000</v>
      </c>
      <c r="H340">
        <f>+G340-(I340+L340+N340)</f>
        <v>130138.62</v>
      </c>
      <c r="I340">
        <f t="shared" si="83"/>
        <v>4018</v>
      </c>
      <c r="J340">
        <f t="shared" si="84"/>
        <v>9940</v>
      </c>
      <c r="K340">
        <f t="shared" si="85"/>
        <v>822.89</v>
      </c>
      <c r="L340">
        <f t="shared" si="92"/>
        <v>4256</v>
      </c>
      <c r="M340">
        <f t="shared" si="93"/>
        <v>9926</v>
      </c>
      <c r="N340">
        <v>1587.38</v>
      </c>
      <c r="O340">
        <f>+I340+J340+K340+L340+M340+N340</f>
        <v>30550.27</v>
      </c>
      <c r="P340">
        <v>25</v>
      </c>
      <c r="Q340">
        <v>4694.38</v>
      </c>
      <c r="S340">
        <v>566.65</v>
      </c>
      <c r="T340">
        <v>200</v>
      </c>
      <c r="U340">
        <v>21117.52</v>
      </c>
      <c r="W340">
        <f t="shared" si="91"/>
        <v>26603.55</v>
      </c>
      <c r="X340">
        <f t="shared" si="87"/>
        <v>9861.380000000001</v>
      </c>
      <c r="Y340">
        <f>+J340+M340</f>
        <v>19866</v>
      </c>
      <c r="Z340">
        <f>+G340-(W340+X340)</f>
        <v>103535.07</v>
      </c>
      <c r="AA340" t="s">
        <v>222</v>
      </c>
      <c r="AB340">
        <v>2023</v>
      </c>
    </row>
    <row r="341" spans="1:28" x14ac:dyDescent="0.25">
      <c r="A341">
        <v>10</v>
      </c>
      <c r="B341" t="s">
        <v>123</v>
      </c>
      <c r="C341" t="s">
        <v>102</v>
      </c>
      <c r="D341" t="s">
        <v>10</v>
      </c>
      <c r="E341" t="s">
        <v>829</v>
      </c>
      <c r="F341" t="s">
        <v>84</v>
      </c>
      <c r="G341">
        <v>145000</v>
      </c>
      <c r="H341">
        <f t="shared" si="90"/>
        <v>136430.5</v>
      </c>
      <c r="I341">
        <f t="shared" si="83"/>
        <v>4161.5</v>
      </c>
      <c r="J341">
        <f t="shared" si="84"/>
        <v>10294.999999999998</v>
      </c>
      <c r="K341">
        <f t="shared" si="85"/>
        <v>822.89</v>
      </c>
      <c r="L341">
        <f t="shared" si="92"/>
        <v>4408</v>
      </c>
      <c r="M341">
        <f t="shared" si="93"/>
        <v>10280.5</v>
      </c>
      <c r="O341">
        <f t="shared" si="86"/>
        <v>29967.89</v>
      </c>
      <c r="P341">
        <v>25</v>
      </c>
      <c r="Q341">
        <v>6000</v>
      </c>
      <c r="S341">
        <v>448.59</v>
      </c>
      <c r="T341">
        <v>200</v>
      </c>
      <c r="U341">
        <f>IF((H341*12)&gt;867123.01,(79776+(((H341*12)-867123.01)*0.25))/12,IF((H341*12)&gt;624329.01,(31216+(((H341*12)-624329.01)*0.2))/12,IF((H341*12)&gt;416220.01,(((H341*12)-416220.01)*0.15)/12,0)))</f>
        <v>22690.562291666665</v>
      </c>
      <c r="W341">
        <f t="shared" si="91"/>
        <v>29364.152291666665</v>
      </c>
      <c r="X341">
        <f t="shared" si="87"/>
        <v>8569.5</v>
      </c>
      <c r="Y341">
        <f t="shared" si="88"/>
        <v>20575.5</v>
      </c>
      <c r="Z341">
        <f t="shared" si="89"/>
        <v>107066.34770833334</v>
      </c>
      <c r="AA341" t="s">
        <v>222</v>
      </c>
      <c r="AB341">
        <v>2023</v>
      </c>
    </row>
    <row r="342" spans="1:28" x14ac:dyDescent="0.25">
      <c r="A342">
        <v>11</v>
      </c>
      <c r="B342" t="s">
        <v>125</v>
      </c>
      <c r="C342" t="s">
        <v>102</v>
      </c>
      <c r="D342" t="s">
        <v>94</v>
      </c>
      <c r="E342" t="s">
        <v>65</v>
      </c>
      <c r="F342" t="s">
        <v>85</v>
      </c>
      <c r="G342">
        <v>96000</v>
      </c>
      <c r="H342">
        <f t="shared" si="90"/>
        <v>88739.02</v>
      </c>
      <c r="I342">
        <f t="shared" si="83"/>
        <v>2755.2</v>
      </c>
      <c r="J342">
        <f t="shared" si="84"/>
        <v>6815.9999999999991</v>
      </c>
      <c r="K342">
        <f t="shared" si="85"/>
        <v>822.89</v>
      </c>
      <c r="L342">
        <f t="shared" si="92"/>
        <v>2918.4</v>
      </c>
      <c r="M342">
        <f t="shared" si="93"/>
        <v>6806.4000000000005</v>
      </c>
      <c r="N342">
        <v>1587.38</v>
      </c>
      <c r="O342">
        <f t="shared" si="86"/>
        <v>21706.27</v>
      </c>
      <c r="P342">
        <v>25</v>
      </c>
      <c r="Q342">
        <v>3000</v>
      </c>
      <c r="S342">
        <v>797.28</v>
      </c>
      <c r="T342">
        <v>200</v>
      </c>
      <c r="U342">
        <v>10765.14</v>
      </c>
      <c r="W342">
        <f t="shared" si="91"/>
        <v>14787.419999999998</v>
      </c>
      <c r="X342">
        <f t="shared" si="87"/>
        <v>7260.9800000000005</v>
      </c>
      <c r="Y342">
        <f t="shared" si="88"/>
        <v>13622.4</v>
      </c>
      <c r="Z342">
        <f t="shared" si="89"/>
        <v>73951.600000000006</v>
      </c>
      <c r="AA342" t="s">
        <v>222</v>
      </c>
      <c r="AB342">
        <v>2023</v>
      </c>
    </row>
    <row r="343" spans="1:28" x14ac:dyDescent="0.25">
      <c r="A343">
        <v>12</v>
      </c>
      <c r="B343" t="s">
        <v>126</v>
      </c>
      <c r="C343" t="s">
        <v>103</v>
      </c>
      <c r="D343" t="s">
        <v>94</v>
      </c>
      <c r="E343" t="s">
        <v>58</v>
      </c>
      <c r="F343" t="s">
        <v>84</v>
      </c>
      <c r="G343">
        <v>60000</v>
      </c>
      <c r="H343">
        <f t="shared" si="90"/>
        <v>56454</v>
      </c>
      <c r="I343">
        <f t="shared" si="83"/>
        <v>1722</v>
      </c>
      <c r="J343">
        <f t="shared" si="84"/>
        <v>4260</v>
      </c>
      <c r="K343">
        <f t="shared" si="85"/>
        <v>660.00000000000011</v>
      </c>
      <c r="L343">
        <f t="shared" si="92"/>
        <v>1824</v>
      </c>
      <c r="M343">
        <f t="shared" si="93"/>
        <v>4254</v>
      </c>
      <c r="O343">
        <f t="shared" si="86"/>
        <v>12720</v>
      </c>
      <c r="P343">
        <v>25</v>
      </c>
      <c r="Q343">
        <v>2867.22</v>
      </c>
      <c r="S343">
        <v>1441.24</v>
      </c>
      <c r="T343">
        <v>200</v>
      </c>
      <c r="U343">
        <v>3486.68</v>
      </c>
      <c r="W343">
        <f t="shared" si="91"/>
        <v>8020.1399999999994</v>
      </c>
      <c r="X343">
        <f t="shared" si="87"/>
        <v>3546</v>
      </c>
      <c r="Y343">
        <f t="shared" si="88"/>
        <v>8514</v>
      </c>
      <c r="Z343">
        <f t="shared" si="89"/>
        <v>48433.86</v>
      </c>
      <c r="AA343" t="s">
        <v>222</v>
      </c>
      <c r="AB343">
        <v>2023</v>
      </c>
    </row>
    <row r="344" spans="1:28" x14ac:dyDescent="0.25">
      <c r="A344">
        <v>13</v>
      </c>
      <c r="B344" t="s">
        <v>128</v>
      </c>
      <c r="C344" t="s">
        <v>102</v>
      </c>
      <c r="D344" t="s">
        <v>12</v>
      </c>
      <c r="E344" t="s">
        <v>865</v>
      </c>
      <c r="F344" t="s">
        <v>84</v>
      </c>
      <c r="G344">
        <v>155000</v>
      </c>
      <c r="H344">
        <f t="shared" si="90"/>
        <v>142664.74</v>
      </c>
      <c r="I344">
        <f t="shared" si="83"/>
        <v>4448.5</v>
      </c>
      <c r="J344">
        <f t="shared" si="84"/>
        <v>11004.999999999998</v>
      </c>
      <c r="K344">
        <f t="shared" si="85"/>
        <v>822.89</v>
      </c>
      <c r="L344">
        <f t="shared" si="92"/>
        <v>4712</v>
      </c>
      <c r="M344">
        <f t="shared" si="93"/>
        <v>10989.5</v>
      </c>
      <c r="N344">
        <v>3174.76</v>
      </c>
      <c r="O344">
        <f t="shared" si="86"/>
        <v>35152.65</v>
      </c>
      <c r="P344">
        <v>25</v>
      </c>
      <c r="S344">
        <v>1408.54</v>
      </c>
      <c r="T344">
        <v>200</v>
      </c>
      <c r="U344">
        <v>24244.09</v>
      </c>
      <c r="W344">
        <f>P344+Q344+R344+S344+T344+U344</f>
        <v>25877.63</v>
      </c>
      <c r="X344">
        <f t="shared" si="87"/>
        <v>12335.26</v>
      </c>
      <c r="Y344">
        <f t="shared" si="88"/>
        <v>21994.5</v>
      </c>
      <c r="Z344">
        <f>+G344-(W344+X344)</f>
        <v>116787.11</v>
      </c>
      <c r="AA344" t="s">
        <v>222</v>
      </c>
      <c r="AB344">
        <v>2023</v>
      </c>
    </row>
    <row r="345" spans="1:28" x14ac:dyDescent="0.25">
      <c r="A345">
        <v>14</v>
      </c>
      <c r="B345" t="s">
        <v>129</v>
      </c>
      <c r="C345" t="s">
        <v>102</v>
      </c>
      <c r="D345" t="s">
        <v>16</v>
      </c>
      <c r="E345" t="s">
        <v>79</v>
      </c>
      <c r="F345" t="s">
        <v>84</v>
      </c>
      <c r="G345">
        <v>80000</v>
      </c>
      <c r="H345">
        <f t="shared" si="90"/>
        <v>75272</v>
      </c>
      <c r="I345">
        <f t="shared" si="83"/>
        <v>2296</v>
      </c>
      <c r="J345">
        <f t="shared" si="84"/>
        <v>5679.9999999999991</v>
      </c>
      <c r="K345">
        <f t="shared" si="85"/>
        <v>822.89</v>
      </c>
      <c r="L345">
        <f t="shared" si="92"/>
        <v>2432</v>
      </c>
      <c r="M345">
        <f t="shared" si="93"/>
        <v>5672</v>
      </c>
      <c r="O345">
        <f t="shared" si="86"/>
        <v>16902.89</v>
      </c>
      <c r="P345">
        <v>25</v>
      </c>
      <c r="Q345">
        <v>500</v>
      </c>
      <c r="S345">
        <v>828.2</v>
      </c>
      <c r="T345">
        <v>200</v>
      </c>
      <c r="U345">
        <f>IF((H345*12)&gt;867123.01,(79776+(((H345*12)-867123.01)*0.25))/12,IF((H345*12)&gt;624329.01,(31216+(((H345*12)-624329.01)*0.2))/12,IF((H345*12)&gt;416220.01,(((H345*12)-416220.01)*0.15)/12,0)))</f>
        <v>7400.9372916666662</v>
      </c>
      <c r="W345">
        <f t="shared" si="91"/>
        <v>8954.137291666666</v>
      </c>
      <c r="X345">
        <f t="shared" si="87"/>
        <v>4728</v>
      </c>
      <c r="Y345">
        <f t="shared" si="88"/>
        <v>11352</v>
      </c>
      <c r="Z345">
        <f t="shared" si="89"/>
        <v>66317.862708333327</v>
      </c>
      <c r="AA345" t="s">
        <v>222</v>
      </c>
      <c r="AB345">
        <v>2023</v>
      </c>
    </row>
    <row r="346" spans="1:28" x14ac:dyDescent="0.25">
      <c r="A346">
        <v>15</v>
      </c>
      <c r="B346" t="s">
        <v>130</v>
      </c>
      <c r="C346" t="s">
        <v>102</v>
      </c>
      <c r="D346" t="s">
        <v>16</v>
      </c>
      <c r="E346" t="s">
        <v>61</v>
      </c>
      <c r="F346" t="s">
        <v>84</v>
      </c>
      <c r="G346">
        <v>80000</v>
      </c>
      <c r="H346">
        <f t="shared" si="90"/>
        <v>70509.86</v>
      </c>
      <c r="I346">
        <f t="shared" si="83"/>
        <v>2296</v>
      </c>
      <c r="J346">
        <f t="shared" si="84"/>
        <v>5679.9999999999991</v>
      </c>
      <c r="K346">
        <f t="shared" si="85"/>
        <v>822.89</v>
      </c>
      <c r="L346">
        <f t="shared" si="92"/>
        <v>2432</v>
      </c>
      <c r="M346">
        <f t="shared" si="93"/>
        <v>5672</v>
      </c>
      <c r="N346">
        <v>4762.1400000000003</v>
      </c>
      <c r="O346">
        <f t="shared" si="86"/>
        <v>21665.03</v>
      </c>
      <c r="P346">
        <v>25</v>
      </c>
      <c r="Q346">
        <v>1200</v>
      </c>
      <c r="S346">
        <v>2058.11</v>
      </c>
      <c r="T346">
        <v>200</v>
      </c>
      <c r="U346">
        <v>6297.85</v>
      </c>
      <c r="W346">
        <f t="shared" si="91"/>
        <v>9780.9600000000009</v>
      </c>
      <c r="X346">
        <f t="shared" si="87"/>
        <v>9490.14</v>
      </c>
      <c r="Y346">
        <f t="shared" si="88"/>
        <v>11352</v>
      </c>
      <c r="Z346">
        <f t="shared" si="89"/>
        <v>60728.9</v>
      </c>
      <c r="AA346" t="s">
        <v>222</v>
      </c>
      <c r="AB346">
        <v>2023</v>
      </c>
    </row>
    <row r="347" spans="1:28" x14ac:dyDescent="0.25">
      <c r="A347">
        <v>16</v>
      </c>
      <c r="B347" t="s">
        <v>131</v>
      </c>
      <c r="C347" t="s">
        <v>102</v>
      </c>
      <c r="D347" t="s">
        <v>6</v>
      </c>
      <c r="E347" t="s">
        <v>866</v>
      </c>
      <c r="F347" t="s">
        <v>84</v>
      </c>
      <c r="G347">
        <v>95000</v>
      </c>
      <c r="H347">
        <f t="shared" si="90"/>
        <v>86210.74</v>
      </c>
      <c r="I347">
        <f t="shared" si="83"/>
        <v>2726.5</v>
      </c>
      <c r="J347">
        <f t="shared" si="84"/>
        <v>6744.9999999999991</v>
      </c>
      <c r="K347">
        <f t="shared" si="85"/>
        <v>822.89</v>
      </c>
      <c r="L347">
        <f t="shared" si="92"/>
        <v>2888</v>
      </c>
      <c r="M347">
        <f t="shared" si="93"/>
        <v>6735.5</v>
      </c>
      <c r="N347">
        <v>3174.76</v>
      </c>
      <c r="O347">
        <f t="shared" si="86"/>
        <v>23092.65</v>
      </c>
      <c r="P347">
        <v>25</v>
      </c>
      <c r="S347">
        <v>4347</v>
      </c>
      <c r="T347">
        <v>200</v>
      </c>
      <c r="U347">
        <v>10130.59</v>
      </c>
      <c r="W347">
        <f t="shared" si="91"/>
        <v>14702.59</v>
      </c>
      <c r="X347">
        <f t="shared" si="87"/>
        <v>8789.26</v>
      </c>
      <c r="Y347">
        <f t="shared" si="88"/>
        <v>13480.5</v>
      </c>
      <c r="Z347">
        <f t="shared" si="89"/>
        <v>71508.149999999994</v>
      </c>
      <c r="AA347" t="s">
        <v>222</v>
      </c>
      <c r="AB347">
        <v>2023</v>
      </c>
    </row>
    <row r="348" spans="1:28" x14ac:dyDescent="0.25">
      <c r="A348">
        <v>17</v>
      </c>
      <c r="B348" t="s">
        <v>132</v>
      </c>
      <c r="C348" t="s">
        <v>102</v>
      </c>
      <c r="D348" t="s">
        <v>4</v>
      </c>
      <c r="E348" t="s">
        <v>24</v>
      </c>
      <c r="F348" t="s">
        <v>84</v>
      </c>
      <c r="G348">
        <v>95000</v>
      </c>
      <c r="H348">
        <f t="shared" si="90"/>
        <v>86210.74</v>
      </c>
      <c r="I348">
        <f t="shared" si="83"/>
        <v>2726.5</v>
      </c>
      <c r="J348">
        <f t="shared" si="84"/>
        <v>6744.9999999999991</v>
      </c>
      <c r="K348">
        <f t="shared" si="85"/>
        <v>822.89</v>
      </c>
      <c r="L348">
        <f t="shared" si="92"/>
        <v>2888</v>
      </c>
      <c r="M348">
        <f t="shared" si="93"/>
        <v>6735.5</v>
      </c>
      <c r="N348">
        <v>3174.76</v>
      </c>
      <c r="O348">
        <f t="shared" si="86"/>
        <v>23092.65</v>
      </c>
      <c r="P348">
        <v>25</v>
      </c>
      <c r="Q348">
        <v>10686.79</v>
      </c>
      <c r="S348">
        <v>2338.5100000000002</v>
      </c>
      <c r="T348">
        <v>200</v>
      </c>
      <c r="U348">
        <v>10135.549999999999</v>
      </c>
      <c r="W348">
        <f t="shared" si="91"/>
        <v>23385.85</v>
      </c>
      <c r="X348">
        <f t="shared" si="87"/>
        <v>8789.26</v>
      </c>
      <c r="Y348">
        <f>+J348++K348+M348</f>
        <v>14303.39</v>
      </c>
      <c r="Z348">
        <f t="shared" si="89"/>
        <v>62824.89</v>
      </c>
      <c r="AA348" t="s">
        <v>222</v>
      </c>
      <c r="AB348">
        <v>2023</v>
      </c>
    </row>
    <row r="349" spans="1:28" x14ac:dyDescent="0.25">
      <c r="A349">
        <v>18</v>
      </c>
      <c r="B349" t="s">
        <v>133</v>
      </c>
      <c r="C349" t="s">
        <v>103</v>
      </c>
      <c r="D349" t="s">
        <v>831</v>
      </c>
      <c r="E349" t="s">
        <v>832</v>
      </c>
      <c r="F349" t="s">
        <v>84</v>
      </c>
      <c r="G349">
        <v>95000</v>
      </c>
      <c r="H349">
        <f t="shared" si="90"/>
        <v>89385.5</v>
      </c>
      <c r="I349">
        <f t="shared" si="83"/>
        <v>2726.5</v>
      </c>
      <c r="J349">
        <f t="shared" si="84"/>
        <v>6744.9999999999991</v>
      </c>
      <c r="K349">
        <f t="shared" si="85"/>
        <v>822.89</v>
      </c>
      <c r="L349">
        <f t="shared" si="92"/>
        <v>2888</v>
      </c>
      <c r="M349">
        <f t="shared" si="93"/>
        <v>6735.5</v>
      </c>
      <c r="O349">
        <f t="shared" si="86"/>
        <v>19917.89</v>
      </c>
      <c r="P349">
        <v>25</v>
      </c>
      <c r="Q349">
        <v>200</v>
      </c>
      <c r="S349">
        <v>2272.64</v>
      </c>
      <c r="T349">
        <v>200</v>
      </c>
      <c r="U349">
        <v>10929.24</v>
      </c>
      <c r="W349">
        <f t="shared" si="91"/>
        <v>13626.88</v>
      </c>
      <c r="X349">
        <f t="shared" si="87"/>
        <v>5614.5</v>
      </c>
      <c r="Y349">
        <f t="shared" ref="Y349:Y400" si="94">+J349+M349</f>
        <v>13480.5</v>
      </c>
      <c r="Z349">
        <f t="shared" si="89"/>
        <v>75758.62</v>
      </c>
      <c r="AA349" t="s">
        <v>222</v>
      </c>
      <c r="AB349">
        <v>2023</v>
      </c>
    </row>
    <row r="350" spans="1:28" x14ac:dyDescent="0.25">
      <c r="A350">
        <v>19</v>
      </c>
      <c r="B350" t="s">
        <v>134</v>
      </c>
      <c r="C350" t="s">
        <v>102</v>
      </c>
      <c r="D350" t="s">
        <v>16</v>
      </c>
      <c r="E350" t="s">
        <v>45</v>
      </c>
      <c r="F350" t="s">
        <v>84</v>
      </c>
      <c r="G350">
        <v>80000</v>
      </c>
      <c r="H350">
        <f t="shared" si="90"/>
        <v>72097.240000000005</v>
      </c>
      <c r="I350">
        <f t="shared" si="83"/>
        <v>2296</v>
      </c>
      <c r="J350">
        <f t="shared" si="84"/>
        <v>5679.9999999999991</v>
      </c>
      <c r="K350">
        <f t="shared" si="85"/>
        <v>822.89</v>
      </c>
      <c r="L350">
        <f t="shared" si="92"/>
        <v>2432</v>
      </c>
      <c r="M350">
        <f t="shared" si="93"/>
        <v>5672</v>
      </c>
      <c r="N350">
        <v>3174.76</v>
      </c>
      <c r="O350">
        <f t="shared" si="86"/>
        <v>20077.650000000001</v>
      </c>
      <c r="P350">
        <v>25</v>
      </c>
      <c r="S350">
        <v>2024.12</v>
      </c>
      <c r="T350">
        <v>200</v>
      </c>
      <c r="U350">
        <v>6615.32</v>
      </c>
      <c r="W350">
        <f t="shared" si="91"/>
        <v>8864.4399999999987</v>
      </c>
      <c r="X350">
        <f t="shared" si="87"/>
        <v>7902.76</v>
      </c>
      <c r="Y350">
        <f t="shared" si="94"/>
        <v>11352</v>
      </c>
      <c r="Z350">
        <f t="shared" si="89"/>
        <v>63232.800000000003</v>
      </c>
      <c r="AA350" t="s">
        <v>222</v>
      </c>
      <c r="AB350">
        <v>2023</v>
      </c>
    </row>
    <row r="351" spans="1:28" x14ac:dyDescent="0.25">
      <c r="A351">
        <v>20</v>
      </c>
      <c r="B351" t="s">
        <v>140</v>
      </c>
      <c r="C351" t="s">
        <v>102</v>
      </c>
      <c r="D351" t="s">
        <v>826</v>
      </c>
      <c r="E351" t="s">
        <v>29</v>
      </c>
      <c r="F351" t="s">
        <v>99</v>
      </c>
      <c r="G351">
        <v>130000</v>
      </c>
      <c r="H351">
        <f t="shared" si="90"/>
        <v>122317</v>
      </c>
      <c r="I351">
        <f t="shared" si="83"/>
        <v>3731</v>
      </c>
      <c r="J351">
        <f t="shared" si="84"/>
        <v>9230</v>
      </c>
      <c r="K351">
        <f t="shared" si="85"/>
        <v>822.89</v>
      </c>
      <c r="L351">
        <f t="shared" si="92"/>
        <v>3952</v>
      </c>
      <c r="M351">
        <f t="shared" si="93"/>
        <v>9217</v>
      </c>
      <c r="O351">
        <f t="shared" si="86"/>
        <v>26952.89</v>
      </c>
      <c r="P351">
        <v>25</v>
      </c>
      <c r="S351">
        <v>398.64</v>
      </c>
      <c r="T351">
        <v>200</v>
      </c>
      <c r="U351">
        <f t="shared" ref="U351:U353" si="95">IF((H351*12)&gt;867123.01,(79776+(((H351*12)-867123.01)*0.25))/12,IF((H351*12)&gt;624329.01,(31216+(((H351*12)-624329.01)*0.2))/12,IF((H351*12)&gt;416220.01,(((H351*12)-416220.01)*0.15)/12,0)))</f>
        <v>19162.187291666665</v>
      </c>
      <c r="W351">
        <f t="shared" si="91"/>
        <v>19785.827291666665</v>
      </c>
      <c r="X351">
        <f t="shared" si="87"/>
        <v>7683</v>
      </c>
      <c r="Y351">
        <f t="shared" si="94"/>
        <v>18447</v>
      </c>
      <c r="Z351">
        <f t="shared" si="89"/>
        <v>102531.17270833334</v>
      </c>
      <c r="AA351" t="s">
        <v>222</v>
      </c>
      <c r="AB351">
        <v>2023</v>
      </c>
    </row>
    <row r="352" spans="1:28" x14ac:dyDescent="0.25">
      <c r="A352">
        <v>21</v>
      </c>
      <c r="B352" t="s">
        <v>891</v>
      </c>
      <c r="C352" t="s">
        <v>103</v>
      </c>
      <c r="D352" t="s">
        <v>826</v>
      </c>
      <c r="E352" t="s">
        <v>853</v>
      </c>
      <c r="F352" t="s">
        <v>84</v>
      </c>
      <c r="G352">
        <v>100000</v>
      </c>
      <c r="H352">
        <f t="shared" si="90"/>
        <v>94090</v>
      </c>
      <c r="I352">
        <f t="shared" si="83"/>
        <v>2870</v>
      </c>
      <c r="J352">
        <f t="shared" si="84"/>
        <v>7099.9999999999991</v>
      </c>
      <c r="K352">
        <f t="shared" si="85"/>
        <v>822.89</v>
      </c>
      <c r="L352">
        <f t="shared" si="92"/>
        <v>3040</v>
      </c>
      <c r="M352">
        <f t="shared" si="93"/>
        <v>7090.0000000000009</v>
      </c>
      <c r="O352">
        <f t="shared" si="86"/>
        <v>20922.89</v>
      </c>
      <c r="P352">
        <v>25</v>
      </c>
      <c r="T352">
        <v>200</v>
      </c>
      <c r="U352">
        <v>12105.37</v>
      </c>
      <c r="W352">
        <f t="shared" si="91"/>
        <v>12330.37</v>
      </c>
      <c r="X352">
        <f t="shared" si="87"/>
        <v>5910</v>
      </c>
      <c r="Y352">
        <f t="shared" si="94"/>
        <v>14190</v>
      </c>
      <c r="Z352">
        <f t="shared" si="89"/>
        <v>81759.63</v>
      </c>
      <c r="AA352" t="s">
        <v>222</v>
      </c>
      <c r="AB352">
        <v>2023</v>
      </c>
    </row>
    <row r="353" spans="1:28" x14ac:dyDescent="0.25">
      <c r="A353">
        <v>22</v>
      </c>
      <c r="B353" t="s">
        <v>867</v>
      </c>
      <c r="C353" t="s">
        <v>103</v>
      </c>
      <c r="D353" t="s">
        <v>94</v>
      </c>
      <c r="E353" t="s">
        <v>868</v>
      </c>
      <c r="F353" t="s">
        <v>85</v>
      </c>
      <c r="G353">
        <v>65000</v>
      </c>
      <c r="H353">
        <f>+G353-(I353+L353+N353)</f>
        <v>61158.5</v>
      </c>
      <c r="I353">
        <f t="shared" si="83"/>
        <v>1865.5</v>
      </c>
      <c r="J353">
        <f t="shared" si="84"/>
        <v>4615</v>
      </c>
      <c r="K353">
        <f t="shared" si="85"/>
        <v>715.00000000000011</v>
      </c>
      <c r="L353">
        <f t="shared" si="92"/>
        <v>1976</v>
      </c>
      <c r="M353">
        <f t="shared" si="93"/>
        <v>4608.5</v>
      </c>
      <c r="O353">
        <f>+I353+J353+K353+L353+M353+N353</f>
        <v>13780</v>
      </c>
      <c r="P353">
        <v>25</v>
      </c>
      <c r="S353">
        <v>1469.82</v>
      </c>
      <c r="T353">
        <v>200</v>
      </c>
      <c r="U353">
        <f t="shared" si="95"/>
        <v>4427.5498333333335</v>
      </c>
      <c r="W353">
        <f t="shared" si="91"/>
        <v>6122.3698333333332</v>
      </c>
      <c r="X353">
        <f t="shared" si="87"/>
        <v>3841.5</v>
      </c>
      <c r="Y353">
        <f>+J353+M353</f>
        <v>9223.5</v>
      </c>
      <c r="Z353">
        <f>+G353-(W353+X353)</f>
        <v>55036.13016666667</v>
      </c>
      <c r="AA353" t="s">
        <v>222</v>
      </c>
      <c r="AB353">
        <v>2023</v>
      </c>
    </row>
    <row r="354" spans="1:28" x14ac:dyDescent="0.25">
      <c r="A354">
        <v>23</v>
      </c>
      <c r="B354" t="s">
        <v>144</v>
      </c>
      <c r="C354" t="s">
        <v>103</v>
      </c>
      <c r="D354" t="s">
        <v>10</v>
      </c>
      <c r="E354" t="s">
        <v>40</v>
      </c>
      <c r="F354" t="s">
        <v>85</v>
      </c>
      <c r="G354">
        <v>95000</v>
      </c>
      <c r="H354">
        <f t="shared" si="90"/>
        <v>87798.12</v>
      </c>
      <c r="I354">
        <f t="shared" si="83"/>
        <v>2726.5</v>
      </c>
      <c r="J354">
        <f t="shared" si="84"/>
        <v>6744.9999999999991</v>
      </c>
      <c r="K354">
        <f t="shared" si="85"/>
        <v>822.89</v>
      </c>
      <c r="L354">
        <f t="shared" si="92"/>
        <v>2888</v>
      </c>
      <c r="M354">
        <f t="shared" si="93"/>
        <v>6735.5</v>
      </c>
      <c r="N354">
        <v>1587.38</v>
      </c>
      <c r="O354">
        <f t="shared" si="86"/>
        <v>21505.27</v>
      </c>
      <c r="P354">
        <v>25</v>
      </c>
      <c r="S354">
        <v>2225.59</v>
      </c>
      <c r="T354">
        <v>200</v>
      </c>
      <c r="U354">
        <v>10529.92</v>
      </c>
      <c r="W354">
        <f t="shared" si="91"/>
        <v>12980.51</v>
      </c>
      <c r="X354">
        <f t="shared" si="87"/>
        <v>7201.88</v>
      </c>
      <c r="Y354">
        <f t="shared" si="94"/>
        <v>13480.5</v>
      </c>
      <c r="Z354">
        <f t="shared" si="89"/>
        <v>74817.61</v>
      </c>
      <c r="AA354" t="s">
        <v>222</v>
      </c>
      <c r="AB354">
        <v>2023</v>
      </c>
    </row>
    <row r="355" spans="1:28" x14ac:dyDescent="0.25">
      <c r="A355">
        <v>24</v>
      </c>
      <c r="B355" t="s">
        <v>145</v>
      </c>
      <c r="C355" t="s">
        <v>102</v>
      </c>
      <c r="D355" t="s">
        <v>10</v>
      </c>
      <c r="E355" t="s">
        <v>50</v>
      </c>
      <c r="F355" t="s">
        <v>84</v>
      </c>
      <c r="G355">
        <v>95000</v>
      </c>
      <c r="H355">
        <f t="shared" si="90"/>
        <v>86210.74</v>
      </c>
      <c r="I355">
        <f t="shared" si="83"/>
        <v>2726.5</v>
      </c>
      <c r="J355">
        <f t="shared" si="84"/>
        <v>6744.9999999999991</v>
      </c>
      <c r="K355">
        <f t="shared" si="85"/>
        <v>822.89</v>
      </c>
      <c r="L355">
        <f t="shared" si="92"/>
        <v>2888</v>
      </c>
      <c r="M355">
        <f t="shared" si="93"/>
        <v>6735.5</v>
      </c>
      <c r="N355">
        <v>3174.76</v>
      </c>
      <c r="O355">
        <f t="shared" si="86"/>
        <v>23092.65</v>
      </c>
      <c r="P355">
        <v>25</v>
      </c>
      <c r="S355">
        <v>60.01</v>
      </c>
      <c r="T355">
        <v>200</v>
      </c>
      <c r="U355">
        <v>10135.549999999999</v>
      </c>
      <c r="W355">
        <f t="shared" si="91"/>
        <v>10420.56</v>
      </c>
      <c r="X355">
        <f t="shared" si="87"/>
        <v>8789.26</v>
      </c>
      <c r="Y355">
        <f t="shared" si="94"/>
        <v>13480.5</v>
      </c>
      <c r="Z355">
        <f t="shared" si="89"/>
        <v>75790.179999999993</v>
      </c>
      <c r="AA355" t="s">
        <v>222</v>
      </c>
      <c r="AB355">
        <v>2023</v>
      </c>
    </row>
    <row r="356" spans="1:28" x14ac:dyDescent="0.25">
      <c r="A356">
        <v>25</v>
      </c>
      <c r="B356" t="s">
        <v>146</v>
      </c>
      <c r="C356" t="s">
        <v>102</v>
      </c>
      <c r="D356" t="s">
        <v>10</v>
      </c>
      <c r="E356" t="s">
        <v>44</v>
      </c>
      <c r="F356" t="s">
        <v>84</v>
      </c>
      <c r="G356">
        <v>80000</v>
      </c>
      <c r="H356">
        <f t="shared" si="90"/>
        <v>75272</v>
      </c>
      <c r="I356">
        <f t="shared" si="83"/>
        <v>2296</v>
      </c>
      <c r="J356">
        <f t="shared" si="84"/>
        <v>5679.9999999999991</v>
      </c>
      <c r="K356">
        <f t="shared" si="85"/>
        <v>822.89</v>
      </c>
      <c r="L356">
        <f t="shared" si="92"/>
        <v>2432</v>
      </c>
      <c r="M356">
        <f t="shared" si="93"/>
        <v>5672</v>
      </c>
      <c r="O356">
        <f t="shared" si="86"/>
        <v>16902.89</v>
      </c>
      <c r="P356">
        <v>25</v>
      </c>
      <c r="S356">
        <v>1304.6199999999999</v>
      </c>
      <c r="T356">
        <v>200</v>
      </c>
      <c r="U356">
        <v>7400.87</v>
      </c>
      <c r="W356">
        <f t="shared" si="91"/>
        <v>8930.49</v>
      </c>
      <c r="X356">
        <f t="shared" si="87"/>
        <v>4728</v>
      </c>
      <c r="Y356">
        <f t="shared" si="94"/>
        <v>11352</v>
      </c>
      <c r="Z356">
        <f t="shared" si="89"/>
        <v>66341.509999999995</v>
      </c>
      <c r="AA356" t="s">
        <v>222</v>
      </c>
      <c r="AB356">
        <v>2023</v>
      </c>
    </row>
    <row r="357" spans="1:28" x14ac:dyDescent="0.25">
      <c r="A357">
        <v>26</v>
      </c>
      <c r="B357" t="s">
        <v>869</v>
      </c>
      <c r="C357" t="s">
        <v>102</v>
      </c>
      <c r="D357" t="s">
        <v>10</v>
      </c>
      <c r="E357" t="s">
        <v>44</v>
      </c>
      <c r="F357" t="s">
        <v>84</v>
      </c>
      <c r="G357">
        <v>80000</v>
      </c>
      <c r="H357">
        <f t="shared" si="90"/>
        <v>75272</v>
      </c>
      <c r="I357">
        <f t="shared" si="83"/>
        <v>2296</v>
      </c>
      <c r="J357">
        <f t="shared" si="84"/>
        <v>5679.9999999999991</v>
      </c>
      <c r="K357">
        <f t="shared" si="85"/>
        <v>822.89</v>
      </c>
      <c r="L357">
        <f t="shared" si="92"/>
        <v>2432</v>
      </c>
      <c r="M357">
        <f t="shared" si="93"/>
        <v>5672</v>
      </c>
      <c r="O357">
        <f t="shared" si="86"/>
        <v>16902.89</v>
      </c>
      <c r="P357">
        <v>25</v>
      </c>
      <c r="S357">
        <v>1230.6199999999999</v>
      </c>
      <c r="T357">
        <v>200</v>
      </c>
      <c r="U357">
        <v>7400.87</v>
      </c>
      <c r="W357">
        <f t="shared" si="91"/>
        <v>8856.49</v>
      </c>
      <c r="X357">
        <f t="shared" si="87"/>
        <v>4728</v>
      </c>
      <c r="Y357">
        <f t="shared" si="94"/>
        <v>11352</v>
      </c>
      <c r="Z357">
        <f t="shared" si="89"/>
        <v>66415.509999999995</v>
      </c>
      <c r="AA357" t="s">
        <v>222</v>
      </c>
      <c r="AB357">
        <v>2023</v>
      </c>
    </row>
    <row r="358" spans="1:28" x14ac:dyDescent="0.25">
      <c r="A358">
        <v>27</v>
      </c>
      <c r="B358" t="s">
        <v>148</v>
      </c>
      <c r="C358" t="s">
        <v>103</v>
      </c>
      <c r="D358" t="s">
        <v>10</v>
      </c>
      <c r="E358" t="s">
        <v>44</v>
      </c>
      <c r="F358" t="s">
        <v>84</v>
      </c>
      <c r="G358">
        <v>80000</v>
      </c>
      <c r="H358">
        <f t="shared" si="90"/>
        <v>75272</v>
      </c>
      <c r="I358">
        <f t="shared" si="83"/>
        <v>2296</v>
      </c>
      <c r="J358">
        <f t="shared" si="84"/>
        <v>5679.9999999999991</v>
      </c>
      <c r="K358">
        <f t="shared" si="85"/>
        <v>822.89</v>
      </c>
      <c r="L358">
        <f t="shared" si="92"/>
        <v>2432</v>
      </c>
      <c r="M358">
        <f t="shared" si="93"/>
        <v>5672</v>
      </c>
      <c r="O358">
        <f t="shared" si="86"/>
        <v>16902.89</v>
      </c>
      <c r="P358">
        <v>25</v>
      </c>
      <c r="S358">
        <v>1287.3699999999999</v>
      </c>
      <c r="T358">
        <v>200</v>
      </c>
      <c r="U358">
        <v>7400.87</v>
      </c>
      <c r="W358">
        <f t="shared" si="91"/>
        <v>8913.24</v>
      </c>
      <c r="X358">
        <f t="shared" si="87"/>
        <v>4728</v>
      </c>
      <c r="Y358">
        <f t="shared" si="94"/>
        <v>11352</v>
      </c>
      <c r="Z358">
        <f t="shared" si="89"/>
        <v>66358.759999999995</v>
      </c>
      <c r="AA358" t="s">
        <v>222</v>
      </c>
      <c r="AB358">
        <v>2023</v>
      </c>
    </row>
    <row r="359" spans="1:28" x14ac:dyDescent="0.25">
      <c r="A359">
        <v>28</v>
      </c>
      <c r="B359" t="s">
        <v>149</v>
      </c>
      <c r="C359" t="s">
        <v>102</v>
      </c>
      <c r="D359" t="s">
        <v>10</v>
      </c>
      <c r="E359" t="s">
        <v>43</v>
      </c>
      <c r="F359" t="s">
        <v>84</v>
      </c>
      <c r="G359">
        <v>95000</v>
      </c>
      <c r="H359">
        <f t="shared" si="90"/>
        <v>87798.12</v>
      </c>
      <c r="I359">
        <f t="shared" si="83"/>
        <v>2726.5</v>
      </c>
      <c r="J359">
        <f t="shared" si="84"/>
        <v>6744.9999999999991</v>
      </c>
      <c r="K359">
        <f t="shared" si="85"/>
        <v>822.89</v>
      </c>
      <c r="L359">
        <f t="shared" si="92"/>
        <v>2888</v>
      </c>
      <c r="M359">
        <f t="shared" si="93"/>
        <v>6735.5</v>
      </c>
      <c r="N359">
        <v>1587.38</v>
      </c>
      <c r="O359">
        <f t="shared" si="86"/>
        <v>21505.27</v>
      </c>
      <c r="P359">
        <v>25</v>
      </c>
      <c r="Q359">
        <v>5000</v>
      </c>
      <c r="S359">
        <v>2156.61</v>
      </c>
      <c r="T359">
        <v>200</v>
      </c>
      <c r="U359">
        <v>10532.4</v>
      </c>
      <c r="W359">
        <f t="shared" si="91"/>
        <v>17914.010000000002</v>
      </c>
      <c r="X359">
        <f t="shared" si="87"/>
        <v>7201.88</v>
      </c>
      <c r="Y359">
        <f t="shared" si="94"/>
        <v>13480.5</v>
      </c>
      <c r="Z359">
        <f t="shared" si="89"/>
        <v>69884.11</v>
      </c>
      <c r="AA359" t="s">
        <v>222</v>
      </c>
      <c r="AB359">
        <v>2023</v>
      </c>
    </row>
    <row r="360" spans="1:28" x14ac:dyDescent="0.25">
      <c r="A360">
        <v>29</v>
      </c>
      <c r="B360" t="s">
        <v>151</v>
      </c>
      <c r="C360" t="s">
        <v>102</v>
      </c>
      <c r="D360" t="s">
        <v>793</v>
      </c>
      <c r="E360" t="s">
        <v>66</v>
      </c>
      <c r="F360" t="s">
        <v>84</v>
      </c>
      <c r="G360">
        <v>80000</v>
      </c>
      <c r="H360">
        <f t="shared" si="90"/>
        <v>75272</v>
      </c>
      <c r="I360">
        <f t="shared" si="83"/>
        <v>2296</v>
      </c>
      <c r="J360">
        <f t="shared" si="84"/>
        <v>5679.9999999999991</v>
      </c>
      <c r="K360">
        <f t="shared" si="85"/>
        <v>822.89</v>
      </c>
      <c r="L360">
        <f t="shared" si="92"/>
        <v>2432</v>
      </c>
      <c r="M360">
        <f t="shared" si="93"/>
        <v>5672</v>
      </c>
      <c r="O360">
        <f t="shared" si="86"/>
        <v>16902.89</v>
      </c>
      <c r="P360">
        <v>25</v>
      </c>
      <c r="Q360">
        <v>4000</v>
      </c>
      <c r="S360">
        <v>1963.54</v>
      </c>
      <c r="T360">
        <v>200</v>
      </c>
      <c r="U360">
        <v>7400.87</v>
      </c>
      <c r="W360">
        <f t="shared" si="91"/>
        <v>13589.41</v>
      </c>
      <c r="X360">
        <f t="shared" si="87"/>
        <v>4728</v>
      </c>
      <c r="Y360">
        <f t="shared" si="94"/>
        <v>11352</v>
      </c>
      <c r="Z360">
        <f t="shared" si="89"/>
        <v>61682.59</v>
      </c>
      <c r="AA360" t="s">
        <v>222</v>
      </c>
      <c r="AB360">
        <v>2023</v>
      </c>
    </row>
    <row r="361" spans="1:28" x14ac:dyDescent="0.25">
      <c r="A361">
        <v>30</v>
      </c>
      <c r="B361" t="s">
        <v>153</v>
      </c>
      <c r="C361" t="s">
        <v>102</v>
      </c>
      <c r="D361" t="s">
        <v>17</v>
      </c>
      <c r="E361" t="s">
        <v>880</v>
      </c>
      <c r="F361" t="s">
        <v>84</v>
      </c>
      <c r="G361">
        <v>95000</v>
      </c>
      <c r="H361">
        <f t="shared" si="90"/>
        <v>87798.12</v>
      </c>
      <c r="I361">
        <f t="shared" si="83"/>
        <v>2726.5</v>
      </c>
      <c r="J361">
        <f t="shared" si="84"/>
        <v>6744.9999999999991</v>
      </c>
      <c r="K361">
        <f t="shared" si="85"/>
        <v>822.89</v>
      </c>
      <c r="L361">
        <f t="shared" si="92"/>
        <v>2888</v>
      </c>
      <c r="M361">
        <f t="shared" si="93"/>
        <v>6735.5</v>
      </c>
      <c r="N361">
        <v>1587.38</v>
      </c>
      <c r="O361">
        <f t="shared" si="86"/>
        <v>21505.27</v>
      </c>
      <c r="P361">
        <v>25</v>
      </c>
      <c r="Q361">
        <v>4328.3500000000004</v>
      </c>
      <c r="S361">
        <v>307.16000000000003</v>
      </c>
      <c r="T361">
        <v>200</v>
      </c>
      <c r="U361">
        <v>10532.4</v>
      </c>
      <c r="W361">
        <f t="shared" si="91"/>
        <v>15392.91</v>
      </c>
      <c r="X361">
        <f t="shared" si="87"/>
        <v>7201.88</v>
      </c>
      <c r="Y361">
        <f t="shared" si="94"/>
        <v>13480.5</v>
      </c>
      <c r="Z361">
        <f t="shared" si="89"/>
        <v>72405.209999999992</v>
      </c>
      <c r="AA361" t="s">
        <v>222</v>
      </c>
      <c r="AB361">
        <v>2023</v>
      </c>
    </row>
    <row r="362" spans="1:28" x14ac:dyDescent="0.25">
      <c r="A362">
        <v>31</v>
      </c>
      <c r="B362" t="s">
        <v>871</v>
      </c>
      <c r="C362" t="s">
        <v>103</v>
      </c>
      <c r="D362" t="s">
        <v>800</v>
      </c>
      <c r="E362" t="s">
        <v>83</v>
      </c>
      <c r="F362" t="s">
        <v>84</v>
      </c>
      <c r="G362">
        <v>48000</v>
      </c>
      <c r="H362">
        <f t="shared" si="90"/>
        <v>45163.199999999997</v>
      </c>
      <c r="I362">
        <f t="shared" si="83"/>
        <v>1377.6</v>
      </c>
      <c r="J362">
        <f t="shared" si="84"/>
        <v>3407.9999999999995</v>
      </c>
      <c r="K362">
        <f t="shared" si="85"/>
        <v>528</v>
      </c>
      <c r="L362">
        <f t="shared" si="92"/>
        <v>1459.2</v>
      </c>
      <c r="M362">
        <f t="shared" si="93"/>
        <v>3403.2000000000003</v>
      </c>
      <c r="O362">
        <f t="shared" si="86"/>
        <v>10176</v>
      </c>
      <c r="P362">
        <v>25</v>
      </c>
      <c r="Q362">
        <v>1000</v>
      </c>
      <c r="S362">
        <v>2259.4499999999998</v>
      </c>
      <c r="T362">
        <v>200</v>
      </c>
      <c r="U362">
        <v>1571.73</v>
      </c>
      <c r="W362">
        <f t="shared" si="91"/>
        <v>5056.18</v>
      </c>
      <c r="X362">
        <f t="shared" si="87"/>
        <v>2836.8</v>
      </c>
      <c r="Y362">
        <f t="shared" si="94"/>
        <v>6811.2</v>
      </c>
      <c r="Z362">
        <f t="shared" si="89"/>
        <v>40107.019999999997</v>
      </c>
      <c r="AA362" t="s">
        <v>222</v>
      </c>
      <c r="AB362">
        <v>2023</v>
      </c>
    </row>
    <row r="363" spans="1:28" x14ac:dyDescent="0.25">
      <c r="A363">
        <v>32</v>
      </c>
      <c r="B363" t="s">
        <v>124</v>
      </c>
      <c r="C363" t="s">
        <v>103</v>
      </c>
      <c r="D363" t="s">
        <v>10</v>
      </c>
      <c r="E363" t="s">
        <v>706</v>
      </c>
      <c r="F363" t="s">
        <v>84</v>
      </c>
      <c r="G363">
        <v>48000</v>
      </c>
      <c r="H363">
        <f>+G363-(I363+L363+N363)</f>
        <v>45163.199999999997</v>
      </c>
      <c r="I363">
        <f t="shared" si="83"/>
        <v>1377.6</v>
      </c>
      <c r="J363">
        <f t="shared" si="84"/>
        <v>3407.9999999999995</v>
      </c>
      <c r="K363">
        <f t="shared" si="85"/>
        <v>528</v>
      </c>
      <c r="L363">
        <f t="shared" si="92"/>
        <v>1459.2</v>
      </c>
      <c r="M363">
        <f t="shared" si="93"/>
        <v>3403.2000000000003</v>
      </c>
      <c r="O363">
        <f>+I363+J363+K363+L363+M363+N363</f>
        <v>10176</v>
      </c>
      <c r="P363">
        <v>25</v>
      </c>
      <c r="S363">
        <v>1237.6199999999999</v>
      </c>
      <c r="T363">
        <v>200</v>
      </c>
      <c r="U363">
        <v>1571.73</v>
      </c>
      <c r="W363">
        <f t="shared" si="91"/>
        <v>3034.35</v>
      </c>
      <c r="X363">
        <f t="shared" si="87"/>
        <v>2836.8</v>
      </c>
      <c r="Y363">
        <f>+J363+M363</f>
        <v>6811.2</v>
      </c>
      <c r="Z363">
        <f>+G363-(W363+X363)</f>
        <v>42128.85</v>
      </c>
      <c r="AA363" t="s">
        <v>222</v>
      </c>
      <c r="AB363">
        <v>2023</v>
      </c>
    </row>
    <row r="364" spans="1:28" x14ac:dyDescent="0.25">
      <c r="A364">
        <v>33</v>
      </c>
      <c r="B364" t="s">
        <v>893</v>
      </c>
      <c r="C364" t="s">
        <v>102</v>
      </c>
      <c r="D364" t="s">
        <v>19</v>
      </c>
      <c r="E364" t="s">
        <v>73</v>
      </c>
      <c r="F364" t="s">
        <v>84</v>
      </c>
      <c r="G364">
        <v>60000</v>
      </c>
      <c r="H364">
        <f t="shared" si="90"/>
        <v>54866.62</v>
      </c>
      <c r="I364">
        <f t="shared" si="83"/>
        <v>1722</v>
      </c>
      <c r="J364">
        <f t="shared" si="84"/>
        <v>4260</v>
      </c>
      <c r="K364">
        <f t="shared" si="85"/>
        <v>660.00000000000011</v>
      </c>
      <c r="L364">
        <f t="shared" si="92"/>
        <v>1824</v>
      </c>
      <c r="M364">
        <f t="shared" si="93"/>
        <v>4254</v>
      </c>
      <c r="N364">
        <v>1587.38</v>
      </c>
      <c r="O364">
        <f t="shared" si="86"/>
        <v>14307.380000000001</v>
      </c>
      <c r="P364">
        <v>25</v>
      </c>
      <c r="Q364">
        <v>6500</v>
      </c>
      <c r="S364">
        <v>59.99</v>
      </c>
      <c r="T364">
        <v>200</v>
      </c>
      <c r="U364">
        <v>3169.2</v>
      </c>
      <c r="W364">
        <f t="shared" si="91"/>
        <v>9954.1899999999987</v>
      </c>
      <c r="X364">
        <f t="shared" si="87"/>
        <v>5133.38</v>
      </c>
      <c r="Y364">
        <f t="shared" si="94"/>
        <v>8514</v>
      </c>
      <c r="Z364">
        <f t="shared" si="89"/>
        <v>44912.43</v>
      </c>
      <c r="AA364" t="s">
        <v>222</v>
      </c>
      <c r="AB364">
        <v>2023</v>
      </c>
    </row>
    <row r="365" spans="1:28" x14ac:dyDescent="0.25">
      <c r="A365">
        <v>34</v>
      </c>
      <c r="B365" t="s">
        <v>157</v>
      </c>
      <c r="C365" t="s">
        <v>102</v>
      </c>
      <c r="D365" t="s">
        <v>10</v>
      </c>
      <c r="E365" t="s">
        <v>46</v>
      </c>
      <c r="F365" t="s">
        <v>84</v>
      </c>
      <c r="G365">
        <v>60000</v>
      </c>
      <c r="H365">
        <f t="shared" si="90"/>
        <v>56454</v>
      </c>
      <c r="I365">
        <f t="shared" si="83"/>
        <v>1722</v>
      </c>
      <c r="J365">
        <f t="shared" si="84"/>
        <v>4260</v>
      </c>
      <c r="K365">
        <f t="shared" si="85"/>
        <v>660.00000000000011</v>
      </c>
      <c r="L365">
        <f t="shared" si="92"/>
        <v>1824</v>
      </c>
      <c r="M365">
        <f t="shared" si="93"/>
        <v>4254</v>
      </c>
      <c r="O365">
        <f t="shared" si="86"/>
        <v>12720</v>
      </c>
      <c r="P365">
        <v>25</v>
      </c>
      <c r="Q365">
        <v>5592.26</v>
      </c>
      <c r="S365">
        <v>995.42</v>
      </c>
      <c r="T365">
        <v>200</v>
      </c>
      <c r="U365">
        <v>3486.68</v>
      </c>
      <c r="W365">
        <f t="shared" si="91"/>
        <v>10299.36</v>
      </c>
      <c r="X365">
        <f t="shared" si="87"/>
        <v>3546</v>
      </c>
      <c r="Y365">
        <f t="shared" si="94"/>
        <v>8514</v>
      </c>
      <c r="Z365">
        <f t="shared" si="89"/>
        <v>46154.64</v>
      </c>
      <c r="AA365" t="s">
        <v>222</v>
      </c>
      <c r="AB365">
        <v>2023</v>
      </c>
    </row>
    <row r="366" spans="1:28" x14ac:dyDescent="0.25">
      <c r="A366">
        <v>35</v>
      </c>
      <c r="B366" t="s">
        <v>158</v>
      </c>
      <c r="C366" t="s">
        <v>102</v>
      </c>
      <c r="D366" t="s">
        <v>834</v>
      </c>
      <c r="E366" t="s">
        <v>874</v>
      </c>
      <c r="F366" t="s">
        <v>84</v>
      </c>
      <c r="G366">
        <v>60000</v>
      </c>
      <c r="H366">
        <f t="shared" si="90"/>
        <v>54866.62</v>
      </c>
      <c r="I366">
        <f t="shared" si="83"/>
        <v>1722</v>
      </c>
      <c r="J366">
        <f t="shared" si="84"/>
        <v>4260</v>
      </c>
      <c r="K366">
        <f t="shared" si="85"/>
        <v>660.00000000000011</v>
      </c>
      <c r="L366">
        <f t="shared" si="92"/>
        <v>1824</v>
      </c>
      <c r="M366">
        <f t="shared" si="93"/>
        <v>4254</v>
      </c>
      <c r="N366">
        <v>1587.38</v>
      </c>
      <c r="O366">
        <f t="shared" si="86"/>
        <v>14307.380000000001</v>
      </c>
      <c r="P366">
        <v>25</v>
      </c>
      <c r="S366">
        <v>1131.27</v>
      </c>
      <c r="T366">
        <v>200</v>
      </c>
      <c r="U366">
        <v>3169.2</v>
      </c>
      <c r="W366">
        <f t="shared" si="91"/>
        <v>4525.4699999999993</v>
      </c>
      <c r="X366">
        <f t="shared" si="87"/>
        <v>5133.38</v>
      </c>
      <c r="Y366">
        <f t="shared" si="94"/>
        <v>8514</v>
      </c>
      <c r="Z366">
        <f t="shared" si="89"/>
        <v>50341.15</v>
      </c>
      <c r="AA366" t="s">
        <v>222</v>
      </c>
      <c r="AB366">
        <v>2023</v>
      </c>
    </row>
    <row r="367" spans="1:28" x14ac:dyDescent="0.25">
      <c r="A367">
        <v>36</v>
      </c>
      <c r="B367" t="s">
        <v>159</v>
      </c>
      <c r="C367" t="s">
        <v>103</v>
      </c>
      <c r="D367" t="s">
        <v>21</v>
      </c>
      <c r="E367" t="s">
        <v>68</v>
      </c>
      <c r="F367" t="s">
        <v>84</v>
      </c>
      <c r="G367">
        <v>60000</v>
      </c>
      <c r="H367">
        <f t="shared" si="90"/>
        <v>54866.62</v>
      </c>
      <c r="I367">
        <f t="shared" si="83"/>
        <v>1722</v>
      </c>
      <c r="J367">
        <f t="shared" si="84"/>
        <v>4260</v>
      </c>
      <c r="K367">
        <f t="shared" si="85"/>
        <v>660.00000000000011</v>
      </c>
      <c r="L367">
        <f t="shared" si="92"/>
        <v>1824</v>
      </c>
      <c r="M367">
        <f t="shared" si="93"/>
        <v>4254</v>
      </c>
      <c r="N367">
        <v>1587.38</v>
      </c>
      <c r="O367">
        <f t="shared" si="86"/>
        <v>14307.380000000001</v>
      </c>
      <c r="P367">
        <v>25</v>
      </c>
      <c r="Q367">
        <v>3495.45</v>
      </c>
      <c r="S367">
        <v>678.97</v>
      </c>
      <c r="T367">
        <v>200</v>
      </c>
      <c r="U367">
        <v>3169.2</v>
      </c>
      <c r="W367">
        <f t="shared" si="91"/>
        <v>7568.62</v>
      </c>
      <c r="X367">
        <f t="shared" si="87"/>
        <v>5133.38</v>
      </c>
      <c r="Y367">
        <f t="shared" si="94"/>
        <v>8514</v>
      </c>
      <c r="Z367">
        <f t="shared" si="89"/>
        <v>47298</v>
      </c>
      <c r="AA367" t="s">
        <v>222</v>
      </c>
      <c r="AB367">
        <v>2023</v>
      </c>
    </row>
    <row r="368" spans="1:28" x14ac:dyDescent="0.25">
      <c r="A368">
        <v>37</v>
      </c>
      <c r="B368" t="s">
        <v>150</v>
      </c>
      <c r="C368" t="s">
        <v>102</v>
      </c>
      <c r="D368" t="s">
        <v>16</v>
      </c>
      <c r="E368" t="s">
        <v>45</v>
      </c>
      <c r="F368" t="s">
        <v>84</v>
      </c>
      <c r="G368">
        <v>60000</v>
      </c>
      <c r="H368">
        <f>+G368-(I368+L368+N368)</f>
        <v>56454</v>
      </c>
      <c r="I368">
        <f t="shared" si="83"/>
        <v>1722</v>
      </c>
      <c r="J368">
        <f t="shared" si="84"/>
        <v>4260</v>
      </c>
      <c r="K368">
        <f t="shared" si="85"/>
        <v>660.00000000000011</v>
      </c>
      <c r="L368">
        <f t="shared" si="92"/>
        <v>1824</v>
      </c>
      <c r="M368">
        <f t="shared" si="93"/>
        <v>4254</v>
      </c>
      <c r="O368">
        <f>+I368+J368+K368+L368+M368+N368</f>
        <v>12720</v>
      </c>
      <c r="P368">
        <v>25</v>
      </c>
      <c r="S368">
        <v>930.86</v>
      </c>
      <c r="T368">
        <v>200</v>
      </c>
      <c r="U368">
        <f>IF((H368*12)&gt;867123.01,(79776+(((H368*12)-867123.01)*0.25))/12,IF((H368*12)&gt;624329.01,(31216+(((H368*12)-624329.01)*0.2))/12,IF((H368*12)&gt;416220.01,(((H368*12)-416220.01)*0.15)/12,0)))</f>
        <v>3486.6498333333329</v>
      </c>
      <c r="W368">
        <f t="shared" si="91"/>
        <v>4642.5098333333335</v>
      </c>
      <c r="X368">
        <f t="shared" si="87"/>
        <v>3546</v>
      </c>
      <c r="Y368">
        <f>+J368+M368</f>
        <v>8514</v>
      </c>
      <c r="Z368">
        <f>+G368-(W368+X368)</f>
        <v>51811.49016666667</v>
      </c>
      <c r="AA368" t="s">
        <v>222</v>
      </c>
      <c r="AB368">
        <v>2023</v>
      </c>
    </row>
    <row r="369" spans="1:28" x14ac:dyDescent="0.25">
      <c r="A369">
        <v>38</v>
      </c>
      <c r="B369" t="s">
        <v>160</v>
      </c>
      <c r="C369" t="s">
        <v>102</v>
      </c>
      <c r="D369" t="s">
        <v>4</v>
      </c>
      <c r="E369" t="s">
        <v>93</v>
      </c>
      <c r="F369" t="s">
        <v>84</v>
      </c>
      <c r="G369">
        <v>60000</v>
      </c>
      <c r="H369">
        <f t="shared" si="90"/>
        <v>56454</v>
      </c>
      <c r="I369">
        <f t="shared" si="83"/>
        <v>1722</v>
      </c>
      <c r="J369">
        <f t="shared" si="84"/>
        <v>4260</v>
      </c>
      <c r="K369">
        <f t="shared" si="85"/>
        <v>660.00000000000011</v>
      </c>
      <c r="L369">
        <f t="shared" si="92"/>
        <v>1824</v>
      </c>
      <c r="M369">
        <f t="shared" si="93"/>
        <v>4254</v>
      </c>
      <c r="O369">
        <f t="shared" si="86"/>
        <v>12720</v>
      </c>
      <c r="P369">
        <v>25</v>
      </c>
      <c r="Q369">
        <v>2458.4</v>
      </c>
      <c r="S369">
        <v>1594.56</v>
      </c>
      <c r="T369">
        <v>200</v>
      </c>
      <c r="U369">
        <f>IF((H369*12)&gt;867123.01,(79776+(((H369*12)-867123.01)*0.25))/12,IF((H369*12)&gt;624329.01,(31216+(((H369*12)-624329.01)*0.2))/12,IF((H369*12)&gt;416220.01,(((H369*12)-416220.01)*0.15)/12,0)))</f>
        <v>3486.6498333333329</v>
      </c>
      <c r="W369">
        <f t="shared" si="91"/>
        <v>7764.609833333333</v>
      </c>
      <c r="X369">
        <f t="shared" si="87"/>
        <v>3546</v>
      </c>
      <c r="Y369">
        <f t="shared" si="94"/>
        <v>8514</v>
      </c>
      <c r="Z369">
        <f t="shared" si="89"/>
        <v>48689.390166666664</v>
      </c>
      <c r="AA369" t="s">
        <v>222</v>
      </c>
      <c r="AB369">
        <v>2023</v>
      </c>
    </row>
    <row r="370" spans="1:28" x14ac:dyDescent="0.25">
      <c r="A370">
        <v>39</v>
      </c>
      <c r="B370" t="s">
        <v>809</v>
      </c>
      <c r="C370" t="s">
        <v>102</v>
      </c>
      <c r="D370" t="s">
        <v>12</v>
      </c>
      <c r="E370" t="s">
        <v>75</v>
      </c>
      <c r="F370" t="s">
        <v>99</v>
      </c>
      <c r="G370">
        <v>65000</v>
      </c>
      <c r="H370">
        <f t="shared" si="90"/>
        <v>61158.5</v>
      </c>
      <c r="I370">
        <f t="shared" si="83"/>
        <v>1865.5</v>
      </c>
      <c r="J370">
        <f t="shared" si="84"/>
        <v>4615</v>
      </c>
      <c r="K370">
        <f t="shared" si="85"/>
        <v>715.00000000000011</v>
      </c>
      <c r="L370">
        <f t="shared" si="92"/>
        <v>1976</v>
      </c>
      <c r="M370">
        <f t="shared" si="93"/>
        <v>4608.5</v>
      </c>
      <c r="O370">
        <f t="shared" si="86"/>
        <v>13780</v>
      </c>
      <c r="P370">
        <v>25</v>
      </c>
      <c r="Q370">
        <v>7689.07</v>
      </c>
      <c r="S370">
        <v>929.14</v>
      </c>
      <c r="T370">
        <v>200</v>
      </c>
      <c r="U370">
        <f>IF((H370*12)&gt;867123.01,(79776+(((H370*12)-867123.01)*0.25))/12,IF((H370*12)&gt;624329.01,(31216+(((H370*12)-624329.01)*0.2))/12,IF((H370*12)&gt;416220.01,(((H370*12)-416220.01)*0.15)/12,0)))</f>
        <v>4427.5498333333335</v>
      </c>
      <c r="W370">
        <f t="shared" si="91"/>
        <v>13270.759833333334</v>
      </c>
      <c r="X370">
        <f t="shared" si="87"/>
        <v>3841.5</v>
      </c>
      <c r="Y370">
        <f t="shared" si="94"/>
        <v>9223.5</v>
      </c>
      <c r="Z370">
        <f t="shared" si="89"/>
        <v>47887.74016666667</v>
      </c>
      <c r="AA370" t="s">
        <v>222</v>
      </c>
      <c r="AB370">
        <v>2023</v>
      </c>
    </row>
    <row r="371" spans="1:28" x14ac:dyDescent="0.25">
      <c r="A371">
        <v>40</v>
      </c>
      <c r="B371" t="s">
        <v>162</v>
      </c>
      <c r="C371" t="s">
        <v>102</v>
      </c>
      <c r="D371" t="s">
        <v>15</v>
      </c>
      <c r="E371" t="s">
        <v>92</v>
      </c>
      <c r="F371" t="s">
        <v>99</v>
      </c>
      <c r="G371">
        <v>70000</v>
      </c>
      <c r="H371">
        <f t="shared" si="90"/>
        <v>61100.86</v>
      </c>
      <c r="I371">
        <f t="shared" si="83"/>
        <v>2009</v>
      </c>
      <c r="J371">
        <f t="shared" si="84"/>
        <v>4970</v>
      </c>
      <c r="K371">
        <f t="shared" si="85"/>
        <v>770.00000000000011</v>
      </c>
      <c r="L371">
        <f t="shared" si="92"/>
        <v>2128</v>
      </c>
      <c r="M371">
        <f t="shared" si="93"/>
        <v>4963</v>
      </c>
      <c r="N371">
        <v>4762.1400000000003</v>
      </c>
      <c r="O371">
        <f t="shared" si="86"/>
        <v>19602.14</v>
      </c>
      <c r="P371">
        <v>25</v>
      </c>
      <c r="S371">
        <v>797.28</v>
      </c>
      <c r="T371">
        <v>200</v>
      </c>
      <c r="U371">
        <v>4416.05</v>
      </c>
      <c r="W371">
        <f t="shared" si="91"/>
        <v>5438.33</v>
      </c>
      <c r="X371">
        <f t="shared" si="87"/>
        <v>8899.14</v>
      </c>
      <c r="Y371">
        <f t="shared" si="94"/>
        <v>9933</v>
      </c>
      <c r="Z371">
        <f t="shared" si="89"/>
        <v>55662.53</v>
      </c>
      <c r="AA371" t="s">
        <v>222</v>
      </c>
      <c r="AB371">
        <v>2023</v>
      </c>
    </row>
    <row r="372" spans="1:28" x14ac:dyDescent="0.25">
      <c r="A372">
        <v>41</v>
      </c>
      <c r="B372" t="s">
        <v>810</v>
      </c>
      <c r="C372" t="s">
        <v>102</v>
      </c>
      <c r="D372" t="s">
        <v>811</v>
      </c>
      <c r="E372" t="s">
        <v>62</v>
      </c>
      <c r="F372" t="s">
        <v>99</v>
      </c>
      <c r="G372">
        <v>125000</v>
      </c>
      <c r="H372">
        <f>+G372-(I372+L372+N372)</f>
        <v>116025.12</v>
      </c>
      <c r="I372">
        <f t="shared" si="83"/>
        <v>3587.5</v>
      </c>
      <c r="J372">
        <f t="shared" si="84"/>
        <v>8875</v>
      </c>
      <c r="K372">
        <f t="shared" si="85"/>
        <v>822.89</v>
      </c>
      <c r="L372">
        <f t="shared" si="92"/>
        <v>3800</v>
      </c>
      <c r="M372">
        <f t="shared" si="93"/>
        <v>8862.5</v>
      </c>
      <c r="N372">
        <v>1587.38</v>
      </c>
      <c r="O372">
        <f>+I372+J372+K372+L372+M372+N372</f>
        <v>27535.27</v>
      </c>
      <c r="P372">
        <v>25</v>
      </c>
      <c r="Q372">
        <v>10736.72</v>
      </c>
      <c r="S372">
        <v>59.99</v>
      </c>
      <c r="T372">
        <v>200</v>
      </c>
      <c r="U372">
        <v>17586.669999999998</v>
      </c>
      <c r="W372">
        <f t="shared" si="91"/>
        <v>28608.379999999997</v>
      </c>
      <c r="X372">
        <f t="shared" si="87"/>
        <v>8974.880000000001</v>
      </c>
      <c r="Y372">
        <f>+J372+M372</f>
        <v>17737.5</v>
      </c>
      <c r="Z372">
        <f>+G372-(W372+X372)</f>
        <v>87416.74</v>
      </c>
      <c r="AA372" t="s">
        <v>222</v>
      </c>
      <c r="AB372">
        <v>2023</v>
      </c>
    </row>
    <row r="373" spans="1:28" x14ac:dyDescent="0.25">
      <c r="A373">
        <v>42</v>
      </c>
      <c r="B373" t="s">
        <v>812</v>
      </c>
      <c r="C373" t="s">
        <v>102</v>
      </c>
      <c r="D373" t="s">
        <v>811</v>
      </c>
      <c r="E373" t="s">
        <v>62</v>
      </c>
      <c r="F373" t="s">
        <v>99</v>
      </c>
      <c r="G373">
        <v>80000</v>
      </c>
      <c r="H373">
        <f>+G373-(I373+L373+N373)</f>
        <v>75272</v>
      </c>
      <c r="I373">
        <f t="shared" si="83"/>
        <v>2296</v>
      </c>
      <c r="J373">
        <f t="shared" si="84"/>
        <v>5679.9999999999991</v>
      </c>
      <c r="K373">
        <f t="shared" si="85"/>
        <v>822.89</v>
      </c>
      <c r="L373">
        <f t="shared" si="92"/>
        <v>2432</v>
      </c>
      <c r="M373">
        <f t="shared" si="93"/>
        <v>5672</v>
      </c>
      <c r="O373">
        <f>+I373+J373+K373+L373+M373+N373</f>
        <v>16902.89</v>
      </c>
      <c r="P373">
        <v>25</v>
      </c>
      <c r="Q373">
        <v>1000</v>
      </c>
      <c r="S373">
        <v>398.64</v>
      </c>
      <c r="T373">
        <v>200</v>
      </c>
      <c r="U373">
        <v>7400.87</v>
      </c>
      <c r="W373">
        <f t="shared" si="91"/>
        <v>9024.51</v>
      </c>
      <c r="X373">
        <f t="shared" si="87"/>
        <v>4728</v>
      </c>
      <c r="Y373">
        <f>+J373+M373</f>
        <v>11352</v>
      </c>
      <c r="Z373">
        <f>+G373-(W373+X373)</f>
        <v>66247.490000000005</v>
      </c>
      <c r="AA373" t="s">
        <v>222</v>
      </c>
      <c r="AB373">
        <v>2023</v>
      </c>
    </row>
    <row r="374" spans="1:28" x14ac:dyDescent="0.25">
      <c r="A374">
        <v>43</v>
      </c>
      <c r="B374" t="s">
        <v>816</v>
      </c>
      <c r="C374" t="s">
        <v>103</v>
      </c>
      <c r="D374" t="s">
        <v>811</v>
      </c>
      <c r="E374" t="s">
        <v>92</v>
      </c>
      <c r="F374" t="s">
        <v>99</v>
      </c>
      <c r="G374">
        <v>80000</v>
      </c>
      <c r="H374">
        <f t="shared" si="90"/>
        <v>75272</v>
      </c>
      <c r="I374">
        <f t="shared" si="83"/>
        <v>2296</v>
      </c>
      <c r="J374">
        <f t="shared" si="84"/>
        <v>5679.9999999999991</v>
      </c>
      <c r="K374">
        <f t="shared" si="85"/>
        <v>822.89</v>
      </c>
      <c r="L374">
        <f t="shared" si="92"/>
        <v>2432</v>
      </c>
      <c r="M374">
        <f t="shared" si="93"/>
        <v>5672</v>
      </c>
      <c r="O374">
        <f t="shared" si="86"/>
        <v>16902.89</v>
      </c>
      <c r="P374">
        <v>25</v>
      </c>
      <c r="T374">
        <v>200</v>
      </c>
      <c r="U374">
        <v>7400.87</v>
      </c>
      <c r="W374">
        <f>P374+Q374+R374+S374+T374+U374</f>
        <v>7625.87</v>
      </c>
      <c r="X374">
        <f t="shared" si="87"/>
        <v>4728</v>
      </c>
      <c r="Y374">
        <f t="shared" si="94"/>
        <v>11352</v>
      </c>
      <c r="Z374">
        <f t="shared" si="89"/>
        <v>67646.13</v>
      </c>
      <c r="AA374" t="s">
        <v>222</v>
      </c>
      <c r="AB374">
        <v>2023</v>
      </c>
    </row>
    <row r="375" spans="1:28" x14ac:dyDescent="0.25">
      <c r="A375">
        <v>44</v>
      </c>
      <c r="B375" t="s">
        <v>877</v>
      </c>
      <c r="C375" t="s">
        <v>103</v>
      </c>
      <c r="D375" t="s">
        <v>10</v>
      </c>
      <c r="E375" t="s">
        <v>32</v>
      </c>
      <c r="F375" t="s">
        <v>84</v>
      </c>
      <c r="G375">
        <v>46000</v>
      </c>
      <c r="H375">
        <f t="shared" si="90"/>
        <v>43281.4</v>
      </c>
      <c r="I375">
        <f t="shared" si="83"/>
        <v>1320.2</v>
      </c>
      <c r="J375">
        <f t="shared" si="84"/>
        <v>3265.9999999999995</v>
      </c>
      <c r="K375">
        <f t="shared" si="85"/>
        <v>506.00000000000006</v>
      </c>
      <c r="L375">
        <f t="shared" si="92"/>
        <v>1398.4</v>
      </c>
      <c r="M375">
        <f t="shared" si="93"/>
        <v>3261.4</v>
      </c>
      <c r="O375">
        <f t="shared" si="86"/>
        <v>9752</v>
      </c>
      <c r="P375">
        <v>25</v>
      </c>
      <c r="T375">
        <v>200</v>
      </c>
      <c r="U375">
        <f>IF((H375*12)&gt;867123.01,(79776+(((H375*12)-867123.01)*0.25))/12,IF((H375*12)&gt;624329.01,(31216+(((H375*12)-624329.01)*0.2))/12,IF((H375*12)&gt;416220.01,(((H375*12)-416220.01)*0.15)/12,0)))</f>
        <v>1289.4598750000005</v>
      </c>
      <c r="W375">
        <f t="shared" si="91"/>
        <v>1514.4598750000005</v>
      </c>
      <c r="X375">
        <f t="shared" si="87"/>
        <v>2718.6000000000004</v>
      </c>
      <c r="Y375">
        <f t="shared" si="94"/>
        <v>6527.4</v>
      </c>
      <c r="Z375">
        <f t="shared" si="89"/>
        <v>41766.940125000001</v>
      </c>
      <c r="AA375" t="s">
        <v>222</v>
      </c>
      <c r="AB375">
        <v>2023</v>
      </c>
    </row>
    <row r="376" spans="1:28" x14ac:dyDescent="0.25">
      <c r="A376">
        <v>45</v>
      </c>
      <c r="B376" t="s">
        <v>167</v>
      </c>
      <c r="C376" t="s">
        <v>102</v>
      </c>
      <c r="D376" t="s">
        <v>6</v>
      </c>
      <c r="E376" t="s">
        <v>36</v>
      </c>
      <c r="F376" t="s">
        <v>100</v>
      </c>
      <c r="G376">
        <v>46000</v>
      </c>
      <c r="H376">
        <f t="shared" si="90"/>
        <v>43281.4</v>
      </c>
      <c r="I376">
        <f t="shared" si="83"/>
        <v>1320.2</v>
      </c>
      <c r="J376">
        <f t="shared" si="84"/>
        <v>3265.9999999999995</v>
      </c>
      <c r="K376">
        <f t="shared" si="85"/>
        <v>506.00000000000006</v>
      </c>
      <c r="L376">
        <f t="shared" si="92"/>
        <v>1398.4</v>
      </c>
      <c r="M376">
        <f t="shared" si="93"/>
        <v>3261.4</v>
      </c>
      <c r="O376">
        <f t="shared" si="86"/>
        <v>9752</v>
      </c>
      <c r="P376">
        <v>25</v>
      </c>
      <c r="Q376">
        <v>5667.2</v>
      </c>
      <c r="S376">
        <v>117.8</v>
      </c>
      <c r="T376">
        <v>200</v>
      </c>
      <c r="U376">
        <v>1289.46</v>
      </c>
      <c r="W376">
        <f t="shared" si="91"/>
        <v>7299.46</v>
      </c>
      <c r="X376">
        <f t="shared" si="87"/>
        <v>2718.6000000000004</v>
      </c>
      <c r="Y376">
        <f t="shared" si="94"/>
        <v>6527.4</v>
      </c>
      <c r="Z376">
        <f t="shared" si="89"/>
        <v>35981.94</v>
      </c>
      <c r="AA376" t="s">
        <v>222</v>
      </c>
      <c r="AB376">
        <v>2023</v>
      </c>
    </row>
    <row r="377" spans="1:28" x14ac:dyDescent="0.25">
      <c r="A377">
        <v>46</v>
      </c>
      <c r="B377" t="s">
        <v>169</v>
      </c>
      <c r="C377" t="s">
        <v>102</v>
      </c>
      <c r="D377" t="s">
        <v>6</v>
      </c>
      <c r="E377" t="s">
        <v>36</v>
      </c>
      <c r="F377" t="s">
        <v>100</v>
      </c>
      <c r="G377">
        <v>36000</v>
      </c>
      <c r="H377">
        <f t="shared" si="90"/>
        <v>33872.400000000001</v>
      </c>
      <c r="I377">
        <f t="shared" si="83"/>
        <v>1033.2</v>
      </c>
      <c r="J377">
        <f t="shared" si="84"/>
        <v>2555.9999999999995</v>
      </c>
      <c r="K377">
        <f t="shared" si="85"/>
        <v>396.00000000000006</v>
      </c>
      <c r="L377">
        <f t="shared" si="92"/>
        <v>1094.4000000000001</v>
      </c>
      <c r="M377">
        <f t="shared" si="93"/>
        <v>2552.4</v>
      </c>
      <c r="O377">
        <f t="shared" si="86"/>
        <v>7632</v>
      </c>
      <c r="P377">
        <v>25</v>
      </c>
      <c r="T377">
        <v>200</v>
      </c>
      <c r="W377">
        <f t="shared" si="91"/>
        <v>225</v>
      </c>
      <c r="X377">
        <f t="shared" si="87"/>
        <v>2127.6000000000004</v>
      </c>
      <c r="Y377">
        <f t="shared" si="94"/>
        <v>5108.3999999999996</v>
      </c>
      <c r="Z377">
        <f t="shared" si="89"/>
        <v>33647.4</v>
      </c>
      <c r="AA377" t="s">
        <v>222</v>
      </c>
      <c r="AB377">
        <v>2023</v>
      </c>
    </row>
    <row r="378" spans="1:28" x14ac:dyDescent="0.25">
      <c r="A378">
        <v>47</v>
      </c>
      <c r="B378" t="s">
        <v>170</v>
      </c>
      <c r="C378" t="s">
        <v>102</v>
      </c>
      <c r="D378" t="s">
        <v>17</v>
      </c>
      <c r="E378" t="s">
        <v>36</v>
      </c>
      <c r="F378" t="s">
        <v>100</v>
      </c>
      <c r="G378">
        <v>46000</v>
      </c>
      <c r="H378">
        <f t="shared" si="90"/>
        <v>40106.639999999999</v>
      </c>
      <c r="I378">
        <f t="shared" si="83"/>
        <v>1320.2</v>
      </c>
      <c r="J378">
        <f t="shared" si="84"/>
        <v>3265.9999999999995</v>
      </c>
      <c r="K378">
        <f t="shared" si="85"/>
        <v>506.00000000000006</v>
      </c>
      <c r="L378">
        <f t="shared" si="92"/>
        <v>1398.4</v>
      </c>
      <c r="M378">
        <f t="shared" si="93"/>
        <v>3261.4</v>
      </c>
      <c r="N378">
        <v>3174.76</v>
      </c>
      <c r="O378">
        <f t="shared" si="86"/>
        <v>12926.76</v>
      </c>
      <c r="P378">
        <v>25</v>
      </c>
      <c r="Q378">
        <v>3395.29</v>
      </c>
      <c r="S378">
        <v>1148.3699999999999</v>
      </c>
      <c r="T378">
        <v>200</v>
      </c>
      <c r="U378">
        <f>813.05+19.15</f>
        <v>832.19999999999993</v>
      </c>
      <c r="W378">
        <f t="shared" si="91"/>
        <v>5600.86</v>
      </c>
      <c r="X378">
        <f t="shared" si="87"/>
        <v>5893.3600000000006</v>
      </c>
      <c r="Y378">
        <f t="shared" si="94"/>
        <v>6527.4</v>
      </c>
      <c r="Z378">
        <f t="shared" si="89"/>
        <v>34505.78</v>
      </c>
      <c r="AA378" t="s">
        <v>222</v>
      </c>
      <c r="AB378">
        <v>2023</v>
      </c>
    </row>
    <row r="379" spans="1:28" x14ac:dyDescent="0.25">
      <c r="A379">
        <v>48</v>
      </c>
      <c r="B379" t="s">
        <v>171</v>
      </c>
      <c r="C379" t="s">
        <v>102</v>
      </c>
      <c r="D379" t="s">
        <v>793</v>
      </c>
      <c r="E379" t="s">
        <v>36</v>
      </c>
      <c r="F379" t="s">
        <v>100</v>
      </c>
      <c r="G379">
        <v>36000</v>
      </c>
      <c r="H379">
        <f t="shared" si="90"/>
        <v>33872.400000000001</v>
      </c>
      <c r="I379">
        <f t="shared" si="83"/>
        <v>1033.2</v>
      </c>
      <c r="J379">
        <f t="shared" si="84"/>
        <v>2555.9999999999995</v>
      </c>
      <c r="K379">
        <f t="shared" si="85"/>
        <v>396.00000000000006</v>
      </c>
      <c r="L379">
        <f t="shared" si="92"/>
        <v>1094.4000000000001</v>
      </c>
      <c r="M379">
        <f t="shared" si="93"/>
        <v>2552.4</v>
      </c>
      <c r="O379">
        <f t="shared" si="86"/>
        <v>7632</v>
      </c>
      <c r="P379">
        <v>25</v>
      </c>
      <c r="Q379">
        <v>13993.93</v>
      </c>
      <c r="S379">
        <v>719.86</v>
      </c>
      <c r="T379">
        <v>200</v>
      </c>
      <c r="U379">
        <v>0</v>
      </c>
      <c r="W379">
        <f t="shared" si="91"/>
        <v>14938.79</v>
      </c>
      <c r="X379">
        <f t="shared" si="87"/>
        <v>2127.6000000000004</v>
      </c>
      <c r="Y379">
        <f t="shared" si="94"/>
        <v>5108.3999999999996</v>
      </c>
      <c r="Z379">
        <f t="shared" si="89"/>
        <v>18933.61</v>
      </c>
      <c r="AA379" t="s">
        <v>222</v>
      </c>
      <c r="AB379">
        <v>2023</v>
      </c>
    </row>
    <row r="380" spans="1:28" x14ac:dyDescent="0.25">
      <c r="A380">
        <v>49</v>
      </c>
      <c r="B380" t="s">
        <v>172</v>
      </c>
      <c r="C380" t="s">
        <v>102</v>
      </c>
      <c r="D380" t="s">
        <v>6</v>
      </c>
      <c r="E380" t="s">
        <v>26</v>
      </c>
      <c r="F380" t="s">
        <v>100</v>
      </c>
      <c r="G380">
        <v>46000</v>
      </c>
      <c r="H380">
        <f t="shared" si="90"/>
        <v>43281.4</v>
      </c>
      <c r="I380">
        <f t="shared" si="83"/>
        <v>1320.2</v>
      </c>
      <c r="J380">
        <f t="shared" si="84"/>
        <v>3265.9999999999995</v>
      </c>
      <c r="K380">
        <f t="shared" si="85"/>
        <v>506.00000000000006</v>
      </c>
      <c r="L380">
        <f t="shared" si="92"/>
        <v>1398.4</v>
      </c>
      <c r="M380">
        <f t="shared" si="93"/>
        <v>3261.4</v>
      </c>
      <c r="O380">
        <f t="shared" si="86"/>
        <v>9752</v>
      </c>
      <c r="P380">
        <v>25</v>
      </c>
      <c r="S380">
        <v>486.94</v>
      </c>
      <c r="T380">
        <v>200</v>
      </c>
      <c r="U380">
        <v>1289.46</v>
      </c>
      <c r="W380">
        <f t="shared" si="91"/>
        <v>2001.4</v>
      </c>
      <c r="X380">
        <f t="shared" si="87"/>
        <v>2718.6000000000004</v>
      </c>
      <c r="Y380">
        <f t="shared" si="94"/>
        <v>6527.4</v>
      </c>
      <c r="Z380">
        <f t="shared" si="89"/>
        <v>41280</v>
      </c>
      <c r="AA380" t="s">
        <v>222</v>
      </c>
      <c r="AB380">
        <v>2023</v>
      </c>
    </row>
    <row r="381" spans="1:28" x14ac:dyDescent="0.25">
      <c r="A381">
        <v>50</v>
      </c>
      <c r="B381" t="s">
        <v>798</v>
      </c>
      <c r="C381" t="s">
        <v>102</v>
      </c>
      <c r="D381" t="s">
        <v>94</v>
      </c>
      <c r="E381" t="s">
        <v>26</v>
      </c>
      <c r="F381" t="s">
        <v>100</v>
      </c>
      <c r="G381">
        <v>46000</v>
      </c>
      <c r="H381">
        <f>+G381-(I381+L381+N381)</f>
        <v>43281.4</v>
      </c>
      <c r="I381">
        <f t="shared" si="83"/>
        <v>1320.2</v>
      </c>
      <c r="J381">
        <f t="shared" si="84"/>
        <v>3265.9999999999995</v>
      </c>
      <c r="K381">
        <f t="shared" si="85"/>
        <v>506.00000000000006</v>
      </c>
      <c r="L381">
        <f t="shared" si="92"/>
        <v>1398.4</v>
      </c>
      <c r="M381">
        <f t="shared" si="93"/>
        <v>3261.4</v>
      </c>
      <c r="O381">
        <f>+I381+J381+K381+L381+M381+N381</f>
        <v>9752</v>
      </c>
      <c r="P381">
        <v>25</v>
      </c>
      <c r="S381">
        <v>1144.51</v>
      </c>
      <c r="T381">
        <v>200</v>
      </c>
      <c r="U381">
        <v>1289.46</v>
      </c>
      <c r="W381">
        <f t="shared" si="91"/>
        <v>2658.9700000000003</v>
      </c>
      <c r="X381">
        <f t="shared" si="87"/>
        <v>2718.6000000000004</v>
      </c>
      <c r="Y381">
        <f>+J381+M381</f>
        <v>6527.4</v>
      </c>
      <c r="Z381">
        <f>+G381-(W381+X381)</f>
        <v>40622.43</v>
      </c>
      <c r="AA381" t="s">
        <v>222</v>
      </c>
      <c r="AB381">
        <v>2023</v>
      </c>
    </row>
    <row r="382" spans="1:28" x14ac:dyDescent="0.25">
      <c r="A382">
        <v>51</v>
      </c>
      <c r="B382" t="s">
        <v>799</v>
      </c>
      <c r="C382" t="s">
        <v>102</v>
      </c>
      <c r="D382" t="s">
        <v>6</v>
      </c>
      <c r="E382" t="s">
        <v>26</v>
      </c>
      <c r="F382" t="s">
        <v>100</v>
      </c>
      <c r="G382">
        <v>36000</v>
      </c>
      <c r="H382">
        <f>+G382-(I382+L382+N382)</f>
        <v>33872.400000000001</v>
      </c>
      <c r="I382">
        <f t="shared" si="83"/>
        <v>1033.2</v>
      </c>
      <c r="J382">
        <f t="shared" si="84"/>
        <v>2555.9999999999995</v>
      </c>
      <c r="K382">
        <f t="shared" si="85"/>
        <v>396.00000000000006</v>
      </c>
      <c r="L382">
        <f t="shared" si="92"/>
        <v>1094.4000000000001</v>
      </c>
      <c r="M382">
        <f t="shared" si="93"/>
        <v>2552.4</v>
      </c>
      <c r="O382">
        <f>+I382+J382+K382+L382+M382+N382</f>
        <v>7632</v>
      </c>
      <c r="P382">
        <v>25</v>
      </c>
      <c r="S382">
        <v>398.64</v>
      </c>
      <c r="T382">
        <v>200</v>
      </c>
      <c r="W382">
        <f t="shared" si="91"/>
        <v>623.64</v>
      </c>
      <c r="X382">
        <f t="shared" si="87"/>
        <v>2127.6000000000004</v>
      </c>
      <c r="Y382">
        <f>+J382+M382</f>
        <v>5108.3999999999996</v>
      </c>
      <c r="Z382">
        <f>+G382-(W382+X382)</f>
        <v>33248.76</v>
      </c>
      <c r="AA382" t="s">
        <v>222</v>
      </c>
      <c r="AB382">
        <v>2023</v>
      </c>
    </row>
    <row r="383" spans="1:28" x14ac:dyDescent="0.25">
      <c r="A383">
        <v>52</v>
      </c>
      <c r="B383" t="s">
        <v>173</v>
      </c>
      <c r="C383" t="s">
        <v>102</v>
      </c>
      <c r="D383" t="s">
        <v>6</v>
      </c>
      <c r="E383" t="s">
        <v>26</v>
      </c>
      <c r="F383" t="s">
        <v>100</v>
      </c>
      <c r="G383">
        <v>46000</v>
      </c>
      <c r="H383">
        <f t="shared" si="90"/>
        <v>41694.019999999997</v>
      </c>
      <c r="I383">
        <f t="shared" si="83"/>
        <v>1320.2</v>
      </c>
      <c r="J383">
        <f t="shared" si="84"/>
        <v>3265.9999999999995</v>
      </c>
      <c r="K383">
        <f t="shared" si="85"/>
        <v>506.00000000000006</v>
      </c>
      <c r="L383">
        <f t="shared" si="92"/>
        <v>1398.4</v>
      </c>
      <c r="M383">
        <f t="shared" si="93"/>
        <v>3261.4</v>
      </c>
      <c r="N383">
        <v>1587.38</v>
      </c>
      <c r="O383">
        <f t="shared" si="86"/>
        <v>11339.380000000001</v>
      </c>
      <c r="P383">
        <v>25</v>
      </c>
      <c r="T383">
        <v>200</v>
      </c>
      <c r="U383">
        <v>1049.8599999999999</v>
      </c>
      <c r="W383">
        <f t="shared" si="91"/>
        <v>1274.8599999999999</v>
      </c>
      <c r="X383">
        <f t="shared" si="87"/>
        <v>4305.9800000000005</v>
      </c>
      <c r="Y383">
        <f t="shared" si="94"/>
        <v>6527.4</v>
      </c>
      <c r="Z383">
        <f t="shared" si="89"/>
        <v>40419.160000000003</v>
      </c>
      <c r="AA383" t="s">
        <v>222</v>
      </c>
      <c r="AB383">
        <v>2023</v>
      </c>
    </row>
    <row r="384" spans="1:28" x14ac:dyDescent="0.25">
      <c r="A384">
        <v>53</v>
      </c>
      <c r="B384" t="s">
        <v>177</v>
      </c>
      <c r="C384" t="s">
        <v>102</v>
      </c>
      <c r="D384" t="s">
        <v>22</v>
      </c>
      <c r="E384" t="s">
        <v>26</v>
      </c>
      <c r="F384" t="s">
        <v>100</v>
      </c>
      <c r="G384">
        <v>46000</v>
      </c>
      <c r="H384">
        <f t="shared" si="90"/>
        <v>43281.4</v>
      </c>
      <c r="I384">
        <f t="shared" si="83"/>
        <v>1320.2</v>
      </c>
      <c r="J384">
        <f t="shared" si="84"/>
        <v>3265.9999999999995</v>
      </c>
      <c r="K384">
        <f t="shared" si="85"/>
        <v>506.00000000000006</v>
      </c>
      <c r="L384">
        <f t="shared" si="92"/>
        <v>1398.4</v>
      </c>
      <c r="M384">
        <f t="shared" si="93"/>
        <v>3261.4</v>
      </c>
      <c r="O384">
        <f t="shared" si="86"/>
        <v>9752</v>
      </c>
      <c r="P384">
        <v>25</v>
      </c>
      <c r="S384">
        <v>398.64</v>
      </c>
      <c r="T384">
        <v>200</v>
      </c>
      <c r="U384">
        <v>1289.46</v>
      </c>
      <c r="W384">
        <f t="shared" si="91"/>
        <v>1913.1</v>
      </c>
      <c r="X384">
        <f t="shared" si="87"/>
        <v>2718.6000000000004</v>
      </c>
      <c r="Y384">
        <f t="shared" si="94"/>
        <v>6527.4</v>
      </c>
      <c r="Z384">
        <f t="shared" si="89"/>
        <v>41368.300000000003</v>
      </c>
      <c r="AA384" t="s">
        <v>222</v>
      </c>
      <c r="AB384">
        <v>2023</v>
      </c>
    </row>
    <row r="385" spans="1:28" x14ac:dyDescent="0.25">
      <c r="A385">
        <v>54</v>
      </c>
      <c r="B385" t="s">
        <v>178</v>
      </c>
      <c r="C385" t="s">
        <v>103</v>
      </c>
      <c r="D385" t="s">
        <v>6</v>
      </c>
      <c r="E385" t="s">
        <v>32</v>
      </c>
      <c r="F385" t="s">
        <v>100</v>
      </c>
      <c r="G385">
        <v>36000</v>
      </c>
      <c r="H385">
        <f>+G385-(I385+L385+N385)</f>
        <v>33872.400000000001</v>
      </c>
      <c r="I385">
        <f t="shared" si="83"/>
        <v>1033.2</v>
      </c>
      <c r="J385">
        <f t="shared" si="84"/>
        <v>2555.9999999999995</v>
      </c>
      <c r="K385">
        <f t="shared" si="85"/>
        <v>396.00000000000006</v>
      </c>
      <c r="L385">
        <f t="shared" si="92"/>
        <v>1094.4000000000001</v>
      </c>
      <c r="M385">
        <f t="shared" si="93"/>
        <v>2552.4</v>
      </c>
      <c r="O385">
        <f>+I385+J385+K385+L385+M385+N385</f>
        <v>7632</v>
      </c>
      <c r="P385">
        <v>25</v>
      </c>
      <c r="S385">
        <v>398.64</v>
      </c>
      <c r="T385">
        <v>200</v>
      </c>
      <c r="W385">
        <f t="shared" si="91"/>
        <v>623.64</v>
      </c>
      <c r="X385">
        <f t="shared" si="87"/>
        <v>2127.6000000000004</v>
      </c>
      <c r="Y385">
        <f t="shared" si="94"/>
        <v>5108.3999999999996</v>
      </c>
      <c r="Z385">
        <f t="shared" si="89"/>
        <v>33248.76</v>
      </c>
      <c r="AA385" t="s">
        <v>222</v>
      </c>
      <c r="AB385">
        <v>2023</v>
      </c>
    </row>
    <row r="386" spans="1:28" x14ac:dyDescent="0.25">
      <c r="A386">
        <v>55</v>
      </c>
      <c r="B386" t="s">
        <v>818</v>
      </c>
      <c r="C386" t="s">
        <v>102</v>
      </c>
      <c r="D386" t="s">
        <v>793</v>
      </c>
      <c r="E386" t="s">
        <v>32</v>
      </c>
      <c r="F386" t="s">
        <v>100</v>
      </c>
      <c r="G386">
        <v>30000</v>
      </c>
      <c r="H386">
        <f t="shared" si="90"/>
        <v>28227</v>
      </c>
      <c r="I386">
        <f t="shared" si="83"/>
        <v>861</v>
      </c>
      <c r="J386">
        <f t="shared" si="84"/>
        <v>2130</v>
      </c>
      <c r="K386">
        <f t="shared" si="85"/>
        <v>330.00000000000006</v>
      </c>
      <c r="L386">
        <f t="shared" si="92"/>
        <v>912</v>
      </c>
      <c r="M386">
        <f t="shared" si="93"/>
        <v>2127</v>
      </c>
      <c r="O386">
        <f t="shared" ref="O386:O392" si="96">+I386+J386+K386+L386+M386+N386</f>
        <v>6360</v>
      </c>
      <c r="P386">
        <v>25</v>
      </c>
      <c r="T386">
        <v>200</v>
      </c>
      <c r="W386">
        <f t="shared" si="91"/>
        <v>225</v>
      </c>
      <c r="X386">
        <f t="shared" si="87"/>
        <v>1773</v>
      </c>
      <c r="Y386">
        <f t="shared" si="94"/>
        <v>4257</v>
      </c>
      <c r="Z386">
        <f t="shared" si="89"/>
        <v>28002</v>
      </c>
      <c r="AA386" t="s">
        <v>222</v>
      </c>
      <c r="AB386">
        <v>2023</v>
      </c>
    </row>
    <row r="387" spans="1:28" x14ac:dyDescent="0.25">
      <c r="A387">
        <v>56</v>
      </c>
      <c r="B387" t="s">
        <v>819</v>
      </c>
      <c r="C387" t="s">
        <v>103</v>
      </c>
      <c r="D387" t="s">
        <v>6</v>
      </c>
      <c r="E387" t="s">
        <v>32</v>
      </c>
      <c r="F387" t="s">
        <v>100</v>
      </c>
      <c r="G387">
        <v>30000</v>
      </c>
      <c r="H387">
        <f>+G387-(I387+L387+N387)</f>
        <v>28227</v>
      </c>
      <c r="I387">
        <f t="shared" si="83"/>
        <v>861</v>
      </c>
      <c r="J387">
        <f t="shared" si="84"/>
        <v>2130</v>
      </c>
      <c r="K387">
        <f t="shared" si="85"/>
        <v>330.00000000000006</v>
      </c>
      <c r="L387">
        <f t="shared" si="92"/>
        <v>912</v>
      </c>
      <c r="M387">
        <f t="shared" si="93"/>
        <v>2127</v>
      </c>
      <c r="O387">
        <f t="shared" si="96"/>
        <v>6360</v>
      </c>
      <c r="P387">
        <v>25</v>
      </c>
      <c r="S387">
        <v>273.2</v>
      </c>
      <c r="T387">
        <v>200</v>
      </c>
      <c r="W387">
        <f t="shared" si="91"/>
        <v>498.2</v>
      </c>
      <c r="X387">
        <f t="shared" si="87"/>
        <v>1773</v>
      </c>
      <c r="Y387">
        <f t="shared" si="94"/>
        <v>4257</v>
      </c>
      <c r="Z387">
        <f t="shared" si="89"/>
        <v>27728.799999999999</v>
      </c>
      <c r="AA387" t="s">
        <v>222</v>
      </c>
      <c r="AB387">
        <v>2023</v>
      </c>
    </row>
    <row r="388" spans="1:28" x14ac:dyDescent="0.25">
      <c r="A388">
        <v>57</v>
      </c>
      <c r="B388" t="s">
        <v>820</v>
      </c>
      <c r="C388" t="s">
        <v>102</v>
      </c>
      <c r="D388" t="s">
        <v>10</v>
      </c>
      <c r="E388" t="s">
        <v>894</v>
      </c>
      <c r="F388" t="s">
        <v>100</v>
      </c>
      <c r="G388">
        <v>46000</v>
      </c>
      <c r="H388">
        <f t="shared" si="90"/>
        <v>43281.4</v>
      </c>
      <c r="I388">
        <f t="shared" si="83"/>
        <v>1320.2</v>
      </c>
      <c r="J388">
        <f t="shared" si="84"/>
        <v>3265.9999999999995</v>
      </c>
      <c r="K388">
        <f t="shared" si="85"/>
        <v>506.00000000000006</v>
      </c>
      <c r="L388">
        <f t="shared" si="92"/>
        <v>1398.4</v>
      </c>
      <c r="M388">
        <f t="shared" si="93"/>
        <v>3261.4</v>
      </c>
      <c r="O388">
        <f t="shared" si="96"/>
        <v>9752</v>
      </c>
      <c r="P388">
        <v>25</v>
      </c>
      <c r="Q388">
        <v>1233.44</v>
      </c>
      <c r="S388">
        <v>398.64</v>
      </c>
      <c r="T388">
        <v>200</v>
      </c>
      <c r="U388">
        <v>1289.46</v>
      </c>
      <c r="W388">
        <f t="shared" si="91"/>
        <v>3146.54</v>
      </c>
      <c r="X388">
        <f t="shared" si="87"/>
        <v>2718.6000000000004</v>
      </c>
      <c r="Y388">
        <f t="shared" si="94"/>
        <v>6527.4</v>
      </c>
      <c r="Z388">
        <f t="shared" si="89"/>
        <v>40134.86</v>
      </c>
      <c r="AA388" t="s">
        <v>222</v>
      </c>
      <c r="AB388">
        <v>2023</v>
      </c>
    </row>
    <row r="389" spans="1:28" x14ac:dyDescent="0.25">
      <c r="A389">
        <v>58</v>
      </c>
      <c r="B389" t="s">
        <v>822</v>
      </c>
      <c r="C389" t="s">
        <v>103</v>
      </c>
      <c r="D389" t="s">
        <v>12</v>
      </c>
      <c r="E389" t="s">
        <v>32</v>
      </c>
      <c r="F389" t="s">
        <v>100</v>
      </c>
      <c r="G389">
        <v>46000</v>
      </c>
      <c r="H389">
        <f t="shared" si="90"/>
        <v>41694.019999999997</v>
      </c>
      <c r="I389">
        <f t="shared" si="83"/>
        <v>1320.2</v>
      </c>
      <c r="J389">
        <f t="shared" si="84"/>
        <v>3265.9999999999995</v>
      </c>
      <c r="K389">
        <f t="shared" si="85"/>
        <v>506.00000000000006</v>
      </c>
      <c r="L389">
        <f t="shared" si="92"/>
        <v>1398.4</v>
      </c>
      <c r="M389">
        <f t="shared" si="93"/>
        <v>3261.4</v>
      </c>
      <c r="N389">
        <v>1587.38</v>
      </c>
      <c r="O389">
        <f t="shared" si="96"/>
        <v>11339.380000000001</v>
      </c>
      <c r="P389">
        <v>25</v>
      </c>
      <c r="S389">
        <v>534.07000000000005</v>
      </c>
      <c r="T389">
        <v>200</v>
      </c>
      <c r="U389">
        <f>IF((H389*12)&gt;867123.01,(79776+(((H389*12)-867123.01)*0.25))/12,IF((H389*12)&gt;624329.01,(31216+(((H389*12)-624329.01)*0.2))/12,IF((H389*12)&gt;416220.01,(((H389*12)-416220.01)*0.15)/12,0)))</f>
        <v>1051.3528749999998</v>
      </c>
      <c r="W389">
        <f t="shared" si="91"/>
        <v>1810.4228749999997</v>
      </c>
      <c r="X389">
        <f t="shared" si="87"/>
        <v>4305.9800000000005</v>
      </c>
      <c r="Y389">
        <f t="shared" si="94"/>
        <v>6527.4</v>
      </c>
      <c r="Z389">
        <f t="shared" si="89"/>
        <v>39883.597125</v>
      </c>
      <c r="AA389" t="s">
        <v>222</v>
      </c>
      <c r="AB389">
        <v>2023</v>
      </c>
    </row>
    <row r="390" spans="1:28" x14ac:dyDescent="0.25">
      <c r="A390">
        <v>59</v>
      </c>
      <c r="B390" t="s">
        <v>823</v>
      </c>
      <c r="C390" t="s">
        <v>102</v>
      </c>
      <c r="D390" t="s">
        <v>94</v>
      </c>
      <c r="E390" t="s">
        <v>32</v>
      </c>
      <c r="F390" t="s">
        <v>100</v>
      </c>
      <c r="G390">
        <v>46000</v>
      </c>
      <c r="H390">
        <f t="shared" si="90"/>
        <v>43281.4</v>
      </c>
      <c r="I390">
        <f t="shared" si="83"/>
        <v>1320.2</v>
      </c>
      <c r="J390">
        <f t="shared" si="84"/>
        <v>3265.9999999999995</v>
      </c>
      <c r="K390">
        <f t="shared" si="85"/>
        <v>506.00000000000006</v>
      </c>
      <c r="L390">
        <f t="shared" si="92"/>
        <v>1398.4</v>
      </c>
      <c r="M390">
        <f t="shared" si="93"/>
        <v>3261.4</v>
      </c>
      <c r="O390">
        <f t="shared" si="96"/>
        <v>9752</v>
      </c>
      <c r="P390">
        <v>25</v>
      </c>
      <c r="S390">
        <v>543.23</v>
      </c>
      <c r="T390">
        <v>200</v>
      </c>
      <c r="U390">
        <v>1289.46</v>
      </c>
      <c r="W390">
        <f t="shared" si="91"/>
        <v>2057.69</v>
      </c>
      <c r="X390">
        <f t="shared" si="87"/>
        <v>2718.6000000000004</v>
      </c>
      <c r="Y390">
        <f t="shared" si="94"/>
        <v>6527.4</v>
      </c>
      <c r="Z390">
        <f t="shared" si="89"/>
        <v>41223.71</v>
      </c>
      <c r="AA390" t="s">
        <v>222</v>
      </c>
      <c r="AB390">
        <v>2023</v>
      </c>
    </row>
    <row r="391" spans="1:28" x14ac:dyDescent="0.25">
      <c r="A391">
        <v>60</v>
      </c>
      <c r="B391" t="s">
        <v>824</v>
      </c>
      <c r="C391" t="s">
        <v>103</v>
      </c>
      <c r="D391" t="s">
        <v>22</v>
      </c>
      <c r="E391" t="s">
        <v>32</v>
      </c>
      <c r="F391" t="s">
        <v>100</v>
      </c>
      <c r="G391">
        <v>36000</v>
      </c>
      <c r="H391">
        <f t="shared" si="90"/>
        <v>33872.400000000001</v>
      </c>
      <c r="I391">
        <f t="shared" si="83"/>
        <v>1033.2</v>
      </c>
      <c r="J391">
        <f t="shared" si="84"/>
        <v>2555.9999999999995</v>
      </c>
      <c r="K391">
        <f t="shared" si="85"/>
        <v>396.00000000000006</v>
      </c>
      <c r="L391">
        <f t="shared" si="92"/>
        <v>1094.4000000000001</v>
      </c>
      <c r="M391">
        <f t="shared" si="93"/>
        <v>2552.4</v>
      </c>
      <c r="O391">
        <f t="shared" si="96"/>
        <v>7632</v>
      </c>
      <c r="P391">
        <v>25</v>
      </c>
      <c r="S391">
        <v>1539.24</v>
      </c>
      <c r="T391">
        <v>200</v>
      </c>
      <c r="W391">
        <f t="shared" si="91"/>
        <v>1764.24</v>
      </c>
      <c r="X391">
        <f t="shared" si="87"/>
        <v>2127.6000000000004</v>
      </c>
      <c r="Y391">
        <f t="shared" si="94"/>
        <v>5108.3999999999996</v>
      </c>
      <c r="Z391">
        <f t="shared" si="89"/>
        <v>32108.16</v>
      </c>
      <c r="AA391" t="s">
        <v>222</v>
      </c>
      <c r="AB391">
        <v>2023</v>
      </c>
    </row>
    <row r="392" spans="1:28" x14ac:dyDescent="0.25">
      <c r="A392">
        <v>61</v>
      </c>
      <c r="B392" t="s">
        <v>825</v>
      </c>
      <c r="C392" t="s">
        <v>103</v>
      </c>
      <c r="D392" t="s">
        <v>793</v>
      </c>
      <c r="E392" t="s">
        <v>32</v>
      </c>
      <c r="F392" t="s">
        <v>100</v>
      </c>
      <c r="G392">
        <v>46000</v>
      </c>
      <c r="H392">
        <f t="shared" si="90"/>
        <v>43281.4</v>
      </c>
      <c r="I392">
        <f t="shared" si="83"/>
        <v>1320.2</v>
      </c>
      <c r="J392">
        <f t="shared" si="84"/>
        <v>3265.9999999999995</v>
      </c>
      <c r="K392">
        <f t="shared" si="85"/>
        <v>506.00000000000006</v>
      </c>
      <c r="L392">
        <f t="shared" si="92"/>
        <v>1398.4</v>
      </c>
      <c r="M392">
        <f t="shared" si="93"/>
        <v>3261.4</v>
      </c>
      <c r="O392">
        <f t="shared" si="96"/>
        <v>9752</v>
      </c>
      <c r="P392">
        <v>25</v>
      </c>
      <c r="Q392">
        <v>10000</v>
      </c>
      <c r="T392">
        <v>200</v>
      </c>
      <c r="U392">
        <v>1289.46</v>
      </c>
      <c r="W392">
        <f t="shared" si="91"/>
        <v>11514.46</v>
      </c>
      <c r="X392">
        <f t="shared" si="87"/>
        <v>2718.6000000000004</v>
      </c>
      <c r="Y392">
        <f t="shared" si="94"/>
        <v>6527.4</v>
      </c>
      <c r="Z392">
        <f t="shared" si="89"/>
        <v>31766.940000000002</v>
      </c>
      <c r="AA392" t="s">
        <v>222</v>
      </c>
      <c r="AB392">
        <v>2023</v>
      </c>
    </row>
    <row r="393" spans="1:28" x14ac:dyDescent="0.25">
      <c r="A393">
        <v>62</v>
      </c>
      <c r="B393" t="s">
        <v>179</v>
      </c>
      <c r="C393" t="s">
        <v>103</v>
      </c>
      <c r="D393" t="s">
        <v>800</v>
      </c>
      <c r="E393" t="s">
        <v>32</v>
      </c>
      <c r="F393" t="s">
        <v>100</v>
      </c>
      <c r="G393">
        <v>46000</v>
      </c>
      <c r="H393">
        <f t="shared" si="90"/>
        <v>43281.4</v>
      </c>
      <c r="I393">
        <f t="shared" si="83"/>
        <v>1320.2</v>
      </c>
      <c r="J393">
        <f t="shared" si="84"/>
        <v>3265.9999999999995</v>
      </c>
      <c r="K393">
        <f t="shared" si="85"/>
        <v>506.00000000000006</v>
      </c>
      <c r="L393">
        <f t="shared" si="92"/>
        <v>1398.4</v>
      </c>
      <c r="M393">
        <f t="shared" si="93"/>
        <v>3261.4</v>
      </c>
      <c r="O393">
        <f t="shared" si="86"/>
        <v>9752</v>
      </c>
      <c r="P393">
        <v>25</v>
      </c>
      <c r="Q393">
        <v>11000</v>
      </c>
      <c r="S393">
        <v>423.63</v>
      </c>
      <c r="T393">
        <v>200</v>
      </c>
      <c r="U393">
        <v>1289.46</v>
      </c>
      <c r="W393">
        <f t="shared" si="91"/>
        <v>12938.09</v>
      </c>
      <c r="X393">
        <f t="shared" si="87"/>
        <v>2718.6000000000004</v>
      </c>
      <c r="Y393">
        <f t="shared" si="94"/>
        <v>6527.4</v>
      </c>
      <c r="Z393">
        <f t="shared" si="89"/>
        <v>30343.309999999998</v>
      </c>
      <c r="AA393" t="s">
        <v>222</v>
      </c>
      <c r="AB393">
        <v>2023</v>
      </c>
    </row>
    <row r="394" spans="1:28" x14ac:dyDescent="0.25">
      <c r="A394">
        <v>63</v>
      </c>
      <c r="B394" t="s">
        <v>180</v>
      </c>
      <c r="C394" t="s">
        <v>103</v>
      </c>
      <c r="D394" t="s">
        <v>22</v>
      </c>
      <c r="E394" t="s">
        <v>32</v>
      </c>
      <c r="F394" t="s">
        <v>100</v>
      </c>
      <c r="G394">
        <v>36000</v>
      </c>
      <c r="H394">
        <f t="shared" si="90"/>
        <v>32285.02</v>
      </c>
      <c r="I394">
        <f t="shared" si="83"/>
        <v>1033.2</v>
      </c>
      <c r="J394">
        <f t="shared" si="84"/>
        <v>2555.9999999999995</v>
      </c>
      <c r="K394">
        <f t="shared" si="85"/>
        <v>396.00000000000006</v>
      </c>
      <c r="L394">
        <f t="shared" si="92"/>
        <v>1094.4000000000001</v>
      </c>
      <c r="M394">
        <f t="shared" si="93"/>
        <v>2552.4</v>
      </c>
      <c r="N394">
        <v>1587.38</v>
      </c>
      <c r="O394">
        <f t="shared" si="86"/>
        <v>9219.380000000001</v>
      </c>
      <c r="P394">
        <v>25</v>
      </c>
      <c r="S394">
        <v>2167.88</v>
      </c>
      <c r="T394">
        <v>200</v>
      </c>
      <c r="W394">
        <f t="shared" si="91"/>
        <v>2392.88</v>
      </c>
      <c r="X394">
        <f t="shared" si="87"/>
        <v>3714.9800000000005</v>
      </c>
      <c r="Y394">
        <f t="shared" si="94"/>
        <v>5108.3999999999996</v>
      </c>
      <c r="Z394">
        <f t="shared" si="89"/>
        <v>29892.14</v>
      </c>
      <c r="AA394" t="s">
        <v>222</v>
      </c>
      <c r="AB394">
        <v>2023</v>
      </c>
    </row>
    <row r="395" spans="1:28" x14ac:dyDescent="0.25">
      <c r="A395">
        <v>64</v>
      </c>
      <c r="B395" t="s">
        <v>183</v>
      </c>
      <c r="C395" t="s">
        <v>103</v>
      </c>
      <c r="D395" t="s">
        <v>22</v>
      </c>
      <c r="E395" t="s">
        <v>52</v>
      </c>
      <c r="F395" t="s">
        <v>100</v>
      </c>
      <c r="G395">
        <v>36000</v>
      </c>
      <c r="H395">
        <f t="shared" si="90"/>
        <v>33872.400000000001</v>
      </c>
      <c r="I395">
        <f t="shared" si="83"/>
        <v>1033.2</v>
      </c>
      <c r="J395">
        <f t="shared" si="84"/>
        <v>2555.9999999999995</v>
      </c>
      <c r="K395">
        <f t="shared" si="85"/>
        <v>396.00000000000006</v>
      </c>
      <c r="L395">
        <f t="shared" si="92"/>
        <v>1094.4000000000001</v>
      </c>
      <c r="M395">
        <f t="shared" si="93"/>
        <v>2552.4</v>
      </c>
      <c r="O395">
        <f t="shared" si="86"/>
        <v>7632</v>
      </c>
      <c r="P395">
        <v>25</v>
      </c>
      <c r="Q395">
        <v>1500</v>
      </c>
      <c r="T395">
        <v>200</v>
      </c>
      <c r="U395">
        <v>0</v>
      </c>
      <c r="W395">
        <f t="shared" si="91"/>
        <v>1725</v>
      </c>
      <c r="X395">
        <f t="shared" si="87"/>
        <v>2127.6000000000004</v>
      </c>
      <c r="Y395">
        <f t="shared" si="94"/>
        <v>5108.3999999999996</v>
      </c>
      <c r="Z395">
        <f t="shared" si="89"/>
        <v>32147.4</v>
      </c>
      <c r="AA395" t="s">
        <v>222</v>
      </c>
      <c r="AB395">
        <v>2023</v>
      </c>
    </row>
    <row r="396" spans="1:28" x14ac:dyDescent="0.25">
      <c r="A396">
        <v>65</v>
      </c>
      <c r="B396" t="s">
        <v>185</v>
      </c>
      <c r="C396" t="s">
        <v>103</v>
      </c>
      <c r="D396" t="s">
        <v>22</v>
      </c>
      <c r="E396" t="s">
        <v>789</v>
      </c>
      <c r="F396" t="s">
        <v>100</v>
      </c>
      <c r="G396">
        <v>46000</v>
      </c>
      <c r="H396">
        <f t="shared" si="90"/>
        <v>43281.4</v>
      </c>
      <c r="I396">
        <f t="shared" si="83"/>
        <v>1320.2</v>
      </c>
      <c r="J396">
        <f t="shared" si="84"/>
        <v>3265.9999999999995</v>
      </c>
      <c r="K396">
        <f t="shared" si="85"/>
        <v>506.00000000000006</v>
      </c>
      <c r="L396">
        <f t="shared" si="92"/>
        <v>1398.4</v>
      </c>
      <c r="M396">
        <f t="shared" si="93"/>
        <v>3261.4</v>
      </c>
      <c r="O396">
        <f t="shared" si="86"/>
        <v>9752</v>
      </c>
      <c r="P396">
        <v>25</v>
      </c>
      <c r="Q396">
        <v>200</v>
      </c>
      <c r="S396">
        <v>1322.62</v>
      </c>
      <c r="T396">
        <v>200</v>
      </c>
      <c r="U396">
        <v>1289.46</v>
      </c>
      <c r="W396">
        <f t="shared" si="91"/>
        <v>3037.08</v>
      </c>
      <c r="X396">
        <f t="shared" si="87"/>
        <v>2718.6000000000004</v>
      </c>
      <c r="Y396">
        <f t="shared" si="94"/>
        <v>6527.4</v>
      </c>
      <c r="Z396">
        <f t="shared" si="89"/>
        <v>40244.32</v>
      </c>
      <c r="AA396" t="s">
        <v>222</v>
      </c>
      <c r="AB396">
        <v>2023</v>
      </c>
    </row>
    <row r="397" spans="1:28" x14ac:dyDescent="0.25">
      <c r="A397">
        <v>66</v>
      </c>
      <c r="B397" t="s">
        <v>186</v>
      </c>
      <c r="C397" t="s">
        <v>102</v>
      </c>
      <c r="D397" t="s">
        <v>17</v>
      </c>
      <c r="E397" t="s">
        <v>36</v>
      </c>
      <c r="F397" t="s">
        <v>100</v>
      </c>
      <c r="G397">
        <v>46000</v>
      </c>
      <c r="H397">
        <f t="shared" si="90"/>
        <v>43281.4</v>
      </c>
      <c r="I397">
        <f t="shared" ref="I397:I442" si="97">IF(G397&lt;=374040,G397*2.87%,9334.68)</f>
        <v>1320.2</v>
      </c>
      <c r="J397">
        <f t="shared" ref="J397:J442" si="98">IF(G397&lt;=374040,G397*7.1%,23092.75)</f>
        <v>3265.9999999999995</v>
      </c>
      <c r="K397">
        <f t="shared" ref="K397:K442" si="99">IF(G397&lt;=74808,G397*1.1%,822.89)</f>
        <v>506.00000000000006</v>
      </c>
      <c r="L397">
        <f t="shared" si="92"/>
        <v>1398.4</v>
      </c>
      <c r="M397">
        <f t="shared" si="93"/>
        <v>3261.4</v>
      </c>
      <c r="O397">
        <f t="shared" ref="O397:O420" si="100">+I397+J397+K397+L397+M397+N397</f>
        <v>9752</v>
      </c>
      <c r="P397">
        <v>25</v>
      </c>
      <c r="S397">
        <v>543.48</v>
      </c>
      <c r="T397">
        <v>200</v>
      </c>
      <c r="U397">
        <v>1289.46</v>
      </c>
      <c r="W397">
        <f t="shared" si="91"/>
        <v>2057.94</v>
      </c>
      <c r="X397">
        <f t="shared" ref="X397:X442" si="101">+I397+L397+N397</f>
        <v>2718.6000000000004</v>
      </c>
      <c r="Y397">
        <f t="shared" si="94"/>
        <v>6527.4</v>
      </c>
      <c r="Z397">
        <f t="shared" ref="Z397:Z400" si="102">+G397-(W397+X397)</f>
        <v>41223.46</v>
      </c>
      <c r="AA397" t="s">
        <v>222</v>
      </c>
      <c r="AB397">
        <v>2023</v>
      </c>
    </row>
    <row r="398" spans="1:28" x14ac:dyDescent="0.25">
      <c r="A398">
        <v>67</v>
      </c>
      <c r="B398" t="s">
        <v>188</v>
      </c>
      <c r="C398" t="s">
        <v>102</v>
      </c>
      <c r="D398" t="s">
        <v>10</v>
      </c>
      <c r="E398" t="s">
        <v>33</v>
      </c>
      <c r="F398" t="s">
        <v>100</v>
      </c>
      <c r="G398">
        <v>36000</v>
      </c>
      <c r="H398">
        <f t="shared" ref="H398:H420" si="103">+G398-(I398+L398+N398)</f>
        <v>30697.64</v>
      </c>
      <c r="I398">
        <f t="shared" si="97"/>
        <v>1033.2</v>
      </c>
      <c r="J398">
        <f t="shared" si="98"/>
        <v>2555.9999999999995</v>
      </c>
      <c r="K398">
        <f t="shared" si="99"/>
        <v>396.00000000000006</v>
      </c>
      <c r="L398">
        <f t="shared" si="92"/>
        <v>1094.4000000000001</v>
      </c>
      <c r="M398">
        <f t="shared" si="93"/>
        <v>2552.4</v>
      </c>
      <c r="N398">
        <v>3174.76</v>
      </c>
      <c r="O398">
        <f t="shared" si="100"/>
        <v>10806.76</v>
      </c>
      <c r="P398">
        <v>25</v>
      </c>
      <c r="S398">
        <v>1744.58</v>
      </c>
      <c r="T398">
        <v>200</v>
      </c>
      <c r="W398">
        <f t="shared" ref="W398:W430" si="104">P398+Q398+R398+S398+T398+U398</f>
        <v>1969.58</v>
      </c>
      <c r="X398">
        <f t="shared" si="101"/>
        <v>5302.3600000000006</v>
      </c>
      <c r="Y398">
        <f t="shared" si="94"/>
        <v>5108.3999999999996</v>
      </c>
      <c r="Z398">
        <f t="shared" si="102"/>
        <v>28728.059999999998</v>
      </c>
      <c r="AA398" t="s">
        <v>222</v>
      </c>
      <c r="AB398">
        <v>2023</v>
      </c>
    </row>
    <row r="399" spans="1:28" x14ac:dyDescent="0.25">
      <c r="A399">
        <v>68</v>
      </c>
      <c r="B399" t="s">
        <v>190</v>
      </c>
      <c r="C399" t="s">
        <v>102</v>
      </c>
      <c r="D399" t="s">
        <v>801</v>
      </c>
      <c r="E399" t="s">
        <v>38</v>
      </c>
      <c r="F399" t="s">
        <v>100</v>
      </c>
      <c r="G399">
        <v>36000</v>
      </c>
      <c r="H399">
        <f t="shared" si="103"/>
        <v>33872.400000000001</v>
      </c>
      <c r="I399">
        <f t="shared" si="97"/>
        <v>1033.2</v>
      </c>
      <c r="J399">
        <f t="shared" si="98"/>
        <v>2555.9999999999995</v>
      </c>
      <c r="K399">
        <f t="shared" si="99"/>
        <v>396.00000000000006</v>
      </c>
      <c r="L399">
        <f t="shared" ref="L399:L442" si="105">IF(G399&lt;=187020,G399*3.04%,4943.8)</f>
        <v>1094.4000000000001</v>
      </c>
      <c r="M399">
        <f t="shared" ref="M399:M442" si="106">IF(G399&lt;=187020,G399*7.09%,11530.11)</f>
        <v>2552.4</v>
      </c>
      <c r="O399">
        <f t="shared" si="100"/>
        <v>7632</v>
      </c>
      <c r="P399">
        <v>25</v>
      </c>
      <c r="Q399">
        <v>6505.87</v>
      </c>
      <c r="S399">
        <v>398.64</v>
      </c>
      <c r="T399">
        <v>200</v>
      </c>
      <c r="W399">
        <f t="shared" si="104"/>
        <v>7129.51</v>
      </c>
      <c r="X399">
        <f t="shared" si="101"/>
        <v>2127.6000000000004</v>
      </c>
      <c r="Y399">
        <f t="shared" si="94"/>
        <v>5108.3999999999996</v>
      </c>
      <c r="Z399">
        <f t="shared" si="102"/>
        <v>26742.89</v>
      </c>
      <c r="AA399" t="s">
        <v>222</v>
      </c>
      <c r="AB399">
        <v>2023</v>
      </c>
    </row>
    <row r="400" spans="1:28" x14ac:dyDescent="0.25">
      <c r="A400">
        <v>69</v>
      </c>
      <c r="B400" t="s">
        <v>854</v>
      </c>
      <c r="C400" t="s">
        <v>103</v>
      </c>
      <c r="D400" t="s">
        <v>94</v>
      </c>
      <c r="E400" t="s">
        <v>855</v>
      </c>
      <c r="F400" t="s">
        <v>100</v>
      </c>
      <c r="G400">
        <v>46000</v>
      </c>
      <c r="H400">
        <f t="shared" si="103"/>
        <v>43281.4</v>
      </c>
      <c r="I400">
        <f t="shared" si="97"/>
        <v>1320.2</v>
      </c>
      <c r="J400">
        <f t="shared" si="98"/>
        <v>3265.9999999999995</v>
      </c>
      <c r="K400">
        <f t="shared" si="99"/>
        <v>506.00000000000006</v>
      </c>
      <c r="L400">
        <f t="shared" si="105"/>
        <v>1398.4</v>
      </c>
      <c r="M400">
        <f t="shared" si="106"/>
        <v>3261.4</v>
      </c>
      <c r="O400">
        <f t="shared" si="100"/>
        <v>9752</v>
      </c>
      <c r="P400">
        <v>25</v>
      </c>
      <c r="Q400">
        <v>7511.18</v>
      </c>
      <c r="S400">
        <v>290.98</v>
      </c>
      <c r="T400">
        <v>200</v>
      </c>
      <c r="U400">
        <f>IF((H400*12)&gt;867123.01,(79776+(((H400*12)-867123.01)*0.25))/12,IF((H400*12)&gt;624329.01,(31216+(((H400*12)-624329.01)*0.2))/12,IF((H400*12)&gt;416220.01,(((H400*12)-416220.01)*0.15)/12,0)))</f>
        <v>1289.4598750000005</v>
      </c>
      <c r="W400">
        <f t="shared" si="104"/>
        <v>9316.6198750000003</v>
      </c>
      <c r="X400">
        <f t="shared" si="101"/>
        <v>2718.6000000000004</v>
      </c>
      <c r="Y400">
        <f t="shared" si="94"/>
        <v>6527.4</v>
      </c>
      <c r="Z400">
        <f t="shared" si="102"/>
        <v>33964.780124999997</v>
      </c>
      <c r="AA400" t="s">
        <v>222</v>
      </c>
      <c r="AB400">
        <v>2023</v>
      </c>
    </row>
    <row r="401" spans="1:28" x14ac:dyDescent="0.25">
      <c r="A401">
        <v>70</v>
      </c>
      <c r="B401" t="s">
        <v>201</v>
      </c>
      <c r="C401" t="s">
        <v>102</v>
      </c>
      <c r="D401" t="s">
        <v>22</v>
      </c>
      <c r="E401" t="s">
        <v>32</v>
      </c>
      <c r="F401" t="s">
        <v>100</v>
      </c>
      <c r="G401">
        <v>36000</v>
      </c>
      <c r="H401">
        <f t="shared" si="103"/>
        <v>33872.400000000001</v>
      </c>
      <c r="I401">
        <f t="shared" si="97"/>
        <v>1033.2</v>
      </c>
      <c r="J401">
        <f t="shared" si="98"/>
        <v>2555.9999999999995</v>
      </c>
      <c r="K401">
        <f t="shared" si="99"/>
        <v>396.00000000000006</v>
      </c>
      <c r="L401">
        <f t="shared" si="105"/>
        <v>1094.4000000000001</v>
      </c>
      <c r="M401">
        <f t="shared" si="106"/>
        <v>2552.4</v>
      </c>
      <c r="O401">
        <f t="shared" si="100"/>
        <v>7632</v>
      </c>
      <c r="P401">
        <v>25</v>
      </c>
      <c r="Q401">
        <v>2125.4899999999998</v>
      </c>
      <c r="T401">
        <v>200</v>
      </c>
      <c r="U401">
        <v>0</v>
      </c>
      <c r="W401">
        <f t="shared" si="104"/>
        <v>2350.4899999999998</v>
      </c>
      <c r="X401">
        <f t="shared" si="101"/>
        <v>2127.6000000000004</v>
      </c>
      <c r="Y401">
        <f>+J401+M401</f>
        <v>5108.3999999999996</v>
      </c>
      <c r="Z401">
        <f>+G401-(W401+X401)</f>
        <v>31521.91</v>
      </c>
      <c r="AA401" t="s">
        <v>222</v>
      </c>
      <c r="AB401">
        <v>2023</v>
      </c>
    </row>
    <row r="402" spans="1:28" x14ac:dyDescent="0.25">
      <c r="A402">
        <v>71</v>
      </c>
      <c r="B402" t="s">
        <v>207</v>
      </c>
      <c r="C402" t="s">
        <v>103</v>
      </c>
      <c r="D402" t="s">
        <v>6</v>
      </c>
      <c r="E402" t="s">
        <v>28</v>
      </c>
      <c r="F402" t="s">
        <v>100</v>
      </c>
      <c r="G402">
        <v>25000</v>
      </c>
      <c r="H402">
        <f t="shared" si="103"/>
        <v>23522.5</v>
      </c>
      <c r="I402">
        <f t="shared" si="97"/>
        <v>717.5</v>
      </c>
      <c r="J402">
        <f t="shared" si="98"/>
        <v>1774.9999999999998</v>
      </c>
      <c r="K402">
        <f t="shared" si="99"/>
        <v>275</v>
      </c>
      <c r="L402">
        <f t="shared" si="105"/>
        <v>760</v>
      </c>
      <c r="M402">
        <f t="shared" si="106"/>
        <v>1772.5000000000002</v>
      </c>
      <c r="O402">
        <f t="shared" si="100"/>
        <v>5300</v>
      </c>
      <c r="P402">
        <v>25</v>
      </c>
      <c r="Q402">
        <v>9635.91</v>
      </c>
      <c r="S402">
        <v>1328.8</v>
      </c>
      <c r="T402">
        <v>200</v>
      </c>
      <c r="W402">
        <f t="shared" si="104"/>
        <v>11189.71</v>
      </c>
      <c r="X402">
        <f t="shared" si="101"/>
        <v>1477.5</v>
      </c>
      <c r="Y402">
        <f>+J402+M402</f>
        <v>3547.5</v>
      </c>
      <c r="Z402">
        <f>+G402-(W402+X402)</f>
        <v>12332.79</v>
      </c>
      <c r="AA402" t="s">
        <v>222</v>
      </c>
      <c r="AB402">
        <v>2023</v>
      </c>
    </row>
    <row r="403" spans="1:28" x14ac:dyDescent="0.25">
      <c r="A403">
        <v>72</v>
      </c>
      <c r="B403" t="s">
        <v>878</v>
      </c>
      <c r="C403" t="s">
        <v>103</v>
      </c>
      <c r="D403" t="s">
        <v>22</v>
      </c>
      <c r="E403" t="s">
        <v>835</v>
      </c>
      <c r="F403" t="s">
        <v>100</v>
      </c>
      <c r="G403">
        <v>30000</v>
      </c>
      <c r="H403">
        <f t="shared" si="103"/>
        <v>28227</v>
      </c>
      <c r="I403">
        <f t="shared" si="97"/>
        <v>861</v>
      </c>
      <c r="J403">
        <f t="shared" si="98"/>
        <v>2130</v>
      </c>
      <c r="K403">
        <f t="shared" si="99"/>
        <v>330.00000000000006</v>
      </c>
      <c r="L403">
        <f t="shared" si="105"/>
        <v>912</v>
      </c>
      <c r="M403">
        <f t="shared" si="106"/>
        <v>2127</v>
      </c>
      <c r="O403">
        <f t="shared" si="100"/>
        <v>6360</v>
      </c>
      <c r="P403">
        <v>25</v>
      </c>
      <c r="Q403">
        <v>2995.75</v>
      </c>
      <c r="T403">
        <v>200</v>
      </c>
      <c r="W403">
        <f t="shared" si="104"/>
        <v>3220.75</v>
      </c>
      <c r="X403">
        <f t="shared" si="101"/>
        <v>1773</v>
      </c>
      <c r="Y403">
        <f>+J403+M403</f>
        <v>4257</v>
      </c>
      <c r="Z403">
        <f>+G403-(W403+X403)</f>
        <v>25006.25</v>
      </c>
      <c r="AA403" t="s">
        <v>222</v>
      </c>
      <c r="AB403">
        <v>2023</v>
      </c>
    </row>
    <row r="404" spans="1:28" x14ac:dyDescent="0.25">
      <c r="A404">
        <v>73</v>
      </c>
      <c r="B404" t="s">
        <v>815</v>
      </c>
      <c r="C404" t="s">
        <v>102</v>
      </c>
      <c r="D404" t="s">
        <v>811</v>
      </c>
      <c r="E404" t="s">
        <v>619</v>
      </c>
      <c r="F404" t="s">
        <v>85</v>
      </c>
      <c r="G404">
        <v>30000</v>
      </c>
      <c r="H404">
        <f t="shared" si="103"/>
        <v>28227</v>
      </c>
      <c r="I404">
        <f t="shared" si="97"/>
        <v>861</v>
      </c>
      <c r="J404">
        <f t="shared" si="98"/>
        <v>2130</v>
      </c>
      <c r="K404">
        <f t="shared" si="99"/>
        <v>330.00000000000006</v>
      </c>
      <c r="L404">
        <f t="shared" si="105"/>
        <v>912</v>
      </c>
      <c r="M404">
        <f t="shared" si="106"/>
        <v>2127</v>
      </c>
      <c r="O404">
        <f t="shared" si="100"/>
        <v>6360</v>
      </c>
      <c r="P404">
        <v>25</v>
      </c>
      <c r="Q404">
        <v>500</v>
      </c>
      <c r="T404">
        <v>200</v>
      </c>
      <c r="W404">
        <f t="shared" si="104"/>
        <v>725</v>
      </c>
      <c r="X404">
        <f t="shared" si="101"/>
        <v>1773</v>
      </c>
      <c r="Y404">
        <f t="shared" ref="Y404:Y420" si="107">+J404+M404</f>
        <v>4257</v>
      </c>
      <c r="Z404">
        <f t="shared" ref="Z404:Z442" si="108">+G404-(W404+X404)</f>
        <v>27502</v>
      </c>
      <c r="AA404" t="s">
        <v>222</v>
      </c>
      <c r="AB404">
        <v>2023</v>
      </c>
    </row>
    <row r="405" spans="1:28" x14ac:dyDescent="0.25">
      <c r="A405">
        <v>74</v>
      </c>
      <c r="B405" t="s">
        <v>836</v>
      </c>
      <c r="C405" t="s">
        <v>102</v>
      </c>
      <c r="D405" t="s">
        <v>22</v>
      </c>
      <c r="E405" t="s">
        <v>33</v>
      </c>
      <c r="F405" t="s">
        <v>100</v>
      </c>
      <c r="G405">
        <v>30000</v>
      </c>
      <c r="H405">
        <f t="shared" si="103"/>
        <v>28227</v>
      </c>
      <c r="I405">
        <f t="shared" si="97"/>
        <v>861</v>
      </c>
      <c r="J405">
        <f t="shared" si="98"/>
        <v>2130</v>
      </c>
      <c r="K405">
        <f t="shared" si="99"/>
        <v>330.00000000000006</v>
      </c>
      <c r="L405">
        <f t="shared" si="105"/>
        <v>912</v>
      </c>
      <c r="M405">
        <f t="shared" si="106"/>
        <v>2127</v>
      </c>
      <c r="O405">
        <f t="shared" si="100"/>
        <v>6360</v>
      </c>
      <c r="P405">
        <v>25</v>
      </c>
      <c r="Q405">
        <v>4000</v>
      </c>
      <c r="T405">
        <v>200</v>
      </c>
      <c r="W405">
        <f t="shared" si="104"/>
        <v>4225</v>
      </c>
      <c r="X405">
        <f t="shared" si="101"/>
        <v>1773</v>
      </c>
      <c r="Y405">
        <f t="shared" si="107"/>
        <v>4257</v>
      </c>
      <c r="Z405">
        <f t="shared" si="108"/>
        <v>24002</v>
      </c>
      <c r="AA405" t="s">
        <v>222</v>
      </c>
      <c r="AB405">
        <v>2023</v>
      </c>
    </row>
    <row r="406" spans="1:28" x14ac:dyDescent="0.25">
      <c r="A406">
        <v>75</v>
      </c>
      <c r="B406" t="s">
        <v>881</v>
      </c>
      <c r="C406" t="s">
        <v>103</v>
      </c>
      <c r="D406" t="s">
        <v>94</v>
      </c>
      <c r="E406" t="s">
        <v>838</v>
      </c>
      <c r="F406" t="s">
        <v>100</v>
      </c>
      <c r="G406">
        <v>30000</v>
      </c>
      <c r="H406">
        <f t="shared" si="103"/>
        <v>28227</v>
      </c>
      <c r="I406">
        <f t="shared" si="97"/>
        <v>861</v>
      </c>
      <c r="J406">
        <f t="shared" si="98"/>
        <v>2130</v>
      </c>
      <c r="K406">
        <f t="shared" si="99"/>
        <v>330.00000000000006</v>
      </c>
      <c r="L406">
        <f t="shared" si="105"/>
        <v>912</v>
      </c>
      <c r="M406">
        <f t="shared" si="106"/>
        <v>2127</v>
      </c>
      <c r="O406">
        <f t="shared" si="100"/>
        <v>6360</v>
      </c>
      <c r="P406">
        <v>25</v>
      </c>
      <c r="Q406">
        <v>7426.75</v>
      </c>
      <c r="T406">
        <v>200</v>
      </c>
      <c r="W406">
        <f t="shared" si="104"/>
        <v>7651.75</v>
      </c>
      <c r="X406">
        <f t="shared" si="101"/>
        <v>1773</v>
      </c>
      <c r="Y406">
        <f t="shared" si="107"/>
        <v>4257</v>
      </c>
      <c r="Z406">
        <f t="shared" si="108"/>
        <v>20575.25</v>
      </c>
      <c r="AA406" t="s">
        <v>222</v>
      </c>
      <c r="AB406">
        <v>2023</v>
      </c>
    </row>
    <row r="407" spans="1:28" x14ac:dyDescent="0.25">
      <c r="A407">
        <v>76</v>
      </c>
      <c r="B407" t="s">
        <v>839</v>
      </c>
      <c r="C407" t="s">
        <v>102</v>
      </c>
      <c r="D407" t="s">
        <v>94</v>
      </c>
      <c r="E407" t="s">
        <v>52</v>
      </c>
      <c r="F407" t="s">
        <v>100</v>
      </c>
      <c r="G407">
        <v>26000</v>
      </c>
      <c r="H407">
        <f t="shared" si="103"/>
        <v>22876.02</v>
      </c>
      <c r="I407">
        <f t="shared" si="97"/>
        <v>746.2</v>
      </c>
      <c r="J407">
        <f t="shared" si="98"/>
        <v>1845.9999999999998</v>
      </c>
      <c r="K407">
        <f t="shared" si="99"/>
        <v>286.00000000000006</v>
      </c>
      <c r="L407">
        <f t="shared" si="105"/>
        <v>790.4</v>
      </c>
      <c r="M407">
        <f t="shared" si="106"/>
        <v>1843.4</v>
      </c>
      <c r="N407">
        <v>1587.38</v>
      </c>
      <c r="O407">
        <f t="shared" si="100"/>
        <v>7099.38</v>
      </c>
      <c r="P407">
        <v>25</v>
      </c>
      <c r="Q407">
        <v>1000</v>
      </c>
      <c r="S407">
        <v>146.4</v>
      </c>
      <c r="T407">
        <v>200</v>
      </c>
      <c r="W407">
        <f t="shared" si="104"/>
        <v>1371.4</v>
      </c>
      <c r="X407">
        <f t="shared" si="101"/>
        <v>3123.98</v>
      </c>
      <c r="Y407">
        <f t="shared" si="107"/>
        <v>3689.3999999999996</v>
      </c>
      <c r="Z407">
        <f t="shared" si="108"/>
        <v>21504.62</v>
      </c>
      <c r="AA407" t="s">
        <v>222</v>
      </c>
      <c r="AB407">
        <v>2023</v>
      </c>
    </row>
    <row r="408" spans="1:28" x14ac:dyDescent="0.25">
      <c r="A408">
        <v>77</v>
      </c>
      <c r="B408" t="s">
        <v>840</v>
      </c>
      <c r="C408" t="s">
        <v>103</v>
      </c>
      <c r="D408" t="s">
        <v>94</v>
      </c>
      <c r="E408" t="s">
        <v>52</v>
      </c>
      <c r="F408" t="s">
        <v>100</v>
      </c>
      <c r="G408">
        <v>26000</v>
      </c>
      <c r="H408">
        <f t="shared" si="103"/>
        <v>24463.4</v>
      </c>
      <c r="I408">
        <f t="shared" si="97"/>
        <v>746.2</v>
      </c>
      <c r="J408">
        <f t="shared" si="98"/>
        <v>1845.9999999999998</v>
      </c>
      <c r="K408">
        <f t="shared" si="99"/>
        <v>286.00000000000006</v>
      </c>
      <c r="L408">
        <f t="shared" si="105"/>
        <v>790.4</v>
      </c>
      <c r="M408">
        <f t="shared" si="106"/>
        <v>1843.4</v>
      </c>
      <c r="O408">
        <f t="shared" si="100"/>
        <v>5512</v>
      </c>
      <c r="P408">
        <v>25</v>
      </c>
      <c r="Q408">
        <v>1000</v>
      </c>
      <c r="T408">
        <v>200</v>
      </c>
      <c r="W408">
        <f t="shared" si="104"/>
        <v>1225</v>
      </c>
      <c r="X408">
        <f t="shared" si="101"/>
        <v>1536.6</v>
      </c>
      <c r="Y408">
        <f t="shared" si="107"/>
        <v>3689.3999999999996</v>
      </c>
      <c r="Z408">
        <f t="shared" si="108"/>
        <v>23238.400000000001</v>
      </c>
      <c r="AA408" t="s">
        <v>222</v>
      </c>
      <c r="AB408">
        <v>2023</v>
      </c>
    </row>
    <row r="409" spans="1:28" x14ac:dyDescent="0.25">
      <c r="A409">
        <v>78</v>
      </c>
      <c r="B409" t="s">
        <v>841</v>
      </c>
      <c r="C409" t="s">
        <v>102</v>
      </c>
      <c r="D409" t="s">
        <v>842</v>
      </c>
      <c r="E409" t="s">
        <v>33</v>
      </c>
      <c r="F409" t="s">
        <v>100</v>
      </c>
      <c r="G409">
        <v>26000</v>
      </c>
      <c r="H409">
        <f t="shared" si="103"/>
        <v>24463.4</v>
      </c>
      <c r="I409">
        <f t="shared" si="97"/>
        <v>746.2</v>
      </c>
      <c r="J409">
        <f t="shared" si="98"/>
        <v>1845.9999999999998</v>
      </c>
      <c r="K409">
        <f t="shared" si="99"/>
        <v>286.00000000000006</v>
      </c>
      <c r="L409">
        <f t="shared" si="105"/>
        <v>790.4</v>
      </c>
      <c r="M409">
        <f t="shared" si="106"/>
        <v>1843.4</v>
      </c>
      <c r="O409">
        <f t="shared" si="100"/>
        <v>5512</v>
      </c>
      <c r="P409">
        <v>25</v>
      </c>
      <c r="T409">
        <v>200</v>
      </c>
      <c r="W409">
        <f t="shared" si="104"/>
        <v>225</v>
      </c>
      <c r="X409">
        <f t="shared" si="101"/>
        <v>1536.6</v>
      </c>
      <c r="Y409">
        <f t="shared" si="107"/>
        <v>3689.3999999999996</v>
      </c>
      <c r="Z409">
        <f t="shared" si="108"/>
        <v>24238.400000000001</v>
      </c>
      <c r="AA409" t="s">
        <v>222</v>
      </c>
      <c r="AB409">
        <v>2023</v>
      </c>
    </row>
    <row r="410" spans="1:28" x14ac:dyDescent="0.25">
      <c r="A410">
        <v>79</v>
      </c>
      <c r="B410" t="s">
        <v>843</v>
      </c>
      <c r="C410" t="s">
        <v>102</v>
      </c>
      <c r="D410" t="s">
        <v>842</v>
      </c>
      <c r="E410" t="s">
        <v>33</v>
      </c>
      <c r="F410" t="s">
        <v>100</v>
      </c>
      <c r="G410">
        <v>26000</v>
      </c>
      <c r="H410">
        <f t="shared" si="103"/>
        <v>24463.4</v>
      </c>
      <c r="I410">
        <f t="shared" si="97"/>
        <v>746.2</v>
      </c>
      <c r="J410">
        <f t="shared" si="98"/>
        <v>1845.9999999999998</v>
      </c>
      <c r="K410">
        <f t="shared" si="99"/>
        <v>286.00000000000006</v>
      </c>
      <c r="L410">
        <f t="shared" si="105"/>
        <v>790.4</v>
      </c>
      <c r="M410">
        <f t="shared" si="106"/>
        <v>1843.4</v>
      </c>
      <c r="O410">
        <f t="shared" si="100"/>
        <v>5512</v>
      </c>
      <c r="P410">
        <v>25</v>
      </c>
      <c r="T410">
        <v>200</v>
      </c>
      <c r="W410">
        <f t="shared" si="104"/>
        <v>225</v>
      </c>
      <c r="X410">
        <f t="shared" si="101"/>
        <v>1536.6</v>
      </c>
      <c r="Y410">
        <f t="shared" si="107"/>
        <v>3689.3999999999996</v>
      </c>
      <c r="Z410">
        <f t="shared" si="108"/>
        <v>24238.400000000001</v>
      </c>
      <c r="AA410" t="s">
        <v>222</v>
      </c>
      <c r="AB410">
        <v>2023</v>
      </c>
    </row>
    <row r="411" spans="1:28" x14ac:dyDescent="0.25">
      <c r="A411">
        <v>80</v>
      </c>
      <c r="B411" t="s">
        <v>844</v>
      </c>
      <c r="C411" t="s">
        <v>103</v>
      </c>
      <c r="D411" t="s">
        <v>94</v>
      </c>
      <c r="E411" t="s">
        <v>32</v>
      </c>
      <c r="F411" t="s">
        <v>100</v>
      </c>
      <c r="G411">
        <v>30000</v>
      </c>
      <c r="H411">
        <f t="shared" si="103"/>
        <v>28227</v>
      </c>
      <c r="I411">
        <f t="shared" si="97"/>
        <v>861</v>
      </c>
      <c r="J411">
        <f t="shared" si="98"/>
        <v>2130</v>
      </c>
      <c r="K411">
        <f t="shared" si="99"/>
        <v>330.00000000000006</v>
      </c>
      <c r="L411">
        <f t="shared" si="105"/>
        <v>912</v>
      </c>
      <c r="M411">
        <f t="shared" si="106"/>
        <v>2127</v>
      </c>
      <c r="O411">
        <f t="shared" si="100"/>
        <v>6360</v>
      </c>
      <c r="P411">
        <v>25</v>
      </c>
      <c r="T411">
        <v>200</v>
      </c>
      <c r="W411">
        <f t="shared" si="104"/>
        <v>225</v>
      </c>
      <c r="X411">
        <f t="shared" si="101"/>
        <v>1773</v>
      </c>
      <c r="Y411">
        <f t="shared" si="107"/>
        <v>4257</v>
      </c>
      <c r="Z411">
        <f t="shared" si="108"/>
        <v>28002</v>
      </c>
      <c r="AA411" t="s">
        <v>222</v>
      </c>
      <c r="AB411">
        <v>2023</v>
      </c>
    </row>
    <row r="412" spans="1:28" x14ac:dyDescent="0.25">
      <c r="A412">
        <v>81</v>
      </c>
      <c r="B412" t="s">
        <v>845</v>
      </c>
      <c r="C412" t="s">
        <v>102</v>
      </c>
      <c r="D412" t="s">
        <v>826</v>
      </c>
      <c r="E412" t="s">
        <v>846</v>
      </c>
      <c r="F412" t="s">
        <v>100</v>
      </c>
      <c r="G412">
        <v>36000</v>
      </c>
      <c r="H412">
        <f t="shared" si="103"/>
        <v>33872.400000000001</v>
      </c>
      <c r="I412">
        <f t="shared" si="97"/>
        <v>1033.2</v>
      </c>
      <c r="J412">
        <f t="shared" si="98"/>
        <v>2555.9999999999995</v>
      </c>
      <c r="K412">
        <f t="shared" si="99"/>
        <v>396.00000000000006</v>
      </c>
      <c r="L412">
        <f t="shared" si="105"/>
        <v>1094.4000000000001</v>
      </c>
      <c r="M412">
        <f t="shared" si="106"/>
        <v>2552.4</v>
      </c>
      <c r="O412">
        <f t="shared" si="100"/>
        <v>7632</v>
      </c>
      <c r="P412">
        <v>25</v>
      </c>
      <c r="S412">
        <v>549.99</v>
      </c>
      <c r="T412">
        <v>200</v>
      </c>
      <c r="W412">
        <f t="shared" si="104"/>
        <v>774.99</v>
      </c>
      <c r="X412">
        <f t="shared" si="101"/>
        <v>2127.6000000000004</v>
      </c>
      <c r="Y412">
        <f t="shared" si="107"/>
        <v>5108.3999999999996</v>
      </c>
      <c r="Z412">
        <f t="shared" si="108"/>
        <v>33097.410000000003</v>
      </c>
      <c r="AA412" t="s">
        <v>222</v>
      </c>
      <c r="AB412">
        <v>2023</v>
      </c>
    </row>
    <row r="413" spans="1:28" x14ac:dyDescent="0.25">
      <c r="A413">
        <v>82</v>
      </c>
      <c r="B413" t="s">
        <v>848</v>
      </c>
      <c r="C413" t="s">
        <v>103</v>
      </c>
      <c r="D413" t="s">
        <v>94</v>
      </c>
      <c r="E413" t="s">
        <v>52</v>
      </c>
      <c r="F413" t="s">
        <v>100</v>
      </c>
      <c r="G413">
        <v>30000</v>
      </c>
      <c r="H413">
        <f t="shared" si="103"/>
        <v>28227</v>
      </c>
      <c r="I413">
        <f t="shared" si="97"/>
        <v>861</v>
      </c>
      <c r="J413">
        <f t="shared" si="98"/>
        <v>2130</v>
      </c>
      <c r="K413">
        <f t="shared" si="99"/>
        <v>330.00000000000006</v>
      </c>
      <c r="L413">
        <f t="shared" si="105"/>
        <v>912</v>
      </c>
      <c r="M413">
        <f t="shared" si="106"/>
        <v>2127</v>
      </c>
      <c r="O413">
        <f t="shared" si="100"/>
        <v>6360</v>
      </c>
      <c r="P413">
        <v>25</v>
      </c>
      <c r="T413">
        <v>200</v>
      </c>
      <c r="W413">
        <f t="shared" si="104"/>
        <v>225</v>
      </c>
      <c r="X413">
        <f t="shared" si="101"/>
        <v>1773</v>
      </c>
      <c r="Y413">
        <f t="shared" si="107"/>
        <v>4257</v>
      </c>
      <c r="Z413">
        <f t="shared" si="108"/>
        <v>28002</v>
      </c>
      <c r="AA413" t="s">
        <v>222</v>
      </c>
      <c r="AB413">
        <v>2023</v>
      </c>
    </row>
    <row r="414" spans="1:28" x14ac:dyDescent="0.25">
      <c r="A414">
        <v>83</v>
      </c>
      <c r="B414" t="s">
        <v>851</v>
      </c>
      <c r="C414" t="s">
        <v>103</v>
      </c>
      <c r="D414" t="s">
        <v>94</v>
      </c>
      <c r="E414" t="s">
        <v>52</v>
      </c>
      <c r="F414" t="s">
        <v>100</v>
      </c>
      <c r="G414">
        <v>46000</v>
      </c>
      <c r="H414">
        <f t="shared" si="103"/>
        <v>43281.4</v>
      </c>
      <c r="I414">
        <f t="shared" si="97"/>
        <v>1320.2</v>
      </c>
      <c r="J414">
        <f t="shared" si="98"/>
        <v>3265.9999999999995</v>
      </c>
      <c r="K414">
        <f t="shared" si="99"/>
        <v>506.00000000000006</v>
      </c>
      <c r="L414">
        <f t="shared" si="105"/>
        <v>1398.4</v>
      </c>
      <c r="M414">
        <f t="shared" si="106"/>
        <v>3261.4</v>
      </c>
      <c r="O414">
        <f t="shared" si="100"/>
        <v>9752</v>
      </c>
      <c r="P414">
        <v>25</v>
      </c>
      <c r="T414">
        <v>200</v>
      </c>
      <c r="U414">
        <f>IF((H414*12)&gt;867123.01,(79776+(((H414*12)-867123.01)*0.25))/12,IF((H414*12)&gt;624329.01,(31216+(((H414*12)-624329.01)*0.2))/12,IF((H414*12)&gt;416220.01,(((H414*12)-416220.01)*0.15)/12,0)))</f>
        <v>1289.4598750000005</v>
      </c>
      <c r="W414">
        <f t="shared" si="104"/>
        <v>1514.4598750000005</v>
      </c>
      <c r="X414">
        <f t="shared" si="101"/>
        <v>2718.6000000000004</v>
      </c>
      <c r="Y414">
        <f t="shared" si="107"/>
        <v>6527.4</v>
      </c>
      <c r="Z414">
        <f t="shared" si="108"/>
        <v>41766.940125000001</v>
      </c>
      <c r="AA414" t="s">
        <v>222</v>
      </c>
      <c r="AB414">
        <v>2023</v>
      </c>
    </row>
    <row r="415" spans="1:28" x14ac:dyDescent="0.25">
      <c r="A415">
        <v>84</v>
      </c>
      <c r="B415" t="s">
        <v>174</v>
      </c>
      <c r="C415" t="s">
        <v>102</v>
      </c>
      <c r="D415" t="s">
        <v>94</v>
      </c>
      <c r="E415" t="s">
        <v>26</v>
      </c>
      <c r="F415" t="s">
        <v>100</v>
      </c>
      <c r="G415">
        <v>46000</v>
      </c>
      <c r="H415">
        <f t="shared" si="103"/>
        <v>43281.4</v>
      </c>
      <c r="I415">
        <f t="shared" si="97"/>
        <v>1320.2</v>
      </c>
      <c r="J415">
        <f t="shared" si="98"/>
        <v>3265.9999999999995</v>
      </c>
      <c r="K415">
        <f t="shared" si="99"/>
        <v>506.00000000000006</v>
      </c>
      <c r="L415">
        <f t="shared" si="105"/>
        <v>1398.4</v>
      </c>
      <c r="M415">
        <f t="shared" si="106"/>
        <v>3261.4</v>
      </c>
      <c r="O415">
        <f t="shared" si="100"/>
        <v>9752</v>
      </c>
      <c r="P415">
        <v>25</v>
      </c>
      <c r="S415">
        <v>1408.04</v>
      </c>
      <c r="T415">
        <v>200</v>
      </c>
      <c r="U415">
        <v>1289.46</v>
      </c>
      <c r="W415">
        <f t="shared" si="104"/>
        <v>2922.5</v>
      </c>
      <c r="X415">
        <f t="shared" si="101"/>
        <v>2718.6000000000004</v>
      </c>
      <c r="Y415">
        <f t="shared" si="107"/>
        <v>6527.4</v>
      </c>
      <c r="Z415">
        <f t="shared" si="108"/>
        <v>40358.9</v>
      </c>
      <c r="AA415" t="s">
        <v>222</v>
      </c>
      <c r="AB415">
        <v>2023</v>
      </c>
    </row>
    <row r="416" spans="1:28" x14ac:dyDescent="0.25">
      <c r="A416">
        <v>85</v>
      </c>
      <c r="B416" t="s">
        <v>856</v>
      </c>
      <c r="C416" t="s">
        <v>103</v>
      </c>
      <c r="D416" t="s">
        <v>94</v>
      </c>
      <c r="E416" t="s">
        <v>857</v>
      </c>
      <c r="F416" t="s">
        <v>100</v>
      </c>
      <c r="G416">
        <v>46000</v>
      </c>
      <c r="H416">
        <f t="shared" si="103"/>
        <v>43281.4</v>
      </c>
      <c r="I416">
        <f t="shared" si="97"/>
        <v>1320.2</v>
      </c>
      <c r="J416">
        <f t="shared" si="98"/>
        <v>3265.9999999999995</v>
      </c>
      <c r="K416">
        <f t="shared" si="99"/>
        <v>506.00000000000006</v>
      </c>
      <c r="L416">
        <f t="shared" si="105"/>
        <v>1398.4</v>
      </c>
      <c r="M416">
        <f t="shared" si="106"/>
        <v>3261.4</v>
      </c>
      <c r="O416">
        <f t="shared" si="100"/>
        <v>9752</v>
      </c>
      <c r="P416">
        <v>25</v>
      </c>
      <c r="S416">
        <v>522.17999999999995</v>
      </c>
      <c r="T416">
        <v>200</v>
      </c>
      <c r="U416">
        <f>IF((H416*12)&gt;867123.01,(79776+(((H416*12)-867123.01)*0.25))/12,IF((H416*12)&gt;624329.01,(31216+(((H416*12)-624329.01)*0.2))/12,IF((H416*12)&gt;416220.01,(((H416*12)-416220.01)*0.15)/12,0)))</f>
        <v>1289.4598750000005</v>
      </c>
      <c r="W416">
        <f t="shared" si="104"/>
        <v>2036.6398750000003</v>
      </c>
      <c r="X416">
        <f t="shared" si="101"/>
        <v>2718.6000000000004</v>
      </c>
      <c r="Y416">
        <f t="shared" si="107"/>
        <v>6527.4</v>
      </c>
      <c r="Z416">
        <f t="shared" si="108"/>
        <v>41244.760125000001</v>
      </c>
      <c r="AA416" t="s">
        <v>222</v>
      </c>
      <c r="AB416">
        <v>2023</v>
      </c>
    </row>
    <row r="417" spans="1:28" x14ac:dyDescent="0.25">
      <c r="A417">
        <v>86</v>
      </c>
      <c r="B417" t="s">
        <v>858</v>
      </c>
      <c r="C417" t="s">
        <v>103</v>
      </c>
      <c r="D417" t="s">
        <v>94</v>
      </c>
      <c r="E417" t="s">
        <v>52</v>
      </c>
      <c r="F417" t="s">
        <v>100</v>
      </c>
      <c r="G417">
        <v>36000</v>
      </c>
      <c r="H417">
        <f t="shared" si="103"/>
        <v>33872.400000000001</v>
      </c>
      <c r="I417">
        <f t="shared" si="97"/>
        <v>1033.2</v>
      </c>
      <c r="J417">
        <f t="shared" si="98"/>
        <v>2555.9999999999995</v>
      </c>
      <c r="K417">
        <f t="shared" si="99"/>
        <v>396.00000000000006</v>
      </c>
      <c r="L417">
        <f t="shared" si="105"/>
        <v>1094.4000000000001</v>
      </c>
      <c r="M417">
        <f t="shared" si="106"/>
        <v>2552.4</v>
      </c>
      <c r="O417">
        <f t="shared" si="100"/>
        <v>7632</v>
      </c>
      <c r="P417">
        <v>25</v>
      </c>
      <c r="S417">
        <v>1577.79</v>
      </c>
      <c r="T417">
        <v>200</v>
      </c>
      <c r="U417">
        <f t="shared" ref="U417:U442" si="109">IF((H417*12)&gt;867123.01,(79776+(((H417*12)-867123.01)*0.25))/12,IF((H417*12)&gt;624329.01,(31216+(((H417*12)-624329.01)*0.2))/12,IF((H417*12)&gt;416220.01,(((H417*12)-416220.01)*0.15)/12,0)))</f>
        <v>0</v>
      </c>
      <c r="W417">
        <f t="shared" si="104"/>
        <v>1802.79</v>
      </c>
      <c r="X417">
        <f t="shared" si="101"/>
        <v>2127.6000000000004</v>
      </c>
      <c r="Y417">
        <f t="shared" si="107"/>
        <v>5108.3999999999996</v>
      </c>
      <c r="Z417">
        <f t="shared" si="108"/>
        <v>32069.61</v>
      </c>
      <c r="AA417" t="s">
        <v>222</v>
      </c>
      <c r="AB417">
        <v>2023</v>
      </c>
    </row>
    <row r="418" spans="1:28" x14ac:dyDescent="0.25">
      <c r="A418">
        <v>87</v>
      </c>
      <c r="B418" t="s">
        <v>859</v>
      </c>
      <c r="C418" t="s">
        <v>102</v>
      </c>
      <c r="D418" t="s">
        <v>6</v>
      </c>
      <c r="E418" t="s">
        <v>26</v>
      </c>
      <c r="F418" t="s">
        <v>100</v>
      </c>
      <c r="G418">
        <v>36000</v>
      </c>
      <c r="H418">
        <f t="shared" si="103"/>
        <v>33872.400000000001</v>
      </c>
      <c r="I418">
        <f t="shared" si="97"/>
        <v>1033.2</v>
      </c>
      <c r="J418">
        <f t="shared" si="98"/>
        <v>2555.9999999999995</v>
      </c>
      <c r="K418">
        <f t="shared" si="99"/>
        <v>396.00000000000006</v>
      </c>
      <c r="L418">
        <f t="shared" si="105"/>
        <v>1094.4000000000001</v>
      </c>
      <c r="M418">
        <f t="shared" si="106"/>
        <v>2552.4</v>
      </c>
      <c r="O418">
        <f t="shared" si="100"/>
        <v>7632</v>
      </c>
      <c r="P418">
        <v>25</v>
      </c>
      <c r="T418">
        <v>200</v>
      </c>
      <c r="U418">
        <f t="shared" si="109"/>
        <v>0</v>
      </c>
      <c r="W418">
        <f t="shared" si="104"/>
        <v>225</v>
      </c>
      <c r="X418">
        <f t="shared" si="101"/>
        <v>2127.6000000000004</v>
      </c>
      <c r="Y418">
        <f t="shared" si="107"/>
        <v>5108.3999999999996</v>
      </c>
      <c r="Z418">
        <f t="shared" si="108"/>
        <v>33647.4</v>
      </c>
      <c r="AA418" t="s">
        <v>222</v>
      </c>
      <c r="AB418">
        <v>2023</v>
      </c>
    </row>
    <row r="419" spans="1:28" x14ac:dyDescent="0.25">
      <c r="A419">
        <v>88</v>
      </c>
      <c r="B419" t="s">
        <v>860</v>
      </c>
      <c r="C419" t="s">
        <v>103</v>
      </c>
      <c r="D419" t="s">
        <v>861</v>
      </c>
      <c r="E419" t="s">
        <v>862</v>
      </c>
      <c r="F419" t="s">
        <v>100</v>
      </c>
      <c r="G419">
        <v>30000</v>
      </c>
      <c r="H419">
        <f t="shared" si="103"/>
        <v>28227</v>
      </c>
      <c r="I419">
        <f t="shared" si="97"/>
        <v>861</v>
      </c>
      <c r="J419">
        <f t="shared" si="98"/>
        <v>2130</v>
      </c>
      <c r="K419">
        <f t="shared" si="99"/>
        <v>330.00000000000006</v>
      </c>
      <c r="L419">
        <f t="shared" si="105"/>
        <v>912</v>
      </c>
      <c r="M419">
        <f t="shared" si="106"/>
        <v>2127</v>
      </c>
      <c r="O419">
        <f t="shared" si="100"/>
        <v>6360</v>
      </c>
      <c r="P419">
        <v>25</v>
      </c>
      <c r="Q419">
        <v>500</v>
      </c>
      <c r="S419">
        <v>276.87</v>
      </c>
      <c r="T419">
        <v>200</v>
      </c>
      <c r="U419">
        <f t="shared" si="109"/>
        <v>0</v>
      </c>
      <c r="W419">
        <f t="shared" si="104"/>
        <v>1001.87</v>
      </c>
      <c r="X419">
        <f t="shared" si="101"/>
        <v>1773</v>
      </c>
      <c r="Y419">
        <f t="shared" si="107"/>
        <v>4257</v>
      </c>
      <c r="Z419">
        <f t="shared" si="108"/>
        <v>27225.13</v>
      </c>
      <c r="AA419" t="s">
        <v>222</v>
      </c>
      <c r="AB419">
        <v>2023</v>
      </c>
    </row>
    <row r="420" spans="1:28" x14ac:dyDescent="0.25">
      <c r="A420">
        <v>89</v>
      </c>
      <c r="B420" t="s">
        <v>176</v>
      </c>
      <c r="C420" t="s">
        <v>102</v>
      </c>
      <c r="D420" t="s">
        <v>94</v>
      </c>
      <c r="E420" t="s">
        <v>26</v>
      </c>
      <c r="F420" t="s">
        <v>100</v>
      </c>
      <c r="G420">
        <v>36000</v>
      </c>
      <c r="H420">
        <f t="shared" si="103"/>
        <v>33872.400000000001</v>
      </c>
      <c r="I420">
        <f t="shared" si="97"/>
        <v>1033.2</v>
      </c>
      <c r="J420">
        <f t="shared" si="98"/>
        <v>2555.9999999999995</v>
      </c>
      <c r="K420">
        <f t="shared" si="99"/>
        <v>396.00000000000006</v>
      </c>
      <c r="L420">
        <f t="shared" si="105"/>
        <v>1094.4000000000001</v>
      </c>
      <c r="M420">
        <f t="shared" si="106"/>
        <v>2552.4</v>
      </c>
      <c r="O420">
        <f t="shared" si="100"/>
        <v>7632</v>
      </c>
      <c r="P420">
        <v>25</v>
      </c>
      <c r="S420">
        <v>30</v>
      </c>
      <c r="T420">
        <v>200</v>
      </c>
      <c r="U420">
        <f t="shared" si="109"/>
        <v>0</v>
      </c>
      <c r="W420">
        <f t="shared" si="104"/>
        <v>255</v>
      </c>
      <c r="X420">
        <f t="shared" si="101"/>
        <v>2127.6000000000004</v>
      </c>
      <c r="Y420">
        <f t="shared" si="107"/>
        <v>5108.3999999999996</v>
      </c>
      <c r="Z420">
        <f t="shared" si="108"/>
        <v>33617.4</v>
      </c>
      <c r="AA420" t="s">
        <v>222</v>
      </c>
      <c r="AB420">
        <v>2023</v>
      </c>
    </row>
    <row r="421" spans="1:28" x14ac:dyDescent="0.25">
      <c r="A421">
        <v>90</v>
      </c>
      <c r="B421" t="s">
        <v>850</v>
      </c>
      <c r="C421" t="s">
        <v>102</v>
      </c>
      <c r="D421" t="s">
        <v>94</v>
      </c>
      <c r="E421" t="s">
        <v>765</v>
      </c>
      <c r="F421" t="s">
        <v>100</v>
      </c>
      <c r="G421">
        <v>20000</v>
      </c>
      <c r="H421">
        <f>+G421-(I421+L421+N421)</f>
        <v>18818</v>
      </c>
      <c r="I421">
        <f t="shared" si="97"/>
        <v>574</v>
      </c>
      <c r="J421">
        <f t="shared" si="98"/>
        <v>1419.9999999999998</v>
      </c>
      <c r="K421">
        <f t="shared" si="99"/>
        <v>220.00000000000003</v>
      </c>
      <c r="L421">
        <f t="shared" si="105"/>
        <v>608</v>
      </c>
      <c r="M421">
        <f t="shared" si="106"/>
        <v>1418</v>
      </c>
      <c r="O421">
        <f>+I421+J421+K421+L421+M421+N421</f>
        <v>4240</v>
      </c>
      <c r="P421">
        <v>25</v>
      </c>
      <c r="T421">
        <v>200</v>
      </c>
      <c r="U421">
        <f t="shared" si="109"/>
        <v>0</v>
      </c>
      <c r="W421">
        <f t="shared" si="104"/>
        <v>225</v>
      </c>
      <c r="X421">
        <f t="shared" si="101"/>
        <v>1182</v>
      </c>
      <c r="Y421">
        <f>+J421+M421</f>
        <v>2838</v>
      </c>
      <c r="Z421">
        <f t="shared" si="108"/>
        <v>18593</v>
      </c>
      <c r="AA421" t="s">
        <v>222</v>
      </c>
      <c r="AB421">
        <v>2023</v>
      </c>
    </row>
    <row r="422" spans="1:28" x14ac:dyDescent="0.25">
      <c r="A422">
        <v>91</v>
      </c>
      <c r="B422" t="s">
        <v>202</v>
      </c>
      <c r="C422" t="s">
        <v>102</v>
      </c>
      <c r="D422" t="s">
        <v>22</v>
      </c>
      <c r="E422" t="s">
        <v>37</v>
      </c>
      <c r="F422" t="s">
        <v>100</v>
      </c>
      <c r="G422">
        <v>25000</v>
      </c>
      <c r="H422">
        <f t="shared" ref="H422:H442" si="110">+G422-(I422+L422+N422)</f>
        <v>23522.5</v>
      </c>
      <c r="I422">
        <f t="shared" si="97"/>
        <v>717.5</v>
      </c>
      <c r="J422">
        <f t="shared" si="98"/>
        <v>1774.9999999999998</v>
      </c>
      <c r="K422">
        <f t="shared" si="99"/>
        <v>275</v>
      </c>
      <c r="L422">
        <f t="shared" si="105"/>
        <v>760</v>
      </c>
      <c r="M422">
        <f t="shared" si="106"/>
        <v>1772.5000000000002</v>
      </c>
      <c r="O422">
        <f t="shared" ref="O422:O442" si="111">+I422+J422+K422+L422+M422+N422</f>
        <v>5300</v>
      </c>
      <c r="P422">
        <v>25</v>
      </c>
      <c r="Q422">
        <v>1638.06</v>
      </c>
      <c r="T422">
        <v>200</v>
      </c>
      <c r="U422">
        <f t="shared" si="109"/>
        <v>0</v>
      </c>
      <c r="W422">
        <f t="shared" si="104"/>
        <v>1863.06</v>
      </c>
      <c r="X422">
        <f t="shared" si="101"/>
        <v>1477.5</v>
      </c>
      <c r="Y422">
        <f t="shared" ref="Y422:Y442" si="112">+J422+M422</f>
        <v>3547.5</v>
      </c>
      <c r="Z422">
        <f t="shared" si="108"/>
        <v>21659.439999999999</v>
      </c>
      <c r="AA422" t="s">
        <v>222</v>
      </c>
      <c r="AB422">
        <v>2023</v>
      </c>
    </row>
    <row r="423" spans="1:28" x14ac:dyDescent="0.25">
      <c r="A423">
        <v>92</v>
      </c>
      <c r="B423" t="s">
        <v>203</v>
      </c>
      <c r="C423" t="s">
        <v>102</v>
      </c>
      <c r="D423" t="s">
        <v>6</v>
      </c>
      <c r="E423" t="s">
        <v>37</v>
      </c>
      <c r="F423" t="s">
        <v>100</v>
      </c>
      <c r="G423">
        <v>15000</v>
      </c>
      <c r="H423">
        <f t="shared" si="110"/>
        <v>14113.5</v>
      </c>
      <c r="I423">
        <f t="shared" si="97"/>
        <v>430.5</v>
      </c>
      <c r="J423">
        <f t="shared" si="98"/>
        <v>1065</v>
      </c>
      <c r="K423">
        <f t="shared" si="99"/>
        <v>165.00000000000003</v>
      </c>
      <c r="L423">
        <f t="shared" si="105"/>
        <v>456</v>
      </c>
      <c r="M423">
        <f t="shared" si="106"/>
        <v>1063.5</v>
      </c>
      <c r="O423">
        <f t="shared" si="111"/>
        <v>3180</v>
      </c>
      <c r="P423">
        <v>25</v>
      </c>
      <c r="T423">
        <v>200</v>
      </c>
      <c r="U423">
        <f t="shared" si="109"/>
        <v>0</v>
      </c>
      <c r="W423">
        <f t="shared" si="104"/>
        <v>225</v>
      </c>
      <c r="X423">
        <f t="shared" si="101"/>
        <v>886.5</v>
      </c>
      <c r="Y423">
        <f t="shared" si="112"/>
        <v>2128.5</v>
      </c>
      <c r="Z423">
        <f t="shared" si="108"/>
        <v>13888.5</v>
      </c>
      <c r="AA423" t="s">
        <v>222</v>
      </c>
      <c r="AB423">
        <v>2023</v>
      </c>
    </row>
    <row r="424" spans="1:28" x14ac:dyDescent="0.25">
      <c r="A424">
        <v>93</v>
      </c>
      <c r="B424" t="s">
        <v>204</v>
      </c>
      <c r="C424" t="s">
        <v>102</v>
      </c>
      <c r="D424" t="s">
        <v>6</v>
      </c>
      <c r="E424" t="s">
        <v>37</v>
      </c>
      <c r="F424" t="s">
        <v>100</v>
      </c>
      <c r="G424">
        <v>15000</v>
      </c>
      <c r="H424">
        <f t="shared" si="110"/>
        <v>14113.5</v>
      </c>
      <c r="I424">
        <f t="shared" si="97"/>
        <v>430.5</v>
      </c>
      <c r="J424">
        <f t="shared" si="98"/>
        <v>1065</v>
      </c>
      <c r="K424">
        <f t="shared" si="99"/>
        <v>165.00000000000003</v>
      </c>
      <c r="L424">
        <f t="shared" si="105"/>
        <v>456</v>
      </c>
      <c r="M424">
        <f t="shared" si="106"/>
        <v>1063.5</v>
      </c>
      <c r="O424">
        <f t="shared" si="111"/>
        <v>3180</v>
      </c>
      <c r="P424">
        <v>25</v>
      </c>
      <c r="T424">
        <v>200</v>
      </c>
      <c r="U424">
        <f t="shared" si="109"/>
        <v>0</v>
      </c>
      <c r="W424">
        <f t="shared" si="104"/>
        <v>225</v>
      </c>
      <c r="X424">
        <f t="shared" si="101"/>
        <v>886.5</v>
      </c>
      <c r="Y424">
        <f t="shared" si="112"/>
        <v>2128.5</v>
      </c>
      <c r="Z424">
        <f t="shared" si="108"/>
        <v>13888.5</v>
      </c>
      <c r="AA424" t="s">
        <v>222</v>
      </c>
      <c r="AB424">
        <v>2023</v>
      </c>
    </row>
    <row r="425" spans="1:28" x14ac:dyDescent="0.25">
      <c r="A425">
        <v>94</v>
      </c>
      <c r="B425" t="s">
        <v>205</v>
      </c>
      <c r="C425" t="s">
        <v>102</v>
      </c>
      <c r="D425" t="s">
        <v>6</v>
      </c>
      <c r="E425" t="s">
        <v>37</v>
      </c>
      <c r="F425" t="s">
        <v>100</v>
      </c>
      <c r="G425">
        <v>25000</v>
      </c>
      <c r="H425">
        <f t="shared" si="110"/>
        <v>23522.5</v>
      </c>
      <c r="I425">
        <f t="shared" si="97"/>
        <v>717.5</v>
      </c>
      <c r="J425">
        <f t="shared" si="98"/>
        <v>1774.9999999999998</v>
      </c>
      <c r="K425">
        <f t="shared" si="99"/>
        <v>275</v>
      </c>
      <c r="L425">
        <f t="shared" si="105"/>
        <v>760</v>
      </c>
      <c r="M425">
        <f t="shared" si="106"/>
        <v>1772.5000000000002</v>
      </c>
      <c r="O425">
        <f t="shared" si="111"/>
        <v>5300</v>
      </c>
      <c r="P425">
        <v>25</v>
      </c>
      <c r="T425">
        <v>200</v>
      </c>
      <c r="U425">
        <f t="shared" si="109"/>
        <v>0</v>
      </c>
      <c r="W425">
        <f t="shared" si="104"/>
        <v>225</v>
      </c>
      <c r="X425">
        <f t="shared" si="101"/>
        <v>1477.5</v>
      </c>
      <c r="Y425">
        <f t="shared" si="112"/>
        <v>3547.5</v>
      </c>
      <c r="Z425">
        <f t="shared" si="108"/>
        <v>23297.5</v>
      </c>
      <c r="AA425" t="s">
        <v>222</v>
      </c>
      <c r="AB425">
        <v>2023</v>
      </c>
    </row>
    <row r="426" spans="1:28" x14ac:dyDescent="0.25">
      <c r="A426">
        <v>95</v>
      </c>
      <c r="B426" t="s">
        <v>813</v>
      </c>
      <c r="C426" t="s">
        <v>102</v>
      </c>
      <c r="D426" t="s">
        <v>94</v>
      </c>
      <c r="E426" t="s">
        <v>37</v>
      </c>
      <c r="F426" t="s">
        <v>100</v>
      </c>
      <c r="G426">
        <v>25000</v>
      </c>
      <c r="H426">
        <f t="shared" si="110"/>
        <v>23522.5</v>
      </c>
      <c r="I426">
        <f t="shared" si="97"/>
        <v>717.5</v>
      </c>
      <c r="J426">
        <f t="shared" si="98"/>
        <v>1774.9999999999998</v>
      </c>
      <c r="K426">
        <f t="shared" si="99"/>
        <v>275</v>
      </c>
      <c r="L426">
        <f t="shared" si="105"/>
        <v>760</v>
      </c>
      <c r="M426">
        <f t="shared" si="106"/>
        <v>1772.5000000000002</v>
      </c>
      <c r="O426">
        <f t="shared" si="111"/>
        <v>5300</v>
      </c>
      <c r="P426">
        <v>25</v>
      </c>
      <c r="Q426">
        <v>2100.16</v>
      </c>
      <c r="T426">
        <v>200</v>
      </c>
      <c r="U426">
        <f t="shared" si="109"/>
        <v>0</v>
      </c>
      <c r="W426">
        <f t="shared" si="104"/>
        <v>2325.16</v>
      </c>
      <c r="X426">
        <f t="shared" si="101"/>
        <v>1477.5</v>
      </c>
      <c r="Y426">
        <f t="shared" si="112"/>
        <v>3547.5</v>
      </c>
      <c r="Z426">
        <f t="shared" si="108"/>
        <v>21197.34</v>
      </c>
      <c r="AA426" t="s">
        <v>222</v>
      </c>
      <c r="AB426">
        <v>2023</v>
      </c>
    </row>
    <row r="427" spans="1:28" x14ac:dyDescent="0.25">
      <c r="A427">
        <v>96</v>
      </c>
      <c r="B427" t="s">
        <v>193</v>
      </c>
      <c r="C427" t="s">
        <v>103</v>
      </c>
      <c r="D427" t="s">
        <v>22</v>
      </c>
      <c r="E427" t="s">
        <v>54</v>
      </c>
      <c r="F427" t="s">
        <v>100</v>
      </c>
      <c r="G427">
        <v>30000</v>
      </c>
      <c r="H427">
        <f t="shared" si="110"/>
        <v>26639.62</v>
      </c>
      <c r="I427">
        <f t="shared" si="97"/>
        <v>861</v>
      </c>
      <c r="J427">
        <f t="shared" si="98"/>
        <v>2130</v>
      </c>
      <c r="K427">
        <f t="shared" si="99"/>
        <v>330.00000000000006</v>
      </c>
      <c r="L427">
        <f t="shared" si="105"/>
        <v>912</v>
      </c>
      <c r="M427">
        <f t="shared" si="106"/>
        <v>2127</v>
      </c>
      <c r="N427">
        <v>1587.38</v>
      </c>
      <c r="O427">
        <f t="shared" si="111"/>
        <v>7947.38</v>
      </c>
      <c r="P427">
        <v>25</v>
      </c>
      <c r="Q427">
        <v>500</v>
      </c>
      <c r="T427">
        <v>200</v>
      </c>
      <c r="U427">
        <f t="shared" si="109"/>
        <v>0</v>
      </c>
      <c r="W427">
        <f t="shared" si="104"/>
        <v>725</v>
      </c>
      <c r="X427">
        <f t="shared" si="101"/>
        <v>3360.38</v>
      </c>
      <c r="Y427">
        <f t="shared" si="112"/>
        <v>4257</v>
      </c>
      <c r="Z427">
        <f t="shared" si="108"/>
        <v>25914.62</v>
      </c>
      <c r="AA427" t="s">
        <v>222</v>
      </c>
      <c r="AB427">
        <v>2023</v>
      </c>
    </row>
    <row r="428" spans="1:28" x14ac:dyDescent="0.25">
      <c r="A428">
        <v>97</v>
      </c>
      <c r="B428" t="s">
        <v>197</v>
      </c>
      <c r="C428" t="s">
        <v>103</v>
      </c>
      <c r="D428" t="s">
        <v>94</v>
      </c>
      <c r="E428" t="s">
        <v>54</v>
      </c>
      <c r="F428" t="s">
        <v>100</v>
      </c>
      <c r="G428">
        <v>30000</v>
      </c>
      <c r="H428">
        <f t="shared" si="110"/>
        <v>28227</v>
      </c>
      <c r="I428">
        <f t="shared" si="97"/>
        <v>861</v>
      </c>
      <c r="J428">
        <f t="shared" si="98"/>
        <v>2130</v>
      </c>
      <c r="K428">
        <f t="shared" si="99"/>
        <v>330.00000000000006</v>
      </c>
      <c r="L428">
        <f t="shared" si="105"/>
        <v>912</v>
      </c>
      <c r="M428">
        <f t="shared" si="106"/>
        <v>2127</v>
      </c>
      <c r="O428">
        <f t="shared" si="111"/>
        <v>6360</v>
      </c>
      <c r="P428">
        <v>25</v>
      </c>
      <c r="T428">
        <v>200</v>
      </c>
      <c r="U428">
        <f t="shared" si="109"/>
        <v>0</v>
      </c>
      <c r="W428">
        <f t="shared" si="104"/>
        <v>225</v>
      </c>
      <c r="X428">
        <f t="shared" si="101"/>
        <v>1773</v>
      </c>
      <c r="Y428">
        <f t="shared" si="112"/>
        <v>4257</v>
      </c>
      <c r="Z428">
        <f t="shared" si="108"/>
        <v>28002</v>
      </c>
      <c r="AA428" t="s">
        <v>222</v>
      </c>
      <c r="AB428">
        <v>2023</v>
      </c>
    </row>
    <row r="429" spans="1:28" x14ac:dyDescent="0.25">
      <c r="A429">
        <v>98</v>
      </c>
      <c r="B429" t="s">
        <v>898</v>
      </c>
      <c r="C429" t="s">
        <v>103</v>
      </c>
      <c r="D429" t="s">
        <v>22</v>
      </c>
      <c r="E429" t="s">
        <v>54</v>
      </c>
      <c r="F429" t="s">
        <v>100</v>
      </c>
      <c r="G429">
        <v>30000</v>
      </c>
      <c r="H429">
        <f t="shared" si="110"/>
        <v>28227</v>
      </c>
      <c r="I429">
        <f t="shared" si="97"/>
        <v>861</v>
      </c>
      <c r="J429">
        <f t="shared" si="98"/>
        <v>2130</v>
      </c>
      <c r="K429">
        <f t="shared" si="99"/>
        <v>330.00000000000006</v>
      </c>
      <c r="L429">
        <f t="shared" si="105"/>
        <v>912</v>
      </c>
      <c r="M429">
        <f t="shared" si="106"/>
        <v>2127</v>
      </c>
      <c r="O429">
        <f t="shared" si="111"/>
        <v>6360</v>
      </c>
      <c r="P429">
        <v>25</v>
      </c>
      <c r="Q429">
        <v>4777.8999999999996</v>
      </c>
      <c r="T429">
        <v>200</v>
      </c>
      <c r="U429">
        <f t="shared" si="109"/>
        <v>0</v>
      </c>
      <c r="W429">
        <f t="shared" si="104"/>
        <v>5002.8999999999996</v>
      </c>
      <c r="X429">
        <f t="shared" si="101"/>
        <v>1773</v>
      </c>
      <c r="Y429">
        <f t="shared" si="112"/>
        <v>4257</v>
      </c>
      <c r="Z429">
        <f t="shared" si="108"/>
        <v>23224.1</v>
      </c>
      <c r="AA429" t="s">
        <v>222</v>
      </c>
      <c r="AB429">
        <v>2023</v>
      </c>
    </row>
    <row r="430" spans="1:28" x14ac:dyDescent="0.25">
      <c r="A430">
        <v>99</v>
      </c>
      <c r="B430" t="s">
        <v>200</v>
      </c>
      <c r="C430" t="s">
        <v>103</v>
      </c>
      <c r="D430" t="s">
        <v>19</v>
      </c>
      <c r="E430" t="s">
        <v>60</v>
      </c>
      <c r="F430" t="s">
        <v>100</v>
      </c>
      <c r="G430">
        <v>35000</v>
      </c>
      <c r="H430">
        <f t="shared" si="110"/>
        <v>32931.5</v>
      </c>
      <c r="I430">
        <f t="shared" si="97"/>
        <v>1004.5</v>
      </c>
      <c r="J430">
        <f t="shared" si="98"/>
        <v>2485</v>
      </c>
      <c r="K430">
        <f t="shared" si="99"/>
        <v>385.00000000000006</v>
      </c>
      <c r="L430">
        <f t="shared" si="105"/>
        <v>1064</v>
      </c>
      <c r="M430">
        <f t="shared" si="106"/>
        <v>2481.5</v>
      </c>
      <c r="O430">
        <f t="shared" si="111"/>
        <v>7420</v>
      </c>
      <c r="P430">
        <v>25</v>
      </c>
      <c r="Q430">
        <v>17474.189999999999</v>
      </c>
      <c r="S430">
        <v>1834.63</v>
      </c>
      <c r="T430">
        <v>200</v>
      </c>
      <c r="U430">
        <f t="shared" si="109"/>
        <v>0</v>
      </c>
      <c r="W430">
        <f t="shared" si="104"/>
        <v>19533.82</v>
      </c>
      <c r="X430">
        <f t="shared" si="101"/>
        <v>2068.5</v>
      </c>
      <c r="Y430">
        <f t="shared" si="112"/>
        <v>4966.5</v>
      </c>
      <c r="Z430">
        <f t="shared" si="108"/>
        <v>13397.68</v>
      </c>
      <c r="AA430" t="s">
        <v>222</v>
      </c>
      <c r="AB430">
        <v>2023</v>
      </c>
    </row>
    <row r="431" spans="1:28" x14ac:dyDescent="0.25">
      <c r="A431">
        <v>100</v>
      </c>
      <c r="B431" t="s">
        <v>814</v>
      </c>
      <c r="C431" t="s">
        <v>103</v>
      </c>
      <c r="D431" t="s">
        <v>811</v>
      </c>
      <c r="E431" t="s">
        <v>54</v>
      </c>
      <c r="F431" t="s">
        <v>99</v>
      </c>
      <c r="G431">
        <v>45000</v>
      </c>
      <c r="H431">
        <f t="shared" si="110"/>
        <v>42340.5</v>
      </c>
      <c r="I431">
        <f t="shared" si="97"/>
        <v>1291.5</v>
      </c>
      <c r="J431">
        <f t="shared" si="98"/>
        <v>3194.9999999999995</v>
      </c>
      <c r="K431">
        <f t="shared" si="99"/>
        <v>495.00000000000006</v>
      </c>
      <c r="L431">
        <f t="shared" si="105"/>
        <v>1368</v>
      </c>
      <c r="M431">
        <f t="shared" si="106"/>
        <v>3190.5</v>
      </c>
      <c r="O431">
        <f t="shared" si="111"/>
        <v>9540</v>
      </c>
      <c r="P431">
        <v>25</v>
      </c>
      <c r="Q431">
        <v>1500</v>
      </c>
      <c r="S431">
        <v>797.28</v>
      </c>
      <c r="T431">
        <v>200</v>
      </c>
      <c r="U431">
        <v>1148.33</v>
      </c>
      <c r="W431">
        <f>P431+Q431+R431+S431+T431+U431</f>
        <v>3670.6099999999997</v>
      </c>
      <c r="X431">
        <f t="shared" si="101"/>
        <v>2659.5</v>
      </c>
      <c r="Y431">
        <f t="shared" si="112"/>
        <v>6385.5</v>
      </c>
      <c r="Z431">
        <f t="shared" si="108"/>
        <v>38669.89</v>
      </c>
      <c r="AA431" t="s">
        <v>222</v>
      </c>
      <c r="AB431">
        <v>2023</v>
      </c>
    </row>
    <row r="432" spans="1:28" x14ac:dyDescent="0.25">
      <c r="A432">
        <v>101</v>
      </c>
      <c r="B432" t="s">
        <v>895</v>
      </c>
      <c r="C432" t="s">
        <v>103</v>
      </c>
      <c r="D432" t="s">
        <v>22</v>
      </c>
      <c r="E432" t="s">
        <v>883</v>
      </c>
      <c r="F432" t="s">
        <v>84</v>
      </c>
      <c r="G432">
        <v>26000</v>
      </c>
      <c r="H432">
        <f t="shared" si="110"/>
        <v>24463.4</v>
      </c>
      <c r="I432">
        <f t="shared" si="97"/>
        <v>746.2</v>
      </c>
      <c r="J432">
        <f t="shared" si="98"/>
        <v>1845.9999999999998</v>
      </c>
      <c r="K432">
        <f t="shared" si="99"/>
        <v>286.00000000000006</v>
      </c>
      <c r="L432">
        <f t="shared" si="105"/>
        <v>790.4</v>
      </c>
      <c r="M432">
        <f t="shared" si="106"/>
        <v>1843.4</v>
      </c>
      <c r="O432">
        <f t="shared" si="111"/>
        <v>5512</v>
      </c>
      <c r="P432">
        <v>25</v>
      </c>
      <c r="T432">
        <v>200</v>
      </c>
      <c r="U432">
        <f t="shared" si="109"/>
        <v>0</v>
      </c>
      <c r="W432">
        <f t="shared" ref="W432:W442" si="113">P432+Q432+R432+S432+T432+U432</f>
        <v>225</v>
      </c>
      <c r="X432">
        <f t="shared" si="101"/>
        <v>1536.6</v>
      </c>
      <c r="Y432">
        <f t="shared" si="112"/>
        <v>3689.3999999999996</v>
      </c>
      <c r="Z432">
        <f t="shared" si="108"/>
        <v>24238.400000000001</v>
      </c>
      <c r="AA432" t="s">
        <v>222</v>
      </c>
      <c r="AB432">
        <v>2023</v>
      </c>
    </row>
    <row r="433" spans="1:28" x14ac:dyDescent="0.25">
      <c r="A433">
        <v>102</v>
      </c>
      <c r="B433" t="s">
        <v>884</v>
      </c>
      <c r="C433" t="s">
        <v>103</v>
      </c>
      <c r="D433" t="s">
        <v>22</v>
      </c>
      <c r="E433" t="s">
        <v>54</v>
      </c>
      <c r="F433" t="s">
        <v>84</v>
      </c>
      <c r="G433">
        <v>25000</v>
      </c>
      <c r="H433">
        <f t="shared" si="110"/>
        <v>23522.5</v>
      </c>
      <c r="I433">
        <f t="shared" si="97"/>
        <v>717.5</v>
      </c>
      <c r="J433">
        <f t="shared" si="98"/>
        <v>1774.9999999999998</v>
      </c>
      <c r="K433">
        <f t="shared" si="99"/>
        <v>275</v>
      </c>
      <c r="L433">
        <f t="shared" si="105"/>
        <v>760</v>
      </c>
      <c r="M433">
        <f t="shared" si="106"/>
        <v>1772.5000000000002</v>
      </c>
      <c r="O433">
        <f t="shared" si="111"/>
        <v>5300</v>
      </c>
      <c r="P433">
        <v>25</v>
      </c>
      <c r="S433">
        <v>4.99</v>
      </c>
      <c r="T433">
        <v>200</v>
      </c>
      <c r="U433">
        <f t="shared" si="109"/>
        <v>0</v>
      </c>
      <c r="W433">
        <f t="shared" si="113"/>
        <v>229.99</v>
      </c>
      <c r="X433">
        <f t="shared" si="101"/>
        <v>1477.5</v>
      </c>
      <c r="Y433">
        <f t="shared" si="112"/>
        <v>3547.5</v>
      </c>
      <c r="Z433">
        <f t="shared" si="108"/>
        <v>23292.51</v>
      </c>
      <c r="AA433" t="s">
        <v>222</v>
      </c>
      <c r="AB433">
        <v>2023</v>
      </c>
    </row>
    <row r="434" spans="1:28" x14ac:dyDescent="0.25">
      <c r="A434">
        <v>103</v>
      </c>
      <c r="B434" t="s">
        <v>885</v>
      </c>
      <c r="C434" t="s">
        <v>103</v>
      </c>
      <c r="D434" t="s">
        <v>22</v>
      </c>
      <c r="E434" t="s">
        <v>886</v>
      </c>
      <c r="F434" t="s">
        <v>84</v>
      </c>
      <c r="G434">
        <v>20000</v>
      </c>
      <c r="H434">
        <f t="shared" si="110"/>
        <v>18818</v>
      </c>
      <c r="I434">
        <f t="shared" si="97"/>
        <v>574</v>
      </c>
      <c r="J434">
        <f t="shared" si="98"/>
        <v>1419.9999999999998</v>
      </c>
      <c r="K434">
        <f t="shared" si="99"/>
        <v>220.00000000000003</v>
      </c>
      <c r="L434">
        <f t="shared" si="105"/>
        <v>608</v>
      </c>
      <c r="M434">
        <f t="shared" si="106"/>
        <v>1418</v>
      </c>
      <c r="O434">
        <f t="shared" si="111"/>
        <v>4240</v>
      </c>
      <c r="P434">
        <v>25</v>
      </c>
      <c r="T434">
        <v>200</v>
      </c>
      <c r="U434">
        <f t="shared" si="109"/>
        <v>0</v>
      </c>
      <c r="W434">
        <f t="shared" si="113"/>
        <v>225</v>
      </c>
      <c r="X434">
        <f t="shared" si="101"/>
        <v>1182</v>
      </c>
      <c r="Y434">
        <f t="shared" si="112"/>
        <v>2838</v>
      </c>
      <c r="Z434">
        <f t="shared" si="108"/>
        <v>18593</v>
      </c>
      <c r="AA434" t="s">
        <v>222</v>
      </c>
      <c r="AB434">
        <v>2023</v>
      </c>
    </row>
    <row r="435" spans="1:28" x14ac:dyDescent="0.25">
      <c r="A435">
        <v>104</v>
      </c>
      <c r="B435" t="s">
        <v>887</v>
      </c>
      <c r="C435" t="s">
        <v>102</v>
      </c>
      <c r="D435" t="s">
        <v>896</v>
      </c>
      <c r="E435" t="s">
        <v>32</v>
      </c>
      <c r="F435" t="s">
        <v>84</v>
      </c>
      <c r="G435">
        <v>46000</v>
      </c>
      <c r="H435">
        <f t="shared" si="110"/>
        <v>43281.4</v>
      </c>
      <c r="I435">
        <f t="shared" si="97"/>
        <v>1320.2</v>
      </c>
      <c r="J435">
        <f t="shared" si="98"/>
        <v>3265.9999999999995</v>
      </c>
      <c r="K435">
        <f t="shared" si="99"/>
        <v>506.00000000000006</v>
      </c>
      <c r="L435">
        <f t="shared" si="105"/>
        <v>1398.4</v>
      </c>
      <c r="M435">
        <f t="shared" si="106"/>
        <v>3261.4</v>
      </c>
      <c r="O435">
        <f t="shared" si="111"/>
        <v>9752</v>
      </c>
      <c r="P435">
        <v>25</v>
      </c>
      <c r="T435">
        <v>200</v>
      </c>
      <c r="U435">
        <f t="shared" si="109"/>
        <v>1289.4598750000005</v>
      </c>
      <c r="W435">
        <f t="shared" si="113"/>
        <v>1514.4598750000005</v>
      </c>
      <c r="X435">
        <f t="shared" si="101"/>
        <v>2718.6000000000004</v>
      </c>
      <c r="Y435">
        <f t="shared" si="112"/>
        <v>6527.4</v>
      </c>
      <c r="Z435">
        <f t="shared" si="108"/>
        <v>41766.940125000001</v>
      </c>
      <c r="AA435" t="s">
        <v>222</v>
      </c>
      <c r="AB435">
        <v>2023</v>
      </c>
    </row>
    <row r="436" spans="1:28" x14ac:dyDescent="0.25">
      <c r="A436">
        <v>105</v>
      </c>
      <c r="B436" t="s">
        <v>888</v>
      </c>
      <c r="C436" t="s">
        <v>103</v>
      </c>
      <c r="D436" t="s">
        <v>22</v>
      </c>
      <c r="E436" t="s">
        <v>80</v>
      </c>
      <c r="F436" t="s">
        <v>84</v>
      </c>
      <c r="G436">
        <v>130000</v>
      </c>
      <c r="H436">
        <f t="shared" si="110"/>
        <v>122317</v>
      </c>
      <c r="I436">
        <f t="shared" si="97"/>
        <v>3731</v>
      </c>
      <c r="J436">
        <f t="shared" si="98"/>
        <v>9230</v>
      </c>
      <c r="K436">
        <f t="shared" si="99"/>
        <v>822.89</v>
      </c>
      <c r="L436">
        <f t="shared" si="105"/>
        <v>3952</v>
      </c>
      <c r="M436">
        <f t="shared" si="106"/>
        <v>9217</v>
      </c>
      <c r="O436">
        <f t="shared" si="111"/>
        <v>26952.89</v>
      </c>
      <c r="P436">
        <v>25</v>
      </c>
      <c r="T436">
        <v>200</v>
      </c>
      <c r="U436">
        <f t="shared" si="109"/>
        <v>19162.187291666665</v>
      </c>
      <c r="W436">
        <f t="shared" si="113"/>
        <v>19387.187291666665</v>
      </c>
      <c r="X436">
        <f t="shared" si="101"/>
        <v>7683</v>
      </c>
      <c r="Y436">
        <f t="shared" si="112"/>
        <v>18447</v>
      </c>
      <c r="Z436">
        <f t="shared" si="108"/>
        <v>102929.81270833334</v>
      </c>
      <c r="AA436" t="s">
        <v>222</v>
      </c>
      <c r="AB436">
        <v>2023</v>
      </c>
    </row>
    <row r="437" spans="1:28" x14ac:dyDescent="0.25">
      <c r="A437">
        <v>106</v>
      </c>
      <c r="B437" t="s">
        <v>901</v>
      </c>
      <c r="C437" t="s">
        <v>103</v>
      </c>
      <c r="D437" t="s">
        <v>22</v>
      </c>
      <c r="E437" t="s">
        <v>54</v>
      </c>
      <c r="F437" t="s">
        <v>84</v>
      </c>
      <c r="G437">
        <v>25000</v>
      </c>
      <c r="H437">
        <f t="shared" si="110"/>
        <v>23522.5</v>
      </c>
      <c r="I437">
        <f t="shared" si="97"/>
        <v>717.5</v>
      </c>
      <c r="J437">
        <f t="shared" si="98"/>
        <v>1774.9999999999998</v>
      </c>
      <c r="K437">
        <f t="shared" si="99"/>
        <v>275</v>
      </c>
      <c r="L437">
        <f t="shared" si="105"/>
        <v>760</v>
      </c>
      <c r="M437">
        <f t="shared" si="106"/>
        <v>1772.5000000000002</v>
      </c>
      <c r="O437">
        <f t="shared" si="111"/>
        <v>5300</v>
      </c>
      <c r="P437">
        <v>25</v>
      </c>
      <c r="S437">
        <v>220</v>
      </c>
      <c r="T437">
        <v>200</v>
      </c>
      <c r="U437">
        <f t="shared" si="109"/>
        <v>0</v>
      </c>
      <c r="W437">
        <f t="shared" si="113"/>
        <v>445</v>
      </c>
      <c r="X437">
        <f t="shared" si="101"/>
        <v>1477.5</v>
      </c>
      <c r="Y437">
        <f t="shared" si="112"/>
        <v>3547.5</v>
      </c>
      <c r="Z437">
        <f t="shared" si="108"/>
        <v>23077.5</v>
      </c>
      <c r="AA437" t="s">
        <v>222</v>
      </c>
      <c r="AB437">
        <v>2023</v>
      </c>
    </row>
    <row r="438" spans="1:28" x14ac:dyDescent="0.25">
      <c r="A438">
        <v>107</v>
      </c>
      <c r="B438" t="s">
        <v>902</v>
      </c>
      <c r="C438" t="s">
        <v>102</v>
      </c>
      <c r="D438" t="s">
        <v>22</v>
      </c>
      <c r="E438" t="s">
        <v>37</v>
      </c>
      <c r="F438" t="s">
        <v>84</v>
      </c>
      <c r="G438">
        <v>25000</v>
      </c>
      <c r="H438">
        <f t="shared" si="110"/>
        <v>23522.5</v>
      </c>
      <c r="I438">
        <f t="shared" si="97"/>
        <v>717.5</v>
      </c>
      <c r="J438">
        <f t="shared" si="98"/>
        <v>1774.9999999999998</v>
      </c>
      <c r="K438">
        <f t="shared" si="99"/>
        <v>275</v>
      </c>
      <c r="L438">
        <f t="shared" si="105"/>
        <v>760</v>
      </c>
      <c r="M438">
        <f t="shared" si="106"/>
        <v>1772.5000000000002</v>
      </c>
      <c r="O438">
        <f t="shared" si="111"/>
        <v>5300</v>
      </c>
      <c r="P438">
        <v>25</v>
      </c>
      <c r="T438">
        <v>200</v>
      </c>
      <c r="U438">
        <f t="shared" si="109"/>
        <v>0</v>
      </c>
      <c r="W438">
        <f t="shared" si="113"/>
        <v>225</v>
      </c>
      <c r="X438">
        <f t="shared" si="101"/>
        <v>1477.5</v>
      </c>
      <c r="Y438">
        <f t="shared" si="112"/>
        <v>3547.5</v>
      </c>
      <c r="Z438">
        <f t="shared" si="108"/>
        <v>23297.5</v>
      </c>
      <c r="AA438" t="s">
        <v>222</v>
      </c>
      <c r="AB438">
        <v>2023</v>
      </c>
    </row>
    <row r="439" spans="1:28" x14ac:dyDescent="0.25">
      <c r="A439">
        <v>108</v>
      </c>
      <c r="B439" t="s">
        <v>903</v>
      </c>
      <c r="C439" t="s">
        <v>102</v>
      </c>
      <c r="D439" t="s">
        <v>22</v>
      </c>
      <c r="E439" t="s">
        <v>37</v>
      </c>
      <c r="F439" t="s">
        <v>84</v>
      </c>
      <c r="G439">
        <v>25000</v>
      </c>
      <c r="H439">
        <f t="shared" si="110"/>
        <v>23522.5</v>
      </c>
      <c r="I439">
        <f t="shared" si="97"/>
        <v>717.5</v>
      </c>
      <c r="J439">
        <f t="shared" si="98"/>
        <v>1774.9999999999998</v>
      </c>
      <c r="K439">
        <f t="shared" si="99"/>
        <v>275</v>
      </c>
      <c r="L439">
        <f t="shared" si="105"/>
        <v>760</v>
      </c>
      <c r="M439">
        <f t="shared" si="106"/>
        <v>1772.5000000000002</v>
      </c>
      <c r="O439">
        <f t="shared" si="111"/>
        <v>5300</v>
      </c>
      <c r="P439">
        <v>25</v>
      </c>
      <c r="T439">
        <v>200</v>
      </c>
      <c r="U439">
        <f t="shared" si="109"/>
        <v>0</v>
      </c>
      <c r="W439">
        <f t="shared" si="113"/>
        <v>225</v>
      </c>
      <c r="X439">
        <f t="shared" si="101"/>
        <v>1477.5</v>
      </c>
      <c r="Y439">
        <f t="shared" si="112"/>
        <v>3547.5</v>
      </c>
      <c r="Z439">
        <f t="shared" si="108"/>
        <v>23297.5</v>
      </c>
      <c r="AA439" t="s">
        <v>222</v>
      </c>
      <c r="AB439">
        <v>2023</v>
      </c>
    </row>
    <row r="440" spans="1:28" x14ac:dyDescent="0.25">
      <c r="A440">
        <v>109</v>
      </c>
      <c r="B440" t="s">
        <v>904</v>
      </c>
      <c r="C440" t="s">
        <v>102</v>
      </c>
      <c r="D440" t="s">
        <v>801</v>
      </c>
      <c r="E440" t="s">
        <v>33</v>
      </c>
      <c r="F440" t="s">
        <v>84</v>
      </c>
      <c r="G440">
        <v>30000</v>
      </c>
      <c r="H440">
        <f t="shared" si="110"/>
        <v>28227</v>
      </c>
      <c r="I440">
        <f t="shared" si="97"/>
        <v>861</v>
      </c>
      <c r="J440">
        <f t="shared" si="98"/>
        <v>2130</v>
      </c>
      <c r="K440">
        <f t="shared" si="99"/>
        <v>330.00000000000006</v>
      </c>
      <c r="L440">
        <f t="shared" si="105"/>
        <v>912</v>
      </c>
      <c r="M440">
        <f t="shared" si="106"/>
        <v>2127</v>
      </c>
      <c r="O440">
        <f t="shared" si="111"/>
        <v>6360</v>
      </c>
      <c r="P440">
        <v>25</v>
      </c>
      <c r="S440">
        <v>179</v>
      </c>
      <c r="T440">
        <v>200</v>
      </c>
      <c r="U440">
        <f t="shared" si="109"/>
        <v>0</v>
      </c>
      <c r="W440">
        <f t="shared" si="113"/>
        <v>404</v>
      </c>
      <c r="X440">
        <f t="shared" si="101"/>
        <v>1773</v>
      </c>
      <c r="Y440">
        <f t="shared" si="112"/>
        <v>4257</v>
      </c>
      <c r="Z440">
        <f t="shared" si="108"/>
        <v>27823</v>
      </c>
      <c r="AA440" t="s">
        <v>222</v>
      </c>
      <c r="AB440">
        <v>2023</v>
      </c>
    </row>
    <row r="441" spans="1:28" x14ac:dyDescent="0.25">
      <c r="A441">
        <v>110</v>
      </c>
      <c r="B441" t="s">
        <v>905</v>
      </c>
      <c r="C441" t="s">
        <v>102</v>
      </c>
      <c r="D441" t="s">
        <v>22</v>
      </c>
      <c r="E441" t="s">
        <v>37</v>
      </c>
      <c r="F441" t="s">
        <v>84</v>
      </c>
      <c r="G441">
        <v>25000</v>
      </c>
      <c r="H441">
        <f t="shared" si="110"/>
        <v>23522.5</v>
      </c>
      <c r="I441">
        <f t="shared" si="97"/>
        <v>717.5</v>
      </c>
      <c r="J441">
        <f t="shared" si="98"/>
        <v>1774.9999999999998</v>
      </c>
      <c r="K441">
        <f t="shared" si="99"/>
        <v>275</v>
      </c>
      <c r="L441">
        <f t="shared" si="105"/>
        <v>760</v>
      </c>
      <c r="M441">
        <f t="shared" si="106"/>
        <v>1772.5000000000002</v>
      </c>
      <c r="O441">
        <f t="shared" si="111"/>
        <v>5300</v>
      </c>
      <c r="P441">
        <v>25</v>
      </c>
      <c r="T441">
        <v>200</v>
      </c>
      <c r="U441">
        <f t="shared" si="109"/>
        <v>0</v>
      </c>
      <c r="W441">
        <f t="shared" si="113"/>
        <v>225</v>
      </c>
      <c r="X441">
        <f t="shared" si="101"/>
        <v>1477.5</v>
      </c>
      <c r="Y441">
        <f t="shared" si="112"/>
        <v>3547.5</v>
      </c>
      <c r="Z441">
        <f t="shared" si="108"/>
        <v>23297.5</v>
      </c>
      <c r="AA441" t="s">
        <v>222</v>
      </c>
      <c r="AB441">
        <v>2023</v>
      </c>
    </row>
    <row r="442" spans="1:28" x14ac:dyDescent="0.25">
      <c r="A442">
        <v>111</v>
      </c>
      <c r="B442" t="s">
        <v>906</v>
      </c>
      <c r="C442" t="s">
        <v>102</v>
      </c>
      <c r="D442" t="s">
        <v>22</v>
      </c>
      <c r="E442" t="s">
        <v>37</v>
      </c>
      <c r="F442" t="s">
        <v>84</v>
      </c>
      <c r="G442">
        <v>25000</v>
      </c>
      <c r="H442">
        <f t="shared" si="110"/>
        <v>23522.5</v>
      </c>
      <c r="I442">
        <f t="shared" si="97"/>
        <v>717.5</v>
      </c>
      <c r="J442">
        <f t="shared" si="98"/>
        <v>1774.9999999999998</v>
      </c>
      <c r="K442">
        <f t="shared" si="99"/>
        <v>275</v>
      </c>
      <c r="L442">
        <f t="shared" si="105"/>
        <v>760</v>
      </c>
      <c r="M442">
        <f t="shared" si="106"/>
        <v>1772.5000000000002</v>
      </c>
      <c r="O442">
        <f t="shared" si="111"/>
        <v>5300</v>
      </c>
      <c r="P442">
        <v>25</v>
      </c>
      <c r="S442">
        <v>0</v>
      </c>
      <c r="T442">
        <v>200</v>
      </c>
      <c r="U442">
        <f t="shared" si="109"/>
        <v>0</v>
      </c>
      <c r="W442">
        <f t="shared" si="113"/>
        <v>225</v>
      </c>
      <c r="X442">
        <f t="shared" si="101"/>
        <v>1477.5</v>
      </c>
      <c r="Y442">
        <f t="shared" si="112"/>
        <v>3547.5</v>
      </c>
      <c r="Z442">
        <f t="shared" si="108"/>
        <v>23297.5</v>
      </c>
      <c r="AA442" t="s">
        <v>222</v>
      </c>
      <c r="AB442">
        <v>2023</v>
      </c>
    </row>
    <row r="443" spans="1:28" x14ac:dyDescent="0.25">
      <c r="A443">
        <v>1</v>
      </c>
      <c r="B443" t="s">
        <v>807</v>
      </c>
      <c r="C443" t="s">
        <v>103</v>
      </c>
      <c r="D443" t="s">
        <v>826</v>
      </c>
      <c r="E443" t="s">
        <v>27</v>
      </c>
      <c r="F443" t="s">
        <v>98</v>
      </c>
      <c r="G443">
        <v>360000</v>
      </c>
      <c r="H443">
        <f>+G443-(I443+L443+N443)</f>
        <v>342395.21</v>
      </c>
      <c r="I443">
        <f>IF(G443&lt;=374040,G443*2.87%,9334.68)</f>
        <v>10332</v>
      </c>
      <c r="J443">
        <f>IF(G443&lt;=374040,G443*7.1%,23092.75)</f>
        <v>25559.999999999996</v>
      </c>
      <c r="K443">
        <f>IF(G443&lt;=74808,G443*1.1%,822.89)</f>
        <v>822.89</v>
      </c>
      <c r="L443">
        <v>5685.41</v>
      </c>
      <c r="M443">
        <v>13259.72</v>
      </c>
      <c r="N443">
        <v>1587.38</v>
      </c>
      <c r="O443">
        <f>+I443+J443+K443+L443+M443+N443</f>
        <v>57247.4</v>
      </c>
      <c r="P443">
        <v>25</v>
      </c>
      <c r="S443">
        <v>1328.8</v>
      </c>
      <c r="U443">
        <v>74181.67</v>
      </c>
      <c r="W443">
        <f>P443+Q443+R443+S443+T443+U443</f>
        <v>75535.47</v>
      </c>
      <c r="X443">
        <f>+I443+L443+N443</f>
        <v>17604.79</v>
      </c>
      <c r="Y443">
        <f>+J443+M443</f>
        <v>38819.719999999994</v>
      </c>
      <c r="Z443">
        <f>+G443-(W443+X443)</f>
        <v>266859.74</v>
      </c>
      <c r="AA443" t="s">
        <v>223</v>
      </c>
      <c r="AB443">
        <v>2023</v>
      </c>
    </row>
    <row r="444" spans="1:28" x14ac:dyDescent="0.25">
      <c r="A444">
        <v>2</v>
      </c>
      <c r="B444" t="s">
        <v>784</v>
      </c>
      <c r="C444" t="s">
        <v>102</v>
      </c>
      <c r="D444" t="s">
        <v>19</v>
      </c>
      <c r="E444" t="s">
        <v>71</v>
      </c>
      <c r="F444" t="s">
        <v>98</v>
      </c>
      <c r="G444">
        <v>300000</v>
      </c>
      <c r="H444">
        <f>+G444-(I444+L444+N444)</f>
        <v>285704.59000000003</v>
      </c>
      <c r="I444">
        <f t="shared" ref="I444:I507" si="114">IF(G444&lt;=374040,G444*2.87%,9334.68)</f>
        <v>8610</v>
      </c>
      <c r="J444">
        <f t="shared" ref="J444:J507" si="115">IF(G444&lt;=374040,G444*7.1%,23092.75)</f>
        <v>21299.999999999996</v>
      </c>
      <c r="K444">
        <f t="shared" ref="K444:K507" si="116">IF(G444&lt;=74808,G444*1.1%,822.89)</f>
        <v>822.89</v>
      </c>
      <c r="L444">
        <v>5685.41</v>
      </c>
      <c r="M444">
        <v>13259.72</v>
      </c>
      <c r="O444">
        <f t="shared" ref="O444:O507" si="117">+I444+J444+K444+L444+M444+N444</f>
        <v>49678.02</v>
      </c>
      <c r="P444">
        <v>25</v>
      </c>
      <c r="U444">
        <v>60009.02</v>
      </c>
      <c r="W444">
        <f>P444+Q444+R444+S444+T444+U444</f>
        <v>60034.02</v>
      </c>
      <c r="X444">
        <f t="shared" ref="X444:X507" si="118">+I444+L444+N444</f>
        <v>14295.41</v>
      </c>
      <c r="Y444">
        <f t="shared" ref="Y444:Y458" si="119">+J444+M444</f>
        <v>34559.719999999994</v>
      </c>
      <c r="Z444">
        <f t="shared" ref="Z444:Z507" si="120">+G444-(W444+X444)</f>
        <v>225670.57</v>
      </c>
      <c r="AA444" t="s">
        <v>223</v>
      </c>
      <c r="AB444">
        <v>2023</v>
      </c>
    </row>
    <row r="445" spans="1:28" x14ac:dyDescent="0.25">
      <c r="A445">
        <v>3</v>
      </c>
      <c r="B445" t="s">
        <v>110</v>
      </c>
      <c r="C445" t="s">
        <v>103</v>
      </c>
      <c r="D445" t="s">
        <v>10</v>
      </c>
      <c r="E445" t="s">
        <v>53</v>
      </c>
      <c r="F445" t="s">
        <v>98</v>
      </c>
      <c r="G445">
        <v>300000</v>
      </c>
      <c r="H445">
        <f t="shared" ref="H445:H508" si="121">+G445-(I445+L445+N445)</f>
        <v>285704.59000000003</v>
      </c>
      <c r="I445">
        <f t="shared" si="114"/>
        <v>8610</v>
      </c>
      <c r="J445">
        <f t="shared" si="115"/>
        <v>21299.999999999996</v>
      </c>
      <c r="K445">
        <f t="shared" si="116"/>
        <v>822.89</v>
      </c>
      <c r="L445">
        <v>5685.41</v>
      </c>
      <c r="M445">
        <v>13259.72</v>
      </c>
      <c r="O445">
        <f t="shared" si="117"/>
        <v>49678.02</v>
      </c>
      <c r="P445">
        <v>25</v>
      </c>
      <c r="S445">
        <v>1328.8</v>
      </c>
      <c r="U445">
        <v>60009.02</v>
      </c>
      <c r="W445">
        <f t="shared" ref="W445:W508" si="122">P445+Q445+R445+S445+T445+U445</f>
        <v>61362.82</v>
      </c>
      <c r="X445">
        <f t="shared" si="118"/>
        <v>14295.41</v>
      </c>
      <c r="Y445">
        <f t="shared" si="119"/>
        <v>34559.719999999994</v>
      </c>
      <c r="Z445">
        <f t="shared" si="120"/>
        <v>224341.77000000002</v>
      </c>
      <c r="AA445" t="s">
        <v>223</v>
      </c>
      <c r="AB445">
        <v>2023</v>
      </c>
    </row>
    <row r="446" spans="1:28" x14ac:dyDescent="0.25">
      <c r="A446">
        <v>4</v>
      </c>
      <c r="B446" t="s">
        <v>115</v>
      </c>
      <c r="C446" t="s">
        <v>103</v>
      </c>
      <c r="D446" t="s">
        <v>889</v>
      </c>
      <c r="E446" t="s">
        <v>890</v>
      </c>
      <c r="F446" t="s">
        <v>84</v>
      </c>
      <c r="G446">
        <v>185000</v>
      </c>
      <c r="H446">
        <f>+G446-(I446+L446+N446)</f>
        <v>167716.98000000001</v>
      </c>
      <c r="I446">
        <f t="shared" si="114"/>
        <v>5309.5</v>
      </c>
      <c r="J446">
        <f t="shared" si="115"/>
        <v>13134.999999999998</v>
      </c>
      <c r="K446">
        <f t="shared" si="116"/>
        <v>822.89</v>
      </c>
      <c r="L446">
        <f t="shared" ref="L446:L509" si="123">IF(G446&lt;=187020,G446*3.04%,4943.8)</f>
        <v>5624</v>
      </c>
      <c r="M446">
        <f t="shared" ref="M446:M509" si="124">IF(G446&lt;=187020,G446*7.09%,11530.11)</f>
        <v>13116.5</v>
      </c>
      <c r="N446">
        <v>6349.52</v>
      </c>
      <c r="O446">
        <f t="shared" si="117"/>
        <v>44357.41</v>
      </c>
      <c r="P446">
        <v>25</v>
      </c>
      <c r="Q446">
        <v>48648.800000000003</v>
      </c>
      <c r="S446">
        <v>1993.2</v>
      </c>
      <c r="T446">
        <v>200</v>
      </c>
      <c r="U446">
        <v>30512.11</v>
      </c>
      <c r="W446">
        <f t="shared" si="122"/>
        <v>81379.11</v>
      </c>
      <c r="X446">
        <f t="shared" si="118"/>
        <v>17283.02</v>
      </c>
      <c r="Y446">
        <f t="shared" si="119"/>
        <v>26251.5</v>
      </c>
      <c r="Z446">
        <f t="shared" si="120"/>
        <v>86337.87</v>
      </c>
      <c r="AA446" t="s">
        <v>223</v>
      </c>
      <c r="AB446">
        <v>2023</v>
      </c>
    </row>
    <row r="447" spans="1:28" x14ac:dyDescent="0.25">
      <c r="A447">
        <v>5</v>
      </c>
      <c r="B447" t="s">
        <v>116</v>
      </c>
      <c r="C447" t="s">
        <v>102</v>
      </c>
      <c r="D447" t="s">
        <v>4</v>
      </c>
      <c r="E447" t="s">
        <v>91</v>
      </c>
      <c r="F447" t="s">
        <v>84</v>
      </c>
      <c r="G447">
        <v>185000</v>
      </c>
      <c r="H447">
        <f t="shared" si="121"/>
        <v>174066.5</v>
      </c>
      <c r="I447">
        <f t="shared" si="114"/>
        <v>5309.5</v>
      </c>
      <c r="J447">
        <f t="shared" si="115"/>
        <v>13134.999999999998</v>
      </c>
      <c r="K447">
        <f t="shared" si="116"/>
        <v>822.89</v>
      </c>
      <c r="L447">
        <f t="shared" si="123"/>
        <v>5624</v>
      </c>
      <c r="M447">
        <f t="shared" si="124"/>
        <v>13116.5</v>
      </c>
      <c r="O447">
        <f t="shared" si="117"/>
        <v>38007.89</v>
      </c>
      <c r="P447">
        <v>25</v>
      </c>
      <c r="Q447">
        <v>10669.68</v>
      </c>
      <c r="S447">
        <v>1328.8</v>
      </c>
      <c r="T447">
        <v>200</v>
      </c>
      <c r="U447">
        <v>32099.49</v>
      </c>
      <c r="W447">
        <f t="shared" si="122"/>
        <v>44322.97</v>
      </c>
      <c r="X447">
        <f t="shared" si="118"/>
        <v>10933.5</v>
      </c>
      <c r="Y447">
        <f t="shared" si="119"/>
        <v>26251.5</v>
      </c>
      <c r="Z447">
        <f t="shared" si="120"/>
        <v>129743.53</v>
      </c>
      <c r="AA447" t="s">
        <v>223</v>
      </c>
      <c r="AB447">
        <v>2023</v>
      </c>
    </row>
    <row r="448" spans="1:28" x14ac:dyDescent="0.25">
      <c r="A448">
        <v>6</v>
      </c>
      <c r="B448" t="s">
        <v>117</v>
      </c>
      <c r="C448" t="s">
        <v>102</v>
      </c>
      <c r="D448" t="s">
        <v>793</v>
      </c>
      <c r="E448" t="s">
        <v>794</v>
      </c>
      <c r="F448" t="s">
        <v>84</v>
      </c>
      <c r="G448">
        <v>185000</v>
      </c>
      <c r="H448">
        <f t="shared" si="121"/>
        <v>170891.74</v>
      </c>
      <c r="I448">
        <f t="shared" si="114"/>
        <v>5309.5</v>
      </c>
      <c r="J448">
        <f t="shared" si="115"/>
        <v>13134.999999999998</v>
      </c>
      <c r="K448">
        <f t="shared" si="116"/>
        <v>822.89</v>
      </c>
      <c r="L448">
        <f t="shared" si="123"/>
        <v>5624</v>
      </c>
      <c r="M448">
        <f t="shared" si="124"/>
        <v>13116.5</v>
      </c>
      <c r="N448">
        <v>3174.76</v>
      </c>
      <c r="O448">
        <f t="shared" si="117"/>
        <v>41182.65</v>
      </c>
      <c r="P448">
        <v>25</v>
      </c>
      <c r="S448">
        <v>2657.6</v>
      </c>
      <c r="T448">
        <v>200</v>
      </c>
      <c r="U448">
        <v>31305.8</v>
      </c>
      <c r="W448">
        <f t="shared" si="122"/>
        <v>34188.400000000001</v>
      </c>
      <c r="X448">
        <f t="shared" si="118"/>
        <v>14108.26</v>
      </c>
      <c r="Y448">
        <f t="shared" si="119"/>
        <v>26251.5</v>
      </c>
      <c r="Z448">
        <f t="shared" si="120"/>
        <v>136703.34</v>
      </c>
      <c r="AA448" t="s">
        <v>223</v>
      </c>
      <c r="AB448">
        <v>2023</v>
      </c>
    </row>
    <row r="449" spans="1:28" x14ac:dyDescent="0.25">
      <c r="A449">
        <v>7</v>
      </c>
      <c r="B449" t="s">
        <v>119</v>
      </c>
      <c r="C449" t="s">
        <v>103</v>
      </c>
      <c r="D449" t="s">
        <v>10</v>
      </c>
      <c r="E449" t="s">
        <v>827</v>
      </c>
      <c r="F449" t="s">
        <v>84</v>
      </c>
      <c r="G449">
        <v>185000</v>
      </c>
      <c r="H449">
        <f t="shared" si="121"/>
        <v>174066.5</v>
      </c>
      <c r="I449">
        <f t="shared" si="114"/>
        <v>5309.5</v>
      </c>
      <c r="J449">
        <f t="shared" si="115"/>
        <v>13134.999999999998</v>
      </c>
      <c r="K449">
        <f t="shared" si="116"/>
        <v>822.89</v>
      </c>
      <c r="L449">
        <f t="shared" si="123"/>
        <v>5624</v>
      </c>
      <c r="M449">
        <f t="shared" si="124"/>
        <v>13116.5</v>
      </c>
      <c r="O449">
        <f t="shared" si="117"/>
        <v>38007.89</v>
      </c>
      <c r="P449">
        <v>25</v>
      </c>
      <c r="Q449">
        <v>11633.07</v>
      </c>
      <c r="S449">
        <v>1328.8</v>
      </c>
      <c r="T449">
        <v>200</v>
      </c>
      <c r="U449">
        <v>32099.49</v>
      </c>
      <c r="W449">
        <f t="shared" si="122"/>
        <v>45286.36</v>
      </c>
      <c r="X449">
        <f t="shared" si="118"/>
        <v>10933.5</v>
      </c>
      <c r="Y449">
        <f t="shared" si="119"/>
        <v>26251.5</v>
      </c>
      <c r="Z449">
        <f t="shared" si="120"/>
        <v>128780.14</v>
      </c>
      <c r="AA449" t="s">
        <v>223</v>
      </c>
      <c r="AB449">
        <v>2023</v>
      </c>
    </row>
    <row r="450" spans="1:28" x14ac:dyDescent="0.25">
      <c r="A450">
        <v>8</v>
      </c>
      <c r="B450" t="s">
        <v>121</v>
      </c>
      <c r="C450" t="s">
        <v>102</v>
      </c>
      <c r="D450" t="s">
        <v>21</v>
      </c>
      <c r="E450" t="s">
        <v>48</v>
      </c>
      <c r="F450" t="s">
        <v>84</v>
      </c>
      <c r="G450">
        <v>155000</v>
      </c>
      <c r="H450">
        <f t="shared" si="121"/>
        <v>144252.12</v>
      </c>
      <c r="I450">
        <f t="shared" si="114"/>
        <v>4448.5</v>
      </c>
      <c r="J450">
        <f t="shared" si="115"/>
        <v>11004.999999999998</v>
      </c>
      <c r="K450">
        <f t="shared" si="116"/>
        <v>822.89</v>
      </c>
      <c r="L450">
        <f t="shared" si="123"/>
        <v>4712</v>
      </c>
      <c r="M450">
        <f t="shared" si="124"/>
        <v>10989.5</v>
      </c>
      <c r="N450">
        <v>1587.38</v>
      </c>
      <c r="O450">
        <f t="shared" si="117"/>
        <v>33565.269999999997</v>
      </c>
      <c r="P450">
        <v>25</v>
      </c>
      <c r="Q450">
        <v>10389.9</v>
      </c>
      <c r="S450">
        <v>619.80999999999995</v>
      </c>
      <c r="T450">
        <v>200</v>
      </c>
      <c r="U450">
        <v>24645.9</v>
      </c>
      <c r="W450">
        <f t="shared" si="122"/>
        <v>35880.61</v>
      </c>
      <c r="X450">
        <f t="shared" si="118"/>
        <v>10747.880000000001</v>
      </c>
      <c r="Y450">
        <f t="shared" si="119"/>
        <v>21994.5</v>
      </c>
      <c r="Z450">
        <f t="shared" si="120"/>
        <v>108371.51</v>
      </c>
      <c r="AA450" t="s">
        <v>223</v>
      </c>
      <c r="AB450">
        <v>2023</v>
      </c>
    </row>
    <row r="451" spans="1:28" x14ac:dyDescent="0.25">
      <c r="A451">
        <v>9</v>
      </c>
      <c r="B451" t="s">
        <v>137</v>
      </c>
      <c r="C451" t="s">
        <v>102</v>
      </c>
      <c r="D451" t="s">
        <v>22</v>
      </c>
      <c r="E451" t="s">
        <v>788</v>
      </c>
      <c r="F451" t="s">
        <v>85</v>
      </c>
      <c r="G451">
        <v>140000</v>
      </c>
      <c r="H451">
        <f>+G451-(I451+L451+N451)</f>
        <v>130138.62</v>
      </c>
      <c r="I451">
        <f t="shared" si="114"/>
        <v>4018</v>
      </c>
      <c r="J451">
        <f t="shared" si="115"/>
        <v>9940</v>
      </c>
      <c r="K451">
        <f t="shared" si="116"/>
        <v>822.89</v>
      </c>
      <c r="L451">
        <f t="shared" si="123"/>
        <v>4256</v>
      </c>
      <c r="M451">
        <f t="shared" si="124"/>
        <v>9926</v>
      </c>
      <c r="N451">
        <v>1587.38</v>
      </c>
      <c r="O451">
        <f>+I451+J451+K451+L451+M451+N451</f>
        <v>30550.27</v>
      </c>
      <c r="P451">
        <v>25</v>
      </c>
      <c r="Q451">
        <v>4694.38</v>
      </c>
      <c r="S451">
        <v>623.26</v>
      </c>
      <c r="T451">
        <v>200</v>
      </c>
      <c r="U451">
        <v>21117.52</v>
      </c>
      <c r="W451">
        <f t="shared" si="122"/>
        <v>26660.16</v>
      </c>
      <c r="X451">
        <f t="shared" si="118"/>
        <v>9861.380000000001</v>
      </c>
      <c r="Y451">
        <f>+J451+M451</f>
        <v>19866</v>
      </c>
      <c r="Z451">
        <f>+G451-(W451+X451)</f>
        <v>103478.45999999999</v>
      </c>
      <c r="AA451" t="s">
        <v>223</v>
      </c>
      <c r="AB451">
        <v>2023</v>
      </c>
    </row>
    <row r="452" spans="1:28" x14ac:dyDescent="0.25">
      <c r="A452">
        <v>10</v>
      </c>
      <c r="B452" t="s">
        <v>123</v>
      </c>
      <c r="C452" t="s">
        <v>102</v>
      </c>
      <c r="D452" t="s">
        <v>10</v>
      </c>
      <c r="E452" t="s">
        <v>829</v>
      </c>
      <c r="F452" t="s">
        <v>84</v>
      </c>
      <c r="G452">
        <v>145000</v>
      </c>
      <c r="H452">
        <f t="shared" si="121"/>
        <v>136430.5</v>
      </c>
      <c r="I452">
        <f t="shared" si="114"/>
        <v>4161.5</v>
      </c>
      <c r="J452">
        <f t="shared" si="115"/>
        <v>10294.999999999998</v>
      </c>
      <c r="K452">
        <f t="shared" si="116"/>
        <v>822.89</v>
      </c>
      <c r="L452">
        <f t="shared" si="123"/>
        <v>4408</v>
      </c>
      <c r="M452">
        <f t="shared" si="124"/>
        <v>10280.5</v>
      </c>
      <c r="O452">
        <f t="shared" si="117"/>
        <v>29967.89</v>
      </c>
      <c r="P452">
        <v>25</v>
      </c>
      <c r="Q452">
        <v>6000</v>
      </c>
      <c r="S452">
        <v>487.68</v>
      </c>
      <c r="T452">
        <v>200</v>
      </c>
      <c r="U452">
        <f>IF((H452*12)&gt;867123.01,(79776+(((H452*12)-867123.01)*0.25))/12,IF((H452*12)&gt;624329.01,(31216+(((H452*12)-624329.01)*0.2))/12,IF((H452*12)&gt;416220.01,(((H452*12)-416220.01)*0.15)/12,0)))</f>
        <v>22690.562291666665</v>
      </c>
      <c r="W452">
        <f t="shared" si="122"/>
        <v>29403.242291666666</v>
      </c>
      <c r="X452">
        <f t="shared" si="118"/>
        <v>8569.5</v>
      </c>
      <c r="Y452">
        <f t="shared" si="119"/>
        <v>20575.5</v>
      </c>
      <c r="Z452">
        <f t="shared" si="120"/>
        <v>107027.25770833333</v>
      </c>
      <c r="AA452" t="s">
        <v>223</v>
      </c>
      <c r="AB452">
        <v>2023</v>
      </c>
    </row>
    <row r="453" spans="1:28" x14ac:dyDescent="0.25">
      <c r="A453">
        <v>11</v>
      </c>
      <c r="B453" t="s">
        <v>125</v>
      </c>
      <c r="C453" t="s">
        <v>102</v>
      </c>
      <c r="D453" t="s">
        <v>94</v>
      </c>
      <c r="E453" t="s">
        <v>65</v>
      </c>
      <c r="F453" t="s">
        <v>85</v>
      </c>
      <c r="G453">
        <v>96000</v>
      </c>
      <c r="H453">
        <f t="shared" si="121"/>
        <v>88739.02</v>
      </c>
      <c r="I453">
        <f t="shared" si="114"/>
        <v>2755.2</v>
      </c>
      <c r="J453">
        <f t="shared" si="115"/>
        <v>6815.9999999999991</v>
      </c>
      <c r="K453">
        <f t="shared" si="116"/>
        <v>822.89</v>
      </c>
      <c r="L453">
        <f t="shared" si="123"/>
        <v>2918.4</v>
      </c>
      <c r="M453">
        <f t="shared" si="124"/>
        <v>6806.4000000000005</v>
      </c>
      <c r="N453">
        <v>1587.38</v>
      </c>
      <c r="O453">
        <f t="shared" si="117"/>
        <v>21706.27</v>
      </c>
      <c r="P453">
        <v>25</v>
      </c>
      <c r="Q453">
        <v>3000</v>
      </c>
      <c r="S453">
        <v>957.49</v>
      </c>
      <c r="T453">
        <v>200</v>
      </c>
      <c r="U453">
        <v>10765.14</v>
      </c>
      <c r="W453">
        <f t="shared" si="122"/>
        <v>14947.63</v>
      </c>
      <c r="X453">
        <f t="shared" si="118"/>
        <v>7260.9800000000005</v>
      </c>
      <c r="Y453">
        <f t="shared" si="119"/>
        <v>13622.4</v>
      </c>
      <c r="Z453">
        <f t="shared" si="120"/>
        <v>73791.39</v>
      </c>
      <c r="AA453" t="s">
        <v>223</v>
      </c>
      <c r="AB453">
        <v>2023</v>
      </c>
    </row>
    <row r="454" spans="1:28" x14ac:dyDescent="0.25">
      <c r="A454">
        <v>12</v>
      </c>
      <c r="B454" t="s">
        <v>126</v>
      </c>
      <c r="C454" t="s">
        <v>103</v>
      </c>
      <c r="D454" t="s">
        <v>94</v>
      </c>
      <c r="E454" t="s">
        <v>58</v>
      </c>
      <c r="F454" t="s">
        <v>84</v>
      </c>
      <c r="G454">
        <v>60000</v>
      </c>
      <c r="H454">
        <f t="shared" si="121"/>
        <v>56454</v>
      </c>
      <c r="I454">
        <f t="shared" si="114"/>
        <v>1722</v>
      </c>
      <c r="J454">
        <f t="shared" si="115"/>
        <v>4260</v>
      </c>
      <c r="K454">
        <f t="shared" si="116"/>
        <v>660.00000000000011</v>
      </c>
      <c r="L454">
        <f t="shared" si="123"/>
        <v>1824</v>
      </c>
      <c r="M454">
        <f t="shared" si="124"/>
        <v>4254</v>
      </c>
      <c r="O454">
        <f t="shared" si="117"/>
        <v>12720</v>
      </c>
      <c r="P454">
        <v>25</v>
      </c>
      <c r="Q454">
        <v>2996.21</v>
      </c>
      <c r="S454">
        <v>1363.27</v>
      </c>
      <c r="T454">
        <v>200</v>
      </c>
      <c r="U454">
        <v>3486.68</v>
      </c>
      <c r="W454">
        <f t="shared" si="122"/>
        <v>8071.16</v>
      </c>
      <c r="X454">
        <f t="shared" si="118"/>
        <v>3546</v>
      </c>
      <c r="Y454">
        <f t="shared" si="119"/>
        <v>8514</v>
      </c>
      <c r="Z454">
        <f t="shared" si="120"/>
        <v>48382.84</v>
      </c>
      <c r="AA454" t="s">
        <v>223</v>
      </c>
      <c r="AB454">
        <v>2023</v>
      </c>
    </row>
    <row r="455" spans="1:28" x14ac:dyDescent="0.25">
      <c r="A455">
        <v>13</v>
      </c>
      <c r="B455" t="s">
        <v>128</v>
      </c>
      <c r="C455" t="s">
        <v>102</v>
      </c>
      <c r="D455" t="s">
        <v>12</v>
      </c>
      <c r="E455" t="s">
        <v>865</v>
      </c>
      <c r="F455" t="s">
        <v>84</v>
      </c>
      <c r="G455">
        <v>155000</v>
      </c>
      <c r="H455">
        <f t="shared" si="121"/>
        <v>142664.74</v>
      </c>
      <c r="I455">
        <f t="shared" si="114"/>
        <v>4448.5</v>
      </c>
      <c r="J455">
        <f t="shared" si="115"/>
        <v>11004.999999999998</v>
      </c>
      <c r="K455">
        <f t="shared" si="116"/>
        <v>822.89</v>
      </c>
      <c r="L455">
        <f t="shared" si="123"/>
        <v>4712</v>
      </c>
      <c r="M455">
        <f t="shared" si="124"/>
        <v>10989.5</v>
      </c>
      <c r="N455">
        <v>3174.76</v>
      </c>
      <c r="O455">
        <f t="shared" si="117"/>
        <v>35152.65</v>
      </c>
      <c r="P455">
        <v>25</v>
      </c>
      <c r="S455">
        <v>1546.78</v>
      </c>
      <c r="T455">
        <v>200</v>
      </c>
      <c r="U455">
        <v>24244.09</v>
      </c>
      <c r="W455">
        <f>P455+Q455+R455+S455+T455+U455</f>
        <v>26015.87</v>
      </c>
      <c r="X455">
        <f t="shared" si="118"/>
        <v>12335.26</v>
      </c>
      <c r="Y455">
        <f t="shared" si="119"/>
        <v>21994.5</v>
      </c>
      <c r="Z455">
        <f>+G455-(W455+X455)</f>
        <v>116648.87</v>
      </c>
      <c r="AA455" t="s">
        <v>223</v>
      </c>
      <c r="AB455">
        <v>2023</v>
      </c>
    </row>
    <row r="456" spans="1:28" x14ac:dyDescent="0.25">
      <c r="A456">
        <v>14</v>
      </c>
      <c r="B456" t="s">
        <v>129</v>
      </c>
      <c r="C456" t="s">
        <v>102</v>
      </c>
      <c r="D456" t="s">
        <v>16</v>
      </c>
      <c r="E456" t="s">
        <v>79</v>
      </c>
      <c r="F456" t="s">
        <v>84</v>
      </c>
      <c r="G456">
        <v>80000</v>
      </c>
      <c r="H456">
        <f t="shared" si="121"/>
        <v>75272</v>
      </c>
      <c r="I456">
        <f t="shared" si="114"/>
        <v>2296</v>
      </c>
      <c r="J456">
        <f t="shared" si="115"/>
        <v>5679.9999999999991</v>
      </c>
      <c r="K456">
        <f t="shared" si="116"/>
        <v>822.89</v>
      </c>
      <c r="L456">
        <f t="shared" si="123"/>
        <v>2432</v>
      </c>
      <c r="M456">
        <f t="shared" si="124"/>
        <v>5672</v>
      </c>
      <c r="O456">
        <f t="shared" si="117"/>
        <v>16902.89</v>
      </c>
      <c r="P456">
        <v>25</v>
      </c>
      <c r="Q456">
        <v>500</v>
      </c>
      <c r="S456">
        <v>966.97</v>
      </c>
      <c r="T456">
        <v>200</v>
      </c>
      <c r="U456">
        <f>IF((H456*12)&gt;867123.01,(79776+(((H456*12)-867123.01)*0.25))/12,IF((H456*12)&gt;624329.01,(31216+(((H456*12)-624329.01)*0.2))/12,IF((H456*12)&gt;416220.01,(((H456*12)-416220.01)*0.15)/12,0)))</f>
        <v>7400.9372916666662</v>
      </c>
      <c r="W456">
        <f t="shared" si="122"/>
        <v>9092.9072916666664</v>
      </c>
      <c r="X456">
        <f t="shared" si="118"/>
        <v>4728</v>
      </c>
      <c r="Y456">
        <f t="shared" si="119"/>
        <v>11352</v>
      </c>
      <c r="Z456">
        <f t="shared" si="120"/>
        <v>66179.092708333337</v>
      </c>
      <c r="AA456" t="s">
        <v>223</v>
      </c>
      <c r="AB456">
        <v>2023</v>
      </c>
    </row>
    <row r="457" spans="1:28" x14ac:dyDescent="0.25">
      <c r="A457">
        <v>15</v>
      </c>
      <c r="B457" t="s">
        <v>130</v>
      </c>
      <c r="C457" t="s">
        <v>102</v>
      </c>
      <c r="D457" t="s">
        <v>16</v>
      </c>
      <c r="E457" t="s">
        <v>61</v>
      </c>
      <c r="F457" t="s">
        <v>84</v>
      </c>
      <c r="G457">
        <v>80000</v>
      </c>
      <c r="H457">
        <f t="shared" si="121"/>
        <v>70509.86</v>
      </c>
      <c r="I457">
        <f t="shared" si="114"/>
        <v>2296</v>
      </c>
      <c r="J457">
        <f t="shared" si="115"/>
        <v>5679.9999999999991</v>
      </c>
      <c r="K457">
        <f t="shared" si="116"/>
        <v>822.89</v>
      </c>
      <c r="L457">
        <f t="shared" si="123"/>
        <v>2432</v>
      </c>
      <c r="M457">
        <f t="shared" si="124"/>
        <v>5672</v>
      </c>
      <c r="N457">
        <v>4762.1400000000003</v>
      </c>
      <c r="O457">
        <f t="shared" si="117"/>
        <v>21665.03</v>
      </c>
      <c r="P457">
        <v>25</v>
      </c>
      <c r="Q457">
        <v>1200</v>
      </c>
      <c r="S457">
        <v>2122.58</v>
      </c>
      <c r="T457">
        <v>200</v>
      </c>
      <c r="U457">
        <v>6297.85</v>
      </c>
      <c r="W457">
        <f t="shared" si="122"/>
        <v>9845.43</v>
      </c>
      <c r="X457">
        <f t="shared" si="118"/>
        <v>9490.14</v>
      </c>
      <c r="Y457">
        <f t="shared" si="119"/>
        <v>11352</v>
      </c>
      <c r="Z457">
        <f t="shared" si="120"/>
        <v>60664.43</v>
      </c>
      <c r="AA457" t="s">
        <v>223</v>
      </c>
      <c r="AB457">
        <v>2023</v>
      </c>
    </row>
    <row r="458" spans="1:28" x14ac:dyDescent="0.25">
      <c r="A458">
        <v>16</v>
      </c>
      <c r="B458" t="s">
        <v>131</v>
      </c>
      <c r="C458" t="s">
        <v>102</v>
      </c>
      <c r="D458" t="s">
        <v>6</v>
      </c>
      <c r="E458" t="s">
        <v>866</v>
      </c>
      <c r="F458" t="s">
        <v>84</v>
      </c>
      <c r="G458">
        <v>95000</v>
      </c>
      <c r="H458">
        <f t="shared" si="121"/>
        <v>86210.74</v>
      </c>
      <c r="I458">
        <f t="shared" si="114"/>
        <v>2726.5</v>
      </c>
      <c r="J458">
        <f t="shared" si="115"/>
        <v>6744.9999999999991</v>
      </c>
      <c r="K458">
        <f t="shared" si="116"/>
        <v>822.89</v>
      </c>
      <c r="L458">
        <f t="shared" si="123"/>
        <v>2888</v>
      </c>
      <c r="M458">
        <f t="shared" si="124"/>
        <v>6735.5</v>
      </c>
      <c r="N458">
        <v>3174.76</v>
      </c>
      <c r="O458">
        <f t="shared" si="117"/>
        <v>23092.65</v>
      </c>
      <c r="P458">
        <v>25</v>
      </c>
      <c r="S458">
        <v>4448.3999999999996</v>
      </c>
      <c r="T458">
        <v>200</v>
      </c>
      <c r="U458">
        <v>10130.59</v>
      </c>
      <c r="W458">
        <f t="shared" si="122"/>
        <v>14803.99</v>
      </c>
      <c r="X458">
        <f t="shared" si="118"/>
        <v>8789.26</v>
      </c>
      <c r="Y458">
        <f t="shared" si="119"/>
        <v>13480.5</v>
      </c>
      <c r="Z458">
        <f t="shared" si="120"/>
        <v>71406.75</v>
      </c>
      <c r="AA458" t="s">
        <v>223</v>
      </c>
      <c r="AB458">
        <v>2023</v>
      </c>
    </row>
    <row r="459" spans="1:28" x14ac:dyDescent="0.25">
      <c r="A459">
        <v>17</v>
      </c>
      <c r="B459" t="s">
        <v>132</v>
      </c>
      <c r="C459" t="s">
        <v>102</v>
      </c>
      <c r="D459" t="s">
        <v>4</v>
      </c>
      <c r="E459" t="s">
        <v>24</v>
      </c>
      <c r="F459" t="s">
        <v>84</v>
      </c>
      <c r="G459">
        <v>95000</v>
      </c>
      <c r="H459">
        <f t="shared" si="121"/>
        <v>86210.74</v>
      </c>
      <c r="I459">
        <f t="shared" si="114"/>
        <v>2726.5</v>
      </c>
      <c r="J459">
        <f t="shared" si="115"/>
        <v>6744.9999999999991</v>
      </c>
      <c r="K459">
        <f t="shared" si="116"/>
        <v>822.89</v>
      </c>
      <c r="L459">
        <f t="shared" si="123"/>
        <v>2888</v>
      </c>
      <c r="M459">
        <f t="shared" si="124"/>
        <v>6735.5</v>
      </c>
      <c r="N459">
        <v>3174.76</v>
      </c>
      <c r="O459">
        <f t="shared" si="117"/>
        <v>23092.65</v>
      </c>
      <c r="P459">
        <v>25</v>
      </c>
      <c r="Q459">
        <v>10686.79</v>
      </c>
      <c r="S459">
        <v>1852.54</v>
      </c>
      <c r="T459">
        <v>200</v>
      </c>
      <c r="U459">
        <v>10135.549999999999</v>
      </c>
      <c r="W459">
        <f t="shared" si="122"/>
        <v>22899.88</v>
      </c>
      <c r="X459">
        <f t="shared" si="118"/>
        <v>8789.26</v>
      </c>
      <c r="Y459">
        <f>+J459++K459+M459</f>
        <v>14303.39</v>
      </c>
      <c r="Z459">
        <f t="shared" si="120"/>
        <v>63310.86</v>
      </c>
      <c r="AA459" t="s">
        <v>223</v>
      </c>
      <c r="AB459">
        <v>2023</v>
      </c>
    </row>
    <row r="460" spans="1:28" x14ac:dyDescent="0.25">
      <c r="A460">
        <v>18</v>
      </c>
      <c r="B460" t="s">
        <v>133</v>
      </c>
      <c r="C460" t="s">
        <v>103</v>
      </c>
      <c r="D460" t="s">
        <v>831</v>
      </c>
      <c r="E460" t="s">
        <v>832</v>
      </c>
      <c r="F460" t="s">
        <v>84</v>
      </c>
      <c r="G460">
        <v>95000</v>
      </c>
      <c r="H460">
        <f t="shared" si="121"/>
        <v>89385.5</v>
      </c>
      <c r="I460">
        <f t="shared" si="114"/>
        <v>2726.5</v>
      </c>
      <c r="J460">
        <f t="shared" si="115"/>
        <v>6744.9999999999991</v>
      </c>
      <c r="K460">
        <f t="shared" si="116"/>
        <v>822.89</v>
      </c>
      <c r="L460">
        <f t="shared" si="123"/>
        <v>2888</v>
      </c>
      <c r="M460">
        <f t="shared" si="124"/>
        <v>6735.5</v>
      </c>
      <c r="O460">
        <f t="shared" si="117"/>
        <v>19917.89</v>
      </c>
      <c r="P460">
        <v>25</v>
      </c>
      <c r="Q460">
        <v>200</v>
      </c>
      <c r="S460">
        <v>1804.59</v>
      </c>
      <c r="T460">
        <v>200</v>
      </c>
      <c r="U460">
        <v>10929.24</v>
      </c>
      <c r="W460">
        <f t="shared" si="122"/>
        <v>13158.83</v>
      </c>
      <c r="X460">
        <f t="shared" si="118"/>
        <v>5614.5</v>
      </c>
      <c r="Y460">
        <f t="shared" ref="Y460:Y511" si="125">+J460+M460</f>
        <v>13480.5</v>
      </c>
      <c r="Z460">
        <f t="shared" si="120"/>
        <v>76226.67</v>
      </c>
      <c r="AA460" t="s">
        <v>223</v>
      </c>
      <c r="AB460">
        <v>2023</v>
      </c>
    </row>
    <row r="461" spans="1:28" x14ac:dyDescent="0.25">
      <c r="A461">
        <v>19</v>
      </c>
      <c r="B461" t="s">
        <v>134</v>
      </c>
      <c r="C461" t="s">
        <v>102</v>
      </c>
      <c r="D461" t="s">
        <v>16</v>
      </c>
      <c r="E461" t="s">
        <v>45</v>
      </c>
      <c r="F461" t="s">
        <v>84</v>
      </c>
      <c r="G461">
        <v>80000</v>
      </c>
      <c r="H461">
        <f t="shared" si="121"/>
        <v>72097.240000000005</v>
      </c>
      <c r="I461">
        <f t="shared" si="114"/>
        <v>2296</v>
      </c>
      <c r="J461">
        <f t="shared" si="115"/>
        <v>5679.9999999999991</v>
      </c>
      <c r="K461">
        <f t="shared" si="116"/>
        <v>822.89</v>
      </c>
      <c r="L461">
        <f t="shared" si="123"/>
        <v>2432</v>
      </c>
      <c r="M461">
        <f t="shared" si="124"/>
        <v>5672</v>
      </c>
      <c r="N461">
        <v>3174.76</v>
      </c>
      <c r="O461">
        <f t="shared" si="117"/>
        <v>20077.650000000001</v>
      </c>
      <c r="P461">
        <v>25</v>
      </c>
      <c r="S461">
        <v>2212.86</v>
      </c>
      <c r="T461">
        <v>200</v>
      </c>
      <c r="U461">
        <v>6615.32</v>
      </c>
      <c r="W461">
        <f t="shared" si="122"/>
        <v>9053.18</v>
      </c>
      <c r="X461">
        <f t="shared" si="118"/>
        <v>7902.76</v>
      </c>
      <c r="Y461">
        <f t="shared" si="125"/>
        <v>11352</v>
      </c>
      <c r="Z461">
        <f t="shared" si="120"/>
        <v>63044.06</v>
      </c>
      <c r="AA461" t="s">
        <v>223</v>
      </c>
      <c r="AB461">
        <v>2023</v>
      </c>
    </row>
    <row r="462" spans="1:28" x14ac:dyDescent="0.25">
      <c r="A462">
        <v>20</v>
      </c>
      <c r="B462" t="s">
        <v>140</v>
      </c>
      <c r="C462" t="s">
        <v>102</v>
      </c>
      <c r="D462" t="s">
        <v>826</v>
      </c>
      <c r="E462" t="s">
        <v>29</v>
      </c>
      <c r="F462" t="s">
        <v>99</v>
      </c>
      <c r="G462">
        <v>130000</v>
      </c>
      <c r="H462">
        <f t="shared" si="121"/>
        <v>122317</v>
      </c>
      <c r="I462">
        <f t="shared" si="114"/>
        <v>3731</v>
      </c>
      <c r="J462">
        <f t="shared" si="115"/>
        <v>9230</v>
      </c>
      <c r="K462">
        <f t="shared" si="116"/>
        <v>822.89</v>
      </c>
      <c r="L462">
        <f t="shared" si="123"/>
        <v>3952</v>
      </c>
      <c r="M462">
        <f t="shared" si="124"/>
        <v>9217</v>
      </c>
      <c r="O462">
        <f t="shared" si="117"/>
        <v>26952.89</v>
      </c>
      <c r="P462">
        <v>25</v>
      </c>
      <c r="S462">
        <v>398.64</v>
      </c>
      <c r="T462">
        <v>200</v>
      </c>
      <c r="U462">
        <f t="shared" ref="U462:U464" si="126">IF((H462*12)&gt;867123.01,(79776+(((H462*12)-867123.01)*0.25))/12,IF((H462*12)&gt;624329.01,(31216+(((H462*12)-624329.01)*0.2))/12,IF((H462*12)&gt;416220.01,(((H462*12)-416220.01)*0.15)/12,0)))</f>
        <v>19162.187291666665</v>
      </c>
      <c r="W462">
        <f t="shared" si="122"/>
        <v>19785.827291666665</v>
      </c>
      <c r="X462">
        <f t="shared" si="118"/>
        <v>7683</v>
      </c>
      <c r="Y462">
        <f t="shared" si="125"/>
        <v>18447</v>
      </c>
      <c r="Z462">
        <f t="shared" si="120"/>
        <v>102531.17270833334</v>
      </c>
      <c r="AA462" t="s">
        <v>223</v>
      </c>
      <c r="AB462">
        <v>2023</v>
      </c>
    </row>
    <row r="463" spans="1:28" x14ac:dyDescent="0.25">
      <c r="A463">
        <v>21</v>
      </c>
      <c r="B463" t="s">
        <v>891</v>
      </c>
      <c r="C463" t="s">
        <v>103</v>
      </c>
      <c r="D463" t="s">
        <v>826</v>
      </c>
      <c r="E463" t="s">
        <v>853</v>
      </c>
      <c r="F463" t="s">
        <v>84</v>
      </c>
      <c r="G463">
        <v>100000</v>
      </c>
      <c r="H463">
        <f t="shared" si="121"/>
        <v>94090</v>
      </c>
      <c r="I463">
        <f t="shared" si="114"/>
        <v>2870</v>
      </c>
      <c r="J463">
        <f t="shared" si="115"/>
        <v>7099.9999999999991</v>
      </c>
      <c r="K463">
        <f t="shared" si="116"/>
        <v>822.89</v>
      </c>
      <c r="L463">
        <f t="shared" si="123"/>
        <v>3040</v>
      </c>
      <c r="M463">
        <f t="shared" si="124"/>
        <v>7090.0000000000009</v>
      </c>
      <c r="O463">
        <f t="shared" si="117"/>
        <v>20922.89</v>
      </c>
      <c r="P463">
        <v>25</v>
      </c>
      <c r="T463">
        <v>200</v>
      </c>
      <c r="U463">
        <v>12105.37</v>
      </c>
      <c r="W463">
        <f t="shared" si="122"/>
        <v>12330.37</v>
      </c>
      <c r="X463">
        <f t="shared" si="118"/>
        <v>5910</v>
      </c>
      <c r="Y463">
        <f t="shared" si="125"/>
        <v>14190</v>
      </c>
      <c r="Z463">
        <f t="shared" si="120"/>
        <v>81759.63</v>
      </c>
      <c r="AA463" t="s">
        <v>223</v>
      </c>
      <c r="AB463">
        <v>2023</v>
      </c>
    </row>
    <row r="464" spans="1:28" x14ac:dyDescent="0.25">
      <c r="A464">
        <v>22</v>
      </c>
      <c r="B464" t="s">
        <v>867</v>
      </c>
      <c r="C464" t="s">
        <v>103</v>
      </c>
      <c r="D464" t="s">
        <v>94</v>
      </c>
      <c r="E464" t="s">
        <v>868</v>
      </c>
      <c r="F464" t="s">
        <v>85</v>
      </c>
      <c r="G464">
        <v>65000</v>
      </c>
      <c r="H464">
        <f>+G464-(I464+L464+N464)</f>
        <v>61158.5</v>
      </c>
      <c r="I464">
        <f t="shared" si="114"/>
        <v>1865.5</v>
      </c>
      <c r="J464">
        <f t="shared" si="115"/>
        <v>4615</v>
      </c>
      <c r="K464">
        <f t="shared" si="116"/>
        <v>715.00000000000011</v>
      </c>
      <c r="L464">
        <f t="shared" si="123"/>
        <v>1976</v>
      </c>
      <c r="M464">
        <f t="shared" si="124"/>
        <v>4608.5</v>
      </c>
      <c r="O464">
        <f>+I464+J464+K464+L464+M464+N464</f>
        <v>13780</v>
      </c>
      <c r="P464">
        <v>25</v>
      </c>
      <c r="S464">
        <v>1716.35</v>
      </c>
      <c r="T464">
        <v>200</v>
      </c>
      <c r="U464">
        <f t="shared" si="126"/>
        <v>4427.5498333333335</v>
      </c>
      <c r="W464">
        <f t="shared" si="122"/>
        <v>6368.8998333333329</v>
      </c>
      <c r="X464">
        <f t="shared" si="118"/>
        <v>3841.5</v>
      </c>
      <c r="Y464">
        <f>+J464+M464</f>
        <v>9223.5</v>
      </c>
      <c r="Z464">
        <f>+G464-(W464+X464)</f>
        <v>54789.600166666671</v>
      </c>
      <c r="AA464" t="s">
        <v>223</v>
      </c>
      <c r="AB464">
        <v>2023</v>
      </c>
    </row>
    <row r="465" spans="1:28" x14ac:dyDescent="0.25">
      <c r="A465">
        <v>23</v>
      </c>
      <c r="B465" t="s">
        <v>144</v>
      </c>
      <c r="C465" t="s">
        <v>103</v>
      </c>
      <c r="D465" t="s">
        <v>10</v>
      </c>
      <c r="E465" t="s">
        <v>40</v>
      </c>
      <c r="F465" t="s">
        <v>85</v>
      </c>
      <c r="G465">
        <v>95000</v>
      </c>
      <c r="H465">
        <f t="shared" si="121"/>
        <v>87798.12</v>
      </c>
      <c r="I465">
        <f t="shared" si="114"/>
        <v>2726.5</v>
      </c>
      <c r="J465">
        <f t="shared" si="115"/>
        <v>6744.9999999999991</v>
      </c>
      <c r="K465">
        <f t="shared" si="116"/>
        <v>822.89</v>
      </c>
      <c r="L465">
        <f t="shared" si="123"/>
        <v>2888</v>
      </c>
      <c r="M465">
        <f t="shared" si="124"/>
        <v>6735.5</v>
      </c>
      <c r="N465">
        <v>1587.38</v>
      </c>
      <c r="O465">
        <f t="shared" si="117"/>
        <v>21505.27</v>
      </c>
      <c r="P465">
        <v>25</v>
      </c>
      <c r="S465">
        <v>2183.19</v>
      </c>
      <c r="T465">
        <v>200</v>
      </c>
      <c r="U465">
        <v>10529.92</v>
      </c>
      <c r="W465">
        <f t="shared" si="122"/>
        <v>12938.11</v>
      </c>
      <c r="X465">
        <f t="shared" si="118"/>
        <v>7201.88</v>
      </c>
      <c r="Y465">
        <f t="shared" si="125"/>
        <v>13480.5</v>
      </c>
      <c r="Z465">
        <f t="shared" si="120"/>
        <v>74860.009999999995</v>
      </c>
      <c r="AA465" t="s">
        <v>223</v>
      </c>
      <c r="AB465">
        <v>2023</v>
      </c>
    </row>
    <row r="466" spans="1:28" x14ac:dyDescent="0.25">
      <c r="A466">
        <v>24</v>
      </c>
      <c r="B466" t="s">
        <v>145</v>
      </c>
      <c r="C466" t="s">
        <v>102</v>
      </c>
      <c r="D466" t="s">
        <v>10</v>
      </c>
      <c r="E466" t="s">
        <v>50</v>
      </c>
      <c r="F466" t="s">
        <v>84</v>
      </c>
      <c r="G466">
        <v>95000</v>
      </c>
      <c r="H466">
        <f t="shared" si="121"/>
        <v>86210.74</v>
      </c>
      <c r="I466">
        <f t="shared" si="114"/>
        <v>2726.5</v>
      </c>
      <c r="J466">
        <f t="shared" si="115"/>
        <v>6744.9999999999991</v>
      </c>
      <c r="K466">
        <f t="shared" si="116"/>
        <v>822.89</v>
      </c>
      <c r="L466">
        <f t="shared" si="123"/>
        <v>2888</v>
      </c>
      <c r="M466">
        <f t="shared" si="124"/>
        <v>6735.5</v>
      </c>
      <c r="N466">
        <v>3174.76</v>
      </c>
      <c r="O466">
        <f t="shared" si="117"/>
        <v>23092.65</v>
      </c>
      <c r="P466">
        <v>25</v>
      </c>
      <c r="S466">
        <v>88.4</v>
      </c>
      <c r="T466">
        <v>200</v>
      </c>
      <c r="U466">
        <v>10135.549999999999</v>
      </c>
      <c r="W466">
        <f t="shared" si="122"/>
        <v>10448.949999999999</v>
      </c>
      <c r="X466">
        <f t="shared" si="118"/>
        <v>8789.26</v>
      </c>
      <c r="Y466">
        <f t="shared" si="125"/>
        <v>13480.5</v>
      </c>
      <c r="Z466">
        <f t="shared" si="120"/>
        <v>75761.790000000008</v>
      </c>
      <c r="AA466" t="s">
        <v>223</v>
      </c>
      <c r="AB466">
        <v>2023</v>
      </c>
    </row>
    <row r="467" spans="1:28" x14ac:dyDescent="0.25">
      <c r="A467">
        <v>25</v>
      </c>
      <c r="B467" t="s">
        <v>146</v>
      </c>
      <c r="C467" t="s">
        <v>102</v>
      </c>
      <c r="D467" t="s">
        <v>10</v>
      </c>
      <c r="E467" t="s">
        <v>44</v>
      </c>
      <c r="F467" t="s">
        <v>84</v>
      </c>
      <c r="G467">
        <v>80000</v>
      </c>
      <c r="H467">
        <f t="shared" si="121"/>
        <v>75272</v>
      </c>
      <c r="I467">
        <f t="shared" si="114"/>
        <v>2296</v>
      </c>
      <c r="J467">
        <f t="shared" si="115"/>
        <v>5679.9999999999991</v>
      </c>
      <c r="K467">
        <f t="shared" si="116"/>
        <v>822.89</v>
      </c>
      <c r="L467">
        <f t="shared" si="123"/>
        <v>2432</v>
      </c>
      <c r="M467">
        <f t="shared" si="124"/>
        <v>5672</v>
      </c>
      <c r="O467">
        <f t="shared" si="117"/>
        <v>16902.89</v>
      </c>
      <c r="P467">
        <v>25</v>
      </c>
      <c r="S467">
        <v>1236.6600000000001</v>
      </c>
      <c r="T467">
        <v>200</v>
      </c>
      <c r="U467">
        <v>7400.87</v>
      </c>
      <c r="W467">
        <f t="shared" si="122"/>
        <v>8862.5300000000007</v>
      </c>
      <c r="X467">
        <f t="shared" si="118"/>
        <v>4728</v>
      </c>
      <c r="Y467">
        <f t="shared" si="125"/>
        <v>11352</v>
      </c>
      <c r="Z467">
        <f t="shared" si="120"/>
        <v>66409.47</v>
      </c>
      <c r="AA467" t="s">
        <v>223</v>
      </c>
      <c r="AB467">
        <v>2023</v>
      </c>
    </row>
    <row r="468" spans="1:28" x14ac:dyDescent="0.25">
      <c r="A468">
        <v>26</v>
      </c>
      <c r="B468" t="s">
        <v>869</v>
      </c>
      <c r="C468" t="s">
        <v>102</v>
      </c>
      <c r="D468" t="s">
        <v>10</v>
      </c>
      <c r="E468" t="s">
        <v>44</v>
      </c>
      <c r="F468" t="s">
        <v>84</v>
      </c>
      <c r="G468">
        <v>80000</v>
      </c>
      <c r="H468">
        <f t="shared" si="121"/>
        <v>75272</v>
      </c>
      <c r="I468">
        <f t="shared" si="114"/>
        <v>2296</v>
      </c>
      <c r="J468">
        <f t="shared" si="115"/>
        <v>5679.9999999999991</v>
      </c>
      <c r="K468">
        <f t="shared" si="116"/>
        <v>822.89</v>
      </c>
      <c r="L468">
        <f t="shared" si="123"/>
        <v>2432</v>
      </c>
      <c r="M468">
        <f t="shared" si="124"/>
        <v>5672</v>
      </c>
      <c r="O468">
        <f t="shared" si="117"/>
        <v>16902.89</v>
      </c>
      <c r="P468">
        <v>25</v>
      </c>
      <c r="S468">
        <v>1214.45</v>
      </c>
      <c r="T468">
        <v>200</v>
      </c>
      <c r="U468">
        <v>7400.87</v>
      </c>
      <c r="W468">
        <f t="shared" si="122"/>
        <v>8840.32</v>
      </c>
      <c r="X468">
        <f t="shared" si="118"/>
        <v>4728</v>
      </c>
      <c r="Y468">
        <f t="shared" si="125"/>
        <v>11352</v>
      </c>
      <c r="Z468">
        <f t="shared" si="120"/>
        <v>66431.679999999993</v>
      </c>
      <c r="AA468" t="s">
        <v>223</v>
      </c>
      <c r="AB468">
        <v>2023</v>
      </c>
    </row>
    <row r="469" spans="1:28" x14ac:dyDescent="0.25">
      <c r="A469">
        <v>27</v>
      </c>
      <c r="B469" t="s">
        <v>148</v>
      </c>
      <c r="C469" t="s">
        <v>103</v>
      </c>
      <c r="D469" t="s">
        <v>10</v>
      </c>
      <c r="E469" t="s">
        <v>44</v>
      </c>
      <c r="F469" t="s">
        <v>84</v>
      </c>
      <c r="G469">
        <v>80000</v>
      </c>
      <c r="H469">
        <f t="shared" si="121"/>
        <v>75272</v>
      </c>
      <c r="I469">
        <f t="shared" si="114"/>
        <v>2296</v>
      </c>
      <c r="J469">
        <f t="shared" si="115"/>
        <v>5679.9999999999991</v>
      </c>
      <c r="K469">
        <f t="shared" si="116"/>
        <v>822.89</v>
      </c>
      <c r="L469">
        <f t="shared" si="123"/>
        <v>2432</v>
      </c>
      <c r="M469">
        <f t="shared" si="124"/>
        <v>5672</v>
      </c>
      <c r="O469">
        <f t="shared" si="117"/>
        <v>16902.89</v>
      </c>
      <c r="P469">
        <v>25</v>
      </c>
      <c r="S469">
        <v>937.31</v>
      </c>
      <c r="T469">
        <v>200</v>
      </c>
      <c r="U469">
        <v>7400.87</v>
      </c>
      <c r="W469">
        <f t="shared" si="122"/>
        <v>8563.18</v>
      </c>
      <c r="X469">
        <f t="shared" si="118"/>
        <v>4728</v>
      </c>
      <c r="Y469">
        <f t="shared" si="125"/>
        <v>11352</v>
      </c>
      <c r="Z469">
        <f t="shared" si="120"/>
        <v>66708.820000000007</v>
      </c>
      <c r="AA469" t="s">
        <v>223</v>
      </c>
      <c r="AB469">
        <v>2023</v>
      </c>
    </row>
    <row r="470" spans="1:28" x14ac:dyDescent="0.25">
      <c r="A470">
        <v>28</v>
      </c>
      <c r="B470" t="s">
        <v>149</v>
      </c>
      <c r="C470" t="s">
        <v>102</v>
      </c>
      <c r="D470" t="s">
        <v>10</v>
      </c>
      <c r="E470" t="s">
        <v>43</v>
      </c>
      <c r="F470" t="s">
        <v>84</v>
      </c>
      <c r="G470">
        <v>95000</v>
      </c>
      <c r="H470">
        <f t="shared" si="121"/>
        <v>87798.12</v>
      </c>
      <c r="I470">
        <f t="shared" si="114"/>
        <v>2726.5</v>
      </c>
      <c r="J470">
        <f t="shared" si="115"/>
        <v>6744.9999999999991</v>
      </c>
      <c r="K470">
        <f t="shared" si="116"/>
        <v>822.89</v>
      </c>
      <c r="L470">
        <f t="shared" si="123"/>
        <v>2888</v>
      </c>
      <c r="M470">
        <f t="shared" si="124"/>
        <v>6735.5</v>
      </c>
      <c r="N470">
        <v>1587.38</v>
      </c>
      <c r="O470">
        <f t="shared" si="117"/>
        <v>21505.27</v>
      </c>
      <c r="P470">
        <v>25</v>
      </c>
      <c r="Q470">
        <v>5000</v>
      </c>
      <c r="S470">
        <v>2506.56</v>
      </c>
      <c r="T470">
        <v>200</v>
      </c>
      <c r="U470">
        <v>10532.4</v>
      </c>
      <c r="W470">
        <f t="shared" si="122"/>
        <v>18263.96</v>
      </c>
      <c r="X470">
        <f t="shared" si="118"/>
        <v>7201.88</v>
      </c>
      <c r="Y470">
        <f t="shared" si="125"/>
        <v>13480.5</v>
      </c>
      <c r="Z470">
        <f t="shared" si="120"/>
        <v>69534.16</v>
      </c>
      <c r="AA470" t="s">
        <v>223</v>
      </c>
      <c r="AB470">
        <v>2023</v>
      </c>
    </row>
    <row r="471" spans="1:28" x14ac:dyDescent="0.25">
      <c r="A471">
        <v>29</v>
      </c>
      <c r="B471" t="s">
        <v>151</v>
      </c>
      <c r="C471" t="s">
        <v>102</v>
      </c>
      <c r="D471" t="s">
        <v>793</v>
      </c>
      <c r="E471" t="s">
        <v>66</v>
      </c>
      <c r="F471" t="s">
        <v>84</v>
      </c>
      <c r="G471">
        <v>80000</v>
      </c>
      <c r="H471">
        <f t="shared" si="121"/>
        <v>75272</v>
      </c>
      <c r="I471">
        <f t="shared" si="114"/>
        <v>2296</v>
      </c>
      <c r="J471">
        <f t="shared" si="115"/>
        <v>5679.9999999999991</v>
      </c>
      <c r="K471">
        <f t="shared" si="116"/>
        <v>822.89</v>
      </c>
      <c r="L471">
        <f t="shared" si="123"/>
        <v>2432</v>
      </c>
      <c r="M471">
        <f t="shared" si="124"/>
        <v>5672</v>
      </c>
      <c r="O471">
        <f t="shared" si="117"/>
        <v>16902.89</v>
      </c>
      <c r="P471">
        <v>25</v>
      </c>
      <c r="Q471">
        <v>4000</v>
      </c>
      <c r="S471">
        <v>2192.5300000000002</v>
      </c>
      <c r="T471">
        <v>200</v>
      </c>
      <c r="U471">
        <v>7400.87</v>
      </c>
      <c r="W471">
        <f t="shared" si="122"/>
        <v>13818.400000000001</v>
      </c>
      <c r="X471">
        <f t="shared" si="118"/>
        <v>4728</v>
      </c>
      <c r="Y471">
        <f t="shared" si="125"/>
        <v>11352</v>
      </c>
      <c r="Z471">
        <f t="shared" si="120"/>
        <v>61453.599999999999</v>
      </c>
      <c r="AA471" t="s">
        <v>223</v>
      </c>
      <c r="AB471">
        <v>2023</v>
      </c>
    </row>
    <row r="472" spans="1:28" x14ac:dyDescent="0.25">
      <c r="A472">
        <v>30</v>
      </c>
      <c r="B472" t="s">
        <v>153</v>
      </c>
      <c r="C472" t="s">
        <v>102</v>
      </c>
      <c r="D472" t="s">
        <v>17</v>
      </c>
      <c r="E472" t="s">
        <v>880</v>
      </c>
      <c r="F472" t="s">
        <v>84</v>
      </c>
      <c r="G472">
        <v>95000</v>
      </c>
      <c r="H472">
        <f t="shared" si="121"/>
        <v>87798.12</v>
      </c>
      <c r="I472">
        <f t="shared" si="114"/>
        <v>2726.5</v>
      </c>
      <c r="J472">
        <f t="shared" si="115"/>
        <v>6744.9999999999991</v>
      </c>
      <c r="K472">
        <f t="shared" si="116"/>
        <v>822.89</v>
      </c>
      <c r="L472">
        <f t="shared" si="123"/>
        <v>2888</v>
      </c>
      <c r="M472">
        <f t="shared" si="124"/>
        <v>6735.5</v>
      </c>
      <c r="N472">
        <v>1587.38</v>
      </c>
      <c r="O472">
        <f t="shared" si="117"/>
        <v>21505.27</v>
      </c>
      <c r="P472">
        <v>25</v>
      </c>
      <c r="Q472">
        <v>2960.07</v>
      </c>
      <c r="S472">
        <v>469.97</v>
      </c>
      <c r="T472">
        <v>200</v>
      </c>
      <c r="U472">
        <v>10532.4</v>
      </c>
      <c r="W472">
        <f t="shared" si="122"/>
        <v>14187.439999999999</v>
      </c>
      <c r="X472">
        <f t="shared" si="118"/>
        <v>7201.88</v>
      </c>
      <c r="Y472">
        <f t="shared" si="125"/>
        <v>13480.5</v>
      </c>
      <c r="Z472">
        <f t="shared" si="120"/>
        <v>73610.679999999993</v>
      </c>
      <c r="AA472" t="s">
        <v>223</v>
      </c>
      <c r="AB472">
        <v>2023</v>
      </c>
    </row>
    <row r="473" spans="1:28" x14ac:dyDescent="0.25">
      <c r="A473">
        <v>31</v>
      </c>
      <c r="B473" t="s">
        <v>871</v>
      </c>
      <c r="C473" t="s">
        <v>103</v>
      </c>
      <c r="D473" t="s">
        <v>800</v>
      </c>
      <c r="E473" t="s">
        <v>83</v>
      </c>
      <c r="F473" t="s">
        <v>84</v>
      </c>
      <c r="G473">
        <v>48000</v>
      </c>
      <c r="H473">
        <f t="shared" si="121"/>
        <v>45163.199999999997</v>
      </c>
      <c r="I473">
        <f t="shared" si="114"/>
        <v>1377.6</v>
      </c>
      <c r="J473">
        <f t="shared" si="115"/>
        <v>3407.9999999999995</v>
      </c>
      <c r="K473">
        <f t="shared" si="116"/>
        <v>528</v>
      </c>
      <c r="L473">
        <f t="shared" si="123"/>
        <v>1459.2</v>
      </c>
      <c r="M473">
        <f t="shared" si="124"/>
        <v>3403.2000000000003</v>
      </c>
      <c r="O473">
        <f t="shared" si="117"/>
        <v>10176</v>
      </c>
      <c r="P473">
        <v>25</v>
      </c>
      <c r="Q473">
        <v>1000</v>
      </c>
      <c r="S473">
        <v>2390.44</v>
      </c>
      <c r="T473">
        <v>200</v>
      </c>
      <c r="U473">
        <v>1571.73</v>
      </c>
      <c r="W473">
        <f t="shared" si="122"/>
        <v>5187.17</v>
      </c>
      <c r="X473">
        <f t="shared" si="118"/>
        <v>2836.8</v>
      </c>
      <c r="Y473">
        <f t="shared" si="125"/>
        <v>6811.2</v>
      </c>
      <c r="Z473">
        <f t="shared" si="120"/>
        <v>39976.03</v>
      </c>
      <c r="AA473" t="s">
        <v>223</v>
      </c>
      <c r="AB473">
        <v>2023</v>
      </c>
    </row>
    <row r="474" spans="1:28" x14ac:dyDescent="0.25">
      <c r="A474">
        <v>32</v>
      </c>
      <c r="B474" t="s">
        <v>124</v>
      </c>
      <c r="C474" t="s">
        <v>103</v>
      </c>
      <c r="D474" t="s">
        <v>10</v>
      </c>
      <c r="E474" t="s">
        <v>706</v>
      </c>
      <c r="F474" t="s">
        <v>84</v>
      </c>
      <c r="G474">
        <v>48000</v>
      </c>
      <c r="H474">
        <f>+G474-(I474+L474+N474)</f>
        <v>45163.199999999997</v>
      </c>
      <c r="I474">
        <f t="shared" si="114"/>
        <v>1377.6</v>
      </c>
      <c r="J474">
        <f t="shared" si="115"/>
        <v>3407.9999999999995</v>
      </c>
      <c r="K474">
        <f t="shared" si="116"/>
        <v>528</v>
      </c>
      <c r="L474">
        <f t="shared" si="123"/>
        <v>1459.2</v>
      </c>
      <c r="M474">
        <f t="shared" si="124"/>
        <v>3403.2000000000003</v>
      </c>
      <c r="O474">
        <f>+I474+J474+K474+L474+M474+N474</f>
        <v>10176</v>
      </c>
      <c r="P474">
        <v>25</v>
      </c>
      <c r="S474">
        <v>1215.26</v>
      </c>
      <c r="T474">
        <v>200</v>
      </c>
      <c r="U474">
        <v>1571.73</v>
      </c>
      <c r="W474">
        <f t="shared" si="122"/>
        <v>3011.99</v>
      </c>
      <c r="X474">
        <f t="shared" si="118"/>
        <v>2836.8</v>
      </c>
      <c r="Y474">
        <f>+J474+M474</f>
        <v>6811.2</v>
      </c>
      <c r="Z474">
        <f>+G474-(W474+X474)</f>
        <v>42151.21</v>
      </c>
      <c r="AA474" t="s">
        <v>223</v>
      </c>
      <c r="AB474">
        <v>2023</v>
      </c>
    </row>
    <row r="475" spans="1:28" x14ac:dyDescent="0.25">
      <c r="A475">
        <v>33</v>
      </c>
      <c r="B475" t="s">
        <v>893</v>
      </c>
      <c r="C475" t="s">
        <v>102</v>
      </c>
      <c r="D475" t="s">
        <v>19</v>
      </c>
      <c r="E475" t="s">
        <v>73</v>
      </c>
      <c r="F475" t="s">
        <v>84</v>
      </c>
      <c r="G475">
        <v>60000</v>
      </c>
      <c r="H475">
        <f t="shared" si="121"/>
        <v>54866.62</v>
      </c>
      <c r="I475">
        <f t="shared" si="114"/>
        <v>1722</v>
      </c>
      <c r="J475">
        <f t="shared" si="115"/>
        <v>4260</v>
      </c>
      <c r="K475">
        <f t="shared" si="116"/>
        <v>660.00000000000011</v>
      </c>
      <c r="L475">
        <f t="shared" si="123"/>
        <v>1824</v>
      </c>
      <c r="M475">
        <f t="shared" si="124"/>
        <v>4254</v>
      </c>
      <c r="N475">
        <v>1587.38</v>
      </c>
      <c r="O475">
        <f t="shared" si="117"/>
        <v>14307.380000000001</v>
      </c>
      <c r="P475">
        <v>25</v>
      </c>
      <c r="Q475">
        <v>6500</v>
      </c>
      <c r="S475">
        <v>174.97</v>
      </c>
      <c r="T475">
        <v>200</v>
      </c>
      <c r="U475">
        <v>3169.2</v>
      </c>
      <c r="W475">
        <f t="shared" si="122"/>
        <v>10069.17</v>
      </c>
      <c r="X475">
        <f t="shared" si="118"/>
        <v>5133.38</v>
      </c>
      <c r="Y475">
        <f t="shared" si="125"/>
        <v>8514</v>
      </c>
      <c r="Z475">
        <f t="shared" si="120"/>
        <v>44797.45</v>
      </c>
      <c r="AA475" t="s">
        <v>223</v>
      </c>
      <c r="AB475">
        <v>2023</v>
      </c>
    </row>
    <row r="476" spans="1:28" x14ac:dyDescent="0.25">
      <c r="A476">
        <v>34</v>
      </c>
      <c r="B476" t="s">
        <v>157</v>
      </c>
      <c r="C476" t="s">
        <v>102</v>
      </c>
      <c r="D476" t="s">
        <v>10</v>
      </c>
      <c r="E476" t="s">
        <v>46</v>
      </c>
      <c r="F476" t="s">
        <v>84</v>
      </c>
      <c r="G476">
        <v>60000</v>
      </c>
      <c r="H476">
        <f t="shared" si="121"/>
        <v>56454</v>
      </c>
      <c r="I476">
        <f t="shared" si="114"/>
        <v>1722</v>
      </c>
      <c r="J476">
        <f t="shared" si="115"/>
        <v>4260</v>
      </c>
      <c r="K476">
        <f t="shared" si="116"/>
        <v>660.00000000000011</v>
      </c>
      <c r="L476">
        <f t="shared" si="123"/>
        <v>1824</v>
      </c>
      <c r="M476">
        <f t="shared" si="124"/>
        <v>4254</v>
      </c>
      <c r="O476">
        <f t="shared" si="117"/>
        <v>12720</v>
      </c>
      <c r="P476">
        <v>25</v>
      </c>
      <c r="Q476">
        <v>3495.45</v>
      </c>
      <c r="S476">
        <v>1234.6600000000001</v>
      </c>
      <c r="T476">
        <v>200</v>
      </c>
      <c r="U476">
        <v>3486.68</v>
      </c>
      <c r="W476">
        <f t="shared" si="122"/>
        <v>8441.7899999999991</v>
      </c>
      <c r="X476">
        <f t="shared" si="118"/>
        <v>3546</v>
      </c>
      <c r="Y476">
        <f t="shared" si="125"/>
        <v>8514</v>
      </c>
      <c r="Z476">
        <f t="shared" si="120"/>
        <v>48012.21</v>
      </c>
      <c r="AA476" t="s">
        <v>223</v>
      </c>
      <c r="AB476">
        <v>2023</v>
      </c>
    </row>
    <row r="477" spans="1:28" x14ac:dyDescent="0.25">
      <c r="A477">
        <v>35</v>
      </c>
      <c r="B477" t="s">
        <v>158</v>
      </c>
      <c r="C477" t="s">
        <v>102</v>
      </c>
      <c r="D477" t="s">
        <v>834</v>
      </c>
      <c r="E477" t="s">
        <v>874</v>
      </c>
      <c r="F477" t="s">
        <v>84</v>
      </c>
      <c r="G477">
        <v>60000</v>
      </c>
      <c r="H477">
        <f t="shared" si="121"/>
        <v>54866.62</v>
      </c>
      <c r="I477">
        <f t="shared" si="114"/>
        <v>1722</v>
      </c>
      <c r="J477">
        <f t="shared" si="115"/>
        <v>4260</v>
      </c>
      <c r="K477">
        <f t="shared" si="116"/>
        <v>660.00000000000011</v>
      </c>
      <c r="L477">
        <f t="shared" si="123"/>
        <v>1824</v>
      </c>
      <c r="M477">
        <f t="shared" si="124"/>
        <v>4254</v>
      </c>
      <c r="N477">
        <v>1587.38</v>
      </c>
      <c r="O477">
        <f t="shared" si="117"/>
        <v>14307.380000000001</v>
      </c>
      <c r="P477">
        <v>25</v>
      </c>
      <c r="S477">
        <v>829.68</v>
      </c>
      <c r="T477">
        <v>200</v>
      </c>
      <c r="U477">
        <v>3169.2</v>
      </c>
      <c r="W477">
        <f t="shared" si="122"/>
        <v>4223.8799999999992</v>
      </c>
      <c r="X477">
        <f t="shared" si="118"/>
        <v>5133.38</v>
      </c>
      <c r="Y477">
        <f t="shared" si="125"/>
        <v>8514</v>
      </c>
      <c r="Z477">
        <f t="shared" si="120"/>
        <v>50642.740000000005</v>
      </c>
      <c r="AA477" t="s">
        <v>223</v>
      </c>
      <c r="AB477">
        <v>2023</v>
      </c>
    </row>
    <row r="478" spans="1:28" x14ac:dyDescent="0.25">
      <c r="A478">
        <v>36</v>
      </c>
      <c r="B478" t="s">
        <v>159</v>
      </c>
      <c r="C478" t="s">
        <v>103</v>
      </c>
      <c r="D478" t="s">
        <v>21</v>
      </c>
      <c r="E478" t="s">
        <v>68</v>
      </c>
      <c r="F478" t="s">
        <v>84</v>
      </c>
      <c r="G478">
        <v>60000</v>
      </c>
      <c r="H478">
        <f t="shared" si="121"/>
        <v>54866.62</v>
      </c>
      <c r="I478">
        <f t="shared" si="114"/>
        <v>1722</v>
      </c>
      <c r="J478">
        <f t="shared" si="115"/>
        <v>4260</v>
      </c>
      <c r="K478">
        <f t="shared" si="116"/>
        <v>660.00000000000011</v>
      </c>
      <c r="L478">
        <f t="shared" si="123"/>
        <v>1824</v>
      </c>
      <c r="M478">
        <f t="shared" si="124"/>
        <v>4254</v>
      </c>
      <c r="N478">
        <v>1587.38</v>
      </c>
      <c r="O478">
        <f t="shared" si="117"/>
        <v>14307.380000000001</v>
      </c>
      <c r="P478">
        <v>25</v>
      </c>
      <c r="Q478">
        <v>3495.45</v>
      </c>
      <c r="S478">
        <v>946.95</v>
      </c>
      <c r="T478">
        <v>200</v>
      </c>
      <c r="U478">
        <v>3169.2</v>
      </c>
      <c r="W478">
        <f t="shared" si="122"/>
        <v>7836.5999999999995</v>
      </c>
      <c r="X478">
        <f t="shared" si="118"/>
        <v>5133.38</v>
      </c>
      <c r="Y478">
        <f t="shared" si="125"/>
        <v>8514</v>
      </c>
      <c r="Z478">
        <f t="shared" si="120"/>
        <v>47030.020000000004</v>
      </c>
      <c r="AA478" t="s">
        <v>223</v>
      </c>
      <c r="AB478">
        <v>2023</v>
      </c>
    </row>
    <row r="479" spans="1:28" x14ac:dyDescent="0.25">
      <c r="A479">
        <v>37</v>
      </c>
      <c r="B479" t="s">
        <v>150</v>
      </c>
      <c r="C479" t="s">
        <v>102</v>
      </c>
      <c r="D479" t="s">
        <v>16</v>
      </c>
      <c r="E479" t="s">
        <v>45</v>
      </c>
      <c r="F479" t="s">
        <v>84</v>
      </c>
      <c r="G479">
        <v>60000</v>
      </c>
      <c r="H479">
        <f>+G479-(I479+L479+N479)</f>
        <v>56454</v>
      </c>
      <c r="I479">
        <f t="shared" si="114"/>
        <v>1722</v>
      </c>
      <c r="J479">
        <f t="shared" si="115"/>
        <v>4260</v>
      </c>
      <c r="K479">
        <f t="shared" si="116"/>
        <v>660.00000000000011</v>
      </c>
      <c r="L479">
        <f t="shared" si="123"/>
        <v>1824</v>
      </c>
      <c r="M479">
        <f t="shared" si="124"/>
        <v>4254</v>
      </c>
      <c r="O479">
        <f>+I479+J479+K479+L479+M479+N479</f>
        <v>12720</v>
      </c>
      <c r="P479">
        <v>25</v>
      </c>
      <c r="S479">
        <v>849.03</v>
      </c>
      <c r="T479">
        <v>200</v>
      </c>
      <c r="U479">
        <f>IF((H479*12)&gt;867123.01,(79776+(((H479*12)-867123.01)*0.25))/12,IF((H479*12)&gt;624329.01,(31216+(((H479*12)-624329.01)*0.2))/12,IF((H479*12)&gt;416220.01,(((H479*12)-416220.01)*0.15)/12,0)))</f>
        <v>3486.6498333333329</v>
      </c>
      <c r="W479">
        <f t="shared" si="122"/>
        <v>4560.6798333333327</v>
      </c>
      <c r="X479">
        <f t="shared" si="118"/>
        <v>3546</v>
      </c>
      <c r="Y479">
        <f>+J479+M479</f>
        <v>8514</v>
      </c>
      <c r="Z479">
        <f>+G479-(W479+X479)</f>
        <v>51893.320166666665</v>
      </c>
      <c r="AA479" t="s">
        <v>223</v>
      </c>
      <c r="AB479">
        <v>2023</v>
      </c>
    </row>
    <row r="480" spans="1:28" x14ac:dyDescent="0.25">
      <c r="A480">
        <v>38</v>
      </c>
      <c r="B480" t="s">
        <v>160</v>
      </c>
      <c r="C480" t="s">
        <v>102</v>
      </c>
      <c r="D480" t="s">
        <v>4</v>
      </c>
      <c r="E480" t="s">
        <v>93</v>
      </c>
      <c r="F480" t="s">
        <v>84</v>
      </c>
      <c r="G480">
        <v>60000</v>
      </c>
      <c r="H480">
        <f t="shared" si="121"/>
        <v>56454</v>
      </c>
      <c r="I480">
        <f t="shared" si="114"/>
        <v>1722</v>
      </c>
      <c r="J480">
        <f t="shared" si="115"/>
        <v>4260</v>
      </c>
      <c r="K480">
        <f t="shared" si="116"/>
        <v>660.00000000000011</v>
      </c>
      <c r="L480">
        <f t="shared" si="123"/>
        <v>1824</v>
      </c>
      <c r="M480">
        <f t="shared" si="124"/>
        <v>4254</v>
      </c>
      <c r="O480">
        <f t="shared" si="117"/>
        <v>12720</v>
      </c>
      <c r="P480">
        <v>25</v>
      </c>
      <c r="Q480">
        <v>2458.4</v>
      </c>
      <c r="S480">
        <v>1603.36</v>
      </c>
      <c r="T480">
        <v>200</v>
      </c>
      <c r="U480">
        <f>IF((H480*12)&gt;867123.01,(79776+(((H480*12)-867123.01)*0.25))/12,IF((H480*12)&gt;624329.01,(31216+(((H480*12)-624329.01)*0.2))/12,IF((H480*12)&gt;416220.01,(((H480*12)-416220.01)*0.15)/12,0)))</f>
        <v>3486.6498333333329</v>
      </c>
      <c r="W480">
        <f t="shared" si="122"/>
        <v>7773.4098333333332</v>
      </c>
      <c r="X480">
        <f t="shared" si="118"/>
        <v>3546</v>
      </c>
      <c r="Y480">
        <f t="shared" si="125"/>
        <v>8514</v>
      </c>
      <c r="Z480">
        <f t="shared" si="120"/>
        <v>48680.590166666669</v>
      </c>
      <c r="AA480" t="s">
        <v>223</v>
      </c>
      <c r="AB480">
        <v>2023</v>
      </c>
    </row>
    <row r="481" spans="1:28" x14ac:dyDescent="0.25">
      <c r="A481">
        <v>39</v>
      </c>
      <c r="B481" t="s">
        <v>809</v>
      </c>
      <c r="C481" t="s">
        <v>102</v>
      </c>
      <c r="D481" t="s">
        <v>12</v>
      </c>
      <c r="E481" t="s">
        <v>75</v>
      </c>
      <c r="F481" t="s">
        <v>99</v>
      </c>
      <c r="G481">
        <v>65000</v>
      </c>
      <c r="H481">
        <f t="shared" si="121"/>
        <v>61158.5</v>
      </c>
      <c r="I481">
        <f t="shared" si="114"/>
        <v>1865.5</v>
      </c>
      <c r="J481">
        <f t="shared" si="115"/>
        <v>4615</v>
      </c>
      <c r="K481">
        <f t="shared" si="116"/>
        <v>715.00000000000011</v>
      </c>
      <c r="L481">
        <f t="shared" si="123"/>
        <v>1976</v>
      </c>
      <c r="M481">
        <f t="shared" si="124"/>
        <v>4608.5</v>
      </c>
      <c r="O481">
        <f t="shared" si="117"/>
        <v>13780</v>
      </c>
      <c r="P481">
        <v>25</v>
      </c>
      <c r="Q481">
        <v>7689.07</v>
      </c>
      <c r="S481">
        <v>1182.6400000000001</v>
      </c>
      <c r="T481">
        <v>200</v>
      </c>
      <c r="U481">
        <f>IF((H481*12)&gt;867123.01,(79776+(((H481*12)-867123.01)*0.25))/12,IF((H481*12)&gt;624329.01,(31216+(((H481*12)-624329.01)*0.2))/12,IF((H481*12)&gt;416220.01,(((H481*12)-416220.01)*0.15)/12,0)))</f>
        <v>4427.5498333333335</v>
      </c>
      <c r="W481">
        <f t="shared" si="122"/>
        <v>13524.259833333334</v>
      </c>
      <c r="X481">
        <f t="shared" si="118"/>
        <v>3841.5</v>
      </c>
      <c r="Y481">
        <f t="shared" si="125"/>
        <v>9223.5</v>
      </c>
      <c r="Z481">
        <f t="shared" si="120"/>
        <v>47634.24016666667</v>
      </c>
      <c r="AA481" t="s">
        <v>223</v>
      </c>
      <c r="AB481">
        <v>2023</v>
      </c>
    </row>
    <row r="482" spans="1:28" x14ac:dyDescent="0.25">
      <c r="A482">
        <v>40</v>
      </c>
      <c r="B482" t="s">
        <v>162</v>
      </c>
      <c r="C482" t="s">
        <v>102</v>
      </c>
      <c r="D482" t="s">
        <v>15</v>
      </c>
      <c r="E482" t="s">
        <v>92</v>
      </c>
      <c r="F482" t="s">
        <v>99</v>
      </c>
      <c r="G482">
        <v>70000</v>
      </c>
      <c r="H482">
        <f t="shared" si="121"/>
        <v>61100.86</v>
      </c>
      <c r="I482">
        <f t="shared" si="114"/>
        <v>2009</v>
      </c>
      <c r="J482">
        <f t="shared" si="115"/>
        <v>4970</v>
      </c>
      <c r="K482">
        <f t="shared" si="116"/>
        <v>770.00000000000011</v>
      </c>
      <c r="L482">
        <f t="shared" si="123"/>
        <v>2128</v>
      </c>
      <c r="M482">
        <f t="shared" si="124"/>
        <v>4963</v>
      </c>
      <c r="N482">
        <v>4762.1400000000003</v>
      </c>
      <c r="O482">
        <f t="shared" si="117"/>
        <v>19602.14</v>
      </c>
      <c r="P482">
        <v>25</v>
      </c>
      <c r="S482">
        <v>797.28</v>
      </c>
      <c r="T482">
        <v>200</v>
      </c>
      <c r="U482">
        <v>4416.05</v>
      </c>
      <c r="W482">
        <f t="shared" si="122"/>
        <v>5438.33</v>
      </c>
      <c r="X482">
        <f t="shared" si="118"/>
        <v>8899.14</v>
      </c>
      <c r="Y482">
        <f t="shared" si="125"/>
        <v>9933</v>
      </c>
      <c r="Z482">
        <f t="shared" si="120"/>
        <v>55662.53</v>
      </c>
      <c r="AA482" t="s">
        <v>223</v>
      </c>
      <c r="AB482">
        <v>2023</v>
      </c>
    </row>
    <row r="483" spans="1:28" x14ac:dyDescent="0.25">
      <c r="A483">
        <v>41</v>
      </c>
      <c r="B483" t="s">
        <v>810</v>
      </c>
      <c r="C483" t="s">
        <v>102</v>
      </c>
      <c r="D483" t="s">
        <v>811</v>
      </c>
      <c r="E483" t="s">
        <v>62</v>
      </c>
      <c r="F483" t="s">
        <v>99</v>
      </c>
      <c r="G483">
        <v>125000</v>
      </c>
      <c r="H483">
        <f>+G483-(I483+L483+N483)</f>
        <v>116025.12</v>
      </c>
      <c r="I483">
        <f t="shared" si="114"/>
        <v>3587.5</v>
      </c>
      <c r="J483">
        <f t="shared" si="115"/>
        <v>8875</v>
      </c>
      <c r="K483">
        <f t="shared" si="116"/>
        <v>822.89</v>
      </c>
      <c r="L483">
        <f t="shared" si="123"/>
        <v>3800</v>
      </c>
      <c r="M483">
        <f t="shared" si="124"/>
        <v>8862.5</v>
      </c>
      <c r="N483">
        <v>1587.38</v>
      </c>
      <c r="O483">
        <f>+I483+J483+K483+L483+M483+N483</f>
        <v>27535.27</v>
      </c>
      <c r="P483">
        <v>25</v>
      </c>
      <c r="Q483">
        <v>10736.72</v>
      </c>
      <c r="S483">
        <v>119.98</v>
      </c>
      <c r="T483">
        <v>200</v>
      </c>
      <c r="U483">
        <v>17586.669999999998</v>
      </c>
      <c r="W483">
        <f t="shared" si="122"/>
        <v>28668.369999999995</v>
      </c>
      <c r="X483">
        <f t="shared" si="118"/>
        <v>8974.880000000001</v>
      </c>
      <c r="Y483">
        <f>+J483+M483</f>
        <v>17737.5</v>
      </c>
      <c r="Z483">
        <f>+G483-(W483+X483)</f>
        <v>87356.75</v>
      </c>
      <c r="AA483" t="s">
        <v>223</v>
      </c>
      <c r="AB483">
        <v>2023</v>
      </c>
    </row>
    <row r="484" spans="1:28" x14ac:dyDescent="0.25">
      <c r="A484">
        <v>42</v>
      </c>
      <c r="B484" t="s">
        <v>812</v>
      </c>
      <c r="C484" t="s">
        <v>102</v>
      </c>
      <c r="D484" t="s">
        <v>811</v>
      </c>
      <c r="E484" t="s">
        <v>62</v>
      </c>
      <c r="F484" t="s">
        <v>99</v>
      </c>
      <c r="G484">
        <v>80000</v>
      </c>
      <c r="H484">
        <f>+G484-(I484+L484+N484)</f>
        <v>75272</v>
      </c>
      <c r="I484">
        <f t="shared" si="114"/>
        <v>2296</v>
      </c>
      <c r="J484">
        <f t="shared" si="115"/>
        <v>5679.9999999999991</v>
      </c>
      <c r="K484">
        <f t="shared" si="116"/>
        <v>822.89</v>
      </c>
      <c r="L484">
        <f t="shared" si="123"/>
        <v>2432</v>
      </c>
      <c r="M484">
        <f t="shared" si="124"/>
        <v>5672</v>
      </c>
      <c r="O484">
        <f>+I484+J484+K484+L484+M484+N484</f>
        <v>16902.89</v>
      </c>
      <c r="P484">
        <v>25</v>
      </c>
      <c r="Q484">
        <v>1000</v>
      </c>
      <c r="S484">
        <v>398.64</v>
      </c>
      <c r="T484">
        <v>200</v>
      </c>
      <c r="U484">
        <v>7400.87</v>
      </c>
      <c r="W484">
        <f t="shared" si="122"/>
        <v>9024.51</v>
      </c>
      <c r="X484">
        <f t="shared" si="118"/>
        <v>4728</v>
      </c>
      <c r="Y484">
        <f>+J484+M484</f>
        <v>11352</v>
      </c>
      <c r="Z484">
        <f>+G484-(W484+X484)</f>
        <v>66247.490000000005</v>
      </c>
      <c r="AA484" t="s">
        <v>223</v>
      </c>
      <c r="AB484">
        <v>2023</v>
      </c>
    </row>
    <row r="485" spans="1:28" x14ac:dyDescent="0.25">
      <c r="A485">
        <v>43</v>
      </c>
      <c r="B485" t="s">
        <v>816</v>
      </c>
      <c r="C485" t="s">
        <v>103</v>
      </c>
      <c r="D485" t="s">
        <v>811</v>
      </c>
      <c r="E485" t="s">
        <v>92</v>
      </c>
      <c r="F485" t="s">
        <v>99</v>
      </c>
      <c r="G485">
        <v>80000</v>
      </c>
      <c r="H485">
        <f t="shared" si="121"/>
        <v>75272</v>
      </c>
      <c r="I485">
        <f t="shared" si="114"/>
        <v>2296</v>
      </c>
      <c r="J485">
        <f t="shared" si="115"/>
        <v>5679.9999999999991</v>
      </c>
      <c r="K485">
        <f t="shared" si="116"/>
        <v>822.89</v>
      </c>
      <c r="L485">
        <f t="shared" si="123"/>
        <v>2432</v>
      </c>
      <c r="M485">
        <f t="shared" si="124"/>
        <v>5672</v>
      </c>
      <c r="O485">
        <f t="shared" si="117"/>
        <v>16902.89</v>
      </c>
      <c r="P485">
        <v>25</v>
      </c>
      <c r="T485">
        <v>200</v>
      </c>
      <c r="U485">
        <v>7400.87</v>
      </c>
      <c r="W485">
        <f>P485+Q485+R485+S485+T485+U485</f>
        <v>7625.87</v>
      </c>
      <c r="X485">
        <f t="shared" si="118"/>
        <v>4728</v>
      </c>
      <c r="Y485">
        <f t="shared" si="125"/>
        <v>11352</v>
      </c>
      <c r="Z485">
        <f t="shared" si="120"/>
        <v>67646.13</v>
      </c>
      <c r="AA485" t="s">
        <v>223</v>
      </c>
      <c r="AB485">
        <v>2023</v>
      </c>
    </row>
    <row r="486" spans="1:28" x14ac:dyDescent="0.25">
      <c r="A486">
        <v>44</v>
      </c>
      <c r="B486" t="s">
        <v>877</v>
      </c>
      <c r="C486" t="s">
        <v>103</v>
      </c>
      <c r="D486" t="s">
        <v>10</v>
      </c>
      <c r="E486" t="s">
        <v>32</v>
      </c>
      <c r="F486" t="s">
        <v>84</v>
      </c>
      <c r="G486">
        <v>46000</v>
      </c>
      <c r="H486">
        <f t="shared" si="121"/>
        <v>43281.4</v>
      </c>
      <c r="I486">
        <f t="shared" si="114"/>
        <v>1320.2</v>
      </c>
      <c r="J486">
        <f t="shared" si="115"/>
        <v>3265.9999999999995</v>
      </c>
      <c r="K486">
        <f t="shared" si="116"/>
        <v>506.00000000000006</v>
      </c>
      <c r="L486">
        <f t="shared" si="123"/>
        <v>1398.4</v>
      </c>
      <c r="M486">
        <f t="shared" si="124"/>
        <v>3261.4</v>
      </c>
      <c r="O486">
        <f t="shared" si="117"/>
        <v>9752</v>
      </c>
      <c r="P486">
        <v>25</v>
      </c>
      <c r="T486">
        <v>200</v>
      </c>
      <c r="U486">
        <f>IF((H486*12)&gt;867123.01,(79776+(((H486*12)-867123.01)*0.25))/12,IF((H486*12)&gt;624329.01,(31216+(((H486*12)-624329.01)*0.2))/12,IF((H486*12)&gt;416220.01,(((H486*12)-416220.01)*0.15)/12,0)))</f>
        <v>1289.4598750000005</v>
      </c>
      <c r="W486">
        <f t="shared" si="122"/>
        <v>1514.4598750000005</v>
      </c>
      <c r="X486">
        <f t="shared" si="118"/>
        <v>2718.6000000000004</v>
      </c>
      <c r="Y486">
        <f t="shared" si="125"/>
        <v>6527.4</v>
      </c>
      <c r="Z486">
        <f t="shared" si="120"/>
        <v>41766.940125000001</v>
      </c>
      <c r="AA486" t="s">
        <v>223</v>
      </c>
      <c r="AB486">
        <v>2023</v>
      </c>
    </row>
    <row r="487" spans="1:28" x14ac:dyDescent="0.25">
      <c r="A487">
        <v>45</v>
      </c>
      <c r="B487" t="s">
        <v>167</v>
      </c>
      <c r="C487" t="s">
        <v>102</v>
      </c>
      <c r="D487" t="s">
        <v>6</v>
      </c>
      <c r="E487" t="s">
        <v>36</v>
      </c>
      <c r="F487" t="s">
        <v>100</v>
      </c>
      <c r="G487">
        <v>46000</v>
      </c>
      <c r="H487">
        <f t="shared" si="121"/>
        <v>43281.4</v>
      </c>
      <c r="I487">
        <f t="shared" si="114"/>
        <v>1320.2</v>
      </c>
      <c r="J487">
        <f t="shared" si="115"/>
        <v>3265.9999999999995</v>
      </c>
      <c r="K487">
        <f t="shared" si="116"/>
        <v>506.00000000000006</v>
      </c>
      <c r="L487">
        <f t="shared" si="123"/>
        <v>1398.4</v>
      </c>
      <c r="M487">
        <f t="shared" si="124"/>
        <v>3261.4</v>
      </c>
      <c r="O487">
        <f t="shared" si="117"/>
        <v>9752</v>
      </c>
      <c r="P487">
        <v>25</v>
      </c>
      <c r="Q487">
        <v>5667.2</v>
      </c>
      <c r="S487">
        <v>356.79</v>
      </c>
      <c r="T487">
        <v>200</v>
      </c>
      <c r="U487">
        <v>1289.46</v>
      </c>
      <c r="W487">
        <f t="shared" si="122"/>
        <v>7538.45</v>
      </c>
      <c r="X487">
        <f t="shared" si="118"/>
        <v>2718.6000000000004</v>
      </c>
      <c r="Y487">
        <f t="shared" si="125"/>
        <v>6527.4</v>
      </c>
      <c r="Z487">
        <f t="shared" si="120"/>
        <v>35742.949999999997</v>
      </c>
      <c r="AA487" t="s">
        <v>223</v>
      </c>
      <c r="AB487">
        <v>2023</v>
      </c>
    </row>
    <row r="488" spans="1:28" x14ac:dyDescent="0.25">
      <c r="A488">
        <v>46</v>
      </c>
      <c r="B488" t="s">
        <v>169</v>
      </c>
      <c r="C488" t="s">
        <v>102</v>
      </c>
      <c r="D488" t="s">
        <v>6</v>
      </c>
      <c r="E488" t="s">
        <v>36</v>
      </c>
      <c r="F488" t="s">
        <v>100</v>
      </c>
      <c r="G488">
        <v>36000</v>
      </c>
      <c r="H488">
        <f t="shared" si="121"/>
        <v>33872.400000000001</v>
      </c>
      <c r="I488">
        <f t="shared" si="114"/>
        <v>1033.2</v>
      </c>
      <c r="J488">
        <f t="shared" si="115"/>
        <v>2555.9999999999995</v>
      </c>
      <c r="K488">
        <f t="shared" si="116"/>
        <v>396.00000000000006</v>
      </c>
      <c r="L488">
        <f t="shared" si="123"/>
        <v>1094.4000000000001</v>
      </c>
      <c r="M488">
        <f t="shared" si="124"/>
        <v>2552.4</v>
      </c>
      <c r="O488">
        <f t="shared" si="117"/>
        <v>7632</v>
      </c>
      <c r="P488">
        <v>25</v>
      </c>
      <c r="T488">
        <v>200</v>
      </c>
      <c r="W488">
        <f t="shared" si="122"/>
        <v>225</v>
      </c>
      <c r="X488">
        <f t="shared" si="118"/>
        <v>2127.6000000000004</v>
      </c>
      <c r="Y488">
        <f t="shared" si="125"/>
        <v>5108.3999999999996</v>
      </c>
      <c r="Z488">
        <f t="shared" si="120"/>
        <v>33647.4</v>
      </c>
      <c r="AA488" t="s">
        <v>223</v>
      </c>
      <c r="AB488">
        <v>2023</v>
      </c>
    </row>
    <row r="489" spans="1:28" x14ac:dyDescent="0.25">
      <c r="A489">
        <v>47</v>
      </c>
      <c r="B489" t="s">
        <v>170</v>
      </c>
      <c r="C489" t="s">
        <v>102</v>
      </c>
      <c r="D489" t="s">
        <v>17</v>
      </c>
      <c r="E489" t="s">
        <v>36</v>
      </c>
      <c r="F489" t="s">
        <v>100</v>
      </c>
      <c r="G489">
        <v>46000</v>
      </c>
      <c r="H489">
        <f t="shared" si="121"/>
        <v>40106.639999999999</v>
      </c>
      <c r="I489">
        <f t="shared" si="114"/>
        <v>1320.2</v>
      </c>
      <c r="J489">
        <f t="shared" si="115"/>
        <v>3265.9999999999995</v>
      </c>
      <c r="K489">
        <f t="shared" si="116"/>
        <v>506.00000000000006</v>
      </c>
      <c r="L489">
        <f t="shared" si="123"/>
        <v>1398.4</v>
      </c>
      <c r="M489">
        <f t="shared" si="124"/>
        <v>3261.4</v>
      </c>
      <c r="N489">
        <v>3174.76</v>
      </c>
      <c r="O489">
        <f t="shared" si="117"/>
        <v>12926.76</v>
      </c>
      <c r="P489">
        <v>25</v>
      </c>
      <c r="Q489">
        <v>3395.29</v>
      </c>
      <c r="S489">
        <v>1374.68</v>
      </c>
      <c r="T489">
        <v>200</v>
      </c>
      <c r="U489">
        <v>813.25</v>
      </c>
      <c r="W489">
        <f t="shared" si="122"/>
        <v>5808.22</v>
      </c>
      <c r="X489">
        <f t="shared" si="118"/>
        <v>5893.3600000000006</v>
      </c>
      <c r="Y489">
        <f t="shared" si="125"/>
        <v>6527.4</v>
      </c>
      <c r="Z489">
        <f t="shared" si="120"/>
        <v>34298.42</v>
      </c>
      <c r="AA489" t="s">
        <v>223</v>
      </c>
      <c r="AB489">
        <v>2023</v>
      </c>
    </row>
    <row r="490" spans="1:28" x14ac:dyDescent="0.25">
      <c r="A490">
        <v>48</v>
      </c>
      <c r="B490" t="s">
        <v>171</v>
      </c>
      <c r="C490" t="s">
        <v>102</v>
      </c>
      <c r="D490" t="s">
        <v>793</v>
      </c>
      <c r="E490" t="s">
        <v>36</v>
      </c>
      <c r="F490" t="s">
        <v>100</v>
      </c>
      <c r="G490">
        <v>36000</v>
      </c>
      <c r="H490">
        <f t="shared" si="121"/>
        <v>33872.400000000001</v>
      </c>
      <c r="I490">
        <f t="shared" si="114"/>
        <v>1033.2</v>
      </c>
      <c r="J490">
        <f t="shared" si="115"/>
        <v>2555.9999999999995</v>
      </c>
      <c r="K490">
        <f t="shared" si="116"/>
        <v>396.00000000000006</v>
      </c>
      <c r="L490">
        <f t="shared" si="123"/>
        <v>1094.4000000000001</v>
      </c>
      <c r="M490">
        <f t="shared" si="124"/>
        <v>2552.4</v>
      </c>
      <c r="O490">
        <f t="shared" si="117"/>
        <v>7632</v>
      </c>
      <c r="P490">
        <v>25</v>
      </c>
      <c r="Q490">
        <v>13993.93</v>
      </c>
      <c r="S490">
        <v>676.91</v>
      </c>
      <c r="T490">
        <v>200</v>
      </c>
      <c r="U490">
        <v>0</v>
      </c>
      <c r="W490">
        <f t="shared" si="122"/>
        <v>14895.84</v>
      </c>
      <c r="X490">
        <f t="shared" si="118"/>
        <v>2127.6000000000004</v>
      </c>
      <c r="Y490">
        <f t="shared" si="125"/>
        <v>5108.3999999999996</v>
      </c>
      <c r="Z490">
        <f t="shared" si="120"/>
        <v>18976.559999999998</v>
      </c>
      <c r="AA490" t="s">
        <v>223</v>
      </c>
      <c r="AB490">
        <v>2023</v>
      </c>
    </row>
    <row r="491" spans="1:28" x14ac:dyDescent="0.25">
      <c r="A491">
        <v>49</v>
      </c>
      <c r="B491" t="s">
        <v>172</v>
      </c>
      <c r="C491" t="s">
        <v>102</v>
      </c>
      <c r="D491" t="s">
        <v>6</v>
      </c>
      <c r="E491" t="s">
        <v>26</v>
      </c>
      <c r="F491" t="s">
        <v>100</v>
      </c>
      <c r="G491">
        <v>46000</v>
      </c>
      <c r="H491">
        <f t="shared" si="121"/>
        <v>43281.4</v>
      </c>
      <c r="I491">
        <f t="shared" si="114"/>
        <v>1320.2</v>
      </c>
      <c r="J491">
        <f t="shared" si="115"/>
        <v>3265.9999999999995</v>
      </c>
      <c r="K491">
        <f t="shared" si="116"/>
        <v>506.00000000000006</v>
      </c>
      <c r="L491">
        <f t="shared" si="123"/>
        <v>1398.4</v>
      </c>
      <c r="M491">
        <f t="shared" si="124"/>
        <v>3261.4</v>
      </c>
      <c r="O491">
        <f t="shared" si="117"/>
        <v>9752</v>
      </c>
      <c r="P491">
        <v>25</v>
      </c>
      <c r="S491">
        <v>475.24</v>
      </c>
      <c r="T491">
        <v>200</v>
      </c>
      <c r="U491">
        <v>1289.46</v>
      </c>
      <c r="W491">
        <f t="shared" si="122"/>
        <v>1989.7</v>
      </c>
      <c r="X491">
        <f t="shared" si="118"/>
        <v>2718.6000000000004</v>
      </c>
      <c r="Y491">
        <f t="shared" si="125"/>
        <v>6527.4</v>
      </c>
      <c r="Z491">
        <f t="shared" si="120"/>
        <v>41291.699999999997</v>
      </c>
      <c r="AA491" t="s">
        <v>223</v>
      </c>
      <c r="AB491">
        <v>2023</v>
      </c>
    </row>
    <row r="492" spans="1:28" x14ac:dyDescent="0.25">
      <c r="A492">
        <v>50</v>
      </c>
      <c r="B492" t="s">
        <v>798</v>
      </c>
      <c r="C492" t="s">
        <v>102</v>
      </c>
      <c r="D492" t="s">
        <v>94</v>
      </c>
      <c r="E492" t="s">
        <v>26</v>
      </c>
      <c r="F492" t="s">
        <v>100</v>
      </c>
      <c r="G492">
        <v>46000</v>
      </c>
      <c r="H492">
        <f>+G492-(I492+L492+N492)</f>
        <v>43281.4</v>
      </c>
      <c r="I492">
        <f t="shared" si="114"/>
        <v>1320.2</v>
      </c>
      <c r="J492">
        <f t="shared" si="115"/>
        <v>3265.9999999999995</v>
      </c>
      <c r="K492">
        <f t="shared" si="116"/>
        <v>506.00000000000006</v>
      </c>
      <c r="L492">
        <f t="shared" si="123"/>
        <v>1398.4</v>
      </c>
      <c r="M492">
        <f t="shared" si="124"/>
        <v>3261.4</v>
      </c>
      <c r="O492">
        <f>+I492+J492+K492+L492+M492+N492</f>
        <v>9752</v>
      </c>
      <c r="P492">
        <v>25</v>
      </c>
      <c r="S492">
        <v>1200.52</v>
      </c>
      <c r="T492">
        <v>200</v>
      </c>
      <c r="U492">
        <v>1289.46</v>
      </c>
      <c r="W492">
        <f t="shared" si="122"/>
        <v>2714.98</v>
      </c>
      <c r="X492">
        <f t="shared" si="118"/>
        <v>2718.6000000000004</v>
      </c>
      <c r="Y492">
        <f>+J492+M492</f>
        <v>6527.4</v>
      </c>
      <c r="Z492">
        <f>+G492-(W492+X492)</f>
        <v>40566.42</v>
      </c>
      <c r="AA492" t="s">
        <v>223</v>
      </c>
      <c r="AB492">
        <v>2023</v>
      </c>
    </row>
    <row r="493" spans="1:28" x14ac:dyDescent="0.25">
      <c r="A493">
        <v>51</v>
      </c>
      <c r="B493" t="s">
        <v>799</v>
      </c>
      <c r="C493" t="s">
        <v>102</v>
      </c>
      <c r="D493" t="s">
        <v>6</v>
      </c>
      <c r="E493" t="s">
        <v>26</v>
      </c>
      <c r="F493" t="s">
        <v>100</v>
      </c>
      <c r="G493">
        <v>36000</v>
      </c>
      <c r="H493">
        <f>+G493-(I493+L493+N493)</f>
        <v>33872.400000000001</v>
      </c>
      <c r="I493">
        <f t="shared" si="114"/>
        <v>1033.2</v>
      </c>
      <c r="J493">
        <f t="shared" si="115"/>
        <v>2555.9999999999995</v>
      </c>
      <c r="K493">
        <f t="shared" si="116"/>
        <v>396.00000000000006</v>
      </c>
      <c r="L493">
        <f t="shared" si="123"/>
        <v>1094.4000000000001</v>
      </c>
      <c r="M493">
        <f t="shared" si="124"/>
        <v>2552.4</v>
      </c>
      <c r="O493">
        <f>+I493+J493+K493+L493+M493+N493</f>
        <v>7632</v>
      </c>
      <c r="P493">
        <v>25</v>
      </c>
      <c r="T493">
        <v>200</v>
      </c>
      <c r="W493">
        <f t="shared" si="122"/>
        <v>225</v>
      </c>
      <c r="X493">
        <f t="shared" si="118"/>
        <v>2127.6000000000004</v>
      </c>
      <c r="Y493">
        <f>+J493+M493</f>
        <v>5108.3999999999996</v>
      </c>
      <c r="Z493">
        <f>+G493-(W493+X493)</f>
        <v>33647.4</v>
      </c>
      <c r="AA493" t="s">
        <v>223</v>
      </c>
      <c r="AB493">
        <v>2023</v>
      </c>
    </row>
    <row r="494" spans="1:28" x14ac:dyDescent="0.25">
      <c r="A494">
        <v>52</v>
      </c>
      <c r="B494" t="s">
        <v>173</v>
      </c>
      <c r="C494" t="s">
        <v>102</v>
      </c>
      <c r="D494" t="s">
        <v>6</v>
      </c>
      <c r="E494" t="s">
        <v>26</v>
      </c>
      <c r="F494" t="s">
        <v>100</v>
      </c>
      <c r="G494">
        <v>46000</v>
      </c>
      <c r="H494">
        <f t="shared" si="121"/>
        <v>41694.019999999997</v>
      </c>
      <c r="I494">
        <f t="shared" si="114"/>
        <v>1320.2</v>
      </c>
      <c r="J494">
        <f t="shared" si="115"/>
        <v>3265.9999999999995</v>
      </c>
      <c r="K494">
        <f t="shared" si="116"/>
        <v>506.00000000000006</v>
      </c>
      <c r="L494">
        <f t="shared" si="123"/>
        <v>1398.4</v>
      </c>
      <c r="M494">
        <f t="shared" si="124"/>
        <v>3261.4</v>
      </c>
      <c r="N494">
        <v>1587.38</v>
      </c>
      <c r="O494">
        <f t="shared" si="117"/>
        <v>11339.380000000001</v>
      </c>
      <c r="P494">
        <v>25</v>
      </c>
      <c r="T494">
        <v>200</v>
      </c>
      <c r="U494">
        <v>1049.8599999999999</v>
      </c>
      <c r="W494">
        <f t="shared" si="122"/>
        <v>1274.8599999999999</v>
      </c>
      <c r="X494">
        <f t="shared" si="118"/>
        <v>4305.9800000000005</v>
      </c>
      <c r="Y494">
        <f t="shared" si="125"/>
        <v>6527.4</v>
      </c>
      <c r="Z494">
        <f t="shared" si="120"/>
        <v>40419.160000000003</v>
      </c>
      <c r="AA494" t="s">
        <v>223</v>
      </c>
      <c r="AB494">
        <v>2023</v>
      </c>
    </row>
    <row r="495" spans="1:28" x14ac:dyDescent="0.25">
      <c r="A495">
        <v>53</v>
      </c>
      <c r="B495" t="s">
        <v>177</v>
      </c>
      <c r="C495" t="s">
        <v>102</v>
      </c>
      <c r="D495" t="s">
        <v>22</v>
      </c>
      <c r="E495" t="s">
        <v>26</v>
      </c>
      <c r="F495" t="s">
        <v>100</v>
      </c>
      <c r="G495">
        <v>46000</v>
      </c>
      <c r="H495">
        <f t="shared" si="121"/>
        <v>43281.4</v>
      </c>
      <c r="I495">
        <f t="shared" si="114"/>
        <v>1320.2</v>
      </c>
      <c r="J495">
        <f t="shared" si="115"/>
        <v>3265.9999999999995</v>
      </c>
      <c r="K495">
        <f t="shared" si="116"/>
        <v>506.00000000000006</v>
      </c>
      <c r="L495">
        <f t="shared" si="123"/>
        <v>1398.4</v>
      </c>
      <c r="M495">
        <f t="shared" si="124"/>
        <v>3261.4</v>
      </c>
      <c r="O495">
        <f t="shared" si="117"/>
        <v>9752</v>
      </c>
      <c r="P495">
        <v>25</v>
      </c>
      <c r="S495">
        <v>398.64</v>
      </c>
      <c r="T495">
        <v>200</v>
      </c>
      <c r="U495">
        <v>1289.46</v>
      </c>
      <c r="W495">
        <f t="shared" si="122"/>
        <v>1913.1</v>
      </c>
      <c r="X495">
        <f t="shared" si="118"/>
        <v>2718.6000000000004</v>
      </c>
      <c r="Y495">
        <f t="shared" si="125"/>
        <v>6527.4</v>
      </c>
      <c r="Z495">
        <f t="shared" si="120"/>
        <v>41368.300000000003</v>
      </c>
      <c r="AA495" t="s">
        <v>223</v>
      </c>
      <c r="AB495">
        <v>2023</v>
      </c>
    </row>
    <row r="496" spans="1:28" x14ac:dyDescent="0.25">
      <c r="A496">
        <v>54</v>
      </c>
      <c r="B496" t="s">
        <v>178</v>
      </c>
      <c r="C496" t="s">
        <v>103</v>
      </c>
      <c r="D496" t="s">
        <v>6</v>
      </c>
      <c r="E496" t="s">
        <v>32</v>
      </c>
      <c r="F496" t="s">
        <v>100</v>
      </c>
      <c r="G496">
        <v>36000</v>
      </c>
      <c r="H496">
        <f>+G496-(I496+L496+N496)</f>
        <v>33872.400000000001</v>
      </c>
      <c r="I496">
        <f t="shared" si="114"/>
        <v>1033.2</v>
      </c>
      <c r="J496">
        <f t="shared" si="115"/>
        <v>2555.9999999999995</v>
      </c>
      <c r="K496">
        <f t="shared" si="116"/>
        <v>396.00000000000006</v>
      </c>
      <c r="L496">
        <f t="shared" si="123"/>
        <v>1094.4000000000001</v>
      </c>
      <c r="M496">
        <f t="shared" si="124"/>
        <v>2552.4</v>
      </c>
      <c r="O496">
        <f>+I496+J496+K496+L496+M496+N496</f>
        <v>7632</v>
      </c>
      <c r="P496">
        <v>25</v>
      </c>
      <c r="S496">
        <v>398.64</v>
      </c>
      <c r="T496">
        <v>200</v>
      </c>
      <c r="W496">
        <f t="shared" si="122"/>
        <v>623.64</v>
      </c>
      <c r="X496">
        <f t="shared" si="118"/>
        <v>2127.6000000000004</v>
      </c>
      <c r="Y496">
        <f t="shared" si="125"/>
        <v>5108.3999999999996</v>
      </c>
      <c r="Z496">
        <f t="shared" si="120"/>
        <v>33248.76</v>
      </c>
      <c r="AA496" t="s">
        <v>223</v>
      </c>
      <c r="AB496">
        <v>2023</v>
      </c>
    </row>
    <row r="497" spans="1:28" x14ac:dyDescent="0.25">
      <c r="A497">
        <v>55</v>
      </c>
      <c r="B497" t="s">
        <v>818</v>
      </c>
      <c r="C497" t="s">
        <v>102</v>
      </c>
      <c r="D497" t="s">
        <v>793</v>
      </c>
      <c r="E497" t="s">
        <v>32</v>
      </c>
      <c r="F497" t="s">
        <v>100</v>
      </c>
      <c r="G497">
        <v>30000</v>
      </c>
      <c r="H497">
        <f t="shared" si="121"/>
        <v>28227</v>
      </c>
      <c r="I497">
        <f t="shared" si="114"/>
        <v>861</v>
      </c>
      <c r="J497">
        <f t="shared" si="115"/>
        <v>2130</v>
      </c>
      <c r="K497">
        <f t="shared" si="116"/>
        <v>330.00000000000006</v>
      </c>
      <c r="L497">
        <f t="shared" si="123"/>
        <v>912</v>
      </c>
      <c r="M497">
        <f t="shared" si="124"/>
        <v>2127</v>
      </c>
      <c r="O497">
        <f t="shared" ref="O497:O503" si="127">+I497+J497+K497+L497+M497+N497</f>
        <v>6360</v>
      </c>
      <c r="P497">
        <v>25</v>
      </c>
      <c r="T497">
        <v>200</v>
      </c>
      <c r="W497">
        <f t="shared" si="122"/>
        <v>225</v>
      </c>
      <c r="X497">
        <f t="shared" si="118"/>
        <v>1773</v>
      </c>
      <c r="Y497">
        <f t="shared" si="125"/>
        <v>4257</v>
      </c>
      <c r="Z497">
        <f t="shared" si="120"/>
        <v>28002</v>
      </c>
      <c r="AA497" t="s">
        <v>223</v>
      </c>
      <c r="AB497">
        <v>2023</v>
      </c>
    </row>
    <row r="498" spans="1:28" x14ac:dyDescent="0.25">
      <c r="A498">
        <v>56</v>
      </c>
      <c r="B498" t="s">
        <v>819</v>
      </c>
      <c r="C498" t="s">
        <v>103</v>
      </c>
      <c r="D498" t="s">
        <v>6</v>
      </c>
      <c r="E498" t="s">
        <v>32</v>
      </c>
      <c r="F498" t="s">
        <v>100</v>
      </c>
      <c r="G498">
        <v>30000</v>
      </c>
      <c r="H498">
        <f>+G498-(I498+L498+N498)</f>
        <v>28227</v>
      </c>
      <c r="I498">
        <f t="shared" si="114"/>
        <v>861</v>
      </c>
      <c r="J498">
        <f t="shared" si="115"/>
        <v>2130</v>
      </c>
      <c r="K498">
        <f t="shared" si="116"/>
        <v>330.00000000000006</v>
      </c>
      <c r="L498">
        <f t="shared" si="123"/>
        <v>912</v>
      </c>
      <c r="M498">
        <f t="shared" si="124"/>
        <v>2127</v>
      </c>
      <c r="O498">
        <f t="shared" si="127"/>
        <v>6360</v>
      </c>
      <c r="P498">
        <v>25</v>
      </c>
      <c r="S498">
        <v>51.37</v>
      </c>
      <c r="T498">
        <v>200</v>
      </c>
      <c r="W498">
        <f t="shared" si="122"/>
        <v>276.37</v>
      </c>
      <c r="X498">
        <f t="shared" si="118"/>
        <v>1773</v>
      </c>
      <c r="Y498">
        <f t="shared" si="125"/>
        <v>4257</v>
      </c>
      <c r="Z498">
        <f t="shared" si="120"/>
        <v>27950.63</v>
      </c>
      <c r="AA498" t="s">
        <v>223</v>
      </c>
      <c r="AB498">
        <v>2023</v>
      </c>
    </row>
    <row r="499" spans="1:28" x14ac:dyDescent="0.25">
      <c r="A499">
        <v>57</v>
      </c>
      <c r="B499" t="s">
        <v>820</v>
      </c>
      <c r="C499" t="s">
        <v>102</v>
      </c>
      <c r="D499" t="s">
        <v>10</v>
      </c>
      <c r="E499" t="s">
        <v>894</v>
      </c>
      <c r="F499" t="s">
        <v>100</v>
      </c>
      <c r="G499">
        <v>46000</v>
      </c>
      <c r="H499">
        <f t="shared" si="121"/>
        <v>43281.4</v>
      </c>
      <c r="I499">
        <f t="shared" si="114"/>
        <v>1320.2</v>
      </c>
      <c r="J499">
        <f t="shared" si="115"/>
        <v>3265.9999999999995</v>
      </c>
      <c r="K499">
        <f t="shared" si="116"/>
        <v>506.00000000000006</v>
      </c>
      <c r="L499">
        <f t="shared" si="123"/>
        <v>1398.4</v>
      </c>
      <c r="M499">
        <f t="shared" si="124"/>
        <v>3261.4</v>
      </c>
      <c r="O499">
        <f t="shared" si="127"/>
        <v>9752</v>
      </c>
      <c r="P499">
        <v>25</v>
      </c>
      <c r="Q499">
        <v>1233.44</v>
      </c>
      <c r="S499">
        <v>398.64</v>
      </c>
      <c r="T499">
        <v>200</v>
      </c>
      <c r="U499">
        <v>1289.46</v>
      </c>
      <c r="W499">
        <f t="shared" si="122"/>
        <v>3146.54</v>
      </c>
      <c r="X499">
        <f t="shared" si="118"/>
        <v>2718.6000000000004</v>
      </c>
      <c r="Y499">
        <f t="shared" si="125"/>
        <v>6527.4</v>
      </c>
      <c r="Z499">
        <f t="shared" si="120"/>
        <v>40134.86</v>
      </c>
      <c r="AA499" t="s">
        <v>223</v>
      </c>
      <c r="AB499">
        <v>2023</v>
      </c>
    </row>
    <row r="500" spans="1:28" x14ac:dyDescent="0.25">
      <c r="A500">
        <v>58</v>
      </c>
      <c r="B500" t="s">
        <v>822</v>
      </c>
      <c r="C500" t="s">
        <v>103</v>
      </c>
      <c r="D500" t="s">
        <v>12</v>
      </c>
      <c r="E500" t="s">
        <v>32</v>
      </c>
      <c r="F500" t="s">
        <v>100</v>
      </c>
      <c r="G500">
        <v>46000</v>
      </c>
      <c r="H500">
        <f t="shared" si="121"/>
        <v>43281.4</v>
      </c>
      <c r="I500">
        <f t="shared" si="114"/>
        <v>1320.2</v>
      </c>
      <c r="J500">
        <f t="shared" si="115"/>
        <v>3265.9999999999995</v>
      </c>
      <c r="K500">
        <f t="shared" si="116"/>
        <v>506.00000000000006</v>
      </c>
      <c r="L500">
        <f t="shared" si="123"/>
        <v>1398.4</v>
      </c>
      <c r="M500">
        <f t="shared" si="124"/>
        <v>3261.4</v>
      </c>
      <c r="O500">
        <f t="shared" si="127"/>
        <v>9752</v>
      </c>
      <c r="P500">
        <v>25</v>
      </c>
      <c r="S500">
        <v>659.21</v>
      </c>
      <c r="T500">
        <v>200</v>
      </c>
      <c r="U500">
        <f>IF((H500*12)&gt;867123.01,(79776+(((H500*12)-867123.01)*0.25))/12,IF((H500*12)&gt;624329.01,(31216+(((H500*12)-624329.01)*0.2))/12,IF((H500*12)&gt;416220.01,(((H500*12)-416220.01)*0.15)/12,0)))</f>
        <v>1289.4598750000005</v>
      </c>
      <c r="W500">
        <f t="shared" si="122"/>
        <v>2173.6698750000005</v>
      </c>
      <c r="X500">
        <f t="shared" si="118"/>
        <v>2718.6000000000004</v>
      </c>
      <c r="Y500">
        <f t="shared" si="125"/>
        <v>6527.4</v>
      </c>
      <c r="Z500">
        <f t="shared" si="120"/>
        <v>41107.730125000002</v>
      </c>
      <c r="AA500" t="s">
        <v>223</v>
      </c>
      <c r="AB500">
        <v>2023</v>
      </c>
    </row>
    <row r="501" spans="1:28" x14ac:dyDescent="0.25">
      <c r="A501">
        <v>59</v>
      </c>
      <c r="B501" t="s">
        <v>823</v>
      </c>
      <c r="C501" t="s">
        <v>102</v>
      </c>
      <c r="D501" t="s">
        <v>94</v>
      </c>
      <c r="E501" t="s">
        <v>32</v>
      </c>
      <c r="F501" t="s">
        <v>100</v>
      </c>
      <c r="G501">
        <v>46000</v>
      </c>
      <c r="H501">
        <f t="shared" si="121"/>
        <v>43281.4</v>
      </c>
      <c r="I501">
        <f t="shared" si="114"/>
        <v>1320.2</v>
      </c>
      <c r="J501">
        <f t="shared" si="115"/>
        <v>3265.9999999999995</v>
      </c>
      <c r="K501">
        <f t="shared" si="116"/>
        <v>506.00000000000006</v>
      </c>
      <c r="L501">
        <f t="shared" si="123"/>
        <v>1398.4</v>
      </c>
      <c r="M501">
        <f t="shared" si="124"/>
        <v>3261.4</v>
      </c>
      <c r="O501">
        <f t="shared" si="127"/>
        <v>9752</v>
      </c>
      <c r="P501">
        <v>25</v>
      </c>
      <c r="S501">
        <v>629.16999999999996</v>
      </c>
      <c r="T501">
        <v>200</v>
      </c>
      <c r="U501">
        <v>1289.46</v>
      </c>
      <c r="W501">
        <f t="shared" si="122"/>
        <v>2143.63</v>
      </c>
      <c r="X501">
        <f t="shared" si="118"/>
        <v>2718.6000000000004</v>
      </c>
      <c r="Y501">
        <f t="shared" si="125"/>
        <v>6527.4</v>
      </c>
      <c r="Z501">
        <f t="shared" si="120"/>
        <v>41137.769999999997</v>
      </c>
      <c r="AA501" t="s">
        <v>223</v>
      </c>
      <c r="AB501">
        <v>2023</v>
      </c>
    </row>
    <row r="502" spans="1:28" x14ac:dyDescent="0.25">
      <c r="A502">
        <v>60</v>
      </c>
      <c r="B502" t="s">
        <v>824</v>
      </c>
      <c r="C502" t="s">
        <v>103</v>
      </c>
      <c r="D502" t="s">
        <v>22</v>
      </c>
      <c r="E502" t="s">
        <v>32</v>
      </c>
      <c r="F502" t="s">
        <v>100</v>
      </c>
      <c r="G502">
        <v>36000</v>
      </c>
      <c r="H502">
        <f t="shared" si="121"/>
        <v>33872.400000000001</v>
      </c>
      <c r="I502">
        <f t="shared" si="114"/>
        <v>1033.2</v>
      </c>
      <c r="J502">
        <f t="shared" si="115"/>
        <v>2555.9999999999995</v>
      </c>
      <c r="K502">
        <f t="shared" si="116"/>
        <v>396.00000000000006</v>
      </c>
      <c r="L502">
        <f t="shared" si="123"/>
        <v>1094.4000000000001</v>
      </c>
      <c r="M502">
        <f t="shared" si="124"/>
        <v>2552.4</v>
      </c>
      <c r="O502">
        <f t="shared" si="127"/>
        <v>7632</v>
      </c>
      <c r="P502">
        <v>25</v>
      </c>
      <c r="S502">
        <v>1310.86</v>
      </c>
      <c r="T502">
        <v>200</v>
      </c>
      <c r="W502">
        <f t="shared" si="122"/>
        <v>1535.86</v>
      </c>
      <c r="X502">
        <f t="shared" si="118"/>
        <v>2127.6000000000004</v>
      </c>
      <c r="Y502">
        <f t="shared" si="125"/>
        <v>5108.3999999999996</v>
      </c>
      <c r="Z502">
        <f t="shared" si="120"/>
        <v>32336.54</v>
      </c>
      <c r="AA502" t="s">
        <v>223</v>
      </c>
      <c r="AB502">
        <v>2023</v>
      </c>
    </row>
    <row r="503" spans="1:28" x14ac:dyDescent="0.25">
      <c r="A503">
        <v>61</v>
      </c>
      <c r="B503" t="s">
        <v>825</v>
      </c>
      <c r="C503" t="s">
        <v>103</v>
      </c>
      <c r="D503" t="s">
        <v>793</v>
      </c>
      <c r="E503" t="s">
        <v>32</v>
      </c>
      <c r="F503" t="s">
        <v>100</v>
      </c>
      <c r="G503">
        <v>46000</v>
      </c>
      <c r="H503">
        <f t="shared" si="121"/>
        <v>43281.4</v>
      </c>
      <c r="I503">
        <f t="shared" si="114"/>
        <v>1320.2</v>
      </c>
      <c r="J503">
        <f t="shared" si="115"/>
        <v>3265.9999999999995</v>
      </c>
      <c r="K503">
        <f t="shared" si="116"/>
        <v>506.00000000000006</v>
      </c>
      <c r="L503">
        <f t="shared" si="123"/>
        <v>1398.4</v>
      </c>
      <c r="M503">
        <f t="shared" si="124"/>
        <v>3261.4</v>
      </c>
      <c r="O503">
        <f t="shared" si="127"/>
        <v>9752</v>
      </c>
      <c r="P503">
        <v>25</v>
      </c>
      <c r="Q503">
        <v>10000</v>
      </c>
      <c r="T503">
        <v>200</v>
      </c>
      <c r="U503">
        <v>1289.46</v>
      </c>
      <c r="W503">
        <f t="shared" si="122"/>
        <v>11514.46</v>
      </c>
      <c r="X503">
        <f t="shared" si="118"/>
        <v>2718.6000000000004</v>
      </c>
      <c r="Y503">
        <f t="shared" si="125"/>
        <v>6527.4</v>
      </c>
      <c r="Z503">
        <f t="shared" si="120"/>
        <v>31766.940000000002</v>
      </c>
      <c r="AA503" t="s">
        <v>223</v>
      </c>
      <c r="AB503">
        <v>2023</v>
      </c>
    </row>
    <row r="504" spans="1:28" x14ac:dyDescent="0.25">
      <c r="A504">
        <v>62</v>
      </c>
      <c r="B504" t="s">
        <v>179</v>
      </c>
      <c r="C504" t="s">
        <v>103</v>
      </c>
      <c r="D504" t="s">
        <v>800</v>
      </c>
      <c r="E504" t="s">
        <v>32</v>
      </c>
      <c r="F504" t="s">
        <v>100</v>
      </c>
      <c r="G504">
        <v>46000</v>
      </c>
      <c r="H504">
        <f t="shared" si="121"/>
        <v>43281.4</v>
      </c>
      <c r="I504">
        <f t="shared" si="114"/>
        <v>1320.2</v>
      </c>
      <c r="J504">
        <f t="shared" si="115"/>
        <v>3265.9999999999995</v>
      </c>
      <c r="K504">
        <f t="shared" si="116"/>
        <v>506.00000000000006</v>
      </c>
      <c r="L504">
        <f t="shared" si="123"/>
        <v>1398.4</v>
      </c>
      <c r="M504">
        <f t="shared" si="124"/>
        <v>3261.4</v>
      </c>
      <c r="O504">
        <f t="shared" si="117"/>
        <v>9752</v>
      </c>
      <c r="P504">
        <v>25</v>
      </c>
      <c r="Q504">
        <v>11000</v>
      </c>
      <c r="S504">
        <v>430.04</v>
      </c>
      <c r="T504">
        <v>200</v>
      </c>
      <c r="U504">
        <v>1289.46</v>
      </c>
      <c r="W504">
        <f t="shared" si="122"/>
        <v>12944.5</v>
      </c>
      <c r="X504">
        <f t="shared" si="118"/>
        <v>2718.6000000000004</v>
      </c>
      <c r="Y504">
        <f t="shared" si="125"/>
        <v>6527.4</v>
      </c>
      <c r="Z504">
        <f t="shared" si="120"/>
        <v>30336.9</v>
      </c>
      <c r="AA504" t="s">
        <v>223</v>
      </c>
      <c r="AB504">
        <v>2023</v>
      </c>
    </row>
    <row r="505" spans="1:28" x14ac:dyDescent="0.25">
      <c r="A505">
        <v>63</v>
      </c>
      <c r="B505" t="s">
        <v>180</v>
      </c>
      <c r="C505" t="s">
        <v>103</v>
      </c>
      <c r="D505" t="s">
        <v>22</v>
      </c>
      <c r="E505" t="s">
        <v>32</v>
      </c>
      <c r="F505" t="s">
        <v>100</v>
      </c>
      <c r="G505">
        <v>36000</v>
      </c>
      <c r="H505">
        <f t="shared" si="121"/>
        <v>32285.02</v>
      </c>
      <c r="I505">
        <f t="shared" si="114"/>
        <v>1033.2</v>
      </c>
      <c r="J505">
        <f t="shared" si="115"/>
        <v>2555.9999999999995</v>
      </c>
      <c r="K505">
        <f t="shared" si="116"/>
        <v>396.00000000000006</v>
      </c>
      <c r="L505">
        <f t="shared" si="123"/>
        <v>1094.4000000000001</v>
      </c>
      <c r="M505">
        <f t="shared" si="124"/>
        <v>2552.4</v>
      </c>
      <c r="N505">
        <v>1587.38</v>
      </c>
      <c r="O505">
        <f t="shared" si="117"/>
        <v>9219.380000000001</v>
      </c>
      <c r="P505">
        <v>25</v>
      </c>
      <c r="S505">
        <v>2251.91</v>
      </c>
      <c r="T505">
        <v>200</v>
      </c>
      <c r="W505">
        <f t="shared" si="122"/>
        <v>2476.91</v>
      </c>
      <c r="X505">
        <f t="shared" si="118"/>
        <v>3714.9800000000005</v>
      </c>
      <c r="Y505">
        <f t="shared" si="125"/>
        <v>5108.3999999999996</v>
      </c>
      <c r="Z505">
        <f t="shared" si="120"/>
        <v>29808.11</v>
      </c>
      <c r="AA505" t="s">
        <v>223</v>
      </c>
      <c r="AB505">
        <v>2023</v>
      </c>
    </row>
    <row r="506" spans="1:28" x14ac:dyDescent="0.25">
      <c r="A506">
        <v>64</v>
      </c>
      <c r="B506" t="s">
        <v>183</v>
      </c>
      <c r="C506" t="s">
        <v>103</v>
      </c>
      <c r="D506" t="s">
        <v>22</v>
      </c>
      <c r="E506" t="s">
        <v>52</v>
      </c>
      <c r="F506" t="s">
        <v>100</v>
      </c>
      <c r="G506">
        <v>36000</v>
      </c>
      <c r="H506">
        <f t="shared" si="121"/>
        <v>33872.400000000001</v>
      </c>
      <c r="I506">
        <f t="shared" si="114"/>
        <v>1033.2</v>
      </c>
      <c r="J506">
        <f t="shared" si="115"/>
        <v>2555.9999999999995</v>
      </c>
      <c r="K506">
        <f t="shared" si="116"/>
        <v>396.00000000000006</v>
      </c>
      <c r="L506">
        <f t="shared" si="123"/>
        <v>1094.4000000000001</v>
      </c>
      <c r="M506">
        <f t="shared" si="124"/>
        <v>2552.4</v>
      </c>
      <c r="O506">
        <f t="shared" si="117"/>
        <v>7632</v>
      </c>
      <c r="P506">
        <v>25</v>
      </c>
      <c r="Q506">
        <v>1500</v>
      </c>
      <c r="S506">
        <v>40</v>
      </c>
      <c r="T506">
        <v>200</v>
      </c>
      <c r="U506">
        <v>0</v>
      </c>
      <c r="W506">
        <f t="shared" si="122"/>
        <v>1765</v>
      </c>
      <c r="X506">
        <f t="shared" si="118"/>
        <v>2127.6000000000004</v>
      </c>
      <c r="Y506">
        <f t="shared" si="125"/>
        <v>5108.3999999999996</v>
      </c>
      <c r="Z506">
        <f t="shared" si="120"/>
        <v>32107.4</v>
      </c>
      <c r="AA506" t="s">
        <v>223</v>
      </c>
      <c r="AB506">
        <v>2023</v>
      </c>
    </row>
    <row r="507" spans="1:28" x14ac:dyDescent="0.25">
      <c r="A507">
        <v>65</v>
      </c>
      <c r="B507" t="s">
        <v>185</v>
      </c>
      <c r="C507" t="s">
        <v>103</v>
      </c>
      <c r="D507" t="s">
        <v>22</v>
      </c>
      <c r="E507" t="s">
        <v>789</v>
      </c>
      <c r="F507" t="s">
        <v>100</v>
      </c>
      <c r="G507">
        <v>46000</v>
      </c>
      <c r="H507">
        <f t="shared" si="121"/>
        <v>43281.4</v>
      </c>
      <c r="I507">
        <f t="shared" si="114"/>
        <v>1320.2</v>
      </c>
      <c r="J507">
        <f t="shared" si="115"/>
        <v>3265.9999999999995</v>
      </c>
      <c r="K507">
        <f t="shared" si="116"/>
        <v>506.00000000000006</v>
      </c>
      <c r="L507">
        <f t="shared" si="123"/>
        <v>1398.4</v>
      </c>
      <c r="M507">
        <f t="shared" si="124"/>
        <v>3261.4</v>
      </c>
      <c r="O507">
        <f t="shared" si="117"/>
        <v>9752</v>
      </c>
      <c r="P507">
        <v>25</v>
      </c>
      <c r="Q507">
        <v>200</v>
      </c>
      <c r="S507">
        <v>1216.52</v>
      </c>
      <c r="T507">
        <v>200</v>
      </c>
      <c r="U507">
        <v>1289.46</v>
      </c>
      <c r="W507">
        <f t="shared" si="122"/>
        <v>2930.98</v>
      </c>
      <c r="X507">
        <f t="shared" si="118"/>
        <v>2718.6000000000004</v>
      </c>
      <c r="Y507">
        <f t="shared" si="125"/>
        <v>6527.4</v>
      </c>
      <c r="Z507">
        <f t="shared" si="120"/>
        <v>40350.42</v>
      </c>
      <c r="AA507" t="s">
        <v>223</v>
      </c>
      <c r="AB507">
        <v>2023</v>
      </c>
    </row>
    <row r="508" spans="1:28" x14ac:dyDescent="0.25">
      <c r="A508">
        <v>66</v>
      </c>
      <c r="B508" t="s">
        <v>186</v>
      </c>
      <c r="C508" t="s">
        <v>102</v>
      </c>
      <c r="D508" t="s">
        <v>17</v>
      </c>
      <c r="E508" t="s">
        <v>36</v>
      </c>
      <c r="F508" t="s">
        <v>100</v>
      </c>
      <c r="G508">
        <v>46000</v>
      </c>
      <c r="H508">
        <f t="shared" si="121"/>
        <v>43281.4</v>
      </c>
      <c r="I508">
        <f t="shared" ref="I508:I552" si="128">IF(G508&lt;=374040,G508*2.87%,9334.68)</f>
        <v>1320.2</v>
      </c>
      <c r="J508">
        <f t="shared" ref="J508:J552" si="129">IF(G508&lt;=374040,G508*7.1%,23092.75)</f>
        <v>3265.9999999999995</v>
      </c>
      <c r="K508">
        <f t="shared" ref="K508:K552" si="130">IF(G508&lt;=74808,G508*1.1%,822.89)</f>
        <v>506.00000000000006</v>
      </c>
      <c r="L508">
        <f t="shared" si="123"/>
        <v>1398.4</v>
      </c>
      <c r="M508">
        <f t="shared" si="124"/>
        <v>3261.4</v>
      </c>
      <c r="O508">
        <f t="shared" ref="O508:O531" si="131">+I508+J508+K508+L508+M508+N508</f>
        <v>9752</v>
      </c>
      <c r="P508">
        <v>25</v>
      </c>
      <c r="S508">
        <v>890.25</v>
      </c>
      <c r="T508">
        <v>200</v>
      </c>
      <c r="U508">
        <v>1289.46</v>
      </c>
      <c r="W508">
        <f t="shared" si="122"/>
        <v>2404.71</v>
      </c>
      <c r="X508">
        <f t="shared" ref="X508:X552" si="132">+I508+L508+N508</f>
        <v>2718.6000000000004</v>
      </c>
      <c r="Y508">
        <f t="shared" si="125"/>
        <v>6527.4</v>
      </c>
      <c r="Z508">
        <f t="shared" ref="Z508:Z511" si="133">+G508-(W508+X508)</f>
        <v>40876.69</v>
      </c>
      <c r="AA508" t="s">
        <v>223</v>
      </c>
      <c r="AB508">
        <v>2023</v>
      </c>
    </row>
    <row r="509" spans="1:28" x14ac:dyDescent="0.25">
      <c r="A509">
        <v>67</v>
      </c>
      <c r="B509" t="s">
        <v>188</v>
      </c>
      <c r="C509" t="s">
        <v>102</v>
      </c>
      <c r="D509" t="s">
        <v>10</v>
      </c>
      <c r="E509" t="s">
        <v>33</v>
      </c>
      <c r="F509" t="s">
        <v>100</v>
      </c>
      <c r="G509">
        <v>36000</v>
      </c>
      <c r="H509">
        <f t="shared" ref="H509:H531" si="134">+G509-(I509+L509+N509)</f>
        <v>30697.64</v>
      </c>
      <c r="I509">
        <f t="shared" si="128"/>
        <v>1033.2</v>
      </c>
      <c r="J509">
        <f t="shared" si="129"/>
        <v>2555.9999999999995</v>
      </c>
      <c r="K509">
        <f t="shared" si="130"/>
        <v>396.00000000000006</v>
      </c>
      <c r="L509">
        <f t="shared" si="123"/>
        <v>1094.4000000000001</v>
      </c>
      <c r="M509">
        <f t="shared" si="124"/>
        <v>2552.4</v>
      </c>
      <c r="N509">
        <v>3174.76</v>
      </c>
      <c r="O509">
        <f t="shared" si="131"/>
        <v>10806.76</v>
      </c>
      <c r="P509">
        <v>25</v>
      </c>
      <c r="S509">
        <v>2154.67</v>
      </c>
      <c r="T509">
        <v>200</v>
      </c>
      <c r="W509">
        <f t="shared" ref="W509:W541" si="135">P509+Q509+R509+S509+T509+U509</f>
        <v>2379.67</v>
      </c>
      <c r="X509">
        <f t="shared" si="132"/>
        <v>5302.3600000000006</v>
      </c>
      <c r="Y509">
        <f t="shared" si="125"/>
        <v>5108.3999999999996</v>
      </c>
      <c r="Z509">
        <f t="shared" si="133"/>
        <v>28317.97</v>
      </c>
      <c r="AA509" t="s">
        <v>223</v>
      </c>
      <c r="AB509">
        <v>2023</v>
      </c>
    </row>
    <row r="510" spans="1:28" x14ac:dyDescent="0.25">
      <c r="A510">
        <v>68</v>
      </c>
      <c r="B510" t="s">
        <v>190</v>
      </c>
      <c r="C510" t="s">
        <v>102</v>
      </c>
      <c r="D510" t="s">
        <v>801</v>
      </c>
      <c r="E510" t="s">
        <v>38</v>
      </c>
      <c r="F510" t="s">
        <v>100</v>
      </c>
      <c r="G510">
        <v>36000</v>
      </c>
      <c r="H510">
        <f t="shared" si="134"/>
        <v>33872.400000000001</v>
      </c>
      <c r="I510">
        <f t="shared" si="128"/>
        <v>1033.2</v>
      </c>
      <c r="J510">
        <f t="shared" si="129"/>
        <v>2555.9999999999995</v>
      </c>
      <c r="K510">
        <f t="shared" si="130"/>
        <v>396.00000000000006</v>
      </c>
      <c r="L510">
        <f t="shared" ref="L510:L552" si="136">IF(G510&lt;=187020,G510*3.04%,4943.8)</f>
        <v>1094.4000000000001</v>
      </c>
      <c r="M510">
        <f t="shared" ref="M510:M552" si="137">IF(G510&lt;=187020,G510*7.09%,11530.11)</f>
        <v>2552.4</v>
      </c>
      <c r="O510">
        <f t="shared" si="131"/>
        <v>7632</v>
      </c>
      <c r="P510">
        <v>25</v>
      </c>
      <c r="Q510">
        <v>6505.87</v>
      </c>
      <c r="S510">
        <v>458.63</v>
      </c>
      <c r="T510">
        <v>200</v>
      </c>
      <c r="W510">
        <f t="shared" si="135"/>
        <v>7189.5</v>
      </c>
      <c r="X510">
        <f t="shared" si="132"/>
        <v>2127.6000000000004</v>
      </c>
      <c r="Y510">
        <f t="shared" si="125"/>
        <v>5108.3999999999996</v>
      </c>
      <c r="Z510">
        <f t="shared" si="133"/>
        <v>26682.9</v>
      </c>
      <c r="AA510" t="s">
        <v>223</v>
      </c>
      <c r="AB510">
        <v>2023</v>
      </c>
    </row>
    <row r="511" spans="1:28" x14ac:dyDescent="0.25">
      <c r="A511">
        <v>69</v>
      </c>
      <c r="B511" t="s">
        <v>854</v>
      </c>
      <c r="C511" t="s">
        <v>103</v>
      </c>
      <c r="D511" t="s">
        <v>94</v>
      </c>
      <c r="E511" t="s">
        <v>855</v>
      </c>
      <c r="F511" t="s">
        <v>100</v>
      </c>
      <c r="G511">
        <v>46000</v>
      </c>
      <c r="H511">
        <f t="shared" si="134"/>
        <v>43281.4</v>
      </c>
      <c r="I511">
        <f t="shared" si="128"/>
        <v>1320.2</v>
      </c>
      <c r="J511">
        <f t="shared" si="129"/>
        <v>3265.9999999999995</v>
      </c>
      <c r="K511">
        <f t="shared" si="130"/>
        <v>506.00000000000006</v>
      </c>
      <c r="L511">
        <f t="shared" si="136"/>
        <v>1398.4</v>
      </c>
      <c r="M511">
        <f t="shared" si="137"/>
        <v>3261.4</v>
      </c>
      <c r="O511">
        <f t="shared" si="131"/>
        <v>9752</v>
      </c>
      <c r="P511">
        <v>25</v>
      </c>
      <c r="Q511">
        <v>7511.18</v>
      </c>
      <c r="S511">
        <v>114.99</v>
      </c>
      <c r="T511">
        <v>200</v>
      </c>
      <c r="U511">
        <f>IF((H511*12)&gt;867123.01,(79776+(((H511*12)-867123.01)*0.25))/12,IF((H511*12)&gt;624329.01,(31216+(((H511*12)-624329.01)*0.2))/12,IF((H511*12)&gt;416220.01,(((H511*12)-416220.01)*0.15)/12,0)))</f>
        <v>1289.4598750000005</v>
      </c>
      <c r="W511">
        <f t="shared" si="135"/>
        <v>9140.6298750000005</v>
      </c>
      <c r="X511">
        <f t="shared" si="132"/>
        <v>2718.6000000000004</v>
      </c>
      <c r="Y511">
        <f t="shared" si="125"/>
        <v>6527.4</v>
      </c>
      <c r="Z511">
        <f t="shared" si="133"/>
        <v>34140.770124999995</v>
      </c>
      <c r="AA511" t="s">
        <v>223</v>
      </c>
      <c r="AB511">
        <v>2023</v>
      </c>
    </row>
    <row r="512" spans="1:28" x14ac:dyDescent="0.25">
      <c r="A512">
        <v>70</v>
      </c>
      <c r="B512" t="s">
        <v>201</v>
      </c>
      <c r="C512" t="s">
        <v>102</v>
      </c>
      <c r="D512" t="s">
        <v>22</v>
      </c>
      <c r="E512" t="s">
        <v>32</v>
      </c>
      <c r="F512" t="s">
        <v>100</v>
      </c>
      <c r="G512">
        <v>36000</v>
      </c>
      <c r="H512">
        <f t="shared" si="134"/>
        <v>33872.400000000001</v>
      </c>
      <c r="I512">
        <f t="shared" si="128"/>
        <v>1033.2</v>
      </c>
      <c r="J512">
        <f t="shared" si="129"/>
        <v>2555.9999999999995</v>
      </c>
      <c r="K512">
        <f t="shared" si="130"/>
        <v>396.00000000000006</v>
      </c>
      <c r="L512">
        <f t="shared" si="136"/>
        <v>1094.4000000000001</v>
      </c>
      <c r="M512">
        <f t="shared" si="137"/>
        <v>2552.4</v>
      </c>
      <c r="O512">
        <f t="shared" si="131"/>
        <v>7632</v>
      </c>
      <c r="P512">
        <v>25</v>
      </c>
      <c r="Q512">
        <v>2125.4899999999998</v>
      </c>
      <c r="T512">
        <v>200</v>
      </c>
      <c r="U512">
        <v>0</v>
      </c>
      <c r="W512">
        <f t="shared" si="135"/>
        <v>2350.4899999999998</v>
      </c>
      <c r="X512">
        <f t="shared" si="132"/>
        <v>2127.6000000000004</v>
      </c>
      <c r="Y512">
        <f>+J512+M512</f>
        <v>5108.3999999999996</v>
      </c>
      <c r="Z512">
        <f>+G512-(W512+X512)</f>
        <v>31521.91</v>
      </c>
      <c r="AA512" t="s">
        <v>223</v>
      </c>
      <c r="AB512">
        <v>2023</v>
      </c>
    </row>
    <row r="513" spans="1:28" x14ac:dyDescent="0.25">
      <c r="A513">
        <v>71</v>
      </c>
      <c r="B513" t="s">
        <v>207</v>
      </c>
      <c r="C513" t="s">
        <v>103</v>
      </c>
      <c r="D513" t="s">
        <v>6</v>
      </c>
      <c r="E513" t="s">
        <v>28</v>
      </c>
      <c r="F513" t="s">
        <v>100</v>
      </c>
      <c r="G513">
        <v>25000</v>
      </c>
      <c r="H513">
        <f t="shared" si="134"/>
        <v>23522.5</v>
      </c>
      <c r="I513">
        <f t="shared" si="128"/>
        <v>717.5</v>
      </c>
      <c r="J513">
        <f t="shared" si="129"/>
        <v>1774.9999999999998</v>
      </c>
      <c r="K513">
        <f t="shared" si="130"/>
        <v>275</v>
      </c>
      <c r="L513">
        <f t="shared" si="136"/>
        <v>760</v>
      </c>
      <c r="M513">
        <f t="shared" si="137"/>
        <v>1772.5000000000002</v>
      </c>
      <c r="O513">
        <f t="shared" si="131"/>
        <v>5300</v>
      </c>
      <c r="P513">
        <v>25</v>
      </c>
      <c r="Q513">
        <v>9635.91</v>
      </c>
      <c r="S513">
        <v>1328.8</v>
      </c>
      <c r="T513">
        <v>200</v>
      </c>
      <c r="W513">
        <f t="shared" si="135"/>
        <v>11189.71</v>
      </c>
      <c r="X513">
        <f t="shared" si="132"/>
        <v>1477.5</v>
      </c>
      <c r="Y513">
        <f>+J513+M513</f>
        <v>3547.5</v>
      </c>
      <c r="Z513">
        <f>+G513-(W513+X513)</f>
        <v>12332.79</v>
      </c>
      <c r="AA513" t="s">
        <v>223</v>
      </c>
      <c r="AB513">
        <v>2023</v>
      </c>
    </row>
    <row r="514" spans="1:28" x14ac:dyDescent="0.25">
      <c r="A514">
        <v>72</v>
      </c>
      <c r="B514" t="s">
        <v>878</v>
      </c>
      <c r="C514" t="s">
        <v>103</v>
      </c>
      <c r="D514" t="s">
        <v>22</v>
      </c>
      <c r="E514" t="s">
        <v>835</v>
      </c>
      <c r="F514" t="s">
        <v>100</v>
      </c>
      <c r="G514">
        <v>30000</v>
      </c>
      <c r="H514">
        <f t="shared" si="134"/>
        <v>28227</v>
      </c>
      <c r="I514">
        <f t="shared" si="128"/>
        <v>861</v>
      </c>
      <c r="J514">
        <f t="shared" si="129"/>
        <v>2130</v>
      </c>
      <c r="K514">
        <f t="shared" si="130"/>
        <v>330.00000000000006</v>
      </c>
      <c r="L514">
        <f t="shared" si="136"/>
        <v>912</v>
      </c>
      <c r="M514">
        <f t="shared" si="137"/>
        <v>2127</v>
      </c>
      <c r="O514">
        <f t="shared" si="131"/>
        <v>6360</v>
      </c>
      <c r="P514">
        <v>25</v>
      </c>
      <c r="Q514">
        <v>2995.75</v>
      </c>
      <c r="T514">
        <v>200</v>
      </c>
      <c r="W514">
        <f t="shared" si="135"/>
        <v>3220.75</v>
      </c>
      <c r="X514">
        <f t="shared" si="132"/>
        <v>1773</v>
      </c>
      <c r="Y514">
        <f>+J514+M514</f>
        <v>4257</v>
      </c>
      <c r="Z514">
        <f>+G514-(W514+X514)</f>
        <v>25006.25</v>
      </c>
      <c r="AA514" t="s">
        <v>223</v>
      </c>
      <c r="AB514">
        <v>2023</v>
      </c>
    </row>
    <row r="515" spans="1:28" x14ac:dyDescent="0.25">
      <c r="A515">
        <v>73</v>
      </c>
      <c r="B515" t="s">
        <v>815</v>
      </c>
      <c r="C515" t="s">
        <v>102</v>
      </c>
      <c r="D515" t="s">
        <v>811</v>
      </c>
      <c r="E515" t="s">
        <v>619</v>
      </c>
      <c r="F515" t="s">
        <v>85</v>
      </c>
      <c r="G515">
        <v>30000</v>
      </c>
      <c r="H515">
        <f t="shared" si="134"/>
        <v>28227</v>
      </c>
      <c r="I515">
        <f t="shared" si="128"/>
        <v>861</v>
      </c>
      <c r="J515">
        <f t="shared" si="129"/>
        <v>2130</v>
      </c>
      <c r="K515">
        <f t="shared" si="130"/>
        <v>330.00000000000006</v>
      </c>
      <c r="L515">
        <f t="shared" si="136"/>
        <v>912</v>
      </c>
      <c r="M515">
        <f t="shared" si="137"/>
        <v>2127</v>
      </c>
      <c r="O515">
        <f t="shared" si="131"/>
        <v>6360</v>
      </c>
      <c r="P515">
        <v>25</v>
      </c>
      <c r="Q515">
        <v>500</v>
      </c>
      <c r="T515">
        <v>200</v>
      </c>
      <c r="W515">
        <f t="shared" si="135"/>
        <v>725</v>
      </c>
      <c r="X515">
        <f t="shared" si="132"/>
        <v>1773</v>
      </c>
      <c r="Y515">
        <f t="shared" ref="Y515:Y531" si="138">+J515+M515</f>
        <v>4257</v>
      </c>
      <c r="Z515">
        <f t="shared" ref="Z515:Z552" si="139">+G515-(W515+X515)</f>
        <v>27502</v>
      </c>
      <c r="AA515" t="s">
        <v>223</v>
      </c>
      <c r="AB515">
        <v>2023</v>
      </c>
    </row>
    <row r="516" spans="1:28" x14ac:dyDescent="0.25">
      <c r="A516">
        <v>74</v>
      </c>
      <c r="B516" t="s">
        <v>836</v>
      </c>
      <c r="C516" t="s">
        <v>102</v>
      </c>
      <c r="D516" t="s">
        <v>22</v>
      </c>
      <c r="E516" t="s">
        <v>33</v>
      </c>
      <c r="F516" t="s">
        <v>100</v>
      </c>
      <c r="G516">
        <v>30000</v>
      </c>
      <c r="H516">
        <f t="shared" si="134"/>
        <v>28227</v>
      </c>
      <c r="I516">
        <f t="shared" si="128"/>
        <v>861</v>
      </c>
      <c r="J516">
        <f t="shared" si="129"/>
        <v>2130</v>
      </c>
      <c r="K516">
        <f t="shared" si="130"/>
        <v>330.00000000000006</v>
      </c>
      <c r="L516">
        <f t="shared" si="136"/>
        <v>912</v>
      </c>
      <c r="M516">
        <f t="shared" si="137"/>
        <v>2127</v>
      </c>
      <c r="O516">
        <f t="shared" si="131"/>
        <v>6360</v>
      </c>
      <c r="P516">
        <v>25</v>
      </c>
      <c r="Q516">
        <v>2000</v>
      </c>
      <c r="T516">
        <v>200</v>
      </c>
      <c r="W516">
        <f t="shared" si="135"/>
        <v>2225</v>
      </c>
      <c r="X516">
        <f t="shared" si="132"/>
        <v>1773</v>
      </c>
      <c r="Y516">
        <f t="shared" si="138"/>
        <v>4257</v>
      </c>
      <c r="Z516">
        <f t="shared" si="139"/>
        <v>26002</v>
      </c>
      <c r="AA516" t="s">
        <v>223</v>
      </c>
      <c r="AB516">
        <v>2023</v>
      </c>
    </row>
    <row r="517" spans="1:28" x14ac:dyDescent="0.25">
      <c r="A517">
        <v>75</v>
      </c>
      <c r="B517" t="s">
        <v>881</v>
      </c>
      <c r="C517" t="s">
        <v>103</v>
      </c>
      <c r="D517" t="s">
        <v>94</v>
      </c>
      <c r="E517" t="s">
        <v>838</v>
      </c>
      <c r="F517" t="s">
        <v>100</v>
      </c>
      <c r="G517">
        <v>30000</v>
      </c>
      <c r="H517">
        <f t="shared" si="134"/>
        <v>28227</v>
      </c>
      <c r="I517">
        <f t="shared" si="128"/>
        <v>861</v>
      </c>
      <c r="J517">
        <f t="shared" si="129"/>
        <v>2130</v>
      </c>
      <c r="K517">
        <f t="shared" si="130"/>
        <v>330.00000000000006</v>
      </c>
      <c r="L517">
        <f t="shared" si="136"/>
        <v>912</v>
      </c>
      <c r="M517">
        <f t="shared" si="137"/>
        <v>2127</v>
      </c>
      <c r="O517">
        <f t="shared" si="131"/>
        <v>6360</v>
      </c>
      <c r="P517">
        <v>25</v>
      </c>
      <c r="Q517">
        <v>7426.75</v>
      </c>
      <c r="T517">
        <v>200</v>
      </c>
      <c r="W517">
        <f t="shared" si="135"/>
        <v>7651.75</v>
      </c>
      <c r="X517">
        <f t="shared" si="132"/>
        <v>1773</v>
      </c>
      <c r="Y517">
        <f t="shared" si="138"/>
        <v>4257</v>
      </c>
      <c r="Z517">
        <f t="shared" si="139"/>
        <v>20575.25</v>
      </c>
      <c r="AA517" t="s">
        <v>223</v>
      </c>
      <c r="AB517">
        <v>2023</v>
      </c>
    </row>
    <row r="518" spans="1:28" x14ac:dyDescent="0.25">
      <c r="A518">
        <v>76</v>
      </c>
      <c r="B518" t="s">
        <v>839</v>
      </c>
      <c r="C518" t="s">
        <v>102</v>
      </c>
      <c r="D518" t="s">
        <v>94</v>
      </c>
      <c r="E518" t="s">
        <v>52</v>
      </c>
      <c r="F518" t="s">
        <v>100</v>
      </c>
      <c r="G518">
        <v>26000</v>
      </c>
      <c r="H518">
        <f t="shared" si="134"/>
        <v>22876.02</v>
      </c>
      <c r="I518">
        <f t="shared" si="128"/>
        <v>746.2</v>
      </c>
      <c r="J518">
        <f t="shared" si="129"/>
        <v>1845.9999999999998</v>
      </c>
      <c r="K518">
        <f t="shared" si="130"/>
        <v>286.00000000000006</v>
      </c>
      <c r="L518">
        <f t="shared" si="136"/>
        <v>790.4</v>
      </c>
      <c r="M518">
        <f t="shared" si="137"/>
        <v>1843.4</v>
      </c>
      <c r="N518">
        <v>1587.38</v>
      </c>
      <c r="O518">
        <f t="shared" si="131"/>
        <v>7099.38</v>
      </c>
      <c r="P518">
        <v>25</v>
      </c>
      <c r="Q518">
        <v>1000</v>
      </c>
      <c r="S518">
        <v>80.61</v>
      </c>
      <c r="T518">
        <v>200</v>
      </c>
      <c r="W518">
        <f t="shared" si="135"/>
        <v>1305.6099999999999</v>
      </c>
      <c r="X518">
        <f t="shared" si="132"/>
        <v>3123.98</v>
      </c>
      <c r="Y518">
        <f t="shared" si="138"/>
        <v>3689.3999999999996</v>
      </c>
      <c r="Z518">
        <f t="shared" si="139"/>
        <v>21570.41</v>
      </c>
      <c r="AA518" t="s">
        <v>223</v>
      </c>
      <c r="AB518">
        <v>2023</v>
      </c>
    </row>
    <row r="519" spans="1:28" x14ac:dyDescent="0.25">
      <c r="A519">
        <v>77</v>
      </c>
      <c r="B519" t="s">
        <v>840</v>
      </c>
      <c r="C519" t="s">
        <v>103</v>
      </c>
      <c r="D519" t="s">
        <v>94</v>
      </c>
      <c r="E519" t="s">
        <v>52</v>
      </c>
      <c r="F519" t="s">
        <v>100</v>
      </c>
      <c r="G519">
        <v>26000</v>
      </c>
      <c r="H519">
        <f t="shared" si="134"/>
        <v>24463.4</v>
      </c>
      <c r="I519">
        <f t="shared" si="128"/>
        <v>746.2</v>
      </c>
      <c r="J519">
        <f t="shared" si="129"/>
        <v>1845.9999999999998</v>
      </c>
      <c r="K519">
        <f t="shared" si="130"/>
        <v>286.00000000000006</v>
      </c>
      <c r="L519">
        <f t="shared" si="136"/>
        <v>790.4</v>
      </c>
      <c r="M519">
        <f t="shared" si="137"/>
        <v>1843.4</v>
      </c>
      <c r="O519">
        <f t="shared" si="131"/>
        <v>5512</v>
      </c>
      <c r="P519">
        <v>25</v>
      </c>
      <c r="Q519">
        <v>1000</v>
      </c>
      <c r="T519">
        <v>200</v>
      </c>
      <c r="W519">
        <f t="shared" si="135"/>
        <v>1225</v>
      </c>
      <c r="X519">
        <f t="shared" si="132"/>
        <v>1536.6</v>
      </c>
      <c r="Y519">
        <f t="shared" si="138"/>
        <v>3689.3999999999996</v>
      </c>
      <c r="Z519">
        <f t="shared" si="139"/>
        <v>23238.400000000001</v>
      </c>
      <c r="AA519" t="s">
        <v>223</v>
      </c>
      <c r="AB519">
        <v>2023</v>
      </c>
    </row>
    <row r="520" spans="1:28" x14ac:dyDescent="0.25">
      <c r="A520">
        <v>78</v>
      </c>
      <c r="B520" t="s">
        <v>841</v>
      </c>
      <c r="C520" t="s">
        <v>102</v>
      </c>
      <c r="D520" t="s">
        <v>842</v>
      </c>
      <c r="E520" t="s">
        <v>33</v>
      </c>
      <c r="F520" t="s">
        <v>100</v>
      </c>
      <c r="G520">
        <v>26000</v>
      </c>
      <c r="H520">
        <f t="shared" si="134"/>
        <v>24463.4</v>
      </c>
      <c r="I520">
        <f t="shared" si="128"/>
        <v>746.2</v>
      </c>
      <c r="J520">
        <f t="shared" si="129"/>
        <v>1845.9999999999998</v>
      </c>
      <c r="K520">
        <f t="shared" si="130"/>
        <v>286.00000000000006</v>
      </c>
      <c r="L520">
        <f t="shared" si="136"/>
        <v>790.4</v>
      </c>
      <c r="M520">
        <f t="shared" si="137"/>
        <v>1843.4</v>
      </c>
      <c r="O520">
        <f t="shared" si="131"/>
        <v>5512</v>
      </c>
      <c r="P520">
        <v>25</v>
      </c>
      <c r="T520">
        <v>200</v>
      </c>
      <c r="W520">
        <f t="shared" si="135"/>
        <v>225</v>
      </c>
      <c r="X520">
        <f t="shared" si="132"/>
        <v>1536.6</v>
      </c>
      <c r="Y520">
        <f t="shared" si="138"/>
        <v>3689.3999999999996</v>
      </c>
      <c r="Z520">
        <f t="shared" si="139"/>
        <v>24238.400000000001</v>
      </c>
      <c r="AA520" t="s">
        <v>223</v>
      </c>
      <c r="AB520">
        <v>2023</v>
      </c>
    </row>
    <row r="521" spans="1:28" x14ac:dyDescent="0.25">
      <c r="A521">
        <v>79</v>
      </c>
      <c r="B521" t="s">
        <v>843</v>
      </c>
      <c r="C521" t="s">
        <v>102</v>
      </c>
      <c r="D521" t="s">
        <v>842</v>
      </c>
      <c r="E521" t="s">
        <v>33</v>
      </c>
      <c r="F521" t="s">
        <v>100</v>
      </c>
      <c r="G521">
        <v>26000</v>
      </c>
      <c r="H521">
        <f t="shared" si="134"/>
        <v>24463.4</v>
      </c>
      <c r="I521">
        <f t="shared" si="128"/>
        <v>746.2</v>
      </c>
      <c r="J521">
        <f t="shared" si="129"/>
        <v>1845.9999999999998</v>
      </c>
      <c r="K521">
        <f t="shared" si="130"/>
        <v>286.00000000000006</v>
      </c>
      <c r="L521">
        <f t="shared" si="136"/>
        <v>790.4</v>
      </c>
      <c r="M521">
        <f t="shared" si="137"/>
        <v>1843.4</v>
      </c>
      <c r="O521">
        <f t="shared" si="131"/>
        <v>5512</v>
      </c>
      <c r="P521">
        <v>25</v>
      </c>
      <c r="S521">
        <v>7.8</v>
      </c>
      <c r="T521">
        <v>200</v>
      </c>
      <c r="W521">
        <f t="shared" si="135"/>
        <v>232.8</v>
      </c>
      <c r="X521">
        <f t="shared" si="132"/>
        <v>1536.6</v>
      </c>
      <c r="Y521">
        <f t="shared" si="138"/>
        <v>3689.3999999999996</v>
      </c>
      <c r="Z521">
        <f t="shared" si="139"/>
        <v>24230.6</v>
      </c>
      <c r="AA521" t="s">
        <v>223</v>
      </c>
      <c r="AB521">
        <v>2023</v>
      </c>
    </row>
    <row r="522" spans="1:28" x14ac:dyDescent="0.25">
      <c r="A522">
        <v>80</v>
      </c>
      <c r="B522" t="s">
        <v>844</v>
      </c>
      <c r="C522" t="s">
        <v>103</v>
      </c>
      <c r="D522" t="s">
        <v>94</v>
      </c>
      <c r="E522" t="s">
        <v>32</v>
      </c>
      <c r="F522" t="s">
        <v>100</v>
      </c>
      <c r="G522">
        <v>30000</v>
      </c>
      <c r="H522">
        <f t="shared" si="134"/>
        <v>28227</v>
      </c>
      <c r="I522">
        <f t="shared" si="128"/>
        <v>861</v>
      </c>
      <c r="J522">
        <f t="shared" si="129"/>
        <v>2130</v>
      </c>
      <c r="K522">
        <f t="shared" si="130"/>
        <v>330.00000000000006</v>
      </c>
      <c r="L522">
        <f t="shared" si="136"/>
        <v>912</v>
      </c>
      <c r="M522">
        <f t="shared" si="137"/>
        <v>2127</v>
      </c>
      <c r="O522">
        <f t="shared" si="131"/>
        <v>6360</v>
      </c>
      <c r="P522">
        <v>25</v>
      </c>
      <c r="T522">
        <v>200</v>
      </c>
      <c r="W522">
        <f t="shared" si="135"/>
        <v>225</v>
      </c>
      <c r="X522">
        <f t="shared" si="132"/>
        <v>1773</v>
      </c>
      <c r="Y522">
        <f t="shared" si="138"/>
        <v>4257</v>
      </c>
      <c r="Z522">
        <f t="shared" si="139"/>
        <v>28002</v>
      </c>
      <c r="AA522" t="s">
        <v>223</v>
      </c>
      <c r="AB522">
        <v>2023</v>
      </c>
    </row>
    <row r="523" spans="1:28" x14ac:dyDescent="0.25">
      <c r="A523">
        <v>81</v>
      </c>
      <c r="B523" t="s">
        <v>845</v>
      </c>
      <c r="C523" t="s">
        <v>102</v>
      </c>
      <c r="D523" t="s">
        <v>826</v>
      </c>
      <c r="E523" t="s">
        <v>846</v>
      </c>
      <c r="F523" t="s">
        <v>100</v>
      </c>
      <c r="G523">
        <v>36000</v>
      </c>
      <c r="H523">
        <f t="shared" si="134"/>
        <v>33872.400000000001</v>
      </c>
      <c r="I523">
        <f t="shared" si="128"/>
        <v>1033.2</v>
      </c>
      <c r="J523">
        <f t="shared" si="129"/>
        <v>2555.9999999999995</v>
      </c>
      <c r="K523">
        <f t="shared" si="130"/>
        <v>396.00000000000006</v>
      </c>
      <c r="L523">
        <f t="shared" si="136"/>
        <v>1094.4000000000001</v>
      </c>
      <c r="M523">
        <f t="shared" si="137"/>
        <v>2552.4</v>
      </c>
      <c r="O523">
        <f t="shared" si="131"/>
        <v>7632</v>
      </c>
      <c r="P523">
        <v>25</v>
      </c>
      <c r="S523">
        <v>623.95000000000005</v>
      </c>
      <c r="T523">
        <v>200</v>
      </c>
      <c r="W523">
        <f t="shared" si="135"/>
        <v>848.95</v>
      </c>
      <c r="X523">
        <f t="shared" si="132"/>
        <v>2127.6000000000004</v>
      </c>
      <c r="Y523">
        <f t="shared" si="138"/>
        <v>5108.3999999999996</v>
      </c>
      <c r="Z523">
        <f t="shared" si="139"/>
        <v>33023.449999999997</v>
      </c>
      <c r="AA523" t="s">
        <v>223</v>
      </c>
      <c r="AB523">
        <v>2023</v>
      </c>
    </row>
    <row r="524" spans="1:28" x14ac:dyDescent="0.25">
      <c r="A524">
        <v>82</v>
      </c>
      <c r="B524" t="s">
        <v>848</v>
      </c>
      <c r="C524" t="s">
        <v>103</v>
      </c>
      <c r="D524" t="s">
        <v>94</v>
      </c>
      <c r="E524" t="s">
        <v>52</v>
      </c>
      <c r="F524" t="s">
        <v>100</v>
      </c>
      <c r="G524">
        <v>30000</v>
      </c>
      <c r="H524">
        <f t="shared" si="134"/>
        <v>28227</v>
      </c>
      <c r="I524">
        <f t="shared" si="128"/>
        <v>861</v>
      </c>
      <c r="J524">
        <f t="shared" si="129"/>
        <v>2130</v>
      </c>
      <c r="K524">
        <f t="shared" si="130"/>
        <v>330.00000000000006</v>
      </c>
      <c r="L524">
        <f t="shared" si="136"/>
        <v>912</v>
      </c>
      <c r="M524">
        <f t="shared" si="137"/>
        <v>2127</v>
      </c>
      <c r="O524">
        <f t="shared" si="131"/>
        <v>6360</v>
      </c>
      <c r="P524">
        <v>25</v>
      </c>
      <c r="T524">
        <v>200</v>
      </c>
      <c r="W524">
        <f t="shared" si="135"/>
        <v>225</v>
      </c>
      <c r="X524">
        <f t="shared" si="132"/>
        <v>1773</v>
      </c>
      <c r="Y524">
        <f t="shared" si="138"/>
        <v>4257</v>
      </c>
      <c r="Z524">
        <f t="shared" si="139"/>
        <v>28002</v>
      </c>
      <c r="AA524" t="s">
        <v>223</v>
      </c>
      <c r="AB524">
        <v>2023</v>
      </c>
    </row>
    <row r="525" spans="1:28" x14ac:dyDescent="0.25">
      <c r="A525">
        <v>83</v>
      </c>
      <c r="B525" t="s">
        <v>851</v>
      </c>
      <c r="C525" t="s">
        <v>103</v>
      </c>
      <c r="D525" t="s">
        <v>94</v>
      </c>
      <c r="E525" t="s">
        <v>52</v>
      </c>
      <c r="F525" t="s">
        <v>100</v>
      </c>
      <c r="G525">
        <v>46000</v>
      </c>
      <c r="H525">
        <f t="shared" si="134"/>
        <v>43281.4</v>
      </c>
      <c r="I525">
        <f t="shared" si="128"/>
        <v>1320.2</v>
      </c>
      <c r="J525">
        <f t="shared" si="129"/>
        <v>3265.9999999999995</v>
      </c>
      <c r="K525">
        <f t="shared" si="130"/>
        <v>506.00000000000006</v>
      </c>
      <c r="L525">
        <f t="shared" si="136"/>
        <v>1398.4</v>
      </c>
      <c r="M525">
        <f t="shared" si="137"/>
        <v>3261.4</v>
      </c>
      <c r="O525">
        <f t="shared" si="131"/>
        <v>9752</v>
      </c>
      <c r="P525">
        <v>25</v>
      </c>
      <c r="T525">
        <v>200</v>
      </c>
      <c r="U525">
        <f>IF((H525*12)&gt;867123.01,(79776+(((H525*12)-867123.01)*0.25))/12,IF((H525*12)&gt;624329.01,(31216+(((H525*12)-624329.01)*0.2))/12,IF((H525*12)&gt;416220.01,(((H525*12)-416220.01)*0.15)/12,0)))</f>
        <v>1289.4598750000005</v>
      </c>
      <c r="W525">
        <f t="shared" si="135"/>
        <v>1514.4598750000005</v>
      </c>
      <c r="X525">
        <f t="shared" si="132"/>
        <v>2718.6000000000004</v>
      </c>
      <c r="Y525">
        <f t="shared" si="138"/>
        <v>6527.4</v>
      </c>
      <c r="Z525">
        <f t="shared" si="139"/>
        <v>41766.940125000001</v>
      </c>
      <c r="AA525" t="s">
        <v>223</v>
      </c>
      <c r="AB525">
        <v>2023</v>
      </c>
    </row>
    <row r="526" spans="1:28" x14ac:dyDescent="0.25">
      <c r="A526">
        <v>84</v>
      </c>
      <c r="B526" t="s">
        <v>174</v>
      </c>
      <c r="C526" t="s">
        <v>102</v>
      </c>
      <c r="D526" t="s">
        <v>94</v>
      </c>
      <c r="E526" t="s">
        <v>26</v>
      </c>
      <c r="F526" t="s">
        <v>100</v>
      </c>
      <c r="G526">
        <v>46000</v>
      </c>
      <c r="H526">
        <f t="shared" si="134"/>
        <v>43281.4</v>
      </c>
      <c r="I526">
        <f t="shared" si="128"/>
        <v>1320.2</v>
      </c>
      <c r="J526">
        <f t="shared" si="129"/>
        <v>3265.9999999999995</v>
      </c>
      <c r="K526">
        <f t="shared" si="130"/>
        <v>506.00000000000006</v>
      </c>
      <c r="L526">
        <f t="shared" si="136"/>
        <v>1398.4</v>
      </c>
      <c r="M526">
        <f t="shared" si="137"/>
        <v>3261.4</v>
      </c>
      <c r="O526">
        <f t="shared" si="131"/>
        <v>9752</v>
      </c>
      <c r="P526">
        <v>25</v>
      </c>
      <c r="S526">
        <v>1844.25</v>
      </c>
      <c r="T526">
        <v>200</v>
      </c>
      <c r="U526">
        <v>1289.46</v>
      </c>
      <c r="W526">
        <f t="shared" si="135"/>
        <v>3358.71</v>
      </c>
      <c r="X526">
        <f t="shared" si="132"/>
        <v>2718.6000000000004</v>
      </c>
      <c r="Y526">
        <f t="shared" si="138"/>
        <v>6527.4</v>
      </c>
      <c r="Z526">
        <f t="shared" si="139"/>
        <v>39922.69</v>
      </c>
      <c r="AA526" t="s">
        <v>223</v>
      </c>
      <c r="AB526">
        <v>2023</v>
      </c>
    </row>
    <row r="527" spans="1:28" x14ac:dyDescent="0.25">
      <c r="A527">
        <v>85</v>
      </c>
      <c r="B527" t="s">
        <v>856</v>
      </c>
      <c r="C527" t="s">
        <v>103</v>
      </c>
      <c r="D527" t="s">
        <v>94</v>
      </c>
      <c r="E527" t="s">
        <v>857</v>
      </c>
      <c r="F527" t="s">
        <v>100</v>
      </c>
      <c r="G527">
        <v>46000</v>
      </c>
      <c r="H527">
        <f t="shared" si="134"/>
        <v>43281.4</v>
      </c>
      <c r="I527">
        <f t="shared" si="128"/>
        <v>1320.2</v>
      </c>
      <c r="J527">
        <f t="shared" si="129"/>
        <v>3265.9999999999995</v>
      </c>
      <c r="K527">
        <f t="shared" si="130"/>
        <v>506.00000000000006</v>
      </c>
      <c r="L527">
        <f t="shared" si="136"/>
        <v>1398.4</v>
      </c>
      <c r="M527">
        <f t="shared" si="137"/>
        <v>3261.4</v>
      </c>
      <c r="O527">
        <f t="shared" si="131"/>
        <v>9752</v>
      </c>
      <c r="P527">
        <v>25</v>
      </c>
      <c r="S527">
        <v>330.59</v>
      </c>
      <c r="T527">
        <v>200</v>
      </c>
      <c r="U527">
        <f>IF((H527*12)&gt;867123.01,(79776+(((H527*12)-867123.01)*0.25))/12,IF((H527*12)&gt;624329.01,(31216+(((H527*12)-624329.01)*0.2))/12,IF((H527*12)&gt;416220.01,(((H527*12)-416220.01)*0.15)/12,0)))</f>
        <v>1289.4598750000005</v>
      </c>
      <c r="W527">
        <f t="shared" si="135"/>
        <v>1845.0498750000004</v>
      </c>
      <c r="X527">
        <f t="shared" si="132"/>
        <v>2718.6000000000004</v>
      </c>
      <c r="Y527">
        <f t="shared" si="138"/>
        <v>6527.4</v>
      </c>
      <c r="Z527">
        <f t="shared" si="139"/>
        <v>41436.350124999997</v>
      </c>
      <c r="AA527" t="s">
        <v>223</v>
      </c>
      <c r="AB527">
        <v>2023</v>
      </c>
    </row>
    <row r="528" spans="1:28" x14ac:dyDescent="0.25">
      <c r="A528">
        <v>86</v>
      </c>
      <c r="B528" t="s">
        <v>858</v>
      </c>
      <c r="C528" t="s">
        <v>103</v>
      </c>
      <c r="D528" t="s">
        <v>94</v>
      </c>
      <c r="E528" t="s">
        <v>52</v>
      </c>
      <c r="F528" t="s">
        <v>100</v>
      </c>
      <c r="G528">
        <v>36000</v>
      </c>
      <c r="H528">
        <f t="shared" si="134"/>
        <v>33872.400000000001</v>
      </c>
      <c r="I528">
        <f t="shared" si="128"/>
        <v>1033.2</v>
      </c>
      <c r="J528">
        <f t="shared" si="129"/>
        <v>2555.9999999999995</v>
      </c>
      <c r="K528">
        <f t="shared" si="130"/>
        <v>396.00000000000006</v>
      </c>
      <c r="L528">
        <f t="shared" si="136"/>
        <v>1094.4000000000001</v>
      </c>
      <c r="M528">
        <f t="shared" si="137"/>
        <v>2552.4</v>
      </c>
      <c r="O528">
        <f t="shared" si="131"/>
        <v>7632</v>
      </c>
      <c r="P528">
        <v>25</v>
      </c>
      <c r="S528">
        <v>1728.55</v>
      </c>
      <c r="T528">
        <v>200</v>
      </c>
      <c r="U528">
        <f t="shared" ref="U528:U552" si="140">IF((H528*12)&gt;867123.01,(79776+(((H528*12)-867123.01)*0.25))/12,IF((H528*12)&gt;624329.01,(31216+(((H528*12)-624329.01)*0.2))/12,IF((H528*12)&gt;416220.01,(((H528*12)-416220.01)*0.15)/12,0)))</f>
        <v>0</v>
      </c>
      <c r="W528">
        <f t="shared" si="135"/>
        <v>1953.55</v>
      </c>
      <c r="X528">
        <f t="shared" si="132"/>
        <v>2127.6000000000004</v>
      </c>
      <c r="Y528">
        <f t="shared" si="138"/>
        <v>5108.3999999999996</v>
      </c>
      <c r="Z528">
        <f t="shared" si="139"/>
        <v>31918.85</v>
      </c>
      <c r="AA528" t="s">
        <v>223</v>
      </c>
      <c r="AB528">
        <v>2023</v>
      </c>
    </row>
    <row r="529" spans="1:28" x14ac:dyDescent="0.25">
      <c r="A529">
        <v>87</v>
      </c>
      <c r="B529" t="s">
        <v>859</v>
      </c>
      <c r="C529" t="s">
        <v>102</v>
      </c>
      <c r="D529" t="s">
        <v>6</v>
      </c>
      <c r="E529" t="s">
        <v>26</v>
      </c>
      <c r="F529" t="s">
        <v>100</v>
      </c>
      <c r="G529">
        <v>36000</v>
      </c>
      <c r="H529">
        <f t="shared" si="134"/>
        <v>33872.400000000001</v>
      </c>
      <c r="I529">
        <f t="shared" si="128"/>
        <v>1033.2</v>
      </c>
      <c r="J529">
        <f t="shared" si="129"/>
        <v>2555.9999999999995</v>
      </c>
      <c r="K529">
        <f t="shared" si="130"/>
        <v>396.00000000000006</v>
      </c>
      <c r="L529">
        <f t="shared" si="136"/>
        <v>1094.4000000000001</v>
      </c>
      <c r="M529">
        <f t="shared" si="137"/>
        <v>2552.4</v>
      </c>
      <c r="O529">
        <f t="shared" si="131"/>
        <v>7632</v>
      </c>
      <c r="P529">
        <v>25</v>
      </c>
      <c r="T529">
        <v>200</v>
      </c>
      <c r="U529">
        <f t="shared" si="140"/>
        <v>0</v>
      </c>
      <c r="W529">
        <f t="shared" si="135"/>
        <v>225</v>
      </c>
      <c r="X529">
        <f t="shared" si="132"/>
        <v>2127.6000000000004</v>
      </c>
      <c r="Y529">
        <f t="shared" si="138"/>
        <v>5108.3999999999996</v>
      </c>
      <c r="Z529">
        <f t="shared" si="139"/>
        <v>33647.4</v>
      </c>
      <c r="AA529" t="s">
        <v>223</v>
      </c>
      <c r="AB529">
        <v>2023</v>
      </c>
    </row>
    <row r="530" spans="1:28" x14ac:dyDescent="0.25">
      <c r="A530">
        <v>88</v>
      </c>
      <c r="B530" t="s">
        <v>860</v>
      </c>
      <c r="C530" t="s">
        <v>103</v>
      </c>
      <c r="D530" t="s">
        <v>861</v>
      </c>
      <c r="E530" t="s">
        <v>862</v>
      </c>
      <c r="F530" t="s">
        <v>100</v>
      </c>
      <c r="G530">
        <v>30000</v>
      </c>
      <c r="H530">
        <f t="shared" si="134"/>
        <v>28227</v>
      </c>
      <c r="I530">
        <f t="shared" si="128"/>
        <v>861</v>
      </c>
      <c r="J530">
        <f t="shared" si="129"/>
        <v>2130</v>
      </c>
      <c r="K530">
        <f t="shared" si="130"/>
        <v>330.00000000000006</v>
      </c>
      <c r="L530">
        <f t="shared" si="136"/>
        <v>912</v>
      </c>
      <c r="M530">
        <f t="shared" si="137"/>
        <v>2127</v>
      </c>
      <c r="O530">
        <f t="shared" si="131"/>
        <v>6360</v>
      </c>
      <c r="P530">
        <v>25</v>
      </c>
      <c r="Q530">
        <v>500</v>
      </c>
      <c r="S530">
        <v>277.35000000000002</v>
      </c>
      <c r="T530">
        <v>200</v>
      </c>
      <c r="U530">
        <f t="shared" si="140"/>
        <v>0</v>
      </c>
      <c r="W530">
        <f t="shared" si="135"/>
        <v>1002.35</v>
      </c>
      <c r="X530">
        <f t="shared" si="132"/>
        <v>1773</v>
      </c>
      <c r="Y530">
        <f t="shared" si="138"/>
        <v>4257</v>
      </c>
      <c r="Z530">
        <f t="shared" si="139"/>
        <v>27224.65</v>
      </c>
      <c r="AA530" t="s">
        <v>223</v>
      </c>
      <c r="AB530">
        <v>2023</v>
      </c>
    </row>
    <row r="531" spans="1:28" x14ac:dyDescent="0.25">
      <c r="A531">
        <v>89</v>
      </c>
      <c r="B531" t="s">
        <v>176</v>
      </c>
      <c r="C531" t="s">
        <v>102</v>
      </c>
      <c r="D531" t="s">
        <v>94</v>
      </c>
      <c r="E531" t="s">
        <v>26</v>
      </c>
      <c r="F531" t="s">
        <v>100</v>
      </c>
      <c r="G531">
        <v>36000</v>
      </c>
      <c r="H531">
        <f t="shared" si="134"/>
        <v>33872.400000000001</v>
      </c>
      <c r="I531">
        <f t="shared" si="128"/>
        <v>1033.2</v>
      </c>
      <c r="J531">
        <f t="shared" si="129"/>
        <v>2555.9999999999995</v>
      </c>
      <c r="K531">
        <f t="shared" si="130"/>
        <v>396.00000000000006</v>
      </c>
      <c r="L531">
        <f t="shared" si="136"/>
        <v>1094.4000000000001</v>
      </c>
      <c r="M531">
        <f t="shared" si="137"/>
        <v>2552.4</v>
      </c>
      <c r="O531">
        <f t="shared" si="131"/>
        <v>7632</v>
      </c>
      <c r="P531">
        <v>25</v>
      </c>
      <c r="S531">
        <v>50.01</v>
      </c>
      <c r="T531">
        <v>200</v>
      </c>
      <c r="U531">
        <f t="shared" si="140"/>
        <v>0</v>
      </c>
      <c r="W531">
        <f t="shared" si="135"/>
        <v>275.01</v>
      </c>
      <c r="X531">
        <f t="shared" si="132"/>
        <v>2127.6000000000004</v>
      </c>
      <c r="Y531">
        <f t="shared" si="138"/>
        <v>5108.3999999999996</v>
      </c>
      <c r="Z531">
        <f t="shared" si="139"/>
        <v>33597.39</v>
      </c>
      <c r="AA531" t="s">
        <v>223</v>
      </c>
      <c r="AB531">
        <v>2023</v>
      </c>
    </row>
    <row r="532" spans="1:28" x14ac:dyDescent="0.25">
      <c r="A532">
        <v>90</v>
      </c>
      <c r="B532" t="s">
        <v>850</v>
      </c>
      <c r="C532" t="s">
        <v>102</v>
      </c>
      <c r="D532" t="s">
        <v>94</v>
      </c>
      <c r="E532" t="s">
        <v>765</v>
      </c>
      <c r="F532" t="s">
        <v>100</v>
      </c>
      <c r="G532">
        <v>20000</v>
      </c>
      <c r="H532">
        <f>+G532-(I532+L532+N532)</f>
        <v>18818</v>
      </c>
      <c r="I532">
        <f t="shared" si="128"/>
        <v>574</v>
      </c>
      <c r="J532">
        <f t="shared" si="129"/>
        <v>1419.9999999999998</v>
      </c>
      <c r="K532">
        <f t="shared" si="130"/>
        <v>220.00000000000003</v>
      </c>
      <c r="L532">
        <f t="shared" si="136"/>
        <v>608</v>
      </c>
      <c r="M532">
        <f t="shared" si="137"/>
        <v>1418</v>
      </c>
      <c r="O532">
        <f>+I532+J532+K532+L532+M532+N532</f>
        <v>4240</v>
      </c>
      <c r="P532">
        <v>25</v>
      </c>
      <c r="T532">
        <v>200</v>
      </c>
      <c r="U532">
        <f t="shared" si="140"/>
        <v>0</v>
      </c>
      <c r="W532">
        <f t="shared" si="135"/>
        <v>225</v>
      </c>
      <c r="X532">
        <f t="shared" si="132"/>
        <v>1182</v>
      </c>
      <c r="Y532">
        <f>+J532+M532</f>
        <v>2838</v>
      </c>
      <c r="Z532">
        <f t="shared" si="139"/>
        <v>18593</v>
      </c>
      <c r="AA532" t="s">
        <v>223</v>
      </c>
      <c r="AB532">
        <v>2023</v>
      </c>
    </row>
    <row r="533" spans="1:28" x14ac:dyDescent="0.25">
      <c r="A533">
        <v>91</v>
      </c>
      <c r="B533" t="s">
        <v>202</v>
      </c>
      <c r="C533" t="s">
        <v>102</v>
      </c>
      <c r="D533" t="s">
        <v>22</v>
      </c>
      <c r="E533" t="s">
        <v>37</v>
      </c>
      <c r="F533" t="s">
        <v>100</v>
      </c>
      <c r="G533">
        <v>25000</v>
      </c>
      <c r="H533">
        <f t="shared" ref="H533:H552" si="141">+G533-(I533+L533+N533)</f>
        <v>23522.5</v>
      </c>
      <c r="I533">
        <f t="shared" si="128"/>
        <v>717.5</v>
      </c>
      <c r="J533">
        <f t="shared" si="129"/>
        <v>1774.9999999999998</v>
      </c>
      <c r="K533">
        <f t="shared" si="130"/>
        <v>275</v>
      </c>
      <c r="L533">
        <f t="shared" si="136"/>
        <v>760</v>
      </c>
      <c r="M533">
        <f t="shared" si="137"/>
        <v>1772.5000000000002</v>
      </c>
      <c r="O533">
        <f t="shared" ref="O533:O552" si="142">+I533+J533+K533+L533+M533+N533</f>
        <v>5300</v>
      </c>
      <c r="P533">
        <v>25</v>
      </c>
      <c r="Q533">
        <v>1638.06</v>
      </c>
      <c r="T533">
        <v>200</v>
      </c>
      <c r="U533">
        <f t="shared" si="140"/>
        <v>0</v>
      </c>
      <c r="W533">
        <f t="shared" si="135"/>
        <v>1863.06</v>
      </c>
      <c r="X533">
        <f t="shared" si="132"/>
        <v>1477.5</v>
      </c>
      <c r="Y533">
        <f t="shared" ref="Y533:Y552" si="143">+J533+M533</f>
        <v>3547.5</v>
      </c>
      <c r="Z533">
        <f t="shared" si="139"/>
        <v>21659.439999999999</v>
      </c>
      <c r="AA533" t="s">
        <v>223</v>
      </c>
      <c r="AB533">
        <v>2023</v>
      </c>
    </row>
    <row r="534" spans="1:28" x14ac:dyDescent="0.25">
      <c r="A534">
        <v>92</v>
      </c>
      <c r="B534" t="s">
        <v>203</v>
      </c>
      <c r="C534" t="s">
        <v>102</v>
      </c>
      <c r="D534" t="s">
        <v>6</v>
      </c>
      <c r="E534" t="s">
        <v>37</v>
      </c>
      <c r="F534" t="s">
        <v>100</v>
      </c>
      <c r="G534">
        <v>15000</v>
      </c>
      <c r="H534">
        <f t="shared" si="141"/>
        <v>14113.5</v>
      </c>
      <c r="I534">
        <f t="shared" si="128"/>
        <v>430.5</v>
      </c>
      <c r="J534">
        <f t="shared" si="129"/>
        <v>1065</v>
      </c>
      <c r="K534">
        <f t="shared" si="130"/>
        <v>165.00000000000003</v>
      </c>
      <c r="L534">
        <f t="shared" si="136"/>
        <v>456</v>
      </c>
      <c r="M534">
        <f t="shared" si="137"/>
        <v>1063.5</v>
      </c>
      <c r="O534">
        <f t="shared" si="142"/>
        <v>3180</v>
      </c>
      <c r="P534">
        <v>25</v>
      </c>
      <c r="T534">
        <v>200</v>
      </c>
      <c r="U534">
        <f t="shared" si="140"/>
        <v>0</v>
      </c>
      <c r="W534">
        <f t="shared" si="135"/>
        <v>225</v>
      </c>
      <c r="X534">
        <f t="shared" si="132"/>
        <v>886.5</v>
      </c>
      <c r="Y534">
        <f t="shared" si="143"/>
        <v>2128.5</v>
      </c>
      <c r="Z534">
        <f t="shared" si="139"/>
        <v>13888.5</v>
      </c>
      <c r="AA534" t="s">
        <v>223</v>
      </c>
      <c r="AB534">
        <v>2023</v>
      </c>
    </row>
    <row r="535" spans="1:28" x14ac:dyDescent="0.25">
      <c r="A535">
        <v>93</v>
      </c>
      <c r="B535" t="s">
        <v>204</v>
      </c>
      <c r="C535" t="s">
        <v>102</v>
      </c>
      <c r="D535" t="s">
        <v>6</v>
      </c>
      <c r="E535" t="s">
        <v>37</v>
      </c>
      <c r="F535" t="s">
        <v>100</v>
      </c>
      <c r="G535">
        <v>15000</v>
      </c>
      <c r="H535">
        <f t="shared" si="141"/>
        <v>14113.5</v>
      </c>
      <c r="I535">
        <f t="shared" si="128"/>
        <v>430.5</v>
      </c>
      <c r="J535">
        <f t="shared" si="129"/>
        <v>1065</v>
      </c>
      <c r="K535">
        <f t="shared" si="130"/>
        <v>165.00000000000003</v>
      </c>
      <c r="L535">
        <f t="shared" si="136"/>
        <v>456</v>
      </c>
      <c r="M535">
        <f t="shared" si="137"/>
        <v>1063.5</v>
      </c>
      <c r="O535">
        <f t="shared" si="142"/>
        <v>3180</v>
      </c>
      <c r="P535">
        <v>25</v>
      </c>
      <c r="T535">
        <v>200</v>
      </c>
      <c r="U535">
        <f t="shared" si="140"/>
        <v>0</v>
      </c>
      <c r="W535">
        <f t="shared" si="135"/>
        <v>225</v>
      </c>
      <c r="X535">
        <f t="shared" si="132"/>
        <v>886.5</v>
      </c>
      <c r="Y535">
        <f t="shared" si="143"/>
        <v>2128.5</v>
      </c>
      <c r="Z535">
        <f t="shared" si="139"/>
        <v>13888.5</v>
      </c>
      <c r="AA535" t="s">
        <v>223</v>
      </c>
      <c r="AB535">
        <v>2023</v>
      </c>
    </row>
    <row r="536" spans="1:28" x14ac:dyDescent="0.25">
      <c r="A536">
        <v>94</v>
      </c>
      <c r="B536" t="s">
        <v>205</v>
      </c>
      <c r="C536" t="s">
        <v>102</v>
      </c>
      <c r="D536" t="s">
        <v>6</v>
      </c>
      <c r="E536" t="s">
        <v>37</v>
      </c>
      <c r="F536" t="s">
        <v>100</v>
      </c>
      <c r="G536">
        <v>25000</v>
      </c>
      <c r="H536">
        <f t="shared" si="141"/>
        <v>23522.5</v>
      </c>
      <c r="I536">
        <f t="shared" si="128"/>
        <v>717.5</v>
      </c>
      <c r="J536">
        <f t="shared" si="129"/>
        <v>1774.9999999999998</v>
      </c>
      <c r="K536">
        <f t="shared" si="130"/>
        <v>275</v>
      </c>
      <c r="L536">
        <f t="shared" si="136"/>
        <v>760</v>
      </c>
      <c r="M536">
        <f t="shared" si="137"/>
        <v>1772.5000000000002</v>
      </c>
      <c r="O536">
        <f t="shared" si="142"/>
        <v>5300</v>
      </c>
      <c r="P536">
        <v>25</v>
      </c>
      <c r="T536">
        <v>200</v>
      </c>
      <c r="U536">
        <f t="shared" si="140"/>
        <v>0</v>
      </c>
      <c r="W536">
        <f t="shared" si="135"/>
        <v>225</v>
      </c>
      <c r="X536">
        <f t="shared" si="132"/>
        <v>1477.5</v>
      </c>
      <c r="Y536">
        <f t="shared" si="143"/>
        <v>3547.5</v>
      </c>
      <c r="Z536">
        <f t="shared" si="139"/>
        <v>23297.5</v>
      </c>
      <c r="AA536" t="s">
        <v>223</v>
      </c>
      <c r="AB536">
        <v>2023</v>
      </c>
    </row>
    <row r="537" spans="1:28" x14ac:dyDescent="0.25">
      <c r="A537">
        <v>95</v>
      </c>
      <c r="B537" t="s">
        <v>813</v>
      </c>
      <c r="C537" t="s">
        <v>102</v>
      </c>
      <c r="D537" t="s">
        <v>94</v>
      </c>
      <c r="E537" t="s">
        <v>37</v>
      </c>
      <c r="F537" t="s">
        <v>100</v>
      </c>
      <c r="G537">
        <v>25000</v>
      </c>
      <c r="H537">
        <f t="shared" si="141"/>
        <v>23522.5</v>
      </c>
      <c r="I537">
        <f t="shared" si="128"/>
        <v>717.5</v>
      </c>
      <c r="J537">
        <f t="shared" si="129"/>
        <v>1774.9999999999998</v>
      </c>
      <c r="K537">
        <f t="shared" si="130"/>
        <v>275</v>
      </c>
      <c r="L537">
        <f t="shared" si="136"/>
        <v>760</v>
      </c>
      <c r="M537">
        <f t="shared" si="137"/>
        <v>1772.5000000000002</v>
      </c>
      <c r="O537">
        <f t="shared" si="142"/>
        <v>5300</v>
      </c>
      <c r="P537">
        <v>25</v>
      </c>
      <c r="Q537">
        <v>2100.16</v>
      </c>
      <c r="T537">
        <v>200</v>
      </c>
      <c r="U537">
        <f t="shared" si="140"/>
        <v>0</v>
      </c>
      <c r="W537">
        <f t="shared" si="135"/>
        <v>2325.16</v>
      </c>
      <c r="X537">
        <f t="shared" si="132"/>
        <v>1477.5</v>
      </c>
      <c r="Y537">
        <f t="shared" si="143"/>
        <v>3547.5</v>
      </c>
      <c r="Z537">
        <f t="shared" si="139"/>
        <v>21197.34</v>
      </c>
      <c r="AA537" t="s">
        <v>223</v>
      </c>
      <c r="AB537">
        <v>2023</v>
      </c>
    </row>
    <row r="538" spans="1:28" x14ac:dyDescent="0.25">
      <c r="A538">
        <v>96</v>
      </c>
      <c r="B538" t="s">
        <v>193</v>
      </c>
      <c r="C538" t="s">
        <v>103</v>
      </c>
      <c r="D538" t="s">
        <v>22</v>
      </c>
      <c r="E538" t="s">
        <v>54</v>
      </c>
      <c r="F538" t="s">
        <v>100</v>
      </c>
      <c r="G538">
        <v>30000</v>
      </c>
      <c r="H538">
        <f t="shared" si="141"/>
        <v>26639.62</v>
      </c>
      <c r="I538">
        <f t="shared" si="128"/>
        <v>861</v>
      </c>
      <c r="J538">
        <f t="shared" si="129"/>
        <v>2130</v>
      </c>
      <c r="K538">
        <f t="shared" si="130"/>
        <v>330.00000000000006</v>
      </c>
      <c r="L538">
        <f t="shared" si="136"/>
        <v>912</v>
      </c>
      <c r="M538">
        <f t="shared" si="137"/>
        <v>2127</v>
      </c>
      <c r="N538">
        <v>1587.38</v>
      </c>
      <c r="O538">
        <f t="shared" si="142"/>
        <v>7947.38</v>
      </c>
      <c r="P538">
        <v>25</v>
      </c>
      <c r="Q538">
        <v>500</v>
      </c>
      <c r="T538">
        <v>200</v>
      </c>
      <c r="U538">
        <f t="shared" si="140"/>
        <v>0</v>
      </c>
      <c r="W538">
        <f t="shared" si="135"/>
        <v>725</v>
      </c>
      <c r="X538">
        <f t="shared" si="132"/>
        <v>3360.38</v>
      </c>
      <c r="Y538">
        <f t="shared" si="143"/>
        <v>4257</v>
      </c>
      <c r="Z538">
        <f t="shared" si="139"/>
        <v>25914.62</v>
      </c>
      <c r="AA538" t="s">
        <v>223</v>
      </c>
      <c r="AB538">
        <v>2023</v>
      </c>
    </row>
    <row r="539" spans="1:28" x14ac:dyDescent="0.25">
      <c r="A539">
        <v>97</v>
      </c>
      <c r="B539" t="s">
        <v>197</v>
      </c>
      <c r="C539" t="s">
        <v>103</v>
      </c>
      <c r="D539" t="s">
        <v>94</v>
      </c>
      <c r="E539" t="s">
        <v>54</v>
      </c>
      <c r="F539" t="s">
        <v>100</v>
      </c>
      <c r="G539">
        <v>30000</v>
      </c>
      <c r="H539">
        <f t="shared" si="141"/>
        <v>28227</v>
      </c>
      <c r="I539">
        <f t="shared" si="128"/>
        <v>861</v>
      </c>
      <c r="J539">
        <f t="shared" si="129"/>
        <v>2130</v>
      </c>
      <c r="K539">
        <f t="shared" si="130"/>
        <v>330.00000000000006</v>
      </c>
      <c r="L539">
        <f t="shared" si="136"/>
        <v>912</v>
      </c>
      <c r="M539">
        <f t="shared" si="137"/>
        <v>2127</v>
      </c>
      <c r="O539">
        <f t="shared" si="142"/>
        <v>6360</v>
      </c>
      <c r="P539">
        <v>25</v>
      </c>
      <c r="T539">
        <v>200</v>
      </c>
      <c r="U539">
        <f t="shared" si="140"/>
        <v>0</v>
      </c>
      <c r="W539">
        <f t="shared" si="135"/>
        <v>225</v>
      </c>
      <c r="X539">
        <f t="shared" si="132"/>
        <v>1773</v>
      </c>
      <c r="Y539">
        <f t="shared" si="143"/>
        <v>4257</v>
      </c>
      <c r="Z539">
        <f t="shared" si="139"/>
        <v>28002</v>
      </c>
      <c r="AA539" t="s">
        <v>223</v>
      </c>
      <c r="AB539">
        <v>2023</v>
      </c>
    </row>
    <row r="540" spans="1:28" x14ac:dyDescent="0.25">
      <c r="A540">
        <v>98</v>
      </c>
      <c r="B540" t="s">
        <v>898</v>
      </c>
      <c r="C540" t="s">
        <v>103</v>
      </c>
      <c r="D540" t="s">
        <v>22</v>
      </c>
      <c r="E540" t="s">
        <v>54</v>
      </c>
      <c r="F540" t="s">
        <v>100</v>
      </c>
      <c r="G540">
        <v>30000</v>
      </c>
      <c r="H540">
        <f t="shared" si="141"/>
        <v>28227</v>
      </c>
      <c r="I540">
        <f t="shared" si="128"/>
        <v>861</v>
      </c>
      <c r="J540">
        <f t="shared" si="129"/>
        <v>2130</v>
      </c>
      <c r="K540">
        <f t="shared" si="130"/>
        <v>330.00000000000006</v>
      </c>
      <c r="L540">
        <f t="shared" si="136"/>
        <v>912</v>
      </c>
      <c r="M540">
        <f t="shared" si="137"/>
        <v>2127</v>
      </c>
      <c r="O540">
        <f t="shared" si="142"/>
        <v>6360</v>
      </c>
      <c r="P540">
        <v>25</v>
      </c>
      <c r="Q540">
        <v>4777.8999999999996</v>
      </c>
      <c r="T540">
        <v>200</v>
      </c>
      <c r="U540">
        <f t="shared" si="140"/>
        <v>0</v>
      </c>
      <c r="W540">
        <f t="shared" si="135"/>
        <v>5002.8999999999996</v>
      </c>
      <c r="X540">
        <f t="shared" si="132"/>
        <v>1773</v>
      </c>
      <c r="Y540">
        <f t="shared" si="143"/>
        <v>4257</v>
      </c>
      <c r="Z540">
        <f t="shared" si="139"/>
        <v>23224.1</v>
      </c>
      <c r="AA540" t="s">
        <v>223</v>
      </c>
      <c r="AB540">
        <v>2023</v>
      </c>
    </row>
    <row r="541" spans="1:28" x14ac:dyDescent="0.25">
      <c r="A541">
        <v>99</v>
      </c>
      <c r="B541" t="s">
        <v>200</v>
      </c>
      <c r="C541" t="s">
        <v>103</v>
      </c>
      <c r="D541" t="s">
        <v>19</v>
      </c>
      <c r="E541" t="s">
        <v>60</v>
      </c>
      <c r="F541" t="s">
        <v>100</v>
      </c>
      <c r="G541">
        <v>35000</v>
      </c>
      <c r="H541">
        <f t="shared" si="141"/>
        <v>32931.5</v>
      </c>
      <c r="I541">
        <f t="shared" si="128"/>
        <v>1004.5</v>
      </c>
      <c r="J541">
        <f t="shared" si="129"/>
        <v>2485</v>
      </c>
      <c r="K541">
        <f t="shared" si="130"/>
        <v>385.00000000000006</v>
      </c>
      <c r="L541">
        <f t="shared" si="136"/>
        <v>1064</v>
      </c>
      <c r="M541">
        <f t="shared" si="137"/>
        <v>2481.5</v>
      </c>
      <c r="O541">
        <f t="shared" si="142"/>
        <v>7420</v>
      </c>
      <c r="P541">
        <v>25</v>
      </c>
      <c r="Q541">
        <v>17474.189999999999</v>
      </c>
      <c r="S541">
        <v>1726.67</v>
      </c>
      <c r="T541">
        <v>200</v>
      </c>
      <c r="U541">
        <f t="shared" si="140"/>
        <v>0</v>
      </c>
      <c r="W541">
        <f t="shared" si="135"/>
        <v>19425.86</v>
      </c>
      <c r="X541">
        <f t="shared" si="132"/>
        <v>2068.5</v>
      </c>
      <c r="Y541">
        <f t="shared" si="143"/>
        <v>4966.5</v>
      </c>
      <c r="Z541">
        <f t="shared" si="139"/>
        <v>13505.64</v>
      </c>
      <c r="AA541" t="s">
        <v>223</v>
      </c>
      <c r="AB541">
        <v>2023</v>
      </c>
    </row>
    <row r="542" spans="1:28" x14ac:dyDescent="0.25">
      <c r="A542">
        <v>100</v>
      </c>
      <c r="B542" t="s">
        <v>814</v>
      </c>
      <c r="C542" t="s">
        <v>103</v>
      </c>
      <c r="D542" t="s">
        <v>811</v>
      </c>
      <c r="E542" t="s">
        <v>54</v>
      </c>
      <c r="F542" t="s">
        <v>99</v>
      </c>
      <c r="G542">
        <v>45000</v>
      </c>
      <c r="H542">
        <f t="shared" si="141"/>
        <v>42340.5</v>
      </c>
      <c r="I542">
        <f t="shared" si="128"/>
        <v>1291.5</v>
      </c>
      <c r="J542">
        <f t="shared" si="129"/>
        <v>3194.9999999999995</v>
      </c>
      <c r="K542">
        <f t="shared" si="130"/>
        <v>495.00000000000006</v>
      </c>
      <c r="L542">
        <f t="shared" si="136"/>
        <v>1368</v>
      </c>
      <c r="M542">
        <f t="shared" si="137"/>
        <v>3190.5</v>
      </c>
      <c r="O542">
        <f t="shared" si="142"/>
        <v>9540</v>
      </c>
      <c r="P542">
        <v>25</v>
      </c>
      <c r="Q542">
        <v>1500</v>
      </c>
      <c r="S542">
        <v>797.28</v>
      </c>
      <c r="T542">
        <v>200</v>
      </c>
      <c r="U542">
        <v>1148.33</v>
      </c>
      <c r="W542">
        <f>P542+Q542+R542+S542+T542+U542</f>
        <v>3670.6099999999997</v>
      </c>
      <c r="X542">
        <f t="shared" si="132"/>
        <v>2659.5</v>
      </c>
      <c r="Y542">
        <f t="shared" si="143"/>
        <v>6385.5</v>
      </c>
      <c r="Z542">
        <f t="shared" si="139"/>
        <v>38669.89</v>
      </c>
      <c r="AA542" t="s">
        <v>223</v>
      </c>
      <c r="AB542">
        <v>2023</v>
      </c>
    </row>
    <row r="543" spans="1:28" x14ac:dyDescent="0.25">
      <c r="A543">
        <v>101</v>
      </c>
      <c r="B543" t="s">
        <v>895</v>
      </c>
      <c r="C543" t="s">
        <v>103</v>
      </c>
      <c r="D543" t="s">
        <v>22</v>
      </c>
      <c r="E543" t="s">
        <v>883</v>
      </c>
      <c r="F543" t="s">
        <v>84</v>
      </c>
      <c r="G543">
        <v>26000</v>
      </c>
      <c r="H543">
        <f t="shared" si="141"/>
        <v>24463.4</v>
      </c>
      <c r="I543">
        <f t="shared" si="128"/>
        <v>746.2</v>
      </c>
      <c r="J543">
        <f t="shared" si="129"/>
        <v>1845.9999999999998</v>
      </c>
      <c r="K543">
        <f t="shared" si="130"/>
        <v>286.00000000000006</v>
      </c>
      <c r="L543">
        <f t="shared" si="136"/>
        <v>790.4</v>
      </c>
      <c r="M543">
        <f t="shared" si="137"/>
        <v>1843.4</v>
      </c>
      <c r="O543">
        <f t="shared" si="142"/>
        <v>5512</v>
      </c>
      <c r="P543">
        <v>25</v>
      </c>
      <c r="T543">
        <v>200</v>
      </c>
      <c r="U543">
        <f t="shared" si="140"/>
        <v>0</v>
      </c>
      <c r="W543">
        <f t="shared" ref="W543:W552" si="144">P543+Q543+R543+S543+T543+U543</f>
        <v>225</v>
      </c>
      <c r="X543">
        <f t="shared" si="132"/>
        <v>1536.6</v>
      </c>
      <c r="Y543">
        <f t="shared" si="143"/>
        <v>3689.3999999999996</v>
      </c>
      <c r="Z543">
        <f t="shared" si="139"/>
        <v>24238.400000000001</v>
      </c>
      <c r="AA543" t="s">
        <v>223</v>
      </c>
      <c r="AB543">
        <v>2023</v>
      </c>
    </row>
    <row r="544" spans="1:28" x14ac:dyDescent="0.25">
      <c r="A544">
        <v>102</v>
      </c>
      <c r="B544" t="s">
        <v>884</v>
      </c>
      <c r="C544" t="s">
        <v>103</v>
      </c>
      <c r="D544" t="s">
        <v>22</v>
      </c>
      <c r="E544" t="s">
        <v>54</v>
      </c>
      <c r="F544" t="s">
        <v>84</v>
      </c>
      <c r="G544">
        <v>25000</v>
      </c>
      <c r="H544">
        <f t="shared" si="141"/>
        <v>23522.5</v>
      </c>
      <c r="I544">
        <f t="shared" si="128"/>
        <v>717.5</v>
      </c>
      <c r="J544">
        <f t="shared" si="129"/>
        <v>1774.9999999999998</v>
      </c>
      <c r="K544">
        <f t="shared" si="130"/>
        <v>275</v>
      </c>
      <c r="L544">
        <f t="shared" si="136"/>
        <v>760</v>
      </c>
      <c r="M544">
        <f t="shared" si="137"/>
        <v>1772.5000000000002</v>
      </c>
      <c r="O544">
        <f t="shared" si="142"/>
        <v>5300</v>
      </c>
      <c r="P544">
        <v>25</v>
      </c>
      <c r="T544">
        <v>200</v>
      </c>
      <c r="U544">
        <f t="shared" si="140"/>
        <v>0</v>
      </c>
      <c r="W544">
        <f t="shared" si="144"/>
        <v>225</v>
      </c>
      <c r="X544">
        <f t="shared" si="132"/>
        <v>1477.5</v>
      </c>
      <c r="Y544">
        <f t="shared" si="143"/>
        <v>3547.5</v>
      </c>
      <c r="Z544">
        <f t="shared" si="139"/>
        <v>23297.5</v>
      </c>
      <c r="AA544" t="s">
        <v>223</v>
      </c>
      <c r="AB544">
        <v>2023</v>
      </c>
    </row>
    <row r="545" spans="1:28" x14ac:dyDescent="0.25">
      <c r="A545">
        <v>103</v>
      </c>
      <c r="B545" t="s">
        <v>885</v>
      </c>
      <c r="C545" t="s">
        <v>103</v>
      </c>
      <c r="D545" t="s">
        <v>22</v>
      </c>
      <c r="E545" t="s">
        <v>886</v>
      </c>
      <c r="F545" t="s">
        <v>84</v>
      </c>
      <c r="G545">
        <v>20000</v>
      </c>
      <c r="H545">
        <f t="shared" si="141"/>
        <v>18818</v>
      </c>
      <c r="I545">
        <f t="shared" si="128"/>
        <v>574</v>
      </c>
      <c r="J545">
        <f t="shared" si="129"/>
        <v>1419.9999999999998</v>
      </c>
      <c r="K545">
        <f t="shared" si="130"/>
        <v>220.00000000000003</v>
      </c>
      <c r="L545">
        <f t="shared" si="136"/>
        <v>608</v>
      </c>
      <c r="M545">
        <f t="shared" si="137"/>
        <v>1418</v>
      </c>
      <c r="O545">
        <f t="shared" si="142"/>
        <v>4240</v>
      </c>
      <c r="P545">
        <v>25</v>
      </c>
      <c r="T545">
        <v>200</v>
      </c>
      <c r="U545">
        <f t="shared" si="140"/>
        <v>0</v>
      </c>
      <c r="W545">
        <f t="shared" si="144"/>
        <v>225</v>
      </c>
      <c r="X545">
        <f t="shared" si="132"/>
        <v>1182</v>
      </c>
      <c r="Y545">
        <f t="shared" si="143"/>
        <v>2838</v>
      </c>
      <c r="Z545">
        <f t="shared" si="139"/>
        <v>18593</v>
      </c>
      <c r="AA545" t="s">
        <v>223</v>
      </c>
      <c r="AB545">
        <v>2023</v>
      </c>
    </row>
    <row r="546" spans="1:28" x14ac:dyDescent="0.25">
      <c r="A546">
        <v>104</v>
      </c>
      <c r="B546" t="s">
        <v>887</v>
      </c>
      <c r="C546" t="s">
        <v>102</v>
      </c>
      <c r="D546" t="s">
        <v>896</v>
      </c>
      <c r="E546" t="s">
        <v>32</v>
      </c>
      <c r="F546" t="s">
        <v>84</v>
      </c>
      <c r="G546">
        <v>46000</v>
      </c>
      <c r="H546">
        <f t="shared" si="141"/>
        <v>43281.4</v>
      </c>
      <c r="I546">
        <f t="shared" si="128"/>
        <v>1320.2</v>
      </c>
      <c r="J546">
        <f t="shared" si="129"/>
        <v>3265.9999999999995</v>
      </c>
      <c r="K546">
        <f t="shared" si="130"/>
        <v>506.00000000000006</v>
      </c>
      <c r="L546">
        <f t="shared" si="136"/>
        <v>1398.4</v>
      </c>
      <c r="M546">
        <f t="shared" si="137"/>
        <v>3261.4</v>
      </c>
      <c r="O546">
        <f t="shared" si="142"/>
        <v>9752</v>
      </c>
      <c r="P546">
        <v>25</v>
      </c>
      <c r="T546">
        <v>200</v>
      </c>
      <c r="U546">
        <f t="shared" si="140"/>
        <v>1289.4598750000005</v>
      </c>
      <c r="W546">
        <f t="shared" si="144"/>
        <v>1514.4598750000005</v>
      </c>
      <c r="X546">
        <f t="shared" si="132"/>
        <v>2718.6000000000004</v>
      </c>
      <c r="Y546">
        <f t="shared" si="143"/>
        <v>6527.4</v>
      </c>
      <c r="Z546">
        <f t="shared" si="139"/>
        <v>41766.940125000001</v>
      </c>
      <c r="AA546" t="s">
        <v>223</v>
      </c>
      <c r="AB546">
        <v>2023</v>
      </c>
    </row>
    <row r="547" spans="1:28" x14ac:dyDescent="0.25">
      <c r="A547">
        <v>105</v>
      </c>
      <c r="B547" t="s">
        <v>888</v>
      </c>
      <c r="C547" t="s">
        <v>103</v>
      </c>
      <c r="D547" t="s">
        <v>22</v>
      </c>
      <c r="E547" t="s">
        <v>80</v>
      </c>
      <c r="F547" t="s">
        <v>84</v>
      </c>
      <c r="G547">
        <v>130000</v>
      </c>
      <c r="H547">
        <f t="shared" si="141"/>
        <v>122317</v>
      </c>
      <c r="I547">
        <f t="shared" si="128"/>
        <v>3731</v>
      </c>
      <c r="J547">
        <f t="shared" si="129"/>
        <v>9230</v>
      </c>
      <c r="K547">
        <f t="shared" si="130"/>
        <v>822.89</v>
      </c>
      <c r="L547">
        <f t="shared" si="136"/>
        <v>3952</v>
      </c>
      <c r="M547">
        <f t="shared" si="137"/>
        <v>9217</v>
      </c>
      <c r="O547">
        <f t="shared" si="142"/>
        <v>26952.89</v>
      </c>
      <c r="P547">
        <v>25</v>
      </c>
      <c r="T547">
        <v>200</v>
      </c>
      <c r="U547">
        <f t="shared" si="140"/>
        <v>19162.187291666665</v>
      </c>
      <c r="W547">
        <f t="shared" si="144"/>
        <v>19387.187291666665</v>
      </c>
      <c r="X547">
        <f t="shared" si="132"/>
        <v>7683</v>
      </c>
      <c r="Y547">
        <f t="shared" si="143"/>
        <v>18447</v>
      </c>
      <c r="Z547">
        <f t="shared" si="139"/>
        <v>102929.81270833334</v>
      </c>
      <c r="AA547" t="s">
        <v>223</v>
      </c>
      <c r="AB547">
        <v>2023</v>
      </c>
    </row>
    <row r="548" spans="1:28" x14ac:dyDescent="0.25">
      <c r="A548">
        <v>106</v>
      </c>
      <c r="B548" t="s">
        <v>901</v>
      </c>
      <c r="C548" t="s">
        <v>103</v>
      </c>
      <c r="D548" t="s">
        <v>22</v>
      </c>
      <c r="E548" t="s">
        <v>54</v>
      </c>
      <c r="F548" t="s">
        <v>84</v>
      </c>
      <c r="G548">
        <v>25000</v>
      </c>
      <c r="H548">
        <f t="shared" si="141"/>
        <v>23522.5</v>
      </c>
      <c r="I548">
        <f t="shared" si="128"/>
        <v>717.5</v>
      </c>
      <c r="J548">
        <f t="shared" si="129"/>
        <v>1774.9999999999998</v>
      </c>
      <c r="K548">
        <f t="shared" si="130"/>
        <v>275</v>
      </c>
      <c r="L548">
        <f t="shared" si="136"/>
        <v>760</v>
      </c>
      <c r="M548">
        <f t="shared" si="137"/>
        <v>1772.5000000000002</v>
      </c>
      <c r="O548">
        <f t="shared" si="142"/>
        <v>5300</v>
      </c>
      <c r="P548">
        <v>25</v>
      </c>
      <c r="S548">
        <v>78.59</v>
      </c>
      <c r="T548">
        <v>200</v>
      </c>
      <c r="U548">
        <f t="shared" si="140"/>
        <v>0</v>
      </c>
      <c r="W548">
        <f t="shared" si="144"/>
        <v>303.59000000000003</v>
      </c>
      <c r="X548">
        <f t="shared" si="132"/>
        <v>1477.5</v>
      </c>
      <c r="Y548">
        <f t="shared" si="143"/>
        <v>3547.5</v>
      </c>
      <c r="Z548">
        <f t="shared" si="139"/>
        <v>23218.91</v>
      </c>
      <c r="AA548" t="s">
        <v>223</v>
      </c>
      <c r="AB548">
        <v>2023</v>
      </c>
    </row>
    <row r="549" spans="1:28" x14ac:dyDescent="0.25">
      <c r="A549">
        <v>107</v>
      </c>
      <c r="B549" t="s">
        <v>902</v>
      </c>
      <c r="C549" t="s">
        <v>102</v>
      </c>
      <c r="D549" t="s">
        <v>22</v>
      </c>
      <c r="E549" t="s">
        <v>37</v>
      </c>
      <c r="F549" t="s">
        <v>84</v>
      </c>
      <c r="G549">
        <v>25000</v>
      </c>
      <c r="H549">
        <f t="shared" si="141"/>
        <v>23522.5</v>
      </c>
      <c r="I549">
        <f t="shared" si="128"/>
        <v>717.5</v>
      </c>
      <c r="J549">
        <f t="shared" si="129"/>
        <v>1774.9999999999998</v>
      </c>
      <c r="K549">
        <f t="shared" si="130"/>
        <v>275</v>
      </c>
      <c r="L549">
        <f t="shared" si="136"/>
        <v>760</v>
      </c>
      <c r="M549">
        <f t="shared" si="137"/>
        <v>1772.5000000000002</v>
      </c>
      <c r="O549">
        <f t="shared" si="142"/>
        <v>5300</v>
      </c>
      <c r="P549">
        <v>25</v>
      </c>
      <c r="T549">
        <v>200</v>
      </c>
      <c r="U549">
        <f t="shared" si="140"/>
        <v>0</v>
      </c>
      <c r="W549">
        <f t="shared" si="144"/>
        <v>225</v>
      </c>
      <c r="X549">
        <f t="shared" si="132"/>
        <v>1477.5</v>
      </c>
      <c r="Y549">
        <f t="shared" si="143"/>
        <v>3547.5</v>
      </c>
      <c r="Z549">
        <f t="shared" si="139"/>
        <v>23297.5</v>
      </c>
      <c r="AA549" t="s">
        <v>223</v>
      </c>
      <c r="AB549">
        <v>2023</v>
      </c>
    </row>
    <row r="550" spans="1:28" x14ac:dyDescent="0.25">
      <c r="A550">
        <v>108</v>
      </c>
      <c r="B550" t="s">
        <v>903</v>
      </c>
      <c r="C550" t="s">
        <v>102</v>
      </c>
      <c r="D550" t="s">
        <v>22</v>
      </c>
      <c r="E550" t="s">
        <v>37</v>
      </c>
      <c r="F550" t="s">
        <v>84</v>
      </c>
      <c r="G550">
        <v>25000</v>
      </c>
      <c r="H550">
        <f t="shared" si="141"/>
        <v>23522.5</v>
      </c>
      <c r="I550">
        <f t="shared" si="128"/>
        <v>717.5</v>
      </c>
      <c r="J550">
        <f t="shared" si="129"/>
        <v>1774.9999999999998</v>
      </c>
      <c r="K550">
        <f t="shared" si="130"/>
        <v>275</v>
      </c>
      <c r="L550">
        <f t="shared" si="136"/>
        <v>760</v>
      </c>
      <c r="M550">
        <f t="shared" si="137"/>
        <v>1772.5000000000002</v>
      </c>
      <c r="O550">
        <f t="shared" si="142"/>
        <v>5300</v>
      </c>
      <c r="P550">
        <v>25</v>
      </c>
      <c r="T550">
        <v>200</v>
      </c>
      <c r="U550">
        <f t="shared" si="140"/>
        <v>0</v>
      </c>
      <c r="W550">
        <f t="shared" si="144"/>
        <v>225</v>
      </c>
      <c r="X550">
        <f t="shared" si="132"/>
        <v>1477.5</v>
      </c>
      <c r="Y550">
        <f t="shared" si="143"/>
        <v>3547.5</v>
      </c>
      <c r="Z550">
        <f t="shared" si="139"/>
        <v>23297.5</v>
      </c>
      <c r="AA550" t="s">
        <v>223</v>
      </c>
      <c r="AB550">
        <v>2023</v>
      </c>
    </row>
    <row r="551" spans="1:28" x14ac:dyDescent="0.25">
      <c r="A551">
        <v>109</v>
      </c>
      <c r="B551" t="s">
        <v>904</v>
      </c>
      <c r="C551" t="s">
        <v>102</v>
      </c>
      <c r="D551" t="s">
        <v>801</v>
      </c>
      <c r="E551" t="s">
        <v>33</v>
      </c>
      <c r="F551" t="s">
        <v>84</v>
      </c>
      <c r="G551">
        <v>30000</v>
      </c>
      <c r="H551">
        <f t="shared" si="141"/>
        <v>28227</v>
      </c>
      <c r="I551">
        <f t="shared" si="128"/>
        <v>861</v>
      </c>
      <c r="J551">
        <f t="shared" si="129"/>
        <v>2130</v>
      </c>
      <c r="K551">
        <f t="shared" si="130"/>
        <v>330.00000000000006</v>
      </c>
      <c r="L551">
        <f t="shared" si="136"/>
        <v>912</v>
      </c>
      <c r="M551">
        <f t="shared" si="137"/>
        <v>2127</v>
      </c>
      <c r="O551">
        <f t="shared" si="142"/>
        <v>6360</v>
      </c>
      <c r="P551">
        <v>25</v>
      </c>
      <c r="T551">
        <v>200</v>
      </c>
      <c r="U551">
        <f t="shared" si="140"/>
        <v>0</v>
      </c>
      <c r="W551">
        <f t="shared" si="144"/>
        <v>225</v>
      </c>
      <c r="X551">
        <f t="shared" si="132"/>
        <v>1773</v>
      </c>
      <c r="Y551">
        <f t="shared" si="143"/>
        <v>4257</v>
      </c>
      <c r="Z551">
        <f t="shared" si="139"/>
        <v>28002</v>
      </c>
      <c r="AA551" t="s">
        <v>223</v>
      </c>
      <c r="AB551">
        <v>2023</v>
      </c>
    </row>
    <row r="552" spans="1:28" x14ac:dyDescent="0.25">
      <c r="A552">
        <v>110</v>
      </c>
      <c r="B552" t="s">
        <v>905</v>
      </c>
      <c r="C552" t="s">
        <v>102</v>
      </c>
      <c r="D552" t="s">
        <v>22</v>
      </c>
      <c r="E552" t="s">
        <v>37</v>
      </c>
      <c r="F552" t="s">
        <v>84</v>
      </c>
      <c r="G552">
        <v>25000</v>
      </c>
      <c r="H552">
        <f t="shared" si="141"/>
        <v>23522.5</v>
      </c>
      <c r="I552">
        <f t="shared" si="128"/>
        <v>717.5</v>
      </c>
      <c r="J552">
        <f t="shared" si="129"/>
        <v>1774.9999999999998</v>
      </c>
      <c r="K552">
        <f t="shared" si="130"/>
        <v>275</v>
      </c>
      <c r="L552">
        <f t="shared" si="136"/>
        <v>760</v>
      </c>
      <c r="M552">
        <f t="shared" si="137"/>
        <v>1772.5000000000002</v>
      </c>
      <c r="O552">
        <f t="shared" si="142"/>
        <v>5300</v>
      </c>
      <c r="P552">
        <v>25</v>
      </c>
      <c r="T552">
        <v>200</v>
      </c>
      <c r="U552">
        <f t="shared" si="140"/>
        <v>0</v>
      </c>
      <c r="W552">
        <f t="shared" si="144"/>
        <v>225</v>
      </c>
      <c r="X552">
        <f t="shared" si="132"/>
        <v>1477.5</v>
      </c>
      <c r="Y552">
        <f t="shared" si="143"/>
        <v>3547.5</v>
      </c>
      <c r="Z552">
        <f t="shared" si="139"/>
        <v>23297.5</v>
      </c>
      <c r="AA552" t="s">
        <v>223</v>
      </c>
      <c r="AB552">
        <v>2023</v>
      </c>
    </row>
    <row r="553" spans="1:28" x14ac:dyDescent="0.25">
      <c r="A553">
        <v>1</v>
      </c>
      <c r="B553" t="s">
        <v>807</v>
      </c>
      <c r="C553" t="s">
        <v>103</v>
      </c>
      <c r="D553" t="s">
        <v>826</v>
      </c>
      <c r="E553" t="s">
        <v>27</v>
      </c>
      <c r="F553" t="s">
        <v>98</v>
      </c>
      <c r="G553">
        <v>360000</v>
      </c>
      <c r="H553">
        <f>+G553-(I553+L553+N553)</f>
        <v>342395.21</v>
      </c>
      <c r="I553">
        <f>IF(G553&lt;=374040,G553*2.87%,9334.68)</f>
        <v>10332</v>
      </c>
      <c r="J553">
        <f>IF(G553&lt;=374040,G553*7.1%,23092.75)</f>
        <v>25559.999999999996</v>
      </c>
      <c r="K553">
        <f>IF(G553&lt;=74808,G553*1.1%,822.89)</f>
        <v>822.89</v>
      </c>
      <c r="L553">
        <v>5685.41</v>
      </c>
      <c r="M553">
        <v>13259.72</v>
      </c>
      <c r="N553">
        <v>1587.38</v>
      </c>
      <c r="O553">
        <f>+I553+J553+K553+L553+M553+N553</f>
        <v>57247.4</v>
      </c>
      <c r="P553">
        <v>25</v>
      </c>
      <c r="S553">
        <v>1328.8</v>
      </c>
      <c r="U553">
        <v>74181.67</v>
      </c>
      <c r="W553">
        <f>P553+Q553+R553+S553+T553+U553</f>
        <v>75535.47</v>
      </c>
      <c r="X553">
        <f>+I553+L553+N553</f>
        <v>17604.79</v>
      </c>
      <c r="Y553">
        <f>+J553+M553</f>
        <v>38819.719999999994</v>
      </c>
      <c r="Z553">
        <f>+G553-(W553+X553)</f>
        <v>266859.74</v>
      </c>
      <c r="AA553" t="s">
        <v>900</v>
      </c>
      <c r="AB553">
        <v>2023</v>
      </c>
    </row>
    <row r="554" spans="1:28" x14ac:dyDescent="0.25">
      <c r="A554">
        <v>2</v>
      </c>
      <c r="B554" t="s">
        <v>784</v>
      </c>
      <c r="C554" t="s">
        <v>102</v>
      </c>
      <c r="D554" t="s">
        <v>19</v>
      </c>
      <c r="E554" t="s">
        <v>71</v>
      </c>
      <c r="F554" t="s">
        <v>98</v>
      </c>
      <c r="G554">
        <v>300000</v>
      </c>
      <c r="H554">
        <f>+G554-(I554+L554+N554)</f>
        <v>285704.59000000003</v>
      </c>
      <c r="I554">
        <f t="shared" ref="I554:I617" si="145">IF(G554&lt;=374040,G554*2.87%,9334.68)</f>
        <v>8610</v>
      </c>
      <c r="J554">
        <f t="shared" ref="J554:J617" si="146">IF(G554&lt;=374040,G554*7.1%,23092.75)</f>
        <v>21299.999999999996</v>
      </c>
      <c r="K554">
        <f t="shared" ref="K554:K617" si="147">IF(G554&lt;=74808,G554*1.1%,822.89)</f>
        <v>822.89</v>
      </c>
      <c r="L554">
        <v>5685.41</v>
      </c>
      <c r="M554">
        <v>13259.72</v>
      </c>
      <c r="O554">
        <f t="shared" ref="O554:O617" si="148">+I554+J554+K554+L554+M554+N554</f>
        <v>49678.02</v>
      </c>
      <c r="P554">
        <v>25</v>
      </c>
      <c r="U554">
        <v>60009.02</v>
      </c>
      <c r="W554">
        <f>P554+Q554+R554+S554+T554+U554</f>
        <v>60034.02</v>
      </c>
      <c r="X554">
        <f t="shared" ref="X554:X617" si="149">+I554+L554+N554</f>
        <v>14295.41</v>
      </c>
      <c r="Y554">
        <f t="shared" ref="Y554:Y568" si="150">+J554+M554</f>
        <v>34559.719999999994</v>
      </c>
      <c r="Z554">
        <f t="shared" ref="Z554:Z617" si="151">+G554-(W554+X554)</f>
        <v>225670.57</v>
      </c>
      <c r="AA554" t="s">
        <v>900</v>
      </c>
      <c r="AB554">
        <v>2023</v>
      </c>
    </row>
    <row r="555" spans="1:28" x14ac:dyDescent="0.25">
      <c r="A555">
        <v>3</v>
      </c>
      <c r="B555" t="s">
        <v>110</v>
      </c>
      <c r="C555" t="s">
        <v>103</v>
      </c>
      <c r="D555" t="s">
        <v>10</v>
      </c>
      <c r="E555" t="s">
        <v>53</v>
      </c>
      <c r="F555" t="s">
        <v>98</v>
      </c>
      <c r="G555">
        <v>300000</v>
      </c>
      <c r="H555">
        <f t="shared" ref="H555:H618" si="152">+G555-(I555+L555+N555)</f>
        <v>285704.59000000003</v>
      </c>
      <c r="I555">
        <f t="shared" si="145"/>
        <v>8610</v>
      </c>
      <c r="J555">
        <f t="shared" si="146"/>
        <v>21299.999999999996</v>
      </c>
      <c r="K555">
        <f t="shared" si="147"/>
        <v>822.89</v>
      </c>
      <c r="L555">
        <v>5685.41</v>
      </c>
      <c r="M555">
        <v>13259.72</v>
      </c>
      <c r="O555">
        <f t="shared" si="148"/>
        <v>49678.02</v>
      </c>
      <c r="P555">
        <v>25</v>
      </c>
      <c r="S555">
        <v>1328.8</v>
      </c>
      <c r="U555">
        <v>60009.02</v>
      </c>
      <c r="W555">
        <f t="shared" ref="W555:W618" si="153">P555+Q555+R555+S555+T555+U555</f>
        <v>61362.82</v>
      </c>
      <c r="X555">
        <f t="shared" si="149"/>
        <v>14295.41</v>
      </c>
      <c r="Y555">
        <f t="shared" si="150"/>
        <v>34559.719999999994</v>
      </c>
      <c r="Z555">
        <f t="shared" si="151"/>
        <v>224341.77000000002</v>
      </c>
      <c r="AA555" t="s">
        <v>900</v>
      </c>
      <c r="AB555">
        <v>2023</v>
      </c>
    </row>
    <row r="556" spans="1:28" x14ac:dyDescent="0.25">
      <c r="A556">
        <v>4</v>
      </c>
      <c r="B556" t="s">
        <v>115</v>
      </c>
      <c r="C556" t="s">
        <v>103</v>
      </c>
      <c r="D556" t="s">
        <v>889</v>
      </c>
      <c r="E556" t="s">
        <v>890</v>
      </c>
      <c r="F556" t="s">
        <v>84</v>
      </c>
      <c r="G556">
        <v>185000</v>
      </c>
      <c r="H556">
        <f>+G556-(I556+L556+N556)</f>
        <v>167716.98000000001</v>
      </c>
      <c r="I556">
        <f t="shared" si="145"/>
        <v>5309.5</v>
      </c>
      <c r="J556">
        <f t="shared" si="146"/>
        <v>13134.999999999998</v>
      </c>
      <c r="K556">
        <f t="shared" si="147"/>
        <v>822.89</v>
      </c>
      <c r="L556">
        <f t="shared" ref="L556:L619" si="154">IF(G556&lt;=187020,G556*3.04%,4943.8)</f>
        <v>5624</v>
      </c>
      <c r="M556">
        <f t="shared" ref="M556:M619" si="155">IF(G556&lt;=187020,G556*7.09%,11530.11)</f>
        <v>13116.5</v>
      </c>
      <c r="N556">
        <v>6349.52</v>
      </c>
      <c r="O556">
        <f t="shared" si="148"/>
        <v>44357.41</v>
      </c>
      <c r="P556">
        <v>25</v>
      </c>
      <c r="Q556">
        <v>48648.800000000003</v>
      </c>
      <c r="S556">
        <v>1993.2</v>
      </c>
      <c r="T556">
        <v>100</v>
      </c>
      <c r="U556">
        <v>30512.11</v>
      </c>
      <c r="W556">
        <f t="shared" si="153"/>
        <v>81279.11</v>
      </c>
      <c r="X556">
        <f t="shared" si="149"/>
        <v>17283.02</v>
      </c>
      <c r="Y556">
        <f t="shared" si="150"/>
        <v>26251.5</v>
      </c>
      <c r="Z556">
        <f t="shared" si="151"/>
        <v>86437.87</v>
      </c>
      <c r="AA556" t="s">
        <v>900</v>
      </c>
      <c r="AB556">
        <v>2023</v>
      </c>
    </row>
    <row r="557" spans="1:28" x14ac:dyDescent="0.25">
      <c r="A557">
        <v>5</v>
      </c>
      <c r="B557" t="s">
        <v>116</v>
      </c>
      <c r="C557" t="s">
        <v>102</v>
      </c>
      <c r="D557" t="s">
        <v>4</v>
      </c>
      <c r="E557" t="s">
        <v>91</v>
      </c>
      <c r="F557" t="s">
        <v>84</v>
      </c>
      <c r="G557">
        <v>185000</v>
      </c>
      <c r="H557">
        <f t="shared" si="152"/>
        <v>174066.5</v>
      </c>
      <c r="I557">
        <f t="shared" si="145"/>
        <v>5309.5</v>
      </c>
      <c r="J557">
        <f t="shared" si="146"/>
        <v>13134.999999999998</v>
      </c>
      <c r="K557">
        <f t="shared" si="147"/>
        <v>822.89</v>
      </c>
      <c r="L557">
        <f t="shared" si="154"/>
        <v>5624</v>
      </c>
      <c r="M557">
        <f t="shared" si="155"/>
        <v>13116.5</v>
      </c>
      <c r="O557">
        <f t="shared" si="148"/>
        <v>38007.89</v>
      </c>
      <c r="P557">
        <v>25</v>
      </c>
      <c r="Q557">
        <v>10669.68</v>
      </c>
      <c r="S557">
        <v>1328.8</v>
      </c>
      <c r="T557">
        <v>100</v>
      </c>
      <c r="U557">
        <v>32099.49</v>
      </c>
      <c r="W557">
        <f t="shared" si="153"/>
        <v>44222.97</v>
      </c>
      <c r="X557">
        <f t="shared" si="149"/>
        <v>10933.5</v>
      </c>
      <c r="Y557">
        <f t="shared" si="150"/>
        <v>26251.5</v>
      </c>
      <c r="Z557">
        <f t="shared" si="151"/>
        <v>129843.53</v>
      </c>
      <c r="AA557" t="s">
        <v>900</v>
      </c>
      <c r="AB557">
        <v>2023</v>
      </c>
    </row>
    <row r="558" spans="1:28" x14ac:dyDescent="0.25">
      <c r="A558">
        <v>6</v>
      </c>
      <c r="B558" t="s">
        <v>117</v>
      </c>
      <c r="C558" t="s">
        <v>102</v>
      </c>
      <c r="D558" t="s">
        <v>793</v>
      </c>
      <c r="E558" t="s">
        <v>794</v>
      </c>
      <c r="F558" t="s">
        <v>84</v>
      </c>
      <c r="G558">
        <v>185000</v>
      </c>
      <c r="H558">
        <f t="shared" si="152"/>
        <v>170891.74</v>
      </c>
      <c r="I558">
        <f t="shared" si="145"/>
        <v>5309.5</v>
      </c>
      <c r="J558">
        <f t="shared" si="146"/>
        <v>13134.999999999998</v>
      </c>
      <c r="K558">
        <f t="shared" si="147"/>
        <v>822.89</v>
      </c>
      <c r="L558">
        <f t="shared" si="154"/>
        <v>5624</v>
      </c>
      <c r="M558">
        <f t="shared" si="155"/>
        <v>13116.5</v>
      </c>
      <c r="N558">
        <v>3174.76</v>
      </c>
      <c r="O558">
        <f t="shared" si="148"/>
        <v>41182.65</v>
      </c>
      <c r="P558">
        <v>25</v>
      </c>
      <c r="S558">
        <v>2657.6</v>
      </c>
      <c r="T558">
        <v>100</v>
      </c>
      <c r="U558">
        <v>31305.8</v>
      </c>
      <c r="W558">
        <f t="shared" si="153"/>
        <v>34088.400000000001</v>
      </c>
      <c r="X558">
        <f t="shared" si="149"/>
        <v>14108.26</v>
      </c>
      <c r="Y558">
        <f t="shared" si="150"/>
        <v>26251.5</v>
      </c>
      <c r="Z558">
        <f t="shared" si="151"/>
        <v>136803.34</v>
      </c>
      <c r="AA558" t="s">
        <v>900</v>
      </c>
      <c r="AB558">
        <v>2023</v>
      </c>
    </row>
    <row r="559" spans="1:28" x14ac:dyDescent="0.25">
      <c r="A559">
        <v>7</v>
      </c>
      <c r="B559" t="s">
        <v>119</v>
      </c>
      <c r="C559" t="s">
        <v>103</v>
      </c>
      <c r="D559" t="s">
        <v>10</v>
      </c>
      <c r="E559" t="s">
        <v>827</v>
      </c>
      <c r="F559" t="s">
        <v>84</v>
      </c>
      <c r="G559">
        <v>185000</v>
      </c>
      <c r="H559">
        <f t="shared" si="152"/>
        <v>174066.5</v>
      </c>
      <c r="I559">
        <f t="shared" si="145"/>
        <v>5309.5</v>
      </c>
      <c r="J559">
        <f t="shared" si="146"/>
        <v>13134.999999999998</v>
      </c>
      <c r="K559">
        <f t="shared" si="147"/>
        <v>822.89</v>
      </c>
      <c r="L559">
        <f t="shared" si="154"/>
        <v>5624</v>
      </c>
      <c r="M559">
        <f t="shared" si="155"/>
        <v>13116.5</v>
      </c>
      <c r="O559">
        <f t="shared" si="148"/>
        <v>38007.89</v>
      </c>
      <c r="P559">
        <v>25</v>
      </c>
      <c r="Q559">
        <v>11633.07</v>
      </c>
      <c r="S559">
        <v>1328.8</v>
      </c>
      <c r="T559">
        <v>100</v>
      </c>
      <c r="U559">
        <v>32099.49</v>
      </c>
      <c r="W559">
        <f t="shared" si="153"/>
        <v>45186.36</v>
      </c>
      <c r="X559">
        <f t="shared" si="149"/>
        <v>10933.5</v>
      </c>
      <c r="Y559">
        <f t="shared" si="150"/>
        <v>26251.5</v>
      </c>
      <c r="Z559">
        <f t="shared" si="151"/>
        <v>128880.14</v>
      </c>
      <c r="AA559" t="s">
        <v>900</v>
      </c>
      <c r="AB559">
        <v>2023</v>
      </c>
    </row>
    <row r="560" spans="1:28" x14ac:dyDescent="0.25">
      <c r="A560">
        <v>8</v>
      </c>
      <c r="B560" t="s">
        <v>121</v>
      </c>
      <c r="C560" t="s">
        <v>102</v>
      </c>
      <c r="D560" t="s">
        <v>21</v>
      </c>
      <c r="E560" t="s">
        <v>48</v>
      </c>
      <c r="F560" t="s">
        <v>84</v>
      </c>
      <c r="G560">
        <v>155000</v>
      </c>
      <c r="H560">
        <f t="shared" si="152"/>
        <v>144252.12</v>
      </c>
      <c r="I560">
        <f t="shared" si="145"/>
        <v>4448.5</v>
      </c>
      <c r="J560">
        <f t="shared" si="146"/>
        <v>11004.999999999998</v>
      </c>
      <c r="K560">
        <f t="shared" si="147"/>
        <v>822.89</v>
      </c>
      <c r="L560">
        <f t="shared" si="154"/>
        <v>4712</v>
      </c>
      <c r="M560">
        <f t="shared" si="155"/>
        <v>10989.5</v>
      </c>
      <c r="N560">
        <v>1587.38</v>
      </c>
      <c r="O560">
        <f t="shared" si="148"/>
        <v>33565.269999999997</v>
      </c>
      <c r="P560">
        <v>25</v>
      </c>
      <c r="Q560">
        <v>10389.9</v>
      </c>
      <c r="S560">
        <v>999.13</v>
      </c>
      <c r="T560">
        <v>100</v>
      </c>
      <c r="U560">
        <v>24645.9</v>
      </c>
      <c r="W560">
        <f t="shared" si="153"/>
        <v>36159.93</v>
      </c>
      <c r="X560">
        <f t="shared" si="149"/>
        <v>10747.880000000001</v>
      </c>
      <c r="Y560">
        <f t="shared" si="150"/>
        <v>21994.5</v>
      </c>
      <c r="Z560">
        <f t="shared" si="151"/>
        <v>108092.19</v>
      </c>
      <c r="AA560" t="s">
        <v>900</v>
      </c>
      <c r="AB560">
        <v>2023</v>
      </c>
    </row>
    <row r="561" spans="1:28" x14ac:dyDescent="0.25">
      <c r="A561">
        <v>9</v>
      </c>
      <c r="B561" t="s">
        <v>137</v>
      </c>
      <c r="C561" t="s">
        <v>102</v>
      </c>
      <c r="D561" t="s">
        <v>22</v>
      </c>
      <c r="E561" t="s">
        <v>788</v>
      </c>
      <c r="F561" t="s">
        <v>85</v>
      </c>
      <c r="G561">
        <v>140000</v>
      </c>
      <c r="H561">
        <f>+G561-(I561+L561+N561)</f>
        <v>130138.62</v>
      </c>
      <c r="I561">
        <f t="shared" si="145"/>
        <v>4018</v>
      </c>
      <c r="J561">
        <f t="shared" si="146"/>
        <v>9940</v>
      </c>
      <c r="K561">
        <f t="shared" si="147"/>
        <v>822.89</v>
      </c>
      <c r="L561">
        <f t="shared" si="154"/>
        <v>4256</v>
      </c>
      <c r="M561">
        <f t="shared" si="155"/>
        <v>9926</v>
      </c>
      <c r="N561">
        <v>1587.38</v>
      </c>
      <c r="O561">
        <f>+I561+J561+K561+L561+M561+N561</f>
        <v>30550.27</v>
      </c>
      <c r="P561">
        <v>25</v>
      </c>
      <c r="Q561">
        <v>4694.38</v>
      </c>
      <c r="S561">
        <v>539.91</v>
      </c>
      <c r="T561">
        <v>100</v>
      </c>
      <c r="U561">
        <v>21117.52</v>
      </c>
      <c r="W561">
        <f t="shared" si="153"/>
        <v>26476.81</v>
      </c>
      <c r="X561">
        <f t="shared" si="149"/>
        <v>9861.380000000001</v>
      </c>
      <c r="Y561">
        <f>+J561+M561</f>
        <v>19866</v>
      </c>
      <c r="Z561">
        <f>+G561-(W561+X561)</f>
        <v>103661.81</v>
      </c>
      <c r="AA561" t="s">
        <v>900</v>
      </c>
      <c r="AB561">
        <v>2023</v>
      </c>
    </row>
    <row r="562" spans="1:28" x14ac:dyDescent="0.25">
      <c r="A562">
        <v>10</v>
      </c>
      <c r="B562" t="s">
        <v>123</v>
      </c>
      <c r="C562" t="s">
        <v>102</v>
      </c>
      <c r="D562" t="s">
        <v>10</v>
      </c>
      <c r="E562" t="s">
        <v>829</v>
      </c>
      <c r="F562" t="s">
        <v>84</v>
      </c>
      <c r="G562">
        <v>145000</v>
      </c>
      <c r="H562">
        <f t="shared" si="152"/>
        <v>136430.5</v>
      </c>
      <c r="I562">
        <f t="shared" si="145"/>
        <v>4161.5</v>
      </c>
      <c r="J562">
        <f t="shared" si="146"/>
        <v>10294.999999999998</v>
      </c>
      <c r="K562">
        <f t="shared" si="147"/>
        <v>822.89</v>
      </c>
      <c r="L562">
        <f t="shared" si="154"/>
        <v>4408</v>
      </c>
      <c r="M562">
        <f t="shared" si="155"/>
        <v>10280.5</v>
      </c>
      <c r="O562">
        <f t="shared" si="148"/>
        <v>29967.89</v>
      </c>
      <c r="P562">
        <v>25</v>
      </c>
      <c r="Q562">
        <v>6000</v>
      </c>
      <c r="S562">
        <v>249.97</v>
      </c>
      <c r="T562">
        <v>100</v>
      </c>
      <c r="U562">
        <f>IF((H562*12)&gt;867123.01,(79776+(((H562*12)-867123.01)*0.25))/12,IF((H562*12)&gt;624329.01,(31216+(((H562*12)-624329.01)*0.2))/12,IF((H562*12)&gt;416220.01,(((H562*12)-416220.01)*0.15)/12,0)))</f>
        <v>22690.562291666665</v>
      </c>
      <c r="W562">
        <f t="shared" si="153"/>
        <v>29065.532291666666</v>
      </c>
      <c r="X562">
        <f t="shared" si="149"/>
        <v>8569.5</v>
      </c>
      <c r="Y562">
        <f t="shared" si="150"/>
        <v>20575.5</v>
      </c>
      <c r="Z562">
        <f t="shared" si="151"/>
        <v>107364.96770833334</v>
      </c>
      <c r="AA562" t="s">
        <v>900</v>
      </c>
      <c r="AB562">
        <v>2023</v>
      </c>
    </row>
    <row r="563" spans="1:28" x14ac:dyDescent="0.25">
      <c r="A563">
        <v>11</v>
      </c>
      <c r="B563" t="s">
        <v>125</v>
      </c>
      <c r="C563" t="s">
        <v>102</v>
      </c>
      <c r="D563" t="s">
        <v>94</v>
      </c>
      <c r="E563" t="s">
        <v>65</v>
      </c>
      <c r="F563" t="s">
        <v>85</v>
      </c>
      <c r="G563">
        <v>96000</v>
      </c>
      <c r="H563">
        <f t="shared" si="152"/>
        <v>88739.02</v>
      </c>
      <c r="I563">
        <f t="shared" si="145"/>
        <v>2755.2</v>
      </c>
      <c r="J563">
        <f t="shared" si="146"/>
        <v>6815.9999999999991</v>
      </c>
      <c r="K563">
        <f t="shared" si="147"/>
        <v>822.89</v>
      </c>
      <c r="L563">
        <f t="shared" si="154"/>
        <v>2918.4</v>
      </c>
      <c r="M563">
        <f t="shared" si="155"/>
        <v>6806.4000000000005</v>
      </c>
      <c r="N563">
        <v>1587.38</v>
      </c>
      <c r="O563">
        <f t="shared" si="148"/>
        <v>21706.27</v>
      </c>
      <c r="P563">
        <v>25</v>
      </c>
      <c r="Q563">
        <v>3000</v>
      </c>
      <c r="S563">
        <v>909.28</v>
      </c>
      <c r="T563">
        <v>100</v>
      </c>
      <c r="U563">
        <v>10765.14</v>
      </c>
      <c r="W563">
        <f t="shared" si="153"/>
        <v>14799.419999999998</v>
      </c>
      <c r="X563">
        <f t="shared" si="149"/>
        <v>7260.9800000000005</v>
      </c>
      <c r="Y563">
        <f t="shared" si="150"/>
        <v>13622.4</v>
      </c>
      <c r="Z563">
        <f t="shared" si="151"/>
        <v>73939.600000000006</v>
      </c>
      <c r="AA563" t="s">
        <v>900</v>
      </c>
      <c r="AB563">
        <v>2023</v>
      </c>
    </row>
    <row r="564" spans="1:28" x14ac:dyDescent="0.25">
      <c r="A564">
        <v>12</v>
      </c>
      <c r="B564" t="s">
        <v>126</v>
      </c>
      <c r="C564" t="s">
        <v>103</v>
      </c>
      <c r="D564" t="s">
        <v>94</v>
      </c>
      <c r="E564" t="s">
        <v>58</v>
      </c>
      <c r="F564" t="s">
        <v>84</v>
      </c>
      <c r="G564">
        <v>60000</v>
      </c>
      <c r="H564">
        <f t="shared" si="152"/>
        <v>56454</v>
      </c>
      <c r="I564">
        <f t="shared" si="145"/>
        <v>1722</v>
      </c>
      <c r="J564">
        <f t="shared" si="146"/>
        <v>4260</v>
      </c>
      <c r="K564">
        <f t="shared" si="147"/>
        <v>660.00000000000011</v>
      </c>
      <c r="L564">
        <f t="shared" si="154"/>
        <v>1824</v>
      </c>
      <c r="M564">
        <f t="shared" si="155"/>
        <v>4254</v>
      </c>
      <c r="O564">
        <f t="shared" si="148"/>
        <v>12720</v>
      </c>
      <c r="P564">
        <v>25</v>
      </c>
      <c r="Q564">
        <v>2996.21</v>
      </c>
      <c r="S564">
        <v>1503.08</v>
      </c>
      <c r="T564">
        <v>100</v>
      </c>
      <c r="U564">
        <v>3486.68</v>
      </c>
      <c r="W564">
        <f t="shared" si="153"/>
        <v>8110.9699999999993</v>
      </c>
      <c r="X564">
        <f t="shared" si="149"/>
        <v>3546</v>
      </c>
      <c r="Y564">
        <f t="shared" si="150"/>
        <v>8514</v>
      </c>
      <c r="Z564">
        <f t="shared" si="151"/>
        <v>48343.03</v>
      </c>
      <c r="AA564" t="s">
        <v>900</v>
      </c>
      <c r="AB564">
        <v>2023</v>
      </c>
    </row>
    <row r="565" spans="1:28" x14ac:dyDescent="0.25">
      <c r="A565">
        <v>13</v>
      </c>
      <c r="B565" t="s">
        <v>128</v>
      </c>
      <c r="C565" t="s">
        <v>102</v>
      </c>
      <c r="D565" t="s">
        <v>12</v>
      </c>
      <c r="E565" t="s">
        <v>865</v>
      </c>
      <c r="F565" t="s">
        <v>84</v>
      </c>
      <c r="G565">
        <v>155000</v>
      </c>
      <c r="H565">
        <f t="shared" si="152"/>
        <v>142664.74</v>
      </c>
      <c r="I565">
        <f t="shared" si="145"/>
        <v>4448.5</v>
      </c>
      <c r="J565">
        <f t="shared" si="146"/>
        <v>11004.999999999998</v>
      </c>
      <c r="K565">
        <f t="shared" si="147"/>
        <v>822.89</v>
      </c>
      <c r="L565">
        <f t="shared" si="154"/>
        <v>4712</v>
      </c>
      <c r="M565">
        <f t="shared" si="155"/>
        <v>10989.5</v>
      </c>
      <c r="N565">
        <v>3174.76</v>
      </c>
      <c r="O565">
        <f t="shared" si="148"/>
        <v>35152.65</v>
      </c>
      <c r="P565">
        <v>25</v>
      </c>
      <c r="S565">
        <v>1594.33</v>
      </c>
      <c r="T565">
        <v>100</v>
      </c>
      <c r="U565">
        <v>24244.09</v>
      </c>
      <c r="W565">
        <f>P565+Q565+R565+S565+T565+U565</f>
        <v>25963.42</v>
      </c>
      <c r="X565">
        <f t="shared" si="149"/>
        <v>12335.26</v>
      </c>
      <c r="Y565">
        <f t="shared" si="150"/>
        <v>21994.5</v>
      </c>
      <c r="Z565">
        <f>+G565-(W565+X565)</f>
        <v>116701.32</v>
      </c>
      <c r="AA565" t="s">
        <v>900</v>
      </c>
      <c r="AB565">
        <v>2023</v>
      </c>
    </row>
    <row r="566" spans="1:28" x14ac:dyDescent="0.25">
      <c r="A566">
        <v>14</v>
      </c>
      <c r="B566" t="s">
        <v>129</v>
      </c>
      <c r="C566" t="s">
        <v>102</v>
      </c>
      <c r="D566" t="s">
        <v>16</v>
      </c>
      <c r="E566" t="s">
        <v>79</v>
      </c>
      <c r="F566" t="s">
        <v>84</v>
      </c>
      <c r="G566">
        <v>80000</v>
      </c>
      <c r="H566">
        <f t="shared" si="152"/>
        <v>75272</v>
      </c>
      <c r="I566">
        <f t="shared" si="145"/>
        <v>2296</v>
      </c>
      <c r="J566">
        <f t="shared" si="146"/>
        <v>5679.9999999999991</v>
      </c>
      <c r="K566">
        <f t="shared" si="147"/>
        <v>822.89</v>
      </c>
      <c r="L566">
        <f t="shared" si="154"/>
        <v>2432</v>
      </c>
      <c r="M566">
        <f t="shared" si="155"/>
        <v>5672</v>
      </c>
      <c r="O566">
        <f t="shared" si="148"/>
        <v>16902.89</v>
      </c>
      <c r="P566">
        <v>25</v>
      </c>
      <c r="Q566">
        <v>500</v>
      </c>
      <c r="S566">
        <v>779.99</v>
      </c>
      <c r="T566">
        <v>100</v>
      </c>
      <c r="U566">
        <f>IF((H566*12)&gt;867123.01,(79776+(((H566*12)-867123.01)*0.25))/12,IF((H566*12)&gt;624329.01,(31216+(((H566*12)-624329.01)*0.2))/12,IF((H566*12)&gt;416220.01,(((H566*12)-416220.01)*0.15)/12,0)))</f>
        <v>7400.9372916666662</v>
      </c>
      <c r="W566">
        <f t="shared" si="153"/>
        <v>8805.9272916666669</v>
      </c>
      <c r="X566">
        <f t="shared" si="149"/>
        <v>4728</v>
      </c>
      <c r="Y566">
        <f t="shared" si="150"/>
        <v>11352</v>
      </c>
      <c r="Z566">
        <f t="shared" si="151"/>
        <v>66466.072708333333</v>
      </c>
      <c r="AA566" t="s">
        <v>900</v>
      </c>
      <c r="AB566">
        <v>2023</v>
      </c>
    </row>
    <row r="567" spans="1:28" x14ac:dyDescent="0.25">
      <c r="A567">
        <v>15</v>
      </c>
      <c r="B567" t="s">
        <v>130</v>
      </c>
      <c r="C567" t="s">
        <v>102</v>
      </c>
      <c r="D567" t="s">
        <v>16</v>
      </c>
      <c r="E567" t="s">
        <v>61</v>
      </c>
      <c r="F567" t="s">
        <v>84</v>
      </c>
      <c r="G567">
        <v>80000</v>
      </c>
      <c r="H567">
        <f t="shared" si="152"/>
        <v>70509.86</v>
      </c>
      <c r="I567">
        <f t="shared" si="145"/>
        <v>2296</v>
      </c>
      <c r="J567">
        <f t="shared" si="146"/>
        <v>5679.9999999999991</v>
      </c>
      <c r="K567">
        <f t="shared" si="147"/>
        <v>822.89</v>
      </c>
      <c r="L567">
        <f t="shared" si="154"/>
        <v>2432</v>
      </c>
      <c r="M567">
        <f t="shared" si="155"/>
        <v>5672</v>
      </c>
      <c r="N567">
        <v>4762.1400000000003</v>
      </c>
      <c r="O567">
        <f t="shared" si="148"/>
        <v>21665.03</v>
      </c>
      <c r="P567">
        <v>25</v>
      </c>
      <c r="Q567">
        <v>1200</v>
      </c>
      <c r="S567">
        <v>2284.54</v>
      </c>
      <c r="T567">
        <v>100</v>
      </c>
      <c r="U567">
        <v>6297.85</v>
      </c>
      <c r="W567">
        <f t="shared" si="153"/>
        <v>9907.39</v>
      </c>
      <c r="X567">
        <f t="shared" si="149"/>
        <v>9490.14</v>
      </c>
      <c r="Y567">
        <f t="shared" si="150"/>
        <v>11352</v>
      </c>
      <c r="Z567">
        <f t="shared" si="151"/>
        <v>60602.47</v>
      </c>
      <c r="AA567" t="s">
        <v>900</v>
      </c>
      <c r="AB567">
        <v>2023</v>
      </c>
    </row>
    <row r="568" spans="1:28" x14ac:dyDescent="0.25">
      <c r="A568">
        <v>16</v>
      </c>
      <c r="B568" t="s">
        <v>131</v>
      </c>
      <c r="C568" t="s">
        <v>102</v>
      </c>
      <c r="D568" t="s">
        <v>6</v>
      </c>
      <c r="E568" t="s">
        <v>866</v>
      </c>
      <c r="F568" t="s">
        <v>84</v>
      </c>
      <c r="G568">
        <v>95000</v>
      </c>
      <c r="H568">
        <f t="shared" si="152"/>
        <v>86210.74</v>
      </c>
      <c r="I568">
        <f t="shared" si="145"/>
        <v>2726.5</v>
      </c>
      <c r="J568">
        <f t="shared" si="146"/>
        <v>6744.9999999999991</v>
      </c>
      <c r="K568">
        <f t="shared" si="147"/>
        <v>822.89</v>
      </c>
      <c r="L568">
        <f t="shared" si="154"/>
        <v>2888</v>
      </c>
      <c r="M568">
        <f t="shared" si="155"/>
        <v>6735.5</v>
      </c>
      <c r="N568">
        <v>3174.76</v>
      </c>
      <c r="O568">
        <f t="shared" si="148"/>
        <v>23092.65</v>
      </c>
      <c r="P568">
        <v>25</v>
      </c>
      <c r="S568">
        <v>4370.09</v>
      </c>
      <c r="T568">
        <v>100</v>
      </c>
      <c r="U568">
        <v>10130.59</v>
      </c>
      <c r="W568">
        <f t="shared" si="153"/>
        <v>14625.68</v>
      </c>
      <c r="X568">
        <f t="shared" si="149"/>
        <v>8789.26</v>
      </c>
      <c r="Y568">
        <f t="shared" si="150"/>
        <v>13480.5</v>
      </c>
      <c r="Z568">
        <f t="shared" si="151"/>
        <v>71585.06</v>
      </c>
      <c r="AA568" t="s">
        <v>900</v>
      </c>
      <c r="AB568">
        <v>2023</v>
      </c>
    </row>
    <row r="569" spans="1:28" x14ac:dyDescent="0.25">
      <c r="A569">
        <v>17</v>
      </c>
      <c r="B569" t="s">
        <v>132</v>
      </c>
      <c r="C569" t="s">
        <v>102</v>
      </c>
      <c r="D569" t="s">
        <v>4</v>
      </c>
      <c r="E569" t="s">
        <v>24</v>
      </c>
      <c r="F569" t="s">
        <v>84</v>
      </c>
      <c r="G569">
        <v>95000</v>
      </c>
      <c r="H569">
        <f t="shared" si="152"/>
        <v>86210.74</v>
      </c>
      <c r="I569">
        <f t="shared" si="145"/>
        <v>2726.5</v>
      </c>
      <c r="J569">
        <f t="shared" si="146"/>
        <v>6744.9999999999991</v>
      </c>
      <c r="K569">
        <f t="shared" si="147"/>
        <v>822.89</v>
      </c>
      <c r="L569">
        <f t="shared" si="154"/>
        <v>2888</v>
      </c>
      <c r="M569">
        <f t="shared" si="155"/>
        <v>6735.5</v>
      </c>
      <c r="N569">
        <v>3174.76</v>
      </c>
      <c r="O569">
        <f t="shared" si="148"/>
        <v>23092.65</v>
      </c>
      <c r="P569">
        <v>25</v>
      </c>
      <c r="Q569">
        <v>10686.79</v>
      </c>
      <c r="S569">
        <v>2146.5300000000002</v>
      </c>
      <c r="T569">
        <v>100</v>
      </c>
      <c r="U569">
        <v>10135.549999999999</v>
      </c>
      <c r="W569">
        <f t="shared" si="153"/>
        <v>23093.870000000003</v>
      </c>
      <c r="X569">
        <f t="shared" si="149"/>
        <v>8789.26</v>
      </c>
      <c r="Y569">
        <f>+J569++K569+M569</f>
        <v>14303.39</v>
      </c>
      <c r="Z569">
        <f t="shared" si="151"/>
        <v>63116.869999999995</v>
      </c>
      <c r="AA569" t="s">
        <v>900</v>
      </c>
      <c r="AB569">
        <v>2023</v>
      </c>
    </row>
    <row r="570" spans="1:28" x14ac:dyDescent="0.25">
      <c r="A570">
        <v>18</v>
      </c>
      <c r="B570" t="s">
        <v>133</v>
      </c>
      <c r="C570" t="s">
        <v>103</v>
      </c>
      <c r="D570" t="s">
        <v>831</v>
      </c>
      <c r="E570" t="s">
        <v>832</v>
      </c>
      <c r="F570" t="s">
        <v>84</v>
      </c>
      <c r="G570">
        <v>95000</v>
      </c>
      <c r="H570">
        <f t="shared" si="152"/>
        <v>89385.5</v>
      </c>
      <c r="I570">
        <f t="shared" si="145"/>
        <v>2726.5</v>
      </c>
      <c r="J570">
        <f t="shared" si="146"/>
        <v>6744.9999999999991</v>
      </c>
      <c r="K570">
        <f t="shared" si="147"/>
        <v>822.89</v>
      </c>
      <c r="L570">
        <f t="shared" si="154"/>
        <v>2888</v>
      </c>
      <c r="M570">
        <f t="shared" si="155"/>
        <v>6735.5</v>
      </c>
      <c r="O570">
        <f t="shared" si="148"/>
        <v>19917.89</v>
      </c>
      <c r="P570">
        <v>25</v>
      </c>
      <c r="Q570">
        <v>200</v>
      </c>
      <c r="S570">
        <v>2125.2399999999998</v>
      </c>
      <c r="T570">
        <v>100</v>
      </c>
      <c r="U570">
        <v>10929.24</v>
      </c>
      <c r="W570">
        <f t="shared" si="153"/>
        <v>13379.48</v>
      </c>
      <c r="X570">
        <f t="shared" si="149"/>
        <v>5614.5</v>
      </c>
      <c r="Y570">
        <f t="shared" ref="Y570:Y622" si="156">+J570+M570</f>
        <v>13480.5</v>
      </c>
      <c r="Z570">
        <f t="shared" si="151"/>
        <v>76006.02</v>
      </c>
      <c r="AA570" t="s">
        <v>900</v>
      </c>
      <c r="AB570">
        <v>2023</v>
      </c>
    </row>
    <row r="571" spans="1:28" x14ac:dyDescent="0.25">
      <c r="A571">
        <v>19</v>
      </c>
      <c r="B571" t="s">
        <v>134</v>
      </c>
      <c r="C571" t="s">
        <v>102</v>
      </c>
      <c r="D571" t="s">
        <v>16</v>
      </c>
      <c r="E571" t="s">
        <v>45</v>
      </c>
      <c r="F571" t="s">
        <v>84</v>
      </c>
      <c r="G571">
        <v>80000</v>
      </c>
      <c r="H571">
        <f t="shared" si="152"/>
        <v>72097.240000000005</v>
      </c>
      <c r="I571">
        <f t="shared" si="145"/>
        <v>2296</v>
      </c>
      <c r="J571">
        <f t="shared" si="146"/>
        <v>5679.9999999999991</v>
      </c>
      <c r="K571">
        <f t="shared" si="147"/>
        <v>822.89</v>
      </c>
      <c r="L571">
        <f t="shared" si="154"/>
        <v>2432</v>
      </c>
      <c r="M571">
        <f t="shared" si="155"/>
        <v>5672</v>
      </c>
      <c r="N571">
        <v>3174.76</v>
      </c>
      <c r="O571">
        <f t="shared" si="148"/>
        <v>20077.650000000001</v>
      </c>
      <c r="P571">
        <v>25</v>
      </c>
      <c r="S571">
        <v>2283.91</v>
      </c>
      <c r="T571">
        <v>100</v>
      </c>
      <c r="U571">
        <v>6615.32</v>
      </c>
      <c r="W571">
        <f t="shared" si="153"/>
        <v>9024.23</v>
      </c>
      <c r="X571">
        <f t="shared" si="149"/>
        <v>7902.76</v>
      </c>
      <c r="Y571">
        <f t="shared" si="156"/>
        <v>11352</v>
      </c>
      <c r="Z571">
        <f t="shared" si="151"/>
        <v>63073.01</v>
      </c>
      <c r="AA571" t="s">
        <v>900</v>
      </c>
      <c r="AB571">
        <v>2023</v>
      </c>
    </row>
    <row r="572" spans="1:28" x14ac:dyDescent="0.25">
      <c r="A572">
        <v>20</v>
      </c>
      <c r="B572" t="s">
        <v>140</v>
      </c>
      <c r="C572" t="s">
        <v>102</v>
      </c>
      <c r="D572" t="s">
        <v>826</v>
      </c>
      <c r="E572" t="s">
        <v>29</v>
      </c>
      <c r="F572" t="s">
        <v>99</v>
      </c>
      <c r="G572">
        <v>130000</v>
      </c>
      <c r="H572">
        <f t="shared" si="152"/>
        <v>122317</v>
      </c>
      <c r="I572">
        <f t="shared" si="145"/>
        <v>3731</v>
      </c>
      <c r="J572">
        <f t="shared" si="146"/>
        <v>9230</v>
      </c>
      <c r="K572">
        <f t="shared" si="147"/>
        <v>822.89</v>
      </c>
      <c r="L572">
        <f t="shared" si="154"/>
        <v>3952</v>
      </c>
      <c r="M572">
        <f t="shared" si="155"/>
        <v>9217</v>
      </c>
      <c r="O572">
        <f t="shared" si="148"/>
        <v>26952.89</v>
      </c>
      <c r="P572">
        <v>25</v>
      </c>
      <c r="S572">
        <v>398.64</v>
      </c>
      <c r="T572">
        <v>100</v>
      </c>
      <c r="U572">
        <f t="shared" ref="U572:U574" si="157">IF((H572*12)&gt;867123.01,(79776+(((H572*12)-867123.01)*0.25))/12,IF((H572*12)&gt;624329.01,(31216+(((H572*12)-624329.01)*0.2))/12,IF((H572*12)&gt;416220.01,(((H572*12)-416220.01)*0.15)/12,0)))</f>
        <v>19162.187291666665</v>
      </c>
      <c r="W572">
        <f t="shared" si="153"/>
        <v>19685.827291666665</v>
      </c>
      <c r="X572">
        <f t="shared" si="149"/>
        <v>7683</v>
      </c>
      <c r="Y572">
        <f t="shared" si="156"/>
        <v>18447</v>
      </c>
      <c r="Z572">
        <f t="shared" si="151"/>
        <v>102631.17270833334</v>
      </c>
      <c r="AA572" t="s">
        <v>900</v>
      </c>
      <c r="AB572">
        <v>2023</v>
      </c>
    </row>
    <row r="573" spans="1:28" x14ac:dyDescent="0.25">
      <c r="A573">
        <v>21</v>
      </c>
      <c r="B573" t="s">
        <v>891</v>
      </c>
      <c r="C573" t="s">
        <v>103</v>
      </c>
      <c r="D573" t="s">
        <v>826</v>
      </c>
      <c r="E573" t="s">
        <v>853</v>
      </c>
      <c r="F573" t="s">
        <v>84</v>
      </c>
      <c r="G573">
        <v>100000</v>
      </c>
      <c r="H573">
        <f t="shared" si="152"/>
        <v>94090</v>
      </c>
      <c r="I573">
        <f t="shared" si="145"/>
        <v>2870</v>
      </c>
      <c r="J573">
        <f t="shared" si="146"/>
        <v>7099.9999999999991</v>
      </c>
      <c r="K573">
        <f t="shared" si="147"/>
        <v>822.89</v>
      </c>
      <c r="L573">
        <f t="shared" si="154"/>
        <v>3040</v>
      </c>
      <c r="M573">
        <f t="shared" si="155"/>
        <v>7090.0000000000009</v>
      </c>
      <c r="O573">
        <f t="shared" si="148"/>
        <v>20922.89</v>
      </c>
      <c r="P573">
        <v>25</v>
      </c>
      <c r="T573">
        <v>100</v>
      </c>
      <c r="U573">
        <v>12105.37</v>
      </c>
      <c r="W573">
        <f t="shared" si="153"/>
        <v>12230.37</v>
      </c>
      <c r="X573">
        <f t="shared" si="149"/>
        <v>5910</v>
      </c>
      <c r="Y573">
        <f t="shared" si="156"/>
        <v>14190</v>
      </c>
      <c r="Z573">
        <f t="shared" si="151"/>
        <v>81859.63</v>
      </c>
      <c r="AA573" t="s">
        <v>900</v>
      </c>
      <c r="AB573">
        <v>2023</v>
      </c>
    </row>
    <row r="574" spans="1:28" x14ac:dyDescent="0.25">
      <c r="A574">
        <v>22</v>
      </c>
      <c r="B574" t="s">
        <v>867</v>
      </c>
      <c r="C574" t="s">
        <v>103</v>
      </c>
      <c r="D574" t="s">
        <v>94</v>
      </c>
      <c r="E574" t="s">
        <v>868</v>
      </c>
      <c r="F574" t="s">
        <v>85</v>
      </c>
      <c r="G574">
        <v>65000</v>
      </c>
      <c r="H574">
        <f>+G574-(I574+L574+N574)</f>
        <v>61158.5</v>
      </c>
      <c r="I574">
        <f t="shared" si="145"/>
        <v>1865.5</v>
      </c>
      <c r="J574">
        <f t="shared" si="146"/>
        <v>4615</v>
      </c>
      <c r="K574">
        <f t="shared" si="147"/>
        <v>715.00000000000011</v>
      </c>
      <c r="L574">
        <f t="shared" si="154"/>
        <v>1976</v>
      </c>
      <c r="M574">
        <f t="shared" si="155"/>
        <v>4608.5</v>
      </c>
      <c r="O574">
        <f>+I574+J574+K574+L574+M574+N574</f>
        <v>13780</v>
      </c>
      <c r="P574">
        <v>25</v>
      </c>
      <c r="S574">
        <v>1877.07</v>
      </c>
      <c r="T574">
        <v>100</v>
      </c>
      <c r="U574">
        <f t="shared" si="157"/>
        <v>4427.5498333333335</v>
      </c>
      <c r="W574">
        <f t="shared" si="153"/>
        <v>6429.6198333333332</v>
      </c>
      <c r="X574">
        <f t="shared" si="149"/>
        <v>3841.5</v>
      </c>
      <c r="Y574">
        <f>+J574+M574</f>
        <v>9223.5</v>
      </c>
      <c r="Z574">
        <f>+G574-(W574+X574)</f>
        <v>54728.88016666667</v>
      </c>
      <c r="AA574" t="s">
        <v>900</v>
      </c>
      <c r="AB574">
        <v>2023</v>
      </c>
    </row>
    <row r="575" spans="1:28" x14ac:dyDescent="0.25">
      <c r="A575">
        <v>23</v>
      </c>
      <c r="B575" t="s">
        <v>144</v>
      </c>
      <c r="C575" t="s">
        <v>103</v>
      </c>
      <c r="D575" t="s">
        <v>10</v>
      </c>
      <c r="E575" t="s">
        <v>40</v>
      </c>
      <c r="F575" t="s">
        <v>85</v>
      </c>
      <c r="G575">
        <v>95000</v>
      </c>
      <c r="H575">
        <f t="shared" si="152"/>
        <v>87798.12</v>
      </c>
      <c r="I575">
        <f t="shared" si="145"/>
        <v>2726.5</v>
      </c>
      <c r="J575">
        <f t="shared" si="146"/>
        <v>6744.9999999999991</v>
      </c>
      <c r="K575">
        <f t="shared" si="147"/>
        <v>822.89</v>
      </c>
      <c r="L575">
        <f t="shared" si="154"/>
        <v>2888</v>
      </c>
      <c r="M575">
        <f t="shared" si="155"/>
        <v>6735.5</v>
      </c>
      <c r="N575">
        <v>1587.38</v>
      </c>
      <c r="O575">
        <f t="shared" si="148"/>
        <v>21505.27</v>
      </c>
      <c r="P575">
        <v>25</v>
      </c>
      <c r="S575">
        <v>1833.18</v>
      </c>
      <c r="T575">
        <v>100</v>
      </c>
      <c r="U575">
        <v>10529.92</v>
      </c>
      <c r="W575">
        <f t="shared" si="153"/>
        <v>12488.1</v>
      </c>
      <c r="X575">
        <f t="shared" si="149"/>
        <v>7201.88</v>
      </c>
      <c r="Y575">
        <f t="shared" si="156"/>
        <v>13480.5</v>
      </c>
      <c r="Z575">
        <f t="shared" si="151"/>
        <v>75310.02</v>
      </c>
      <c r="AA575" t="s">
        <v>900</v>
      </c>
      <c r="AB575">
        <v>2023</v>
      </c>
    </row>
    <row r="576" spans="1:28" x14ac:dyDescent="0.25">
      <c r="A576">
        <v>24</v>
      </c>
      <c r="B576" t="s">
        <v>145</v>
      </c>
      <c r="C576" t="s">
        <v>102</v>
      </c>
      <c r="D576" t="s">
        <v>10</v>
      </c>
      <c r="E576" t="s">
        <v>50</v>
      </c>
      <c r="F576" t="s">
        <v>84</v>
      </c>
      <c r="G576">
        <v>95000</v>
      </c>
      <c r="H576">
        <f t="shared" si="152"/>
        <v>86210.74</v>
      </c>
      <c r="I576">
        <f t="shared" si="145"/>
        <v>2726.5</v>
      </c>
      <c r="J576">
        <f t="shared" si="146"/>
        <v>6744.9999999999991</v>
      </c>
      <c r="K576">
        <f t="shared" si="147"/>
        <v>822.89</v>
      </c>
      <c r="L576">
        <f t="shared" si="154"/>
        <v>2888</v>
      </c>
      <c r="M576">
        <f t="shared" si="155"/>
        <v>6735.5</v>
      </c>
      <c r="N576">
        <v>3174.76</v>
      </c>
      <c r="O576">
        <f t="shared" si="148"/>
        <v>23092.65</v>
      </c>
      <c r="P576">
        <v>25</v>
      </c>
      <c r="T576">
        <v>100</v>
      </c>
      <c r="U576">
        <v>10135.549999999999</v>
      </c>
      <c r="W576">
        <f t="shared" si="153"/>
        <v>10260.549999999999</v>
      </c>
      <c r="X576">
        <f t="shared" si="149"/>
        <v>8789.26</v>
      </c>
      <c r="Y576">
        <f t="shared" si="156"/>
        <v>13480.5</v>
      </c>
      <c r="Z576">
        <f t="shared" si="151"/>
        <v>75950.19</v>
      </c>
      <c r="AA576" t="s">
        <v>900</v>
      </c>
      <c r="AB576">
        <v>2023</v>
      </c>
    </row>
    <row r="577" spans="1:28" x14ac:dyDescent="0.25">
      <c r="A577">
        <v>25</v>
      </c>
      <c r="B577" t="s">
        <v>146</v>
      </c>
      <c r="C577" t="s">
        <v>102</v>
      </c>
      <c r="D577" t="s">
        <v>10</v>
      </c>
      <c r="E577" t="s">
        <v>44</v>
      </c>
      <c r="F577" t="s">
        <v>84</v>
      </c>
      <c r="G577">
        <v>80000</v>
      </c>
      <c r="H577">
        <f t="shared" si="152"/>
        <v>75272</v>
      </c>
      <c r="I577">
        <f t="shared" si="145"/>
        <v>2296</v>
      </c>
      <c r="J577">
        <f t="shared" si="146"/>
        <v>5679.9999999999991</v>
      </c>
      <c r="K577">
        <f t="shared" si="147"/>
        <v>822.89</v>
      </c>
      <c r="L577">
        <f t="shared" si="154"/>
        <v>2432</v>
      </c>
      <c r="M577">
        <f t="shared" si="155"/>
        <v>5672</v>
      </c>
      <c r="O577">
        <f t="shared" si="148"/>
        <v>16902.89</v>
      </c>
      <c r="P577">
        <v>25</v>
      </c>
      <c r="S577">
        <v>1134.6199999999999</v>
      </c>
      <c r="T577">
        <v>100</v>
      </c>
      <c r="U577">
        <v>7400.87</v>
      </c>
      <c r="W577">
        <f t="shared" si="153"/>
        <v>8660.49</v>
      </c>
      <c r="X577">
        <f t="shared" si="149"/>
        <v>4728</v>
      </c>
      <c r="Y577">
        <f t="shared" si="156"/>
        <v>11352</v>
      </c>
      <c r="Z577">
        <f t="shared" si="151"/>
        <v>66611.509999999995</v>
      </c>
      <c r="AA577" t="s">
        <v>900</v>
      </c>
      <c r="AB577">
        <v>2023</v>
      </c>
    </row>
    <row r="578" spans="1:28" x14ac:dyDescent="0.25">
      <c r="A578">
        <v>26</v>
      </c>
      <c r="B578" t="s">
        <v>869</v>
      </c>
      <c r="C578" t="s">
        <v>102</v>
      </c>
      <c r="D578" t="s">
        <v>10</v>
      </c>
      <c r="E578" t="s">
        <v>44</v>
      </c>
      <c r="F578" t="s">
        <v>84</v>
      </c>
      <c r="G578">
        <v>80000</v>
      </c>
      <c r="H578">
        <f t="shared" si="152"/>
        <v>75272</v>
      </c>
      <c r="I578">
        <f t="shared" si="145"/>
        <v>2296</v>
      </c>
      <c r="J578">
        <f t="shared" si="146"/>
        <v>5679.9999999999991</v>
      </c>
      <c r="K578">
        <f t="shared" si="147"/>
        <v>822.89</v>
      </c>
      <c r="L578">
        <f t="shared" si="154"/>
        <v>2432</v>
      </c>
      <c r="M578">
        <f t="shared" si="155"/>
        <v>5672</v>
      </c>
      <c r="O578">
        <f t="shared" si="148"/>
        <v>16902.89</v>
      </c>
      <c r="P578">
        <v>25</v>
      </c>
      <c r="S578">
        <v>1022.64</v>
      </c>
      <c r="T578">
        <v>100</v>
      </c>
      <c r="U578">
        <v>7400.87</v>
      </c>
      <c r="W578">
        <f t="shared" si="153"/>
        <v>8548.51</v>
      </c>
      <c r="X578">
        <f t="shared" si="149"/>
        <v>4728</v>
      </c>
      <c r="Y578">
        <f t="shared" si="156"/>
        <v>11352</v>
      </c>
      <c r="Z578">
        <f t="shared" si="151"/>
        <v>66723.490000000005</v>
      </c>
      <c r="AA578" t="s">
        <v>900</v>
      </c>
      <c r="AB578">
        <v>2023</v>
      </c>
    </row>
    <row r="579" spans="1:28" x14ac:dyDescent="0.25">
      <c r="A579">
        <v>27</v>
      </c>
      <c r="B579" t="s">
        <v>148</v>
      </c>
      <c r="C579" t="s">
        <v>103</v>
      </c>
      <c r="D579" t="s">
        <v>10</v>
      </c>
      <c r="E579" t="s">
        <v>44</v>
      </c>
      <c r="F579" t="s">
        <v>84</v>
      </c>
      <c r="G579">
        <v>80000</v>
      </c>
      <c r="H579">
        <f t="shared" si="152"/>
        <v>75272</v>
      </c>
      <c r="I579">
        <f t="shared" si="145"/>
        <v>2296</v>
      </c>
      <c r="J579">
        <f t="shared" si="146"/>
        <v>5679.9999999999991</v>
      </c>
      <c r="K579">
        <f t="shared" si="147"/>
        <v>822.89</v>
      </c>
      <c r="L579">
        <f t="shared" si="154"/>
        <v>2432</v>
      </c>
      <c r="M579">
        <f t="shared" si="155"/>
        <v>5672</v>
      </c>
      <c r="O579">
        <f t="shared" si="148"/>
        <v>16902.89</v>
      </c>
      <c r="P579">
        <v>25</v>
      </c>
      <c r="S579">
        <v>1407.38</v>
      </c>
      <c r="T579">
        <v>100</v>
      </c>
      <c r="U579">
        <v>7400.87</v>
      </c>
      <c r="W579">
        <f t="shared" si="153"/>
        <v>8933.25</v>
      </c>
      <c r="X579">
        <f t="shared" si="149"/>
        <v>4728</v>
      </c>
      <c r="Y579">
        <f t="shared" si="156"/>
        <v>11352</v>
      </c>
      <c r="Z579">
        <f t="shared" si="151"/>
        <v>66338.75</v>
      </c>
      <c r="AA579" t="s">
        <v>900</v>
      </c>
      <c r="AB579">
        <v>2023</v>
      </c>
    </row>
    <row r="580" spans="1:28" x14ac:dyDescent="0.25">
      <c r="A580">
        <v>28</v>
      </c>
      <c r="B580" t="s">
        <v>149</v>
      </c>
      <c r="C580" t="s">
        <v>102</v>
      </c>
      <c r="D580" t="s">
        <v>10</v>
      </c>
      <c r="E580" t="s">
        <v>43</v>
      </c>
      <c r="F580" t="s">
        <v>84</v>
      </c>
      <c r="G580">
        <v>95000</v>
      </c>
      <c r="H580">
        <f t="shared" si="152"/>
        <v>87798.12</v>
      </c>
      <c r="I580">
        <f t="shared" si="145"/>
        <v>2726.5</v>
      </c>
      <c r="J580">
        <f t="shared" si="146"/>
        <v>6744.9999999999991</v>
      </c>
      <c r="K580">
        <f t="shared" si="147"/>
        <v>822.89</v>
      </c>
      <c r="L580">
        <f t="shared" si="154"/>
        <v>2888</v>
      </c>
      <c r="M580">
        <f t="shared" si="155"/>
        <v>6735.5</v>
      </c>
      <c r="N580">
        <v>1587.38</v>
      </c>
      <c r="O580">
        <f t="shared" si="148"/>
        <v>21505.27</v>
      </c>
      <c r="P580">
        <v>25</v>
      </c>
      <c r="Q580">
        <v>5000</v>
      </c>
      <c r="S580">
        <v>2386.54</v>
      </c>
      <c r="T580">
        <v>100</v>
      </c>
      <c r="U580">
        <v>10532.4</v>
      </c>
      <c r="W580">
        <f t="shared" si="153"/>
        <v>18043.939999999999</v>
      </c>
      <c r="X580">
        <f t="shared" si="149"/>
        <v>7201.88</v>
      </c>
      <c r="Y580">
        <f t="shared" si="156"/>
        <v>13480.5</v>
      </c>
      <c r="Z580">
        <f t="shared" si="151"/>
        <v>69754.179999999993</v>
      </c>
      <c r="AA580" t="s">
        <v>900</v>
      </c>
      <c r="AB580">
        <v>2023</v>
      </c>
    </row>
    <row r="581" spans="1:28" x14ac:dyDescent="0.25">
      <c r="A581">
        <v>29</v>
      </c>
      <c r="B581" t="s">
        <v>151</v>
      </c>
      <c r="C581" t="s">
        <v>102</v>
      </c>
      <c r="D581" t="s">
        <v>793</v>
      </c>
      <c r="E581" t="s">
        <v>66</v>
      </c>
      <c r="F581" t="s">
        <v>84</v>
      </c>
      <c r="G581">
        <v>80000</v>
      </c>
      <c r="H581">
        <f t="shared" si="152"/>
        <v>75272</v>
      </c>
      <c r="I581">
        <f t="shared" si="145"/>
        <v>2296</v>
      </c>
      <c r="J581">
        <f t="shared" si="146"/>
        <v>5679.9999999999991</v>
      </c>
      <c r="K581">
        <f t="shared" si="147"/>
        <v>822.89</v>
      </c>
      <c r="L581">
        <f t="shared" si="154"/>
        <v>2432</v>
      </c>
      <c r="M581">
        <f t="shared" si="155"/>
        <v>5672</v>
      </c>
      <c r="O581">
        <f t="shared" si="148"/>
        <v>16902.89</v>
      </c>
      <c r="P581">
        <v>25</v>
      </c>
      <c r="Q581">
        <v>4000</v>
      </c>
      <c r="S581">
        <v>2450.5100000000002</v>
      </c>
      <c r="T581">
        <v>100</v>
      </c>
      <c r="U581">
        <v>7400.87</v>
      </c>
      <c r="W581">
        <f t="shared" si="153"/>
        <v>13976.380000000001</v>
      </c>
      <c r="X581">
        <f t="shared" si="149"/>
        <v>4728</v>
      </c>
      <c r="Y581">
        <f t="shared" si="156"/>
        <v>11352</v>
      </c>
      <c r="Z581">
        <f t="shared" si="151"/>
        <v>61295.619999999995</v>
      </c>
      <c r="AA581" t="s">
        <v>900</v>
      </c>
      <c r="AB581">
        <v>2023</v>
      </c>
    </row>
    <row r="582" spans="1:28" x14ac:dyDescent="0.25">
      <c r="A582">
        <v>30</v>
      </c>
      <c r="B582" t="s">
        <v>153</v>
      </c>
      <c r="C582" t="s">
        <v>102</v>
      </c>
      <c r="D582" t="s">
        <v>17</v>
      </c>
      <c r="E582" t="s">
        <v>880</v>
      </c>
      <c r="F582" t="s">
        <v>84</v>
      </c>
      <c r="G582">
        <v>95000</v>
      </c>
      <c r="H582">
        <f t="shared" si="152"/>
        <v>87798.12</v>
      </c>
      <c r="I582">
        <f t="shared" si="145"/>
        <v>2726.5</v>
      </c>
      <c r="J582">
        <f t="shared" si="146"/>
        <v>6744.9999999999991</v>
      </c>
      <c r="K582">
        <f t="shared" si="147"/>
        <v>822.89</v>
      </c>
      <c r="L582">
        <f t="shared" si="154"/>
        <v>2888</v>
      </c>
      <c r="M582">
        <f t="shared" si="155"/>
        <v>6735.5</v>
      </c>
      <c r="N582">
        <v>1587.38</v>
      </c>
      <c r="O582">
        <f t="shared" si="148"/>
        <v>21505.27</v>
      </c>
      <c r="P582">
        <v>25</v>
      </c>
      <c r="Q582">
        <v>3052.23</v>
      </c>
      <c r="S582">
        <v>629.89</v>
      </c>
      <c r="T582">
        <v>100</v>
      </c>
      <c r="U582">
        <v>10532.4</v>
      </c>
      <c r="W582">
        <f t="shared" si="153"/>
        <v>14339.52</v>
      </c>
      <c r="X582">
        <f t="shared" si="149"/>
        <v>7201.88</v>
      </c>
      <c r="Y582">
        <f t="shared" si="156"/>
        <v>13480.5</v>
      </c>
      <c r="Z582">
        <f t="shared" si="151"/>
        <v>73458.600000000006</v>
      </c>
      <c r="AA582" t="s">
        <v>900</v>
      </c>
      <c r="AB582">
        <v>2023</v>
      </c>
    </row>
    <row r="583" spans="1:28" x14ac:dyDescent="0.25">
      <c r="A583">
        <v>31</v>
      </c>
      <c r="B583" t="s">
        <v>871</v>
      </c>
      <c r="C583" t="s">
        <v>103</v>
      </c>
      <c r="D583" t="s">
        <v>800</v>
      </c>
      <c r="E583" t="s">
        <v>83</v>
      </c>
      <c r="F583" t="s">
        <v>84</v>
      </c>
      <c r="G583">
        <v>48000</v>
      </c>
      <c r="H583">
        <f t="shared" si="152"/>
        <v>45163.199999999997</v>
      </c>
      <c r="I583">
        <f t="shared" si="145"/>
        <v>1377.6</v>
      </c>
      <c r="J583">
        <f t="shared" si="146"/>
        <v>3407.9999999999995</v>
      </c>
      <c r="K583">
        <f t="shared" si="147"/>
        <v>528</v>
      </c>
      <c r="L583">
        <f t="shared" si="154"/>
        <v>1459.2</v>
      </c>
      <c r="M583">
        <f t="shared" si="155"/>
        <v>3403.2000000000003</v>
      </c>
      <c r="O583">
        <f t="shared" si="148"/>
        <v>10176</v>
      </c>
      <c r="P583">
        <v>25</v>
      </c>
      <c r="Q583">
        <v>1000</v>
      </c>
      <c r="S583">
        <v>2404.42</v>
      </c>
      <c r="T583">
        <v>100</v>
      </c>
      <c r="U583">
        <v>1571.73</v>
      </c>
      <c r="W583">
        <f t="shared" si="153"/>
        <v>5101.1499999999996</v>
      </c>
      <c r="X583">
        <f t="shared" si="149"/>
        <v>2836.8</v>
      </c>
      <c r="Y583">
        <f t="shared" si="156"/>
        <v>6811.2</v>
      </c>
      <c r="Z583">
        <f t="shared" si="151"/>
        <v>40062.050000000003</v>
      </c>
      <c r="AA583" t="s">
        <v>900</v>
      </c>
      <c r="AB583">
        <v>2023</v>
      </c>
    </row>
    <row r="584" spans="1:28" x14ac:dyDescent="0.25">
      <c r="A584">
        <v>32</v>
      </c>
      <c r="B584" t="s">
        <v>892</v>
      </c>
      <c r="C584" t="s">
        <v>103</v>
      </c>
      <c r="D584" t="s">
        <v>793</v>
      </c>
      <c r="E584" t="s">
        <v>72</v>
      </c>
      <c r="F584" t="s">
        <v>84</v>
      </c>
      <c r="G584">
        <v>8000</v>
      </c>
      <c r="H584">
        <f t="shared" si="152"/>
        <v>7527.2</v>
      </c>
      <c r="I584">
        <f t="shared" si="145"/>
        <v>229.6</v>
      </c>
      <c r="J584">
        <f t="shared" si="146"/>
        <v>568</v>
      </c>
      <c r="K584">
        <f t="shared" si="147"/>
        <v>88.000000000000014</v>
      </c>
      <c r="L584">
        <f t="shared" si="154"/>
        <v>243.2</v>
      </c>
      <c r="M584">
        <f t="shared" si="155"/>
        <v>567.20000000000005</v>
      </c>
      <c r="O584">
        <f t="shared" si="148"/>
        <v>1696</v>
      </c>
      <c r="P584">
        <v>25</v>
      </c>
      <c r="Q584">
        <v>7339.6</v>
      </c>
      <c r="S584">
        <v>142.6</v>
      </c>
      <c r="T584">
        <v>100</v>
      </c>
      <c r="U584">
        <v>0</v>
      </c>
      <c r="W584">
        <f t="shared" si="153"/>
        <v>7607.2000000000007</v>
      </c>
      <c r="X584">
        <f t="shared" si="149"/>
        <v>472.79999999999995</v>
      </c>
      <c r="Y584">
        <f t="shared" si="156"/>
        <v>1135.2</v>
      </c>
      <c r="Z584">
        <f t="shared" si="151"/>
        <v>-80.000000000000909</v>
      </c>
      <c r="AA584" t="s">
        <v>900</v>
      </c>
      <c r="AB584">
        <v>2023</v>
      </c>
    </row>
    <row r="585" spans="1:28" x14ac:dyDescent="0.25">
      <c r="A585">
        <v>33</v>
      </c>
      <c r="B585" t="s">
        <v>124</v>
      </c>
      <c r="C585" t="s">
        <v>103</v>
      </c>
      <c r="D585" t="s">
        <v>10</v>
      </c>
      <c r="E585" t="s">
        <v>706</v>
      </c>
      <c r="F585" t="s">
        <v>84</v>
      </c>
      <c r="G585">
        <v>48000</v>
      </c>
      <c r="H585">
        <f>+G585-(I585+L585+N585)</f>
        <v>45163.199999999997</v>
      </c>
      <c r="I585">
        <f t="shared" si="145"/>
        <v>1377.6</v>
      </c>
      <c r="J585">
        <f t="shared" si="146"/>
        <v>3407.9999999999995</v>
      </c>
      <c r="K585">
        <f t="shared" si="147"/>
        <v>528</v>
      </c>
      <c r="L585">
        <f t="shared" si="154"/>
        <v>1459.2</v>
      </c>
      <c r="M585">
        <f t="shared" si="155"/>
        <v>3403.2000000000003</v>
      </c>
      <c r="O585">
        <f>+I585+J585+K585+L585+M585+N585</f>
        <v>10176</v>
      </c>
      <c r="P585">
        <v>25</v>
      </c>
      <c r="S585">
        <v>1198.6400000000001</v>
      </c>
      <c r="T585">
        <v>100</v>
      </c>
      <c r="U585">
        <v>1571.73</v>
      </c>
      <c r="W585">
        <f t="shared" si="153"/>
        <v>2895.37</v>
      </c>
      <c r="X585">
        <f t="shared" si="149"/>
        <v>2836.8</v>
      </c>
      <c r="Y585">
        <f>+J585+M585</f>
        <v>6811.2</v>
      </c>
      <c r="Z585">
        <f>+G585-(W585+X585)</f>
        <v>42267.83</v>
      </c>
      <c r="AA585" t="s">
        <v>900</v>
      </c>
      <c r="AB585">
        <v>2023</v>
      </c>
    </row>
    <row r="586" spans="1:28" x14ac:dyDescent="0.25">
      <c r="A586">
        <v>34</v>
      </c>
      <c r="B586" t="s">
        <v>893</v>
      </c>
      <c r="C586" t="s">
        <v>102</v>
      </c>
      <c r="D586" t="s">
        <v>19</v>
      </c>
      <c r="E586" t="s">
        <v>73</v>
      </c>
      <c r="F586" t="s">
        <v>84</v>
      </c>
      <c r="G586">
        <v>60000</v>
      </c>
      <c r="H586">
        <f t="shared" si="152"/>
        <v>54866.62</v>
      </c>
      <c r="I586">
        <f t="shared" si="145"/>
        <v>1722</v>
      </c>
      <c r="J586">
        <f t="shared" si="146"/>
        <v>4260</v>
      </c>
      <c r="K586">
        <f t="shared" si="147"/>
        <v>660.00000000000011</v>
      </c>
      <c r="L586">
        <f t="shared" si="154"/>
        <v>1824</v>
      </c>
      <c r="M586">
        <f t="shared" si="155"/>
        <v>4254</v>
      </c>
      <c r="N586">
        <v>1587.38</v>
      </c>
      <c r="O586">
        <f t="shared" si="148"/>
        <v>14307.380000000001</v>
      </c>
      <c r="P586">
        <v>25</v>
      </c>
      <c r="Q586">
        <v>6500</v>
      </c>
      <c r="S586">
        <v>239.69</v>
      </c>
      <c r="T586">
        <v>100</v>
      </c>
      <c r="U586">
        <v>3169.2</v>
      </c>
      <c r="W586">
        <f t="shared" si="153"/>
        <v>10033.89</v>
      </c>
      <c r="X586">
        <f t="shared" si="149"/>
        <v>5133.38</v>
      </c>
      <c r="Y586">
        <f t="shared" si="156"/>
        <v>8514</v>
      </c>
      <c r="Z586">
        <f t="shared" si="151"/>
        <v>44832.729999999996</v>
      </c>
      <c r="AA586" t="s">
        <v>900</v>
      </c>
      <c r="AB586">
        <v>2023</v>
      </c>
    </row>
    <row r="587" spans="1:28" x14ac:dyDescent="0.25">
      <c r="A587">
        <v>35</v>
      </c>
      <c r="B587" t="s">
        <v>157</v>
      </c>
      <c r="C587" t="s">
        <v>102</v>
      </c>
      <c r="D587" t="s">
        <v>10</v>
      </c>
      <c r="E587" t="s">
        <v>46</v>
      </c>
      <c r="F587" t="s">
        <v>84</v>
      </c>
      <c r="G587">
        <v>60000</v>
      </c>
      <c r="H587">
        <f t="shared" si="152"/>
        <v>56454</v>
      </c>
      <c r="I587">
        <f t="shared" si="145"/>
        <v>1722</v>
      </c>
      <c r="J587">
        <f t="shared" si="146"/>
        <v>4260</v>
      </c>
      <c r="K587">
        <f t="shared" si="147"/>
        <v>660.00000000000011</v>
      </c>
      <c r="L587">
        <f t="shared" si="154"/>
        <v>1824</v>
      </c>
      <c r="M587">
        <f t="shared" si="155"/>
        <v>4254</v>
      </c>
      <c r="O587">
        <f t="shared" si="148"/>
        <v>12720</v>
      </c>
      <c r="P587">
        <v>25</v>
      </c>
      <c r="Q587">
        <v>3495.45</v>
      </c>
      <c r="S587">
        <v>1089.3800000000001</v>
      </c>
      <c r="T587">
        <v>100</v>
      </c>
      <c r="U587">
        <v>3486.68</v>
      </c>
      <c r="W587">
        <f t="shared" si="153"/>
        <v>8196.51</v>
      </c>
      <c r="X587">
        <f t="shared" si="149"/>
        <v>3546</v>
      </c>
      <c r="Y587">
        <f t="shared" si="156"/>
        <v>8514</v>
      </c>
      <c r="Z587">
        <f t="shared" si="151"/>
        <v>48257.49</v>
      </c>
      <c r="AA587" t="s">
        <v>900</v>
      </c>
      <c r="AB587">
        <v>2023</v>
      </c>
    </row>
    <row r="588" spans="1:28" x14ac:dyDescent="0.25">
      <c r="A588">
        <v>36</v>
      </c>
      <c r="B588" t="s">
        <v>158</v>
      </c>
      <c r="C588" t="s">
        <v>102</v>
      </c>
      <c r="D588" t="s">
        <v>834</v>
      </c>
      <c r="E588" t="s">
        <v>874</v>
      </c>
      <c r="F588" t="s">
        <v>84</v>
      </c>
      <c r="G588">
        <v>60000</v>
      </c>
      <c r="H588">
        <f t="shared" si="152"/>
        <v>54866.62</v>
      </c>
      <c r="I588">
        <f t="shared" si="145"/>
        <v>1722</v>
      </c>
      <c r="J588">
        <f t="shared" si="146"/>
        <v>4260</v>
      </c>
      <c r="K588">
        <f t="shared" si="147"/>
        <v>660.00000000000011</v>
      </c>
      <c r="L588">
        <f t="shared" si="154"/>
        <v>1824</v>
      </c>
      <c r="M588">
        <f t="shared" si="155"/>
        <v>4254</v>
      </c>
      <c r="N588">
        <v>1587.38</v>
      </c>
      <c r="O588">
        <f t="shared" si="148"/>
        <v>14307.380000000001</v>
      </c>
      <c r="P588">
        <v>25</v>
      </c>
      <c r="S588">
        <v>1457.81</v>
      </c>
      <c r="T588">
        <v>100</v>
      </c>
      <c r="U588">
        <v>3169.2</v>
      </c>
      <c r="W588">
        <f t="shared" si="153"/>
        <v>4752.01</v>
      </c>
      <c r="X588">
        <f t="shared" si="149"/>
        <v>5133.38</v>
      </c>
      <c r="Y588">
        <f t="shared" si="156"/>
        <v>8514</v>
      </c>
      <c r="Z588">
        <f t="shared" si="151"/>
        <v>50114.61</v>
      </c>
      <c r="AA588" t="s">
        <v>900</v>
      </c>
      <c r="AB588">
        <v>2023</v>
      </c>
    </row>
    <row r="589" spans="1:28" x14ac:dyDescent="0.25">
      <c r="A589">
        <v>37</v>
      </c>
      <c r="B589" t="s">
        <v>159</v>
      </c>
      <c r="C589" t="s">
        <v>103</v>
      </c>
      <c r="D589" t="s">
        <v>21</v>
      </c>
      <c r="E589" t="s">
        <v>68</v>
      </c>
      <c r="F589" t="s">
        <v>84</v>
      </c>
      <c r="G589">
        <v>60000</v>
      </c>
      <c r="H589">
        <f t="shared" si="152"/>
        <v>54866.62</v>
      </c>
      <c r="I589">
        <f t="shared" si="145"/>
        <v>1722</v>
      </c>
      <c r="J589">
        <f t="shared" si="146"/>
        <v>4260</v>
      </c>
      <c r="K589">
        <f t="shared" si="147"/>
        <v>660.00000000000011</v>
      </c>
      <c r="L589">
        <f t="shared" si="154"/>
        <v>1824</v>
      </c>
      <c r="M589">
        <f t="shared" si="155"/>
        <v>4254</v>
      </c>
      <c r="N589">
        <v>1587.38</v>
      </c>
      <c r="O589">
        <f t="shared" si="148"/>
        <v>14307.380000000001</v>
      </c>
      <c r="P589">
        <v>25</v>
      </c>
      <c r="Q589">
        <v>3495.45</v>
      </c>
      <c r="S589">
        <v>1063</v>
      </c>
      <c r="T589">
        <v>100</v>
      </c>
      <c r="U589">
        <v>3169.2</v>
      </c>
      <c r="W589">
        <f t="shared" si="153"/>
        <v>7852.65</v>
      </c>
      <c r="X589">
        <f t="shared" si="149"/>
        <v>5133.38</v>
      </c>
      <c r="Y589">
        <f t="shared" si="156"/>
        <v>8514</v>
      </c>
      <c r="Z589">
        <f t="shared" si="151"/>
        <v>47013.97</v>
      </c>
      <c r="AA589" t="s">
        <v>900</v>
      </c>
      <c r="AB589">
        <v>2023</v>
      </c>
    </row>
    <row r="590" spans="1:28" x14ac:dyDescent="0.25">
      <c r="A590">
        <v>38</v>
      </c>
      <c r="B590" t="s">
        <v>150</v>
      </c>
      <c r="C590" t="s">
        <v>102</v>
      </c>
      <c r="D590" t="s">
        <v>16</v>
      </c>
      <c r="E590" t="s">
        <v>45</v>
      </c>
      <c r="F590" t="s">
        <v>84</v>
      </c>
      <c r="G590">
        <v>60000</v>
      </c>
      <c r="H590">
        <f>+G590-(I590+L590+N590)</f>
        <v>56454</v>
      </c>
      <c r="I590">
        <f t="shared" si="145"/>
        <v>1722</v>
      </c>
      <c r="J590">
        <f t="shared" si="146"/>
        <v>4260</v>
      </c>
      <c r="K590">
        <f t="shared" si="147"/>
        <v>660.00000000000011</v>
      </c>
      <c r="L590">
        <f t="shared" si="154"/>
        <v>1824</v>
      </c>
      <c r="M590">
        <f t="shared" si="155"/>
        <v>4254</v>
      </c>
      <c r="O590">
        <f>+I590+J590+K590+L590+M590+N590</f>
        <v>12720</v>
      </c>
      <c r="P590">
        <v>25</v>
      </c>
      <c r="S590">
        <v>870.71</v>
      </c>
      <c r="T590">
        <v>100</v>
      </c>
      <c r="U590">
        <f>IF((H590*12)&gt;867123.01,(79776+(((H590*12)-867123.01)*0.25))/12,IF((H590*12)&gt;624329.01,(31216+(((H590*12)-624329.01)*0.2))/12,IF((H590*12)&gt;416220.01,(((H590*12)-416220.01)*0.15)/12,0)))</f>
        <v>3486.6498333333329</v>
      </c>
      <c r="W590">
        <f t="shared" si="153"/>
        <v>4482.359833333333</v>
      </c>
      <c r="X590">
        <f t="shared" si="149"/>
        <v>3546</v>
      </c>
      <c r="Y590">
        <f>+J590+M590</f>
        <v>8514</v>
      </c>
      <c r="Z590">
        <f>+G590-(W590+X590)</f>
        <v>51971.640166666664</v>
      </c>
      <c r="AA590" t="s">
        <v>900</v>
      </c>
      <c r="AB590">
        <v>2023</v>
      </c>
    </row>
    <row r="591" spans="1:28" x14ac:dyDescent="0.25">
      <c r="A591">
        <v>39</v>
      </c>
      <c r="B591" t="s">
        <v>160</v>
      </c>
      <c r="C591" t="s">
        <v>102</v>
      </c>
      <c r="D591" t="s">
        <v>4</v>
      </c>
      <c r="E591" t="s">
        <v>93</v>
      </c>
      <c r="F591" t="s">
        <v>84</v>
      </c>
      <c r="G591">
        <v>60000</v>
      </c>
      <c r="H591">
        <f t="shared" si="152"/>
        <v>56454</v>
      </c>
      <c r="I591">
        <f t="shared" si="145"/>
        <v>1722</v>
      </c>
      <c r="J591">
        <f t="shared" si="146"/>
        <v>4260</v>
      </c>
      <c r="K591">
        <f t="shared" si="147"/>
        <v>660.00000000000011</v>
      </c>
      <c r="L591">
        <f t="shared" si="154"/>
        <v>1824</v>
      </c>
      <c r="M591">
        <f t="shared" si="155"/>
        <v>4254</v>
      </c>
      <c r="O591">
        <f t="shared" si="148"/>
        <v>12720</v>
      </c>
      <c r="P591">
        <v>25</v>
      </c>
      <c r="Q591">
        <v>2458.4</v>
      </c>
      <c r="S591">
        <v>1654.55</v>
      </c>
      <c r="T591">
        <v>100</v>
      </c>
      <c r="U591">
        <f>IF((H591*12)&gt;867123.01,(79776+(((H591*12)-867123.01)*0.25))/12,IF((H591*12)&gt;624329.01,(31216+(((H591*12)-624329.01)*0.2))/12,IF((H591*12)&gt;416220.01,(((H591*12)-416220.01)*0.15)/12,0)))</f>
        <v>3486.6498333333329</v>
      </c>
      <c r="W591">
        <f t="shared" si="153"/>
        <v>7724.5998333333328</v>
      </c>
      <c r="X591">
        <f t="shared" si="149"/>
        <v>3546</v>
      </c>
      <c r="Y591">
        <f t="shared" si="156"/>
        <v>8514</v>
      </c>
      <c r="Z591">
        <f t="shared" si="151"/>
        <v>48729.400166666666</v>
      </c>
      <c r="AA591" t="s">
        <v>900</v>
      </c>
      <c r="AB591">
        <v>2023</v>
      </c>
    </row>
    <row r="592" spans="1:28" x14ac:dyDescent="0.25">
      <c r="A592">
        <v>40</v>
      </c>
      <c r="B592" t="s">
        <v>809</v>
      </c>
      <c r="C592" t="s">
        <v>102</v>
      </c>
      <c r="D592" t="s">
        <v>12</v>
      </c>
      <c r="E592" t="s">
        <v>75</v>
      </c>
      <c r="F592" t="s">
        <v>99</v>
      </c>
      <c r="G592">
        <v>65000</v>
      </c>
      <c r="H592">
        <f t="shared" si="152"/>
        <v>61158.5</v>
      </c>
      <c r="I592">
        <f t="shared" si="145"/>
        <v>1865.5</v>
      </c>
      <c r="J592">
        <f t="shared" si="146"/>
        <v>4615</v>
      </c>
      <c r="K592">
        <f t="shared" si="147"/>
        <v>715.00000000000011</v>
      </c>
      <c r="L592">
        <f t="shared" si="154"/>
        <v>1976</v>
      </c>
      <c r="M592">
        <f t="shared" si="155"/>
        <v>4608.5</v>
      </c>
      <c r="O592">
        <f t="shared" si="148"/>
        <v>13780</v>
      </c>
      <c r="P592">
        <v>25</v>
      </c>
      <c r="Q592">
        <v>7689.07</v>
      </c>
      <c r="S592">
        <v>1173.79</v>
      </c>
      <c r="T592">
        <v>100</v>
      </c>
      <c r="U592">
        <f>IF((H592*12)&gt;867123.01,(79776+(((H592*12)-867123.01)*0.25))/12,IF((H592*12)&gt;624329.01,(31216+(((H592*12)-624329.01)*0.2))/12,IF((H592*12)&gt;416220.01,(((H592*12)-416220.01)*0.15)/12,0)))</f>
        <v>4427.5498333333335</v>
      </c>
      <c r="W592">
        <f t="shared" si="153"/>
        <v>13415.409833333335</v>
      </c>
      <c r="X592">
        <f t="shared" si="149"/>
        <v>3841.5</v>
      </c>
      <c r="Y592">
        <f t="shared" si="156"/>
        <v>9223.5</v>
      </c>
      <c r="Z592">
        <f t="shared" si="151"/>
        <v>47743.090166666661</v>
      </c>
      <c r="AA592" t="s">
        <v>900</v>
      </c>
      <c r="AB592">
        <v>2023</v>
      </c>
    </row>
    <row r="593" spans="1:28" x14ac:dyDescent="0.25">
      <c r="A593">
        <v>41</v>
      </c>
      <c r="B593" t="s">
        <v>162</v>
      </c>
      <c r="C593" t="s">
        <v>102</v>
      </c>
      <c r="D593" t="s">
        <v>15</v>
      </c>
      <c r="E593" t="s">
        <v>92</v>
      </c>
      <c r="F593" t="s">
        <v>99</v>
      </c>
      <c r="G593">
        <v>70000</v>
      </c>
      <c r="H593">
        <f t="shared" si="152"/>
        <v>61100.86</v>
      </c>
      <c r="I593">
        <f t="shared" si="145"/>
        <v>2009</v>
      </c>
      <c r="J593">
        <f t="shared" si="146"/>
        <v>4970</v>
      </c>
      <c r="K593">
        <f t="shared" si="147"/>
        <v>770.00000000000011</v>
      </c>
      <c r="L593">
        <f t="shared" si="154"/>
        <v>2128</v>
      </c>
      <c r="M593">
        <f t="shared" si="155"/>
        <v>4963</v>
      </c>
      <c r="N593">
        <v>4762.1400000000003</v>
      </c>
      <c r="O593">
        <f t="shared" si="148"/>
        <v>19602.14</v>
      </c>
      <c r="P593">
        <v>25</v>
      </c>
      <c r="S593">
        <v>1540.48</v>
      </c>
      <c r="T593">
        <v>100</v>
      </c>
      <c r="U593">
        <v>4416.05</v>
      </c>
      <c r="W593">
        <f t="shared" si="153"/>
        <v>6081.5300000000007</v>
      </c>
      <c r="X593">
        <f t="shared" si="149"/>
        <v>8899.14</v>
      </c>
      <c r="Y593">
        <f t="shared" si="156"/>
        <v>9933</v>
      </c>
      <c r="Z593">
        <f t="shared" si="151"/>
        <v>55019.33</v>
      </c>
      <c r="AA593" t="s">
        <v>900</v>
      </c>
      <c r="AB593">
        <v>2023</v>
      </c>
    </row>
    <row r="594" spans="1:28" x14ac:dyDescent="0.25">
      <c r="A594">
        <v>42</v>
      </c>
      <c r="B594" t="s">
        <v>810</v>
      </c>
      <c r="C594" t="s">
        <v>102</v>
      </c>
      <c r="D594" t="s">
        <v>811</v>
      </c>
      <c r="E594" t="s">
        <v>62</v>
      </c>
      <c r="F594" t="s">
        <v>99</v>
      </c>
      <c r="G594">
        <v>125000</v>
      </c>
      <c r="H594">
        <f>+G594-(I594+L594+N594)</f>
        <v>116025.12</v>
      </c>
      <c r="I594">
        <f t="shared" si="145"/>
        <v>3587.5</v>
      </c>
      <c r="J594">
        <f t="shared" si="146"/>
        <v>8875</v>
      </c>
      <c r="K594">
        <f t="shared" si="147"/>
        <v>822.89</v>
      </c>
      <c r="L594">
        <f t="shared" si="154"/>
        <v>3800</v>
      </c>
      <c r="M594">
        <f t="shared" si="155"/>
        <v>8862.5</v>
      </c>
      <c r="N594">
        <v>1587.38</v>
      </c>
      <c r="O594">
        <f>+I594+J594+K594+L594+M594+N594</f>
        <v>27535.27</v>
      </c>
      <c r="P594">
        <v>25</v>
      </c>
      <c r="Q594">
        <v>10736.72</v>
      </c>
      <c r="T594">
        <v>100</v>
      </c>
      <c r="U594">
        <v>17586.669999999998</v>
      </c>
      <c r="W594">
        <f t="shared" si="153"/>
        <v>28448.39</v>
      </c>
      <c r="X594">
        <f t="shared" si="149"/>
        <v>8974.880000000001</v>
      </c>
      <c r="Y594">
        <f>+J594+M594</f>
        <v>17737.5</v>
      </c>
      <c r="Z594">
        <f>+G594-(W594+X594)</f>
        <v>87576.73</v>
      </c>
      <c r="AA594" t="s">
        <v>900</v>
      </c>
      <c r="AB594">
        <v>2023</v>
      </c>
    </row>
    <row r="595" spans="1:28" x14ac:dyDescent="0.25">
      <c r="A595">
        <v>43</v>
      </c>
      <c r="B595" t="s">
        <v>812</v>
      </c>
      <c r="C595" t="s">
        <v>102</v>
      </c>
      <c r="D595" t="s">
        <v>811</v>
      </c>
      <c r="E595" t="s">
        <v>62</v>
      </c>
      <c r="F595" t="s">
        <v>99</v>
      </c>
      <c r="G595">
        <v>80000</v>
      </c>
      <c r="H595">
        <f>+G595-(I595+L595+N595)</f>
        <v>75272</v>
      </c>
      <c r="I595">
        <f t="shared" si="145"/>
        <v>2296</v>
      </c>
      <c r="J595">
        <f t="shared" si="146"/>
        <v>5679.9999999999991</v>
      </c>
      <c r="K595">
        <f t="shared" si="147"/>
        <v>822.89</v>
      </c>
      <c r="L595">
        <f t="shared" si="154"/>
        <v>2432</v>
      </c>
      <c r="M595">
        <f t="shared" si="155"/>
        <v>5672</v>
      </c>
      <c r="O595">
        <f>+I595+J595+K595+L595+M595+N595</f>
        <v>16902.89</v>
      </c>
      <c r="P595">
        <v>25</v>
      </c>
      <c r="Q595">
        <v>1000</v>
      </c>
      <c r="S595">
        <v>398.64</v>
      </c>
      <c r="T595">
        <v>100</v>
      </c>
      <c r="U595">
        <v>7400.87</v>
      </c>
      <c r="W595">
        <f t="shared" si="153"/>
        <v>8924.51</v>
      </c>
      <c r="X595">
        <f t="shared" si="149"/>
        <v>4728</v>
      </c>
      <c r="Y595">
        <f>+J595+M595</f>
        <v>11352</v>
      </c>
      <c r="Z595">
        <f>+G595-(W595+X595)</f>
        <v>66347.490000000005</v>
      </c>
      <c r="AA595" t="s">
        <v>900</v>
      </c>
      <c r="AB595">
        <v>2023</v>
      </c>
    </row>
    <row r="596" spans="1:28" x14ac:dyDescent="0.25">
      <c r="A596">
        <v>44</v>
      </c>
      <c r="B596" t="s">
        <v>816</v>
      </c>
      <c r="C596" t="s">
        <v>103</v>
      </c>
      <c r="D596" t="s">
        <v>811</v>
      </c>
      <c r="E596" t="s">
        <v>92</v>
      </c>
      <c r="F596" t="s">
        <v>99</v>
      </c>
      <c r="G596">
        <v>80000</v>
      </c>
      <c r="H596">
        <f t="shared" si="152"/>
        <v>75272</v>
      </c>
      <c r="I596">
        <f t="shared" si="145"/>
        <v>2296</v>
      </c>
      <c r="J596">
        <f t="shared" si="146"/>
        <v>5679.9999999999991</v>
      </c>
      <c r="K596">
        <f t="shared" si="147"/>
        <v>822.89</v>
      </c>
      <c r="L596">
        <f t="shared" si="154"/>
        <v>2432</v>
      </c>
      <c r="M596">
        <f t="shared" si="155"/>
        <v>5672</v>
      </c>
      <c r="O596">
        <f t="shared" si="148"/>
        <v>16902.89</v>
      </c>
      <c r="P596">
        <v>25</v>
      </c>
      <c r="T596">
        <v>100</v>
      </c>
      <c r="U596">
        <v>3311.38</v>
      </c>
      <c r="V596">
        <v>7400.87</v>
      </c>
      <c r="W596">
        <f t="shared" si="153"/>
        <v>3436.38</v>
      </c>
      <c r="X596">
        <f t="shared" si="149"/>
        <v>4728</v>
      </c>
      <c r="Y596">
        <f t="shared" si="156"/>
        <v>11352</v>
      </c>
      <c r="Z596">
        <f t="shared" si="151"/>
        <v>71835.62</v>
      </c>
      <c r="AA596" t="s">
        <v>900</v>
      </c>
      <c r="AB596">
        <v>2023</v>
      </c>
    </row>
    <row r="597" spans="1:28" x14ac:dyDescent="0.25">
      <c r="A597">
        <v>45</v>
      </c>
      <c r="B597" t="s">
        <v>877</v>
      </c>
      <c r="C597" t="s">
        <v>103</v>
      </c>
      <c r="D597" t="s">
        <v>10</v>
      </c>
      <c r="E597" t="s">
        <v>32</v>
      </c>
      <c r="F597" t="s">
        <v>84</v>
      </c>
      <c r="G597">
        <v>46000</v>
      </c>
      <c r="H597">
        <f t="shared" si="152"/>
        <v>43281.4</v>
      </c>
      <c r="I597">
        <f t="shared" si="145"/>
        <v>1320.2</v>
      </c>
      <c r="J597">
        <f t="shared" si="146"/>
        <v>3265.9999999999995</v>
      </c>
      <c r="K597">
        <f t="shared" si="147"/>
        <v>506.00000000000006</v>
      </c>
      <c r="L597">
        <f t="shared" si="154"/>
        <v>1398.4</v>
      </c>
      <c r="M597">
        <f t="shared" si="155"/>
        <v>3261.4</v>
      </c>
      <c r="O597">
        <f t="shared" si="148"/>
        <v>9752</v>
      </c>
      <c r="P597">
        <v>25</v>
      </c>
      <c r="T597">
        <v>100</v>
      </c>
      <c r="U597">
        <f>IF((H597*12)&gt;867123.01,(79776+(((H597*12)-867123.01)*0.25))/12,IF((H597*12)&gt;624329.01,(31216+(((H597*12)-624329.01)*0.2))/12,IF((H597*12)&gt;416220.01,(((H597*12)-416220.01)*0.15)/12,0)))</f>
        <v>1289.4598750000005</v>
      </c>
      <c r="W597">
        <f t="shared" si="153"/>
        <v>1414.4598750000005</v>
      </c>
      <c r="X597">
        <f t="shared" si="149"/>
        <v>2718.6000000000004</v>
      </c>
      <c r="Y597">
        <f t="shared" si="156"/>
        <v>6527.4</v>
      </c>
      <c r="Z597">
        <f t="shared" si="151"/>
        <v>41866.940125000001</v>
      </c>
      <c r="AA597" t="s">
        <v>900</v>
      </c>
      <c r="AB597">
        <v>2023</v>
      </c>
    </row>
    <row r="598" spans="1:28" x14ac:dyDescent="0.25">
      <c r="A598">
        <v>46</v>
      </c>
      <c r="B598" t="s">
        <v>167</v>
      </c>
      <c r="C598" t="s">
        <v>102</v>
      </c>
      <c r="D598" t="s">
        <v>6</v>
      </c>
      <c r="E598" t="s">
        <v>36</v>
      </c>
      <c r="F598" t="s">
        <v>100</v>
      </c>
      <c r="G598">
        <v>46000</v>
      </c>
      <c r="H598">
        <f t="shared" si="152"/>
        <v>43281.4</v>
      </c>
      <c r="I598">
        <f t="shared" si="145"/>
        <v>1320.2</v>
      </c>
      <c r="J598">
        <f t="shared" si="146"/>
        <v>3265.9999999999995</v>
      </c>
      <c r="K598">
        <f t="shared" si="147"/>
        <v>506.00000000000006</v>
      </c>
      <c r="L598">
        <f t="shared" si="154"/>
        <v>1398.4</v>
      </c>
      <c r="M598">
        <f t="shared" si="155"/>
        <v>3261.4</v>
      </c>
      <c r="O598">
        <f t="shared" si="148"/>
        <v>9752</v>
      </c>
      <c r="P598">
        <v>25</v>
      </c>
      <c r="Q598">
        <v>5667.2</v>
      </c>
      <c r="S598">
        <v>320.18</v>
      </c>
      <c r="T598">
        <v>100</v>
      </c>
      <c r="U598">
        <v>1289.46</v>
      </c>
      <c r="W598">
        <f t="shared" si="153"/>
        <v>7401.84</v>
      </c>
      <c r="X598">
        <f t="shared" si="149"/>
        <v>2718.6000000000004</v>
      </c>
      <c r="Y598">
        <f t="shared" si="156"/>
        <v>6527.4</v>
      </c>
      <c r="Z598">
        <f t="shared" si="151"/>
        <v>35879.56</v>
      </c>
      <c r="AA598" t="s">
        <v>900</v>
      </c>
      <c r="AB598">
        <v>2023</v>
      </c>
    </row>
    <row r="599" spans="1:28" x14ac:dyDescent="0.25">
      <c r="A599">
        <v>47</v>
      </c>
      <c r="B599" t="s">
        <v>169</v>
      </c>
      <c r="C599" t="s">
        <v>102</v>
      </c>
      <c r="D599" t="s">
        <v>6</v>
      </c>
      <c r="E599" t="s">
        <v>36</v>
      </c>
      <c r="F599" t="s">
        <v>100</v>
      </c>
      <c r="G599">
        <v>36000</v>
      </c>
      <c r="H599">
        <f t="shared" si="152"/>
        <v>33872.400000000001</v>
      </c>
      <c r="I599">
        <f t="shared" si="145"/>
        <v>1033.2</v>
      </c>
      <c r="J599">
        <f t="shared" si="146"/>
        <v>2555.9999999999995</v>
      </c>
      <c r="K599">
        <f t="shared" si="147"/>
        <v>396.00000000000006</v>
      </c>
      <c r="L599">
        <f t="shared" si="154"/>
        <v>1094.4000000000001</v>
      </c>
      <c r="M599">
        <f t="shared" si="155"/>
        <v>2552.4</v>
      </c>
      <c r="O599">
        <f t="shared" si="148"/>
        <v>7632</v>
      </c>
      <c r="P599">
        <v>25</v>
      </c>
      <c r="T599">
        <v>100</v>
      </c>
      <c r="W599">
        <f t="shared" si="153"/>
        <v>125</v>
      </c>
      <c r="X599">
        <f t="shared" si="149"/>
        <v>2127.6000000000004</v>
      </c>
      <c r="Y599">
        <f t="shared" si="156"/>
        <v>5108.3999999999996</v>
      </c>
      <c r="Z599">
        <f t="shared" si="151"/>
        <v>33747.4</v>
      </c>
      <c r="AA599" t="s">
        <v>900</v>
      </c>
      <c r="AB599">
        <v>2023</v>
      </c>
    </row>
    <row r="600" spans="1:28" x14ac:dyDescent="0.25">
      <c r="A600">
        <v>48</v>
      </c>
      <c r="B600" t="s">
        <v>170</v>
      </c>
      <c r="C600" t="s">
        <v>102</v>
      </c>
      <c r="D600" t="s">
        <v>17</v>
      </c>
      <c r="E600" t="s">
        <v>36</v>
      </c>
      <c r="F600" t="s">
        <v>100</v>
      </c>
      <c r="G600">
        <v>46000</v>
      </c>
      <c r="H600">
        <f t="shared" si="152"/>
        <v>40106.639999999999</v>
      </c>
      <c r="I600">
        <f t="shared" si="145"/>
        <v>1320.2</v>
      </c>
      <c r="J600">
        <f t="shared" si="146"/>
        <v>3265.9999999999995</v>
      </c>
      <c r="K600">
        <f t="shared" si="147"/>
        <v>506.00000000000006</v>
      </c>
      <c r="L600">
        <f t="shared" si="154"/>
        <v>1398.4</v>
      </c>
      <c r="M600">
        <f t="shared" si="155"/>
        <v>3261.4</v>
      </c>
      <c r="N600">
        <v>3174.76</v>
      </c>
      <c r="O600">
        <f t="shared" si="148"/>
        <v>12926.76</v>
      </c>
      <c r="P600">
        <v>25</v>
      </c>
      <c r="Q600">
        <v>3395.29</v>
      </c>
      <c r="S600">
        <v>1078.68</v>
      </c>
      <c r="T600">
        <v>100</v>
      </c>
      <c r="V600">
        <v>810.27</v>
      </c>
      <c r="W600">
        <f t="shared" si="153"/>
        <v>4598.97</v>
      </c>
      <c r="X600">
        <f t="shared" si="149"/>
        <v>5893.3600000000006</v>
      </c>
      <c r="Y600">
        <f t="shared" si="156"/>
        <v>6527.4</v>
      </c>
      <c r="Z600">
        <f t="shared" si="151"/>
        <v>35507.67</v>
      </c>
      <c r="AA600" t="s">
        <v>900</v>
      </c>
      <c r="AB600">
        <v>2023</v>
      </c>
    </row>
    <row r="601" spans="1:28" x14ac:dyDescent="0.25">
      <c r="A601">
        <v>49</v>
      </c>
      <c r="B601" t="s">
        <v>171</v>
      </c>
      <c r="C601" t="s">
        <v>102</v>
      </c>
      <c r="D601" t="s">
        <v>793</v>
      </c>
      <c r="E601" t="s">
        <v>36</v>
      </c>
      <c r="F601" t="s">
        <v>100</v>
      </c>
      <c r="G601">
        <v>36000</v>
      </c>
      <c r="H601">
        <f t="shared" si="152"/>
        <v>33872.400000000001</v>
      </c>
      <c r="I601">
        <f t="shared" si="145"/>
        <v>1033.2</v>
      </c>
      <c r="J601">
        <f t="shared" si="146"/>
        <v>2555.9999999999995</v>
      </c>
      <c r="K601">
        <f t="shared" si="147"/>
        <v>396.00000000000006</v>
      </c>
      <c r="L601">
        <f t="shared" si="154"/>
        <v>1094.4000000000001</v>
      </c>
      <c r="M601">
        <f t="shared" si="155"/>
        <v>2552.4</v>
      </c>
      <c r="O601">
        <f t="shared" si="148"/>
        <v>7632</v>
      </c>
      <c r="P601">
        <v>25</v>
      </c>
      <c r="Q601">
        <v>13993.93</v>
      </c>
      <c r="S601">
        <v>479.92</v>
      </c>
      <c r="T601">
        <v>100</v>
      </c>
      <c r="U601">
        <v>0</v>
      </c>
      <c r="W601">
        <f t="shared" si="153"/>
        <v>14598.85</v>
      </c>
      <c r="X601">
        <f t="shared" si="149"/>
        <v>2127.6000000000004</v>
      </c>
      <c r="Y601">
        <f t="shared" si="156"/>
        <v>5108.3999999999996</v>
      </c>
      <c r="Z601">
        <f t="shared" si="151"/>
        <v>19273.55</v>
      </c>
      <c r="AA601" t="s">
        <v>900</v>
      </c>
      <c r="AB601">
        <v>2023</v>
      </c>
    </row>
    <row r="602" spans="1:28" x14ac:dyDescent="0.25">
      <c r="A602">
        <v>50</v>
      </c>
      <c r="B602" t="s">
        <v>172</v>
      </c>
      <c r="C602" t="s">
        <v>102</v>
      </c>
      <c r="D602" t="s">
        <v>6</v>
      </c>
      <c r="E602" t="s">
        <v>26</v>
      </c>
      <c r="F602" t="s">
        <v>100</v>
      </c>
      <c r="G602">
        <v>46000</v>
      </c>
      <c r="H602">
        <f t="shared" si="152"/>
        <v>43281.4</v>
      </c>
      <c r="I602">
        <f t="shared" si="145"/>
        <v>1320.2</v>
      </c>
      <c r="J602">
        <f t="shared" si="146"/>
        <v>3265.9999999999995</v>
      </c>
      <c r="K602">
        <f t="shared" si="147"/>
        <v>506.00000000000006</v>
      </c>
      <c r="L602">
        <f t="shared" si="154"/>
        <v>1398.4</v>
      </c>
      <c r="M602">
        <f t="shared" si="155"/>
        <v>3261.4</v>
      </c>
      <c r="O602">
        <f t="shared" si="148"/>
        <v>9752</v>
      </c>
      <c r="P602">
        <v>25</v>
      </c>
      <c r="S602">
        <v>398.64</v>
      </c>
      <c r="T602">
        <v>100</v>
      </c>
      <c r="U602">
        <v>1078.78</v>
      </c>
      <c r="V602">
        <v>1289.46</v>
      </c>
      <c r="W602">
        <f t="shared" si="153"/>
        <v>1602.42</v>
      </c>
      <c r="X602">
        <f t="shared" si="149"/>
        <v>2718.6000000000004</v>
      </c>
      <c r="Y602">
        <f t="shared" si="156"/>
        <v>6527.4</v>
      </c>
      <c r="Z602">
        <f t="shared" si="151"/>
        <v>41678.979999999996</v>
      </c>
      <c r="AA602" t="s">
        <v>900</v>
      </c>
      <c r="AB602">
        <v>2023</v>
      </c>
    </row>
    <row r="603" spans="1:28" x14ac:dyDescent="0.25">
      <c r="A603">
        <v>51</v>
      </c>
      <c r="B603" t="s">
        <v>798</v>
      </c>
      <c r="C603" t="s">
        <v>102</v>
      </c>
      <c r="D603" t="s">
        <v>94</v>
      </c>
      <c r="E603" t="s">
        <v>26</v>
      </c>
      <c r="F603" t="s">
        <v>100</v>
      </c>
      <c r="G603">
        <v>46000</v>
      </c>
      <c r="H603">
        <f>+G603-(I603+L603+N603)</f>
        <v>43281.4</v>
      </c>
      <c r="I603">
        <f t="shared" si="145"/>
        <v>1320.2</v>
      </c>
      <c r="J603">
        <f t="shared" si="146"/>
        <v>3265.9999999999995</v>
      </c>
      <c r="K603">
        <f t="shared" si="147"/>
        <v>506.00000000000006</v>
      </c>
      <c r="L603">
        <f t="shared" si="154"/>
        <v>1398.4</v>
      </c>
      <c r="M603">
        <f t="shared" si="155"/>
        <v>3261.4</v>
      </c>
      <c r="O603">
        <f>+I603+J603+K603+L603+M603+N603</f>
        <v>9752</v>
      </c>
      <c r="P603">
        <v>25</v>
      </c>
      <c r="S603">
        <v>660.64</v>
      </c>
      <c r="T603">
        <v>100</v>
      </c>
      <c r="U603">
        <v>0</v>
      </c>
      <c r="V603">
        <v>1289.46</v>
      </c>
      <c r="W603">
        <f t="shared" si="153"/>
        <v>785.64</v>
      </c>
      <c r="X603">
        <f t="shared" si="149"/>
        <v>2718.6000000000004</v>
      </c>
      <c r="Y603">
        <f>+J603+M603</f>
        <v>6527.4</v>
      </c>
      <c r="Z603">
        <f>+G603-(W603+X603)</f>
        <v>42495.76</v>
      </c>
      <c r="AA603" t="s">
        <v>900</v>
      </c>
      <c r="AB603">
        <v>2023</v>
      </c>
    </row>
    <row r="604" spans="1:28" x14ac:dyDescent="0.25">
      <c r="A604">
        <v>52</v>
      </c>
      <c r="B604" t="s">
        <v>799</v>
      </c>
      <c r="C604" t="s">
        <v>102</v>
      </c>
      <c r="D604" t="s">
        <v>6</v>
      </c>
      <c r="E604" t="s">
        <v>26</v>
      </c>
      <c r="F604" t="s">
        <v>100</v>
      </c>
      <c r="G604">
        <v>36000</v>
      </c>
      <c r="H604">
        <f>+G604-(I604+L604+N604)</f>
        <v>33872.400000000001</v>
      </c>
      <c r="I604">
        <f t="shared" si="145"/>
        <v>1033.2</v>
      </c>
      <c r="J604">
        <f t="shared" si="146"/>
        <v>2555.9999999999995</v>
      </c>
      <c r="K604">
        <f t="shared" si="147"/>
        <v>396.00000000000006</v>
      </c>
      <c r="L604">
        <f t="shared" si="154"/>
        <v>1094.4000000000001</v>
      </c>
      <c r="M604">
        <f t="shared" si="155"/>
        <v>2552.4</v>
      </c>
      <c r="O604">
        <f>+I604+J604+K604+L604+M604+N604</f>
        <v>7632</v>
      </c>
      <c r="P604">
        <v>25</v>
      </c>
      <c r="T604">
        <v>100</v>
      </c>
      <c r="W604">
        <f t="shared" si="153"/>
        <v>125</v>
      </c>
      <c r="X604">
        <f t="shared" si="149"/>
        <v>2127.6000000000004</v>
      </c>
      <c r="Y604">
        <f>+J604+M604</f>
        <v>5108.3999999999996</v>
      </c>
      <c r="Z604">
        <f>+G604-(W604+X604)</f>
        <v>33747.4</v>
      </c>
      <c r="AA604" t="s">
        <v>900</v>
      </c>
      <c r="AB604">
        <v>2023</v>
      </c>
    </row>
    <row r="605" spans="1:28" x14ac:dyDescent="0.25">
      <c r="A605">
        <v>53</v>
      </c>
      <c r="B605" t="s">
        <v>173</v>
      </c>
      <c r="C605" t="s">
        <v>102</v>
      </c>
      <c r="D605" t="s">
        <v>6</v>
      </c>
      <c r="E605" t="s">
        <v>26</v>
      </c>
      <c r="F605" t="s">
        <v>100</v>
      </c>
      <c r="G605">
        <v>46000</v>
      </c>
      <c r="H605">
        <f t="shared" si="152"/>
        <v>41694.019999999997</v>
      </c>
      <c r="I605">
        <f t="shared" si="145"/>
        <v>1320.2</v>
      </c>
      <c r="J605">
        <f t="shared" si="146"/>
        <v>3265.9999999999995</v>
      </c>
      <c r="K605">
        <f t="shared" si="147"/>
        <v>506.00000000000006</v>
      </c>
      <c r="L605">
        <f t="shared" si="154"/>
        <v>1398.4</v>
      </c>
      <c r="M605">
        <f t="shared" si="155"/>
        <v>3261.4</v>
      </c>
      <c r="N605">
        <v>1587.38</v>
      </c>
      <c r="O605">
        <f t="shared" si="148"/>
        <v>11339.380000000001</v>
      </c>
      <c r="P605">
        <v>25</v>
      </c>
      <c r="T605">
        <v>100</v>
      </c>
      <c r="U605">
        <v>1049.8599999999999</v>
      </c>
      <c r="W605">
        <f t="shared" si="153"/>
        <v>1174.8599999999999</v>
      </c>
      <c r="X605">
        <f t="shared" si="149"/>
        <v>4305.9800000000005</v>
      </c>
      <c r="Y605">
        <f t="shared" si="156"/>
        <v>6527.4</v>
      </c>
      <c r="Z605">
        <f t="shared" si="151"/>
        <v>40519.160000000003</v>
      </c>
      <c r="AA605" t="s">
        <v>900</v>
      </c>
      <c r="AB605">
        <v>2023</v>
      </c>
    </row>
    <row r="606" spans="1:28" x14ac:dyDescent="0.25">
      <c r="A606">
        <v>54</v>
      </c>
      <c r="B606" t="s">
        <v>177</v>
      </c>
      <c r="C606" t="s">
        <v>102</v>
      </c>
      <c r="D606" t="s">
        <v>22</v>
      </c>
      <c r="E606" t="s">
        <v>26</v>
      </c>
      <c r="F606" t="s">
        <v>100</v>
      </c>
      <c r="G606">
        <v>46000</v>
      </c>
      <c r="H606">
        <f t="shared" si="152"/>
        <v>43281.4</v>
      </c>
      <c r="I606">
        <f t="shared" si="145"/>
        <v>1320.2</v>
      </c>
      <c r="J606">
        <f t="shared" si="146"/>
        <v>3265.9999999999995</v>
      </c>
      <c r="K606">
        <f t="shared" si="147"/>
        <v>506.00000000000006</v>
      </c>
      <c r="L606">
        <f t="shared" si="154"/>
        <v>1398.4</v>
      </c>
      <c r="M606">
        <f t="shared" si="155"/>
        <v>3261.4</v>
      </c>
      <c r="O606">
        <f t="shared" si="148"/>
        <v>9752</v>
      </c>
      <c r="P606">
        <v>25</v>
      </c>
      <c r="S606">
        <v>398.64</v>
      </c>
      <c r="T606">
        <v>100</v>
      </c>
      <c r="U606">
        <v>714.73</v>
      </c>
      <c r="V606">
        <v>1289.46</v>
      </c>
      <c r="W606">
        <f t="shared" si="153"/>
        <v>1238.3699999999999</v>
      </c>
      <c r="X606">
        <f t="shared" si="149"/>
        <v>2718.6000000000004</v>
      </c>
      <c r="Y606">
        <f t="shared" si="156"/>
        <v>6527.4</v>
      </c>
      <c r="Z606">
        <f t="shared" si="151"/>
        <v>42043.03</v>
      </c>
      <c r="AA606" t="s">
        <v>900</v>
      </c>
      <c r="AB606">
        <v>2023</v>
      </c>
    </row>
    <row r="607" spans="1:28" x14ac:dyDescent="0.25">
      <c r="A607">
        <v>55</v>
      </c>
      <c r="B607" t="s">
        <v>178</v>
      </c>
      <c r="C607" t="s">
        <v>103</v>
      </c>
      <c r="D607" t="s">
        <v>6</v>
      </c>
      <c r="E607" t="s">
        <v>32</v>
      </c>
      <c r="F607" t="s">
        <v>100</v>
      </c>
      <c r="G607">
        <v>36000</v>
      </c>
      <c r="H607">
        <f>+G607-(I607+L607+N607)</f>
        <v>33872.400000000001</v>
      </c>
      <c r="I607">
        <f t="shared" si="145"/>
        <v>1033.2</v>
      </c>
      <c r="J607">
        <f t="shared" si="146"/>
        <v>2555.9999999999995</v>
      </c>
      <c r="K607">
        <f t="shared" si="147"/>
        <v>396.00000000000006</v>
      </c>
      <c r="L607">
        <f t="shared" si="154"/>
        <v>1094.4000000000001</v>
      </c>
      <c r="M607">
        <f t="shared" si="155"/>
        <v>2552.4</v>
      </c>
      <c r="O607">
        <f>+I607+J607+K607+L607+M607+N607</f>
        <v>7632</v>
      </c>
      <c r="P607">
        <v>25</v>
      </c>
      <c r="S607">
        <v>398.64</v>
      </c>
      <c r="T607">
        <v>100</v>
      </c>
      <c r="W607">
        <f t="shared" si="153"/>
        <v>523.64</v>
      </c>
      <c r="X607">
        <f t="shared" si="149"/>
        <v>2127.6000000000004</v>
      </c>
      <c r="Y607">
        <f t="shared" si="156"/>
        <v>5108.3999999999996</v>
      </c>
      <c r="Z607">
        <f t="shared" si="151"/>
        <v>33348.76</v>
      </c>
      <c r="AA607" t="s">
        <v>900</v>
      </c>
      <c r="AB607">
        <v>2023</v>
      </c>
    </row>
    <row r="608" spans="1:28" x14ac:dyDescent="0.25">
      <c r="A608">
        <v>56</v>
      </c>
      <c r="B608" t="s">
        <v>818</v>
      </c>
      <c r="C608" t="s">
        <v>102</v>
      </c>
      <c r="D608" t="s">
        <v>793</v>
      </c>
      <c r="E608" t="s">
        <v>32</v>
      </c>
      <c r="F608" t="s">
        <v>100</v>
      </c>
      <c r="G608">
        <v>30000</v>
      </c>
      <c r="H608">
        <f t="shared" si="152"/>
        <v>28227</v>
      </c>
      <c r="I608">
        <f t="shared" si="145"/>
        <v>861</v>
      </c>
      <c r="J608">
        <f t="shared" si="146"/>
        <v>2130</v>
      </c>
      <c r="K608">
        <f t="shared" si="147"/>
        <v>330.00000000000006</v>
      </c>
      <c r="L608">
        <f t="shared" si="154"/>
        <v>912</v>
      </c>
      <c r="M608">
        <f t="shared" si="155"/>
        <v>2127</v>
      </c>
      <c r="O608">
        <f t="shared" ref="O608:O614" si="158">+I608+J608+K608+L608+M608+N608</f>
        <v>6360</v>
      </c>
      <c r="P608">
        <v>25</v>
      </c>
      <c r="T608">
        <v>100</v>
      </c>
      <c r="W608">
        <f t="shared" si="153"/>
        <v>125</v>
      </c>
      <c r="X608">
        <f t="shared" si="149"/>
        <v>1773</v>
      </c>
      <c r="Y608">
        <f t="shared" si="156"/>
        <v>4257</v>
      </c>
      <c r="Z608">
        <f t="shared" si="151"/>
        <v>28102</v>
      </c>
      <c r="AA608" t="s">
        <v>900</v>
      </c>
      <c r="AB608">
        <v>2023</v>
      </c>
    </row>
    <row r="609" spans="1:28" x14ac:dyDescent="0.25">
      <c r="A609">
        <v>57</v>
      </c>
      <c r="B609" t="s">
        <v>819</v>
      </c>
      <c r="C609" t="s">
        <v>103</v>
      </c>
      <c r="D609" t="s">
        <v>6</v>
      </c>
      <c r="E609" t="s">
        <v>32</v>
      </c>
      <c r="F609" t="s">
        <v>100</v>
      </c>
      <c r="G609">
        <v>30000</v>
      </c>
      <c r="H609">
        <f>+G609-(I609+L609+N609)</f>
        <v>28227</v>
      </c>
      <c r="I609">
        <f t="shared" si="145"/>
        <v>861</v>
      </c>
      <c r="J609">
        <f t="shared" si="146"/>
        <v>2130</v>
      </c>
      <c r="K609">
        <f t="shared" si="147"/>
        <v>330.00000000000006</v>
      </c>
      <c r="L609">
        <f t="shared" si="154"/>
        <v>912</v>
      </c>
      <c r="M609">
        <f t="shared" si="155"/>
        <v>2127</v>
      </c>
      <c r="O609">
        <f t="shared" si="158"/>
        <v>6360</v>
      </c>
      <c r="P609">
        <v>25</v>
      </c>
      <c r="S609">
        <v>451.27</v>
      </c>
      <c r="T609">
        <v>100</v>
      </c>
      <c r="W609">
        <f t="shared" si="153"/>
        <v>576.27</v>
      </c>
      <c r="X609">
        <f t="shared" si="149"/>
        <v>1773</v>
      </c>
      <c r="Y609">
        <f t="shared" si="156"/>
        <v>4257</v>
      </c>
      <c r="Z609">
        <f t="shared" si="151"/>
        <v>27650.73</v>
      </c>
      <c r="AA609" t="s">
        <v>900</v>
      </c>
      <c r="AB609">
        <v>2023</v>
      </c>
    </row>
    <row r="610" spans="1:28" x14ac:dyDescent="0.25">
      <c r="A610">
        <v>58</v>
      </c>
      <c r="B610" t="s">
        <v>820</v>
      </c>
      <c r="C610" t="s">
        <v>102</v>
      </c>
      <c r="D610" t="s">
        <v>10</v>
      </c>
      <c r="E610" t="s">
        <v>894</v>
      </c>
      <c r="F610" t="s">
        <v>100</v>
      </c>
      <c r="G610">
        <v>46000</v>
      </c>
      <c r="H610">
        <f t="shared" si="152"/>
        <v>43281.4</v>
      </c>
      <c r="I610">
        <f t="shared" si="145"/>
        <v>1320.2</v>
      </c>
      <c r="J610">
        <f t="shared" si="146"/>
        <v>3265.9999999999995</v>
      </c>
      <c r="K610">
        <f t="shared" si="147"/>
        <v>506.00000000000006</v>
      </c>
      <c r="L610">
        <f t="shared" si="154"/>
        <v>1398.4</v>
      </c>
      <c r="M610">
        <f t="shared" si="155"/>
        <v>3261.4</v>
      </c>
      <c r="O610">
        <f t="shared" si="158"/>
        <v>9752</v>
      </c>
      <c r="P610">
        <v>25</v>
      </c>
      <c r="Q610">
        <v>500</v>
      </c>
      <c r="S610">
        <v>398.64</v>
      </c>
      <c r="T610">
        <v>100</v>
      </c>
      <c r="U610">
        <v>1289.46</v>
      </c>
      <c r="W610">
        <f t="shared" si="153"/>
        <v>2313.1</v>
      </c>
      <c r="X610">
        <f t="shared" si="149"/>
        <v>2718.6000000000004</v>
      </c>
      <c r="Y610">
        <f t="shared" si="156"/>
        <v>6527.4</v>
      </c>
      <c r="Z610">
        <f t="shared" si="151"/>
        <v>40968.300000000003</v>
      </c>
      <c r="AA610" t="s">
        <v>900</v>
      </c>
      <c r="AB610">
        <v>2023</v>
      </c>
    </row>
    <row r="611" spans="1:28" x14ac:dyDescent="0.25">
      <c r="A611">
        <v>59</v>
      </c>
      <c r="B611" t="s">
        <v>822</v>
      </c>
      <c r="C611" t="s">
        <v>103</v>
      </c>
      <c r="D611" t="s">
        <v>12</v>
      </c>
      <c r="E611" t="s">
        <v>32</v>
      </c>
      <c r="F611" t="s">
        <v>100</v>
      </c>
      <c r="G611">
        <v>46000</v>
      </c>
      <c r="H611">
        <f t="shared" si="152"/>
        <v>43281.4</v>
      </c>
      <c r="I611">
        <f t="shared" si="145"/>
        <v>1320.2</v>
      </c>
      <c r="J611">
        <f t="shared" si="146"/>
        <v>3265.9999999999995</v>
      </c>
      <c r="K611">
        <f t="shared" si="147"/>
        <v>506.00000000000006</v>
      </c>
      <c r="L611">
        <f t="shared" si="154"/>
        <v>1398.4</v>
      </c>
      <c r="M611">
        <f t="shared" si="155"/>
        <v>3261.4</v>
      </c>
      <c r="O611">
        <f t="shared" si="158"/>
        <v>9752</v>
      </c>
      <c r="P611">
        <v>25</v>
      </c>
      <c r="S611">
        <v>787.84</v>
      </c>
      <c r="T611">
        <v>100</v>
      </c>
      <c r="U611">
        <f>IF((H611*12)&gt;867123.01,(79776+(((H611*12)-867123.01)*0.25))/12,IF((H611*12)&gt;624329.01,(31216+(((H611*12)-624329.01)*0.2))/12,IF((H611*12)&gt;416220.01,(((H611*12)-416220.01)*0.15)/12,0)))</f>
        <v>1289.4598750000005</v>
      </c>
      <c r="W611">
        <f t="shared" si="153"/>
        <v>2202.2998750000006</v>
      </c>
      <c r="X611">
        <f t="shared" si="149"/>
        <v>2718.6000000000004</v>
      </c>
      <c r="Y611">
        <f t="shared" si="156"/>
        <v>6527.4</v>
      </c>
      <c r="Z611">
        <f t="shared" si="151"/>
        <v>41079.100124999997</v>
      </c>
      <c r="AA611" t="s">
        <v>900</v>
      </c>
      <c r="AB611">
        <v>2023</v>
      </c>
    </row>
    <row r="612" spans="1:28" x14ac:dyDescent="0.25">
      <c r="A612">
        <v>60</v>
      </c>
      <c r="B612" t="s">
        <v>823</v>
      </c>
      <c r="C612" t="s">
        <v>102</v>
      </c>
      <c r="D612" t="s">
        <v>94</v>
      </c>
      <c r="E612" t="s">
        <v>32</v>
      </c>
      <c r="F612" t="s">
        <v>100</v>
      </c>
      <c r="G612">
        <v>46000</v>
      </c>
      <c r="H612">
        <f t="shared" si="152"/>
        <v>43281.4</v>
      </c>
      <c r="I612">
        <f t="shared" si="145"/>
        <v>1320.2</v>
      </c>
      <c r="J612">
        <f t="shared" si="146"/>
        <v>3265.9999999999995</v>
      </c>
      <c r="K612">
        <f t="shared" si="147"/>
        <v>506.00000000000006</v>
      </c>
      <c r="L612">
        <f t="shared" si="154"/>
        <v>1398.4</v>
      </c>
      <c r="M612">
        <f t="shared" si="155"/>
        <v>3261.4</v>
      </c>
      <c r="O612">
        <f t="shared" si="158"/>
        <v>9752</v>
      </c>
      <c r="P612">
        <v>25</v>
      </c>
      <c r="S612">
        <v>669.72</v>
      </c>
      <c r="T612">
        <v>100</v>
      </c>
      <c r="U612">
        <v>1289.46</v>
      </c>
      <c r="W612">
        <f t="shared" si="153"/>
        <v>2084.1800000000003</v>
      </c>
      <c r="X612">
        <f t="shared" si="149"/>
        <v>2718.6000000000004</v>
      </c>
      <c r="Y612">
        <f t="shared" si="156"/>
        <v>6527.4</v>
      </c>
      <c r="Z612">
        <f t="shared" si="151"/>
        <v>41197.22</v>
      </c>
      <c r="AA612" t="s">
        <v>900</v>
      </c>
      <c r="AB612">
        <v>2023</v>
      </c>
    </row>
    <row r="613" spans="1:28" x14ac:dyDescent="0.25">
      <c r="A613">
        <v>61</v>
      </c>
      <c r="B613" t="s">
        <v>824</v>
      </c>
      <c r="C613" t="s">
        <v>103</v>
      </c>
      <c r="D613" t="s">
        <v>22</v>
      </c>
      <c r="E613" t="s">
        <v>32</v>
      </c>
      <c r="F613" t="s">
        <v>100</v>
      </c>
      <c r="G613">
        <v>36000</v>
      </c>
      <c r="H613">
        <f t="shared" si="152"/>
        <v>33872.400000000001</v>
      </c>
      <c r="I613">
        <f t="shared" si="145"/>
        <v>1033.2</v>
      </c>
      <c r="J613">
        <f t="shared" si="146"/>
        <v>2555.9999999999995</v>
      </c>
      <c r="K613">
        <f t="shared" si="147"/>
        <v>396.00000000000006</v>
      </c>
      <c r="L613">
        <f t="shared" si="154"/>
        <v>1094.4000000000001</v>
      </c>
      <c r="M613">
        <f t="shared" si="155"/>
        <v>2552.4</v>
      </c>
      <c r="O613">
        <f t="shared" si="158"/>
        <v>7632</v>
      </c>
      <c r="P613">
        <v>25</v>
      </c>
      <c r="S613">
        <v>1526.62</v>
      </c>
      <c r="T613">
        <v>100</v>
      </c>
      <c r="W613">
        <f t="shared" si="153"/>
        <v>1651.62</v>
      </c>
      <c r="X613">
        <f t="shared" si="149"/>
        <v>2127.6000000000004</v>
      </c>
      <c r="Y613">
        <f t="shared" si="156"/>
        <v>5108.3999999999996</v>
      </c>
      <c r="Z613">
        <f t="shared" si="151"/>
        <v>32220.78</v>
      </c>
      <c r="AA613" t="s">
        <v>900</v>
      </c>
      <c r="AB613">
        <v>2023</v>
      </c>
    </row>
    <row r="614" spans="1:28" x14ac:dyDescent="0.25">
      <c r="A614">
        <v>62</v>
      </c>
      <c r="B614" t="s">
        <v>825</v>
      </c>
      <c r="C614" t="s">
        <v>103</v>
      </c>
      <c r="D614" t="s">
        <v>793</v>
      </c>
      <c r="E614" t="s">
        <v>32</v>
      </c>
      <c r="F614" t="s">
        <v>100</v>
      </c>
      <c r="G614">
        <v>46000</v>
      </c>
      <c r="H614">
        <f t="shared" si="152"/>
        <v>43281.4</v>
      </c>
      <c r="I614">
        <f t="shared" si="145"/>
        <v>1320.2</v>
      </c>
      <c r="J614">
        <f t="shared" si="146"/>
        <v>3265.9999999999995</v>
      </c>
      <c r="K614">
        <f t="shared" si="147"/>
        <v>506.00000000000006</v>
      </c>
      <c r="L614">
        <f t="shared" si="154"/>
        <v>1398.4</v>
      </c>
      <c r="M614">
        <f t="shared" si="155"/>
        <v>3261.4</v>
      </c>
      <c r="O614">
        <f t="shared" si="158"/>
        <v>9752</v>
      </c>
      <c r="P614">
        <v>25</v>
      </c>
      <c r="T614">
        <v>100</v>
      </c>
      <c r="U614">
        <v>0</v>
      </c>
      <c r="V614">
        <v>1289.46</v>
      </c>
      <c r="W614">
        <f t="shared" si="153"/>
        <v>125</v>
      </c>
      <c r="X614">
        <f t="shared" si="149"/>
        <v>2718.6000000000004</v>
      </c>
      <c r="Y614">
        <f t="shared" si="156"/>
        <v>6527.4</v>
      </c>
      <c r="Z614">
        <f t="shared" si="151"/>
        <v>43156.4</v>
      </c>
      <c r="AA614" t="s">
        <v>900</v>
      </c>
      <c r="AB614">
        <v>2023</v>
      </c>
    </row>
    <row r="615" spans="1:28" x14ac:dyDescent="0.25">
      <c r="A615">
        <v>63</v>
      </c>
      <c r="B615" t="s">
        <v>179</v>
      </c>
      <c r="C615" t="s">
        <v>103</v>
      </c>
      <c r="D615" t="s">
        <v>800</v>
      </c>
      <c r="E615" t="s">
        <v>32</v>
      </c>
      <c r="F615" t="s">
        <v>100</v>
      </c>
      <c r="G615">
        <v>46000</v>
      </c>
      <c r="H615">
        <f t="shared" si="152"/>
        <v>43281.4</v>
      </c>
      <c r="I615">
        <f t="shared" si="145"/>
        <v>1320.2</v>
      </c>
      <c r="J615">
        <f t="shared" si="146"/>
        <v>3265.9999999999995</v>
      </c>
      <c r="K615">
        <f t="shared" si="147"/>
        <v>506.00000000000006</v>
      </c>
      <c r="L615">
        <f t="shared" si="154"/>
        <v>1398.4</v>
      </c>
      <c r="M615">
        <f t="shared" si="155"/>
        <v>3261.4</v>
      </c>
      <c r="O615">
        <f t="shared" si="148"/>
        <v>9752</v>
      </c>
      <c r="P615">
        <v>25</v>
      </c>
      <c r="Q615">
        <v>1000</v>
      </c>
      <c r="S615">
        <v>398.64</v>
      </c>
      <c r="T615">
        <v>100</v>
      </c>
      <c r="V615">
        <v>1289.46</v>
      </c>
      <c r="W615">
        <f t="shared" si="153"/>
        <v>1523.6399999999999</v>
      </c>
      <c r="X615">
        <f t="shared" si="149"/>
        <v>2718.6000000000004</v>
      </c>
      <c r="Y615">
        <f t="shared" si="156"/>
        <v>6527.4</v>
      </c>
      <c r="Z615">
        <f t="shared" si="151"/>
        <v>41757.760000000002</v>
      </c>
      <c r="AA615" t="s">
        <v>900</v>
      </c>
      <c r="AB615">
        <v>2023</v>
      </c>
    </row>
    <row r="616" spans="1:28" x14ac:dyDescent="0.25">
      <c r="A616">
        <v>64</v>
      </c>
      <c r="B616" t="s">
        <v>180</v>
      </c>
      <c r="C616" t="s">
        <v>103</v>
      </c>
      <c r="D616" t="s">
        <v>22</v>
      </c>
      <c r="E616" t="s">
        <v>32</v>
      </c>
      <c r="F616" t="s">
        <v>100</v>
      </c>
      <c r="G616">
        <v>36000</v>
      </c>
      <c r="H616">
        <f t="shared" si="152"/>
        <v>32285.02</v>
      </c>
      <c r="I616">
        <f t="shared" si="145"/>
        <v>1033.2</v>
      </c>
      <c r="J616">
        <f t="shared" si="146"/>
        <v>2555.9999999999995</v>
      </c>
      <c r="K616">
        <f t="shared" si="147"/>
        <v>396.00000000000006</v>
      </c>
      <c r="L616">
        <f t="shared" si="154"/>
        <v>1094.4000000000001</v>
      </c>
      <c r="M616">
        <f t="shared" si="155"/>
        <v>2552.4</v>
      </c>
      <c r="N616">
        <v>1587.38</v>
      </c>
      <c r="O616">
        <f t="shared" si="148"/>
        <v>9219.380000000001</v>
      </c>
      <c r="P616">
        <v>25</v>
      </c>
      <c r="S616">
        <v>2157.12</v>
      </c>
      <c r="T616">
        <v>100</v>
      </c>
      <c r="W616">
        <f t="shared" si="153"/>
        <v>2282.12</v>
      </c>
      <c r="X616">
        <f t="shared" si="149"/>
        <v>3714.9800000000005</v>
      </c>
      <c r="Y616">
        <f t="shared" si="156"/>
        <v>5108.3999999999996</v>
      </c>
      <c r="Z616">
        <f t="shared" si="151"/>
        <v>30002.9</v>
      </c>
      <c r="AA616" t="s">
        <v>900</v>
      </c>
      <c r="AB616">
        <v>2023</v>
      </c>
    </row>
    <row r="617" spans="1:28" x14ac:dyDescent="0.25">
      <c r="A617">
        <v>65</v>
      </c>
      <c r="B617" t="s">
        <v>183</v>
      </c>
      <c r="C617" t="s">
        <v>103</v>
      </c>
      <c r="D617" t="s">
        <v>22</v>
      </c>
      <c r="E617" t="s">
        <v>52</v>
      </c>
      <c r="F617" t="s">
        <v>100</v>
      </c>
      <c r="G617">
        <v>36000</v>
      </c>
      <c r="H617">
        <f t="shared" si="152"/>
        <v>33872.400000000001</v>
      </c>
      <c r="I617">
        <f t="shared" si="145"/>
        <v>1033.2</v>
      </c>
      <c r="J617">
        <f t="shared" si="146"/>
        <v>2555.9999999999995</v>
      </c>
      <c r="K617">
        <f t="shared" si="147"/>
        <v>396.00000000000006</v>
      </c>
      <c r="L617">
        <f t="shared" si="154"/>
        <v>1094.4000000000001</v>
      </c>
      <c r="M617">
        <f t="shared" si="155"/>
        <v>2552.4</v>
      </c>
      <c r="O617">
        <f t="shared" si="148"/>
        <v>7632</v>
      </c>
      <c r="P617">
        <v>25</v>
      </c>
      <c r="Q617">
        <v>1500</v>
      </c>
      <c r="S617">
        <v>246</v>
      </c>
      <c r="T617">
        <v>100</v>
      </c>
      <c r="U617">
        <v>0</v>
      </c>
      <c r="W617">
        <f t="shared" si="153"/>
        <v>1871</v>
      </c>
      <c r="X617">
        <f t="shared" si="149"/>
        <v>2127.6000000000004</v>
      </c>
      <c r="Y617">
        <f t="shared" si="156"/>
        <v>5108.3999999999996</v>
      </c>
      <c r="Z617">
        <f t="shared" si="151"/>
        <v>32001.4</v>
      </c>
      <c r="AA617" t="s">
        <v>900</v>
      </c>
      <c r="AB617">
        <v>2023</v>
      </c>
    </row>
    <row r="618" spans="1:28" x14ac:dyDescent="0.25">
      <c r="A618">
        <v>66</v>
      </c>
      <c r="B618" t="s">
        <v>185</v>
      </c>
      <c r="C618" t="s">
        <v>103</v>
      </c>
      <c r="D618" t="s">
        <v>22</v>
      </c>
      <c r="E618" t="s">
        <v>789</v>
      </c>
      <c r="F618" t="s">
        <v>100</v>
      </c>
      <c r="G618">
        <v>46000</v>
      </c>
      <c r="H618">
        <f t="shared" si="152"/>
        <v>43281.4</v>
      </c>
      <c r="I618">
        <f t="shared" ref="I618:I659" si="159">IF(G618&lt;=374040,G618*2.87%,9334.68)</f>
        <v>1320.2</v>
      </c>
      <c r="J618">
        <f t="shared" ref="J618:J659" si="160">IF(G618&lt;=374040,G618*7.1%,23092.75)</f>
        <v>3265.9999999999995</v>
      </c>
      <c r="K618">
        <f t="shared" ref="K618:K659" si="161">IF(G618&lt;=74808,G618*1.1%,822.89)</f>
        <v>506.00000000000006</v>
      </c>
      <c r="L618">
        <f t="shared" si="154"/>
        <v>1398.4</v>
      </c>
      <c r="M618">
        <f t="shared" si="155"/>
        <v>3261.4</v>
      </c>
      <c r="O618">
        <f t="shared" ref="O618:O642" si="162">+I618+J618+K618+L618+M618+N618</f>
        <v>9752</v>
      </c>
      <c r="P618">
        <v>25</v>
      </c>
      <c r="Q618">
        <v>200</v>
      </c>
      <c r="S618">
        <v>1251.92</v>
      </c>
      <c r="T618">
        <v>100</v>
      </c>
      <c r="U618">
        <v>1289.46</v>
      </c>
      <c r="V618">
        <v>637.30999999999995</v>
      </c>
      <c r="W618">
        <f t="shared" si="153"/>
        <v>2866.38</v>
      </c>
      <c r="X618">
        <f t="shared" ref="X618:X659" si="163">+I618+L618+N618</f>
        <v>2718.6000000000004</v>
      </c>
      <c r="Y618">
        <f t="shared" si="156"/>
        <v>6527.4</v>
      </c>
      <c r="Z618">
        <f t="shared" ref="Z618:Z622" si="164">+G618-(W618+X618)</f>
        <v>40415.019999999997</v>
      </c>
      <c r="AA618" t="s">
        <v>900</v>
      </c>
      <c r="AB618">
        <v>2023</v>
      </c>
    </row>
    <row r="619" spans="1:28" x14ac:dyDescent="0.25">
      <c r="A619">
        <v>67</v>
      </c>
      <c r="B619" t="s">
        <v>186</v>
      </c>
      <c r="C619" t="s">
        <v>102</v>
      </c>
      <c r="D619" t="s">
        <v>17</v>
      </c>
      <c r="E619" t="s">
        <v>36</v>
      </c>
      <c r="F619" t="s">
        <v>100</v>
      </c>
      <c r="G619">
        <v>46000</v>
      </c>
      <c r="H619">
        <f t="shared" ref="H619:H642" si="165">+G619-(I619+L619+N619)</f>
        <v>43281.4</v>
      </c>
      <c r="I619">
        <f t="shared" si="159"/>
        <v>1320.2</v>
      </c>
      <c r="J619">
        <f t="shared" si="160"/>
        <v>3265.9999999999995</v>
      </c>
      <c r="K619">
        <f t="shared" si="161"/>
        <v>506.00000000000006</v>
      </c>
      <c r="L619">
        <f t="shared" si="154"/>
        <v>1398.4</v>
      </c>
      <c r="M619">
        <f t="shared" si="155"/>
        <v>3261.4</v>
      </c>
      <c r="O619">
        <f t="shared" si="162"/>
        <v>9752</v>
      </c>
      <c r="P619">
        <v>25</v>
      </c>
      <c r="S619">
        <v>633.53</v>
      </c>
      <c r="T619">
        <v>100</v>
      </c>
      <c r="U619">
        <v>1289.46</v>
      </c>
      <c r="V619">
        <v>1289.46</v>
      </c>
      <c r="W619">
        <f t="shared" ref="W619:W652" si="166">P619+Q619+R619+S619+T619+U619</f>
        <v>2047.99</v>
      </c>
      <c r="X619">
        <f t="shared" si="163"/>
        <v>2718.6000000000004</v>
      </c>
      <c r="Y619">
        <f t="shared" si="156"/>
        <v>6527.4</v>
      </c>
      <c r="Z619">
        <f t="shared" si="164"/>
        <v>41233.410000000003</v>
      </c>
      <c r="AA619" t="s">
        <v>900</v>
      </c>
      <c r="AB619">
        <v>2023</v>
      </c>
    </row>
    <row r="620" spans="1:28" x14ac:dyDescent="0.25">
      <c r="A620">
        <v>68</v>
      </c>
      <c r="B620" t="s">
        <v>188</v>
      </c>
      <c r="C620" t="s">
        <v>102</v>
      </c>
      <c r="D620" t="s">
        <v>10</v>
      </c>
      <c r="E620" t="s">
        <v>33</v>
      </c>
      <c r="F620" t="s">
        <v>100</v>
      </c>
      <c r="G620">
        <v>36000</v>
      </c>
      <c r="H620">
        <f t="shared" si="165"/>
        <v>30697.64</v>
      </c>
      <c r="I620">
        <f t="shared" si="159"/>
        <v>1033.2</v>
      </c>
      <c r="J620">
        <f t="shared" si="160"/>
        <v>2555.9999999999995</v>
      </c>
      <c r="K620">
        <f t="shared" si="161"/>
        <v>396.00000000000006</v>
      </c>
      <c r="L620">
        <f t="shared" ref="L620:L659" si="167">IF(G620&lt;=187020,G620*3.04%,4943.8)</f>
        <v>1094.4000000000001</v>
      </c>
      <c r="M620">
        <f t="shared" ref="M620:M659" si="168">IF(G620&lt;=187020,G620*7.09%,11530.11)</f>
        <v>2552.4</v>
      </c>
      <c r="N620">
        <v>3174.76</v>
      </c>
      <c r="O620">
        <f t="shared" si="162"/>
        <v>10806.76</v>
      </c>
      <c r="P620">
        <v>25</v>
      </c>
      <c r="S620">
        <v>2194.67</v>
      </c>
      <c r="T620">
        <v>100</v>
      </c>
      <c r="W620">
        <f t="shared" si="166"/>
        <v>2319.67</v>
      </c>
      <c r="X620">
        <f t="shared" si="163"/>
        <v>5302.3600000000006</v>
      </c>
      <c r="Y620">
        <f t="shared" si="156"/>
        <v>5108.3999999999996</v>
      </c>
      <c r="Z620">
        <f t="shared" si="164"/>
        <v>28377.97</v>
      </c>
      <c r="AA620" t="s">
        <v>900</v>
      </c>
      <c r="AB620">
        <v>2023</v>
      </c>
    </row>
    <row r="621" spans="1:28" x14ac:dyDescent="0.25">
      <c r="A621">
        <v>69</v>
      </c>
      <c r="B621" t="s">
        <v>190</v>
      </c>
      <c r="C621" t="s">
        <v>102</v>
      </c>
      <c r="D621" t="s">
        <v>801</v>
      </c>
      <c r="E621" t="s">
        <v>38</v>
      </c>
      <c r="F621" t="s">
        <v>100</v>
      </c>
      <c r="G621">
        <v>36000</v>
      </c>
      <c r="H621">
        <f t="shared" si="165"/>
        <v>33872.400000000001</v>
      </c>
      <c r="I621">
        <f t="shared" si="159"/>
        <v>1033.2</v>
      </c>
      <c r="J621">
        <f t="shared" si="160"/>
        <v>2555.9999999999995</v>
      </c>
      <c r="K621">
        <f t="shared" si="161"/>
        <v>396.00000000000006</v>
      </c>
      <c r="L621">
        <f t="shared" si="167"/>
        <v>1094.4000000000001</v>
      </c>
      <c r="M621">
        <f t="shared" si="168"/>
        <v>2552.4</v>
      </c>
      <c r="O621">
        <f t="shared" si="162"/>
        <v>7632</v>
      </c>
      <c r="P621">
        <v>25</v>
      </c>
      <c r="Q621">
        <v>6505.87</v>
      </c>
      <c r="S621">
        <v>759.39</v>
      </c>
      <c r="T621">
        <v>100</v>
      </c>
      <c r="W621">
        <f t="shared" si="166"/>
        <v>7390.26</v>
      </c>
      <c r="X621">
        <f t="shared" si="163"/>
        <v>2127.6000000000004</v>
      </c>
      <c r="Y621">
        <f t="shared" si="156"/>
        <v>5108.3999999999996</v>
      </c>
      <c r="Z621">
        <f t="shared" si="164"/>
        <v>26482.14</v>
      </c>
      <c r="AA621" t="s">
        <v>900</v>
      </c>
      <c r="AB621">
        <v>2023</v>
      </c>
    </row>
    <row r="622" spans="1:28" x14ac:dyDescent="0.25">
      <c r="A622">
        <v>70</v>
      </c>
      <c r="B622" t="s">
        <v>854</v>
      </c>
      <c r="C622" t="s">
        <v>103</v>
      </c>
      <c r="D622" t="s">
        <v>94</v>
      </c>
      <c r="E622" t="s">
        <v>855</v>
      </c>
      <c r="F622" t="s">
        <v>100</v>
      </c>
      <c r="G622">
        <v>46000</v>
      </c>
      <c r="H622">
        <f t="shared" si="165"/>
        <v>43281.4</v>
      </c>
      <c r="I622">
        <f t="shared" si="159"/>
        <v>1320.2</v>
      </c>
      <c r="J622">
        <f t="shared" si="160"/>
        <v>3265.9999999999995</v>
      </c>
      <c r="K622">
        <f t="shared" si="161"/>
        <v>506.00000000000006</v>
      </c>
      <c r="L622">
        <f t="shared" si="167"/>
        <v>1398.4</v>
      </c>
      <c r="M622">
        <f t="shared" si="168"/>
        <v>3261.4</v>
      </c>
      <c r="O622">
        <f t="shared" si="162"/>
        <v>9752</v>
      </c>
      <c r="P622">
        <v>25</v>
      </c>
      <c r="Q622">
        <v>7511.18</v>
      </c>
      <c r="S622">
        <v>665.1</v>
      </c>
      <c r="T622">
        <v>100</v>
      </c>
      <c r="U622">
        <f>IF((H622*12)&gt;867123.01,(79776+(((H622*12)-867123.01)*0.25))/12,IF((H622*12)&gt;624329.01,(31216+(((H622*12)-624329.01)*0.2))/12,IF((H622*12)&gt;416220.01,(((H622*12)-416220.01)*0.15)/12,0)))</f>
        <v>1289.4598750000005</v>
      </c>
      <c r="W622">
        <f t="shared" si="166"/>
        <v>9590.7398750000011</v>
      </c>
      <c r="X622">
        <f t="shared" si="163"/>
        <v>2718.6000000000004</v>
      </c>
      <c r="Y622">
        <f t="shared" si="156"/>
        <v>6527.4</v>
      </c>
      <c r="Z622">
        <f t="shared" si="164"/>
        <v>33690.660124999995</v>
      </c>
      <c r="AA622" t="s">
        <v>900</v>
      </c>
      <c r="AB622">
        <v>2023</v>
      </c>
    </row>
    <row r="623" spans="1:28" x14ac:dyDescent="0.25">
      <c r="A623">
        <v>71</v>
      </c>
      <c r="B623" t="s">
        <v>201</v>
      </c>
      <c r="C623" t="s">
        <v>102</v>
      </c>
      <c r="D623" t="s">
        <v>22</v>
      </c>
      <c r="E623" t="s">
        <v>32</v>
      </c>
      <c r="F623" t="s">
        <v>100</v>
      </c>
      <c r="G623">
        <v>36000</v>
      </c>
      <c r="H623">
        <f t="shared" si="165"/>
        <v>33872.400000000001</v>
      </c>
      <c r="I623">
        <f t="shared" si="159"/>
        <v>1033.2</v>
      </c>
      <c r="J623">
        <f t="shared" si="160"/>
        <v>2555.9999999999995</v>
      </c>
      <c r="K623">
        <f t="shared" si="161"/>
        <v>396.00000000000006</v>
      </c>
      <c r="L623">
        <f t="shared" si="167"/>
        <v>1094.4000000000001</v>
      </c>
      <c r="M623">
        <f t="shared" si="168"/>
        <v>2552.4</v>
      </c>
      <c r="O623">
        <f t="shared" si="162"/>
        <v>7632</v>
      </c>
      <c r="P623">
        <v>25</v>
      </c>
      <c r="Q623">
        <v>2125.4899999999998</v>
      </c>
      <c r="T623">
        <v>100</v>
      </c>
      <c r="U623">
        <v>0</v>
      </c>
      <c r="W623">
        <f t="shared" si="166"/>
        <v>2250.4899999999998</v>
      </c>
      <c r="X623">
        <f t="shared" si="163"/>
        <v>2127.6000000000004</v>
      </c>
      <c r="Y623">
        <f>+J623+M623</f>
        <v>5108.3999999999996</v>
      </c>
      <c r="Z623">
        <f>+G623-(W623+X623)</f>
        <v>31621.91</v>
      </c>
      <c r="AA623" t="s">
        <v>900</v>
      </c>
      <c r="AB623">
        <v>2023</v>
      </c>
    </row>
    <row r="624" spans="1:28" x14ac:dyDescent="0.25">
      <c r="A624">
        <v>72</v>
      </c>
      <c r="B624" t="s">
        <v>207</v>
      </c>
      <c r="C624" t="s">
        <v>103</v>
      </c>
      <c r="D624" t="s">
        <v>6</v>
      </c>
      <c r="E624" t="s">
        <v>28</v>
      </c>
      <c r="F624" t="s">
        <v>100</v>
      </c>
      <c r="G624">
        <v>25000</v>
      </c>
      <c r="H624">
        <f t="shared" si="165"/>
        <v>23522.5</v>
      </c>
      <c r="I624">
        <f t="shared" si="159"/>
        <v>717.5</v>
      </c>
      <c r="J624">
        <f t="shared" si="160"/>
        <v>1774.9999999999998</v>
      </c>
      <c r="K624">
        <f t="shared" si="161"/>
        <v>275</v>
      </c>
      <c r="L624">
        <f t="shared" si="167"/>
        <v>760</v>
      </c>
      <c r="M624">
        <f t="shared" si="168"/>
        <v>1772.5000000000002</v>
      </c>
      <c r="O624">
        <f t="shared" si="162"/>
        <v>5300</v>
      </c>
      <c r="P624">
        <v>25</v>
      </c>
      <c r="Q624">
        <v>9635.91</v>
      </c>
      <c r="S624">
        <v>2657.6</v>
      </c>
      <c r="T624">
        <v>100</v>
      </c>
      <c r="W624">
        <f t="shared" si="166"/>
        <v>12418.51</v>
      </c>
      <c r="X624">
        <f t="shared" si="163"/>
        <v>1477.5</v>
      </c>
      <c r="Y624">
        <f>+J624+M624</f>
        <v>3547.5</v>
      </c>
      <c r="Z624">
        <f>+G624-(W624+X624)</f>
        <v>11103.99</v>
      </c>
      <c r="AA624" t="s">
        <v>900</v>
      </c>
      <c r="AB624">
        <v>2023</v>
      </c>
    </row>
    <row r="625" spans="1:28" x14ac:dyDescent="0.25">
      <c r="A625">
        <v>73</v>
      </c>
      <c r="B625" t="s">
        <v>878</v>
      </c>
      <c r="C625" t="s">
        <v>103</v>
      </c>
      <c r="D625" t="s">
        <v>22</v>
      </c>
      <c r="E625" t="s">
        <v>835</v>
      </c>
      <c r="F625" t="s">
        <v>100</v>
      </c>
      <c r="G625">
        <v>30000</v>
      </c>
      <c r="H625">
        <f t="shared" si="165"/>
        <v>28227</v>
      </c>
      <c r="I625">
        <f t="shared" si="159"/>
        <v>861</v>
      </c>
      <c r="J625">
        <f t="shared" si="160"/>
        <v>2130</v>
      </c>
      <c r="K625">
        <f t="shared" si="161"/>
        <v>330.00000000000006</v>
      </c>
      <c r="L625">
        <f t="shared" si="167"/>
        <v>912</v>
      </c>
      <c r="M625">
        <f t="shared" si="168"/>
        <v>2127</v>
      </c>
      <c r="O625">
        <f t="shared" si="162"/>
        <v>6360</v>
      </c>
      <c r="P625">
        <v>25</v>
      </c>
      <c r="Q625">
        <v>2995.75</v>
      </c>
      <c r="T625">
        <v>100</v>
      </c>
      <c r="W625">
        <f t="shared" si="166"/>
        <v>3120.75</v>
      </c>
      <c r="X625">
        <f t="shared" si="163"/>
        <v>1773</v>
      </c>
      <c r="Y625">
        <f>+J625+M625</f>
        <v>4257</v>
      </c>
      <c r="Z625">
        <f>+G625-(W625+X625)</f>
        <v>25106.25</v>
      </c>
      <c r="AA625" t="s">
        <v>900</v>
      </c>
      <c r="AB625">
        <v>2023</v>
      </c>
    </row>
    <row r="626" spans="1:28" x14ac:dyDescent="0.25">
      <c r="A626">
        <v>74</v>
      </c>
      <c r="B626" t="s">
        <v>815</v>
      </c>
      <c r="C626" t="s">
        <v>102</v>
      </c>
      <c r="D626" t="s">
        <v>811</v>
      </c>
      <c r="E626" t="s">
        <v>619</v>
      </c>
      <c r="F626" t="s">
        <v>85</v>
      </c>
      <c r="G626">
        <v>30000</v>
      </c>
      <c r="H626">
        <f t="shared" si="165"/>
        <v>28227</v>
      </c>
      <c r="I626">
        <f t="shared" si="159"/>
        <v>861</v>
      </c>
      <c r="J626">
        <f t="shared" si="160"/>
        <v>2130</v>
      </c>
      <c r="K626">
        <f t="shared" si="161"/>
        <v>330.00000000000006</v>
      </c>
      <c r="L626">
        <f t="shared" si="167"/>
        <v>912</v>
      </c>
      <c r="M626">
        <f t="shared" si="168"/>
        <v>2127</v>
      </c>
      <c r="O626">
        <f t="shared" si="162"/>
        <v>6360</v>
      </c>
      <c r="P626">
        <v>25</v>
      </c>
      <c r="Q626">
        <v>500</v>
      </c>
      <c r="T626">
        <v>100</v>
      </c>
      <c r="W626">
        <f t="shared" si="166"/>
        <v>625</v>
      </c>
      <c r="X626">
        <f t="shared" si="163"/>
        <v>1773</v>
      </c>
      <c r="Y626">
        <f t="shared" ref="Y626:Y642" si="169">+J626+M626</f>
        <v>4257</v>
      </c>
      <c r="Z626">
        <f t="shared" ref="Z626:Z659" si="170">+G626-(W626+X626)</f>
        <v>27602</v>
      </c>
      <c r="AA626" t="s">
        <v>900</v>
      </c>
      <c r="AB626">
        <v>2023</v>
      </c>
    </row>
    <row r="627" spans="1:28" x14ac:dyDescent="0.25">
      <c r="A627">
        <v>75</v>
      </c>
      <c r="B627" t="s">
        <v>836</v>
      </c>
      <c r="C627" t="s">
        <v>102</v>
      </c>
      <c r="D627" t="s">
        <v>22</v>
      </c>
      <c r="E627" t="s">
        <v>33</v>
      </c>
      <c r="F627" t="s">
        <v>100</v>
      </c>
      <c r="G627">
        <v>30000</v>
      </c>
      <c r="H627">
        <f t="shared" si="165"/>
        <v>28227</v>
      </c>
      <c r="I627">
        <f t="shared" si="159"/>
        <v>861</v>
      </c>
      <c r="J627">
        <f t="shared" si="160"/>
        <v>2130</v>
      </c>
      <c r="K627">
        <f t="shared" si="161"/>
        <v>330.00000000000006</v>
      </c>
      <c r="L627">
        <f t="shared" si="167"/>
        <v>912</v>
      </c>
      <c r="M627">
        <f t="shared" si="168"/>
        <v>2127</v>
      </c>
      <c r="O627">
        <f t="shared" si="162"/>
        <v>6360</v>
      </c>
      <c r="P627">
        <v>25</v>
      </c>
      <c r="Q627">
        <v>2000</v>
      </c>
      <c r="T627">
        <v>100</v>
      </c>
      <c r="W627">
        <f t="shared" si="166"/>
        <v>2125</v>
      </c>
      <c r="X627">
        <f t="shared" si="163"/>
        <v>1773</v>
      </c>
      <c r="Y627">
        <f t="shared" si="169"/>
        <v>4257</v>
      </c>
      <c r="Z627">
        <f t="shared" si="170"/>
        <v>26102</v>
      </c>
      <c r="AA627" t="s">
        <v>900</v>
      </c>
      <c r="AB627">
        <v>2023</v>
      </c>
    </row>
    <row r="628" spans="1:28" x14ac:dyDescent="0.25">
      <c r="A628">
        <v>76</v>
      </c>
      <c r="B628" t="s">
        <v>881</v>
      </c>
      <c r="C628" t="s">
        <v>103</v>
      </c>
      <c r="D628" t="s">
        <v>94</v>
      </c>
      <c r="E628" t="s">
        <v>838</v>
      </c>
      <c r="F628" t="s">
        <v>100</v>
      </c>
      <c r="G628">
        <v>30000</v>
      </c>
      <c r="H628">
        <f t="shared" si="165"/>
        <v>28227</v>
      </c>
      <c r="I628">
        <f t="shared" si="159"/>
        <v>861</v>
      </c>
      <c r="J628">
        <f t="shared" si="160"/>
        <v>2130</v>
      </c>
      <c r="K628">
        <f t="shared" si="161"/>
        <v>330.00000000000006</v>
      </c>
      <c r="L628">
        <f t="shared" si="167"/>
        <v>912</v>
      </c>
      <c r="M628">
        <f t="shared" si="168"/>
        <v>2127</v>
      </c>
      <c r="O628">
        <f t="shared" si="162"/>
        <v>6360</v>
      </c>
      <c r="P628">
        <v>25</v>
      </c>
      <c r="Q628">
        <v>7426.75</v>
      </c>
      <c r="T628">
        <v>100</v>
      </c>
      <c r="W628">
        <f t="shared" si="166"/>
        <v>7551.75</v>
      </c>
      <c r="X628">
        <f t="shared" si="163"/>
        <v>1773</v>
      </c>
      <c r="Y628">
        <f t="shared" si="169"/>
        <v>4257</v>
      </c>
      <c r="Z628">
        <f t="shared" si="170"/>
        <v>20675.25</v>
      </c>
      <c r="AA628" t="s">
        <v>900</v>
      </c>
      <c r="AB628">
        <v>2023</v>
      </c>
    </row>
    <row r="629" spans="1:28" x14ac:dyDescent="0.25">
      <c r="A629">
        <v>77</v>
      </c>
      <c r="B629" t="s">
        <v>839</v>
      </c>
      <c r="C629" t="s">
        <v>102</v>
      </c>
      <c r="D629" t="s">
        <v>94</v>
      </c>
      <c r="E629" t="s">
        <v>52</v>
      </c>
      <c r="F629" t="s">
        <v>100</v>
      </c>
      <c r="G629">
        <v>26000</v>
      </c>
      <c r="H629">
        <f t="shared" si="165"/>
        <v>22876.02</v>
      </c>
      <c r="I629">
        <f t="shared" si="159"/>
        <v>746.2</v>
      </c>
      <c r="J629">
        <f t="shared" si="160"/>
        <v>1845.9999999999998</v>
      </c>
      <c r="K629">
        <f t="shared" si="161"/>
        <v>286.00000000000006</v>
      </c>
      <c r="L629">
        <f t="shared" si="167"/>
        <v>790.4</v>
      </c>
      <c r="M629">
        <f t="shared" si="168"/>
        <v>1843.4</v>
      </c>
      <c r="N629">
        <v>1587.38</v>
      </c>
      <c r="O629">
        <f t="shared" si="162"/>
        <v>7099.38</v>
      </c>
      <c r="P629">
        <v>25</v>
      </c>
      <c r="Q629">
        <v>1000</v>
      </c>
      <c r="S629">
        <v>219.8</v>
      </c>
      <c r="T629">
        <v>100</v>
      </c>
      <c r="W629">
        <f t="shared" si="166"/>
        <v>1344.8</v>
      </c>
      <c r="X629">
        <f t="shared" si="163"/>
        <v>3123.98</v>
      </c>
      <c r="Y629">
        <f t="shared" si="169"/>
        <v>3689.3999999999996</v>
      </c>
      <c r="Z629">
        <f t="shared" si="170"/>
        <v>21531.22</v>
      </c>
      <c r="AA629" t="s">
        <v>900</v>
      </c>
      <c r="AB629">
        <v>2023</v>
      </c>
    </row>
    <row r="630" spans="1:28" x14ac:dyDescent="0.25">
      <c r="A630">
        <v>78</v>
      </c>
      <c r="B630" t="s">
        <v>840</v>
      </c>
      <c r="C630" t="s">
        <v>103</v>
      </c>
      <c r="D630" t="s">
        <v>94</v>
      </c>
      <c r="E630" t="s">
        <v>52</v>
      </c>
      <c r="F630" t="s">
        <v>100</v>
      </c>
      <c r="G630">
        <v>26000</v>
      </c>
      <c r="H630">
        <f t="shared" si="165"/>
        <v>24463.4</v>
      </c>
      <c r="I630">
        <f t="shared" si="159"/>
        <v>746.2</v>
      </c>
      <c r="J630">
        <f t="shared" si="160"/>
        <v>1845.9999999999998</v>
      </c>
      <c r="K630">
        <f t="shared" si="161"/>
        <v>286.00000000000006</v>
      </c>
      <c r="L630">
        <f t="shared" si="167"/>
        <v>790.4</v>
      </c>
      <c r="M630">
        <f t="shared" si="168"/>
        <v>1843.4</v>
      </c>
      <c r="O630">
        <f t="shared" si="162"/>
        <v>5512</v>
      </c>
      <c r="P630">
        <v>25</v>
      </c>
      <c r="Q630">
        <v>1000</v>
      </c>
      <c r="T630">
        <v>100</v>
      </c>
      <c r="W630">
        <f t="shared" si="166"/>
        <v>1125</v>
      </c>
      <c r="X630">
        <f t="shared" si="163"/>
        <v>1536.6</v>
      </c>
      <c r="Y630">
        <f t="shared" si="169"/>
        <v>3689.3999999999996</v>
      </c>
      <c r="Z630">
        <f t="shared" si="170"/>
        <v>23338.400000000001</v>
      </c>
      <c r="AA630" t="s">
        <v>900</v>
      </c>
      <c r="AB630">
        <v>2023</v>
      </c>
    </row>
    <row r="631" spans="1:28" x14ac:dyDescent="0.25">
      <c r="A631">
        <v>79</v>
      </c>
      <c r="B631" t="s">
        <v>841</v>
      </c>
      <c r="C631" t="s">
        <v>102</v>
      </c>
      <c r="D631" t="s">
        <v>842</v>
      </c>
      <c r="E631" t="s">
        <v>33</v>
      </c>
      <c r="F631" t="s">
        <v>100</v>
      </c>
      <c r="G631">
        <v>26000</v>
      </c>
      <c r="H631">
        <f t="shared" si="165"/>
        <v>24463.4</v>
      </c>
      <c r="I631">
        <f t="shared" si="159"/>
        <v>746.2</v>
      </c>
      <c r="J631">
        <f t="shared" si="160"/>
        <v>1845.9999999999998</v>
      </c>
      <c r="K631">
        <f t="shared" si="161"/>
        <v>286.00000000000006</v>
      </c>
      <c r="L631">
        <f t="shared" si="167"/>
        <v>790.4</v>
      </c>
      <c r="M631">
        <f t="shared" si="168"/>
        <v>1843.4</v>
      </c>
      <c r="O631">
        <f t="shared" si="162"/>
        <v>5512</v>
      </c>
      <c r="P631">
        <v>25</v>
      </c>
      <c r="T631">
        <v>100</v>
      </c>
      <c r="W631">
        <f t="shared" si="166"/>
        <v>125</v>
      </c>
      <c r="X631">
        <f t="shared" si="163"/>
        <v>1536.6</v>
      </c>
      <c r="Y631">
        <f t="shared" si="169"/>
        <v>3689.3999999999996</v>
      </c>
      <c r="Z631">
        <f t="shared" si="170"/>
        <v>24338.400000000001</v>
      </c>
      <c r="AA631" t="s">
        <v>900</v>
      </c>
      <c r="AB631">
        <v>2023</v>
      </c>
    </row>
    <row r="632" spans="1:28" x14ac:dyDescent="0.25">
      <c r="A632">
        <v>80</v>
      </c>
      <c r="B632" t="s">
        <v>843</v>
      </c>
      <c r="C632" t="s">
        <v>102</v>
      </c>
      <c r="D632" t="s">
        <v>842</v>
      </c>
      <c r="E632" t="s">
        <v>33</v>
      </c>
      <c r="F632" t="s">
        <v>100</v>
      </c>
      <c r="G632">
        <v>26000</v>
      </c>
      <c r="H632">
        <f t="shared" si="165"/>
        <v>24463.4</v>
      </c>
      <c r="I632">
        <f t="shared" si="159"/>
        <v>746.2</v>
      </c>
      <c r="J632">
        <f t="shared" si="160"/>
        <v>1845.9999999999998</v>
      </c>
      <c r="K632">
        <f t="shared" si="161"/>
        <v>286.00000000000006</v>
      </c>
      <c r="L632">
        <f t="shared" si="167"/>
        <v>790.4</v>
      </c>
      <c r="M632">
        <f t="shared" si="168"/>
        <v>1843.4</v>
      </c>
      <c r="O632">
        <f t="shared" si="162"/>
        <v>5512</v>
      </c>
      <c r="P632">
        <v>25</v>
      </c>
      <c r="S632">
        <v>56.9</v>
      </c>
      <c r="T632">
        <v>100</v>
      </c>
      <c r="W632">
        <f t="shared" si="166"/>
        <v>181.9</v>
      </c>
      <c r="X632">
        <f t="shared" si="163"/>
        <v>1536.6</v>
      </c>
      <c r="Y632">
        <f t="shared" si="169"/>
        <v>3689.3999999999996</v>
      </c>
      <c r="Z632">
        <f t="shared" si="170"/>
        <v>24281.5</v>
      </c>
      <c r="AA632" t="s">
        <v>900</v>
      </c>
      <c r="AB632">
        <v>2023</v>
      </c>
    </row>
    <row r="633" spans="1:28" x14ac:dyDescent="0.25">
      <c r="A633">
        <v>81</v>
      </c>
      <c r="B633" t="s">
        <v>844</v>
      </c>
      <c r="C633" t="s">
        <v>103</v>
      </c>
      <c r="D633" t="s">
        <v>94</v>
      </c>
      <c r="E633" t="s">
        <v>32</v>
      </c>
      <c r="F633" t="s">
        <v>100</v>
      </c>
      <c r="G633">
        <v>30000</v>
      </c>
      <c r="H633">
        <f t="shared" si="165"/>
        <v>28227</v>
      </c>
      <c r="I633">
        <f t="shared" si="159"/>
        <v>861</v>
      </c>
      <c r="J633">
        <f t="shared" si="160"/>
        <v>2130</v>
      </c>
      <c r="K633">
        <f t="shared" si="161"/>
        <v>330.00000000000006</v>
      </c>
      <c r="L633">
        <f t="shared" si="167"/>
        <v>912</v>
      </c>
      <c r="M633">
        <f t="shared" si="168"/>
        <v>2127</v>
      </c>
      <c r="O633">
        <f t="shared" si="162"/>
        <v>6360</v>
      </c>
      <c r="P633">
        <v>25</v>
      </c>
      <c r="T633">
        <v>100</v>
      </c>
      <c r="W633">
        <f t="shared" si="166"/>
        <v>125</v>
      </c>
      <c r="X633">
        <f t="shared" si="163"/>
        <v>1773</v>
      </c>
      <c r="Y633">
        <f t="shared" si="169"/>
        <v>4257</v>
      </c>
      <c r="Z633">
        <f t="shared" si="170"/>
        <v>28102</v>
      </c>
      <c r="AA633" t="s">
        <v>900</v>
      </c>
      <c r="AB633">
        <v>2023</v>
      </c>
    </row>
    <row r="634" spans="1:28" x14ac:dyDescent="0.25">
      <c r="A634">
        <v>82</v>
      </c>
      <c r="B634" t="s">
        <v>845</v>
      </c>
      <c r="C634" t="s">
        <v>102</v>
      </c>
      <c r="D634" t="s">
        <v>826</v>
      </c>
      <c r="E634" t="s">
        <v>846</v>
      </c>
      <c r="F634" t="s">
        <v>100</v>
      </c>
      <c r="G634">
        <v>36000</v>
      </c>
      <c r="H634">
        <f t="shared" si="165"/>
        <v>33872.400000000001</v>
      </c>
      <c r="I634">
        <f t="shared" si="159"/>
        <v>1033.2</v>
      </c>
      <c r="J634">
        <f t="shared" si="160"/>
        <v>2555.9999999999995</v>
      </c>
      <c r="K634">
        <f t="shared" si="161"/>
        <v>396.00000000000006</v>
      </c>
      <c r="L634">
        <f t="shared" si="167"/>
        <v>1094.4000000000001</v>
      </c>
      <c r="M634">
        <f t="shared" si="168"/>
        <v>2552.4</v>
      </c>
      <c r="O634">
        <f t="shared" si="162"/>
        <v>7632</v>
      </c>
      <c r="P634">
        <v>25</v>
      </c>
      <c r="S634">
        <v>584.94000000000005</v>
      </c>
      <c r="T634">
        <v>100</v>
      </c>
      <c r="W634">
        <f t="shared" si="166"/>
        <v>709.94</v>
      </c>
      <c r="X634">
        <f t="shared" si="163"/>
        <v>2127.6000000000004</v>
      </c>
      <c r="Y634">
        <f t="shared" si="169"/>
        <v>5108.3999999999996</v>
      </c>
      <c r="Z634">
        <f t="shared" si="170"/>
        <v>33162.46</v>
      </c>
      <c r="AA634" t="s">
        <v>900</v>
      </c>
      <c r="AB634">
        <v>2023</v>
      </c>
    </row>
    <row r="635" spans="1:28" x14ac:dyDescent="0.25">
      <c r="A635">
        <v>83</v>
      </c>
      <c r="B635" t="s">
        <v>848</v>
      </c>
      <c r="C635" t="s">
        <v>103</v>
      </c>
      <c r="D635" t="s">
        <v>94</v>
      </c>
      <c r="E635" t="s">
        <v>52</v>
      </c>
      <c r="F635" t="s">
        <v>100</v>
      </c>
      <c r="G635">
        <v>30000</v>
      </c>
      <c r="H635">
        <f t="shared" si="165"/>
        <v>28227</v>
      </c>
      <c r="I635">
        <f t="shared" si="159"/>
        <v>861</v>
      </c>
      <c r="J635">
        <f t="shared" si="160"/>
        <v>2130</v>
      </c>
      <c r="K635">
        <f t="shared" si="161"/>
        <v>330.00000000000006</v>
      </c>
      <c r="L635">
        <f t="shared" si="167"/>
        <v>912</v>
      </c>
      <c r="M635">
        <f t="shared" si="168"/>
        <v>2127</v>
      </c>
      <c r="O635">
        <f t="shared" si="162"/>
        <v>6360</v>
      </c>
      <c r="P635">
        <v>25</v>
      </c>
      <c r="T635">
        <v>100</v>
      </c>
      <c r="W635">
        <f t="shared" si="166"/>
        <v>125</v>
      </c>
      <c r="X635">
        <f t="shared" si="163"/>
        <v>1773</v>
      </c>
      <c r="Y635">
        <f t="shared" si="169"/>
        <v>4257</v>
      </c>
      <c r="Z635">
        <f t="shared" si="170"/>
        <v>28102</v>
      </c>
      <c r="AA635" t="s">
        <v>900</v>
      </c>
      <c r="AB635">
        <v>2023</v>
      </c>
    </row>
    <row r="636" spans="1:28" x14ac:dyDescent="0.25">
      <c r="A636">
        <v>84</v>
      </c>
      <c r="B636" t="s">
        <v>851</v>
      </c>
      <c r="C636" t="s">
        <v>103</v>
      </c>
      <c r="D636" t="s">
        <v>94</v>
      </c>
      <c r="E636" t="s">
        <v>52</v>
      </c>
      <c r="F636" t="s">
        <v>100</v>
      </c>
      <c r="G636">
        <v>46000</v>
      </c>
      <c r="H636">
        <f t="shared" si="165"/>
        <v>43281.4</v>
      </c>
      <c r="I636">
        <f t="shared" si="159"/>
        <v>1320.2</v>
      </c>
      <c r="J636">
        <f t="shared" si="160"/>
        <v>3265.9999999999995</v>
      </c>
      <c r="K636">
        <f t="shared" si="161"/>
        <v>506.00000000000006</v>
      </c>
      <c r="L636">
        <f t="shared" si="167"/>
        <v>1398.4</v>
      </c>
      <c r="M636">
        <f t="shared" si="168"/>
        <v>3261.4</v>
      </c>
      <c r="O636">
        <f t="shared" si="162"/>
        <v>9752</v>
      </c>
      <c r="P636">
        <v>25</v>
      </c>
      <c r="T636">
        <v>100</v>
      </c>
      <c r="U636">
        <f>IF((H636*12)&gt;867123.01,(79776+(((H636*12)-867123.01)*0.25))/12,IF((H636*12)&gt;624329.01,(31216+(((H636*12)-624329.01)*0.2))/12,IF((H636*12)&gt;416220.01,(((H636*12)-416220.01)*0.15)/12,0)))</f>
        <v>1289.4598750000005</v>
      </c>
      <c r="W636">
        <f t="shared" si="166"/>
        <v>1414.4598750000005</v>
      </c>
      <c r="X636">
        <f t="shared" si="163"/>
        <v>2718.6000000000004</v>
      </c>
      <c r="Y636">
        <f t="shared" si="169"/>
        <v>6527.4</v>
      </c>
      <c r="Z636">
        <f t="shared" si="170"/>
        <v>41866.940125000001</v>
      </c>
      <c r="AA636" t="s">
        <v>900</v>
      </c>
      <c r="AB636">
        <v>2023</v>
      </c>
    </row>
    <row r="637" spans="1:28" x14ac:dyDescent="0.25">
      <c r="A637">
        <v>85</v>
      </c>
      <c r="B637" t="s">
        <v>174</v>
      </c>
      <c r="C637" t="s">
        <v>102</v>
      </c>
      <c r="D637" t="s">
        <v>94</v>
      </c>
      <c r="E637" t="s">
        <v>26</v>
      </c>
      <c r="F637" t="s">
        <v>100</v>
      </c>
      <c r="G637">
        <v>46000</v>
      </c>
      <c r="H637">
        <f t="shared" si="165"/>
        <v>43281.4</v>
      </c>
      <c r="I637">
        <f t="shared" si="159"/>
        <v>1320.2</v>
      </c>
      <c r="J637">
        <f t="shared" si="160"/>
        <v>3265.9999999999995</v>
      </c>
      <c r="K637">
        <f t="shared" si="161"/>
        <v>506.00000000000006</v>
      </c>
      <c r="L637">
        <f t="shared" si="167"/>
        <v>1398.4</v>
      </c>
      <c r="M637">
        <f t="shared" si="168"/>
        <v>3261.4</v>
      </c>
      <c r="O637">
        <f t="shared" si="162"/>
        <v>9752</v>
      </c>
      <c r="P637">
        <v>25</v>
      </c>
      <c r="S637">
        <v>1713.88</v>
      </c>
      <c r="T637">
        <v>100</v>
      </c>
      <c r="V637">
        <v>1289.46</v>
      </c>
      <c r="W637">
        <f t="shared" si="166"/>
        <v>1838.88</v>
      </c>
      <c r="X637">
        <f t="shared" si="163"/>
        <v>2718.6000000000004</v>
      </c>
      <c r="Y637">
        <f t="shared" si="169"/>
        <v>6527.4</v>
      </c>
      <c r="Z637">
        <f t="shared" si="170"/>
        <v>41442.519999999997</v>
      </c>
      <c r="AA637" t="s">
        <v>900</v>
      </c>
      <c r="AB637">
        <v>2023</v>
      </c>
    </row>
    <row r="638" spans="1:28" x14ac:dyDescent="0.25">
      <c r="A638">
        <v>86</v>
      </c>
      <c r="B638" t="s">
        <v>856</v>
      </c>
      <c r="C638" t="s">
        <v>103</v>
      </c>
      <c r="D638" t="s">
        <v>94</v>
      </c>
      <c r="E638" t="s">
        <v>857</v>
      </c>
      <c r="F638" t="s">
        <v>100</v>
      </c>
      <c r="G638">
        <v>46000</v>
      </c>
      <c r="H638">
        <f t="shared" si="165"/>
        <v>43281.4</v>
      </c>
      <c r="I638">
        <f t="shared" si="159"/>
        <v>1320.2</v>
      </c>
      <c r="J638">
        <f t="shared" si="160"/>
        <v>3265.9999999999995</v>
      </c>
      <c r="K638">
        <f t="shared" si="161"/>
        <v>506.00000000000006</v>
      </c>
      <c r="L638">
        <f t="shared" si="167"/>
        <v>1398.4</v>
      </c>
      <c r="M638">
        <f t="shared" si="168"/>
        <v>3261.4</v>
      </c>
      <c r="O638">
        <f t="shared" si="162"/>
        <v>9752</v>
      </c>
      <c r="P638">
        <v>25</v>
      </c>
      <c r="S638">
        <v>175.98</v>
      </c>
      <c r="T638">
        <v>100</v>
      </c>
      <c r="U638">
        <f>IF((H638*12)&gt;867123.01,(79776+(((H638*12)-867123.01)*0.25))/12,IF((H638*12)&gt;624329.01,(31216+(((H638*12)-624329.01)*0.2))/12,IF((H638*12)&gt;416220.01,(((H638*12)-416220.01)*0.15)/12,0)))</f>
        <v>1289.4598750000005</v>
      </c>
      <c r="W638">
        <f t="shared" si="166"/>
        <v>1590.4398750000005</v>
      </c>
      <c r="X638">
        <f t="shared" si="163"/>
        <v>2718.6000000000004</v>
      </c>
      <c r="Y638">
        <f t="shared" si="169"/>
        <v>6527.4</v>
      </c>
      <c r="Z638">
        <f t="shared" si="170"/>
        <v>41690.960124999998</v>
      </c>
      <c r="AA638" t="s">
        <v>900</v>
      </c>
      <c r="AB638">
        <v>2023</v>
      </c>
    </row>
    <row r="639" spans="1:28" x14ac:dyDescent="0.25">
      <c r="A639">
        <v>87</v>
      </c>
      <c r="B639" t="s">
        <v>858</v>
      </c>
      <c r="C639" t="s">
        <v>103</v>
      </c>
      <c r="D639" t="s">
        <v>94</v>
      </c>
      <c r="E639" t="s">
        <v>52</v>
      </c>
      <c r="F639" t="s">
        <v>100</v>
      </c>
      <c r="G639">
        <v>36000</v>
      </c>
      <c r="H639">
        <f t="shared" si="165"/>
        <v>33872.400000000001</v>
      </c>
      <c r="I639">
        <f t="shared" si="159"/>
        <v>1033.2</v>
      </c>
      <c r="J639">
        <f t="shared" si="160"/>
        <v>2555.9999999999995</v>
      </c>
      <c r="K639">
        <f t="shared" si="161"/>
        <v>396.00000000000006</v>
      </c>
      <c r="L639">
        <f t="shared" si="167"/>
        <v>1094.4000000000001</v>
      </c>
      <c r="M639">
        <f t="shared" si="168"/>
        <v>2552.4</v>
      </c>
      <c r="O639">
        <f t="shared" si="162"/>
        <v>7632</v>
      </c>
      <c r="P639">
        <v>25</v>
      </c>
      <c r="S639">
        <v>1401.98</v>
      </c>
      <c r="T639">
        <v>100</v>
      </c>
      <c r="U639">
        <f t="shared" ref="U639:U659" si="171">IF((H639*12)&gt;867123.01,(79776+(((H639*12)-867123.01)*0.25))/12,IF((H639*12)&gt;624329.01,(31216+(((H639*12)-624329.01)*0.2))/12,IF((H639*12)&gt;416220.01,(((H639*12)-416220.01)*0.15)/12,0)))</f>
        <v>0</v>
      </c>
      <c r="W639">
        <f t="shared" si="166"/>
        <v>1526.98</v>
      </c>
      <c r="X639">
        <f t="shared" si="163"/>
        <v>2127.6000000000004</v>
      </c>
      <c r="Y639">
        <f t="shared" si="169"/>
        <v>5108.3999999999996</v>
      </c>
      <c r="Z639">
        <f t="shared" si="170"/>
        <v>32345.42</v>
      </c>
      <c r="AA639" t="s">
        <v>900</v>
      </c>
      <c r="AB639">
        <v>2023</v>
      </c>
    </row>
    <row r="640" spans="1:28" x14ac:dyDescent="0.25">
      <c r="A640">
        <v>88</v>
      </c>
      <c r="B640" t="s">
        <v>859</v>
      </c>
      <c r="C640" t="s">
        <v>102</v>
      </c>
      <c r="D640" t="s">
        <v>6</v>
      </c>
      <c r="E640" t="s">
        <v>26</v>
      </c>
      <c r="F640" t="s">
        <v>100</v>
      </c>
      <c r="G640">
        <v>36000</v>
      </c>
      <c r="H640">
        <f t="shared" si="165"/>
        <v>33872.400000000001</v>
      </c>
      <c r="I640">
        <f t="shared" si="159"/>
        <v>1033.2</v>
      </c>
      <c r="J640">
        <f t="shared" si="160"/>
        <v>2555.9999999999995</v>
      </c>
      <c r="K640">
        <f t="shared" si="161"/>
        <v>396.00000000000006</v>
      </c>
      <c r="L640">
        <f t="shared" si="167"/>
        <v>1094.4000000000001</v>
      </c>
      <c r="M640">
        <f t="shared" si="168"/>
        <v>2552.4</v>
      </c>
      <c r="O640">
        <f t="shared" si="162"/>
        <v>7632</v>
      </c>
      <c r="P640">
        <v>25</v>
      </c>
      <c r="T640">
        <v>100</v>
      </c>
      <c r="U640">
        <f t="shared" si="171"/>
        <v>0</v>
      </c>
      <c r="W640">
        <f t="shared" si="166"/>
        <v>125</v>
      </c>
      <c r="X640">
        <f t="shared" si="163"/>
        <v>2127.6000000000004</v>
      </c>
      <c r="Y640">
        <f t="shared" si="169"/>
        <v>5108.3999999999996</v>
      </c>
      <c r="Z640">
        <f t="shared" si="170"/>
        <v>33747.4</v>
      </c>
      <c r="AA640" t="s">
        <v>900</v>
      </c>
      <c r="AB640">
        <v>2023</v>
      </c>
    </row>
    <row r="641" spans="1:28" x14ac:dyDescent="0.25">
      <c r="A641">
        <v>89</v>
      </c>
      <c r="B641" t="s">
        <v>860</v>
      </c>
      <c r="C641" t="s">
        <v>103</v>
      </c>
      <c r="D641" t="s">
        <v>861</v>
      </c>
      <c r="E641" t="s">
        <v>862</v>
      </c>
      <c r="F641" t="s">
        <v>100</v>
      </c>
      <c r="G641">
        <v>30000</v>
      </c>
      <c r="H641">
        <f t="shared" si="165"/>
        <v>28227</v>
      </c>
      <c r="I641">
        <f t="shared" si="159"/>
        <v>861</v>
      </c>
      <c r="J641">
        <f t="shared" si="160"/>
        <v>2130</v>
      </c>
      <c r="K641">
        <f t="shared" si="161"/>
        <v>330.00000000000006</v>
      </c>
      <c r="L641">
        <f t="shared" si="167"/>
        <v>912</v>
      </c>
      <c r="M641">
        <f t="shared" si="168"/>
        <v>2127</v>
      </c>
      <c r="O641">
        <f t="shared" si="162"/>
        <v>6360</v>
      </c>
      <c r="P641">
        <v>25</v>
      </c>
      <c r="Q641">
        <v>500</v>
      </c>
      <c r="S641">
        <v>163.24</v>
      </c>
      <c r="T641">
        <v>100</v>
      </c>
      <c r="U641">
        <f t="shared" si="171"/>
        <v>0</v>
      </c>
      <c r="W641">
        <f t="shared" si="166"/>
        <v>788.24</v>
      </c>
      <c r="X641">
        <f t="shared" si="163"/>
        <v>1773</v>
      </c>
      <c r="Y641">
        <f t="shared" si="169"/>
        <v>4257</v>
      </c>
      <c r="Z641">
        <f t="shared" si="170"/>
        <v>27438.760000000002</v>
      </c>
      <c r="AA641" t="s">
        <v>900</v>
      </c>
      <c r="AB641">
        <v>2023</v>
      </c>
    </row>
    <row r="642" spans="1:28" x14ac:dyDescent="0.25">
      <c r="A642">
        <v>90</v>
      </c>
      <c r="B642" t="s">
        <v>176</v>
      </c>
      <c r="C642" t="s">
        <v>102</v>
      </c>
      <c r="D642" t="s">
        <v>94</v>
      </c>
      <c r="E642" t="s">
        <v>26</v>
      </c>
      <c r="F642" t="s">
        <v>100</v>
      </c>
      <c r="G642">
        <v>36000</v>
      </c>
      <c r="H642">
        <f t="shared" si="165"/>
        <v>33872.400000000001</v>
      </c>
      <c r="I642">
        <f t="shared" si="159"/>
        <v>1033.2</v>
      </c>
      <c r="J642">
        <f t="shared" si="160"/>
        <v>2555.9999999999995</v>
      </c>
      <c r="K642">
        <f t="shared" si="161"/>
        <v>396.00000000000006</v>
      </c>
      <c r="L642">
        <f t="shared" si="167"/>
        <v>1094.4000000000001</v>
      </c>
      <c r="M642">
        <f t="shared" si="168"/>
        <v>2552.4</v>
      </c>
      <c r="O642">
        <f t="shared" si="162"/>
        <v>7632</v>
      </c>
      <c r="P642">
        <v>25</v>
      </c>
      <c r="S642">
        <v>68.790000000000006</v>
      </c>
      <c r="T642">
        <v>100</v>
      </c>
      <c r="U642">
        <f t="shared" si="171"/>
        <v>0</v>
      </c>
      <c r="W642">
        <f t="shared" si="166"/>
        <v>193.79000000000002</v>
      </c>
      <c r="X642">
        <f t="shared" si="163"/>
        <v>2127.6000000000004</v>
      </c>
      <c r="Y642">
        <f t="shared" si="169"/>
        <v>5108.3999999999996</v>
      </c>
      <c r="Z642">
        <f t="shared" si="170"/>
        <v>33678.61</v>
      </c>
      <c r="AA642" t="s">
        <v>900</v>
      </c>
      <c r="AB642">
        <v>2023</v>
      </c>
    </row>
    <row r="643" spans="1:28" x14ac:dyDescent="0.25">
      <c r="A643">
        <v>91</v>
      </c>
      <c r="B643" t="s">
        <v>850</v>
      </c>
      <c r="C643" t="s">
        <v>102</v>
      </c>
      <c r="D643" t="s">
        <v>94</v>
      </c>
      <c r="E643" t="s">
        <v>765</v>
      </c>
      <c r="F643" t="s">
        <v>100</v>
      </c>
      <c r="G643">
        <v>20000</v>
      </c>
      <c r="H643">
        <f>+G643-(I643+L643+N643)</f>
        <v>18818</v>
      </c>
      <c r="I643">
        <f t="shared" si="159"/>
        <v>574</v>
      </c>
      <c r="J643">
        <f t="shared" si="160"/>
        <v>1419.9999999999998</v>
      </c>
      <c r="K643">
        <f t="shared" si="161"/>
        <v>220.00000000000003</v>
      </c>
      <c r="L643">
        <f t="shared" si="167"/>
        <v>608</v>
      </c>
      <c r="M643">
        <f t="shared" si="168"/>
        <v>1418</v>
      </c>
      <c r="O643">
        <f>+I643+J643+K643+L643+M643+N643</f>
        <v>4240</v>
      </c>
      <c r="P643">
        <v>25</v>
      </c>
      <c r="T643">
        <v>100</v>
      </c>
      <c r="U643">
        <f t="shared" si="171"/>
        <v>0</v>
      </c>
      <c r="W643">
        <f t="shared" si="166"/>
        <v>125</v>
      </c>
      <c r="X643">
        <f t="shared" si="163"/>
        <v>1182</v>
      </c>
      <c r="Y643">
        <f>+J643+M643</f>
        <v>2838</v>
      </c>
      <c r="Z643">
        <f t="shared" si="170"/>
        <v>18693</v>
      </c>
      <c r="AA643" t="s">
        <v>900</v>
      </c>
      <c r="AB643">
        <v>2023</v>
      </c>
    </row>
    <row r="644" spans="1:28" x14ac:dyDescent="0.25">
      <c r="A644">
        <v>92</v>
      </c>
      <c r="B644" t="s">
        <v>202</v>
      </c>
      <c r="C644" t="s">
        <v>102</v>
      </c>
      <c r="D644" t="s">
        <v>22</v>
      </c>
      <c r="E644" t="s">
        <v>37</v>
      </c>
      <c r="F644" t="s">
        <v>100</v>
      </c>
      <c r="G644">
        <v>25000</v>
      </c>
      <c r="H644">
        <f t="shared" ref="H644:H659" si="172">+G644-(I644+L644+N644)</f>
        <v>23522.5</v>
      </c>
      <c r="I644">
        <f t="shared" si="159"/>
        <v>717.5</v>
      </c>
      <c r="J644">
        <f t="shared" si="160"/>
        <v>1774.9999999999998</v>
      </c>
      <c r="K644">
        <f t="shared" si="161"/>
        <v>275</v>
      </c>
      <c r="L644">
        <f t="shared" si="167"/>
        <v>760</v>
      </c>
      <c r="M644">
        <f t="shared" si="168"/>
        <v>1772.5000000000002</v>
      </c>
      <c r="O644">
        <f t="shared" ref="O644:O659" si="173">+I644+J644+K644+L644+M644+N644</f>
        <v>5300</v>
      </c>
      <c r="P644">
        <v>25</v>
      </c>
      <c r="Q644">
        <v>1638.06</v>
      </c>
      <c r="T644">
        <v>100</v>
      </c>
      <c r="U644">
        <f t="shared" si="171"/>
        <v>0</v>
      </c>
      <c r="W644">
        <f t="shared" si="166"/>
        <v>1763.06</v>
      </c>
      <c r="X644">
        <f t="shared" si="163"/>
        <v>1477.5</v>
      </c>
      <c r="Y644">
        <f t="shared" ref="Y644:Y659" si="174">+J644+M644</f>
        <v>3547.5</v>
      </c>
      <c r="Z644">
        <f t="shared" si="170"/>
        <v>21759.439999999999</v>
      </c>
      <c r="AA644" t="s">
        <v>900</v>
      </c>
      <c r="AB644">
        <v>2023</v>
      </c>
    </row>
    <row r="645" spans="1:28" x14ac:dyDescent="0.25">
      <c r="A645">
        <v>93</v>
      </c>
      <c r="B645" t="s">
        <v>203</v>
      </c>
      <c r="C645" t="s">
        <v>102</v>
      </c>
      <c r="D645" t="s">
        <v>6</v>
      </c>
      <c r="E645" t="s">
        <v>37</v>
      </c>
      <c r="F645" t="s">
        <v>100</v>
      </c>
      <c r="G645">
        <v>15000</v>
      </c>
      <c r="H645">
        <f t="shared" si="172"/>
        <v>14113.5</v>
      </c>
      <c r="I645">
        <f t="shared" si="159"/>
        <v>430.5</v>
      </c>
      <c r="J645">
        <f t="shared" si="160"/>
        <v>1065</v>
      </c>
      <c r="K645">
        <f t="shared" si="161"/>
        <v>165.00000000000003</v>
      </c>
      <c r="L645">
        <f t="shared" si="167"/>
        <v>456</v>
      </c>
      <c r="M645">
        <f t="shared" si="168"/>
        <v>1063.5</v>
      </c>
      <c r="O645">
        <f t="shared" si="173"/>
        <v>3180</v>
      </c>
      <c r="P645">
        <v>25</v>
      </c>
      <c r="T645">
        <v>100</v>
      </c>
      <c r="U645">
        <f t="shared" si="171"/>
        <v>0</v>
      </c>
      <c r="W645">
        <f t="shared" si="166"/>
        <v>125</v>
      </c>
      <c r="X645">
        <f t="shared" si="163"/>
        <v>886.5</v>
      </c>
      <c r="Y645">
        <f t="shared" si="174"/>
        <v>2128.5</v>
      </c>
      <c r="Z645">
        <f t="shared" si="170"/>
        <v>13988.5</v>
      </c>
      <c r="AA645" t="s">
        <v>900</v>
      </c>
      <c r="AB645">
        <v>2023</v>
      </c>
    </row>
    <row r="646" spans="1:28" x14ac:dyDescent="0.25">
      <c r="A646">
        <v>94</v>
      </c>
      <c r="B646" t="s">
        <v>204</v>
      </c>
      <c r="C646" t="s">
        <v>102</v>
      </c>
      <c r="D646" t="s">
        <v>6</v>
      </c>
      <c r="E646" t="s">
        <v>37</v>
      </c>
      <c r="F646" t="s">
        <v>100</v>
      </c>
      <c r="G646">
        <v>15000</v>
      </c>
      <c r="H646">
        <f t="shared" si="172"/>
        <v>14113.5</v>
      </c>
      <c r="I646">
        <f t="shared" si="159"/>
        <v>430.5</v>
      </c>
      <c r="J646">
        <f t="shared" si="160"/>
        <v>1065</v>
      </c>
      <c r="K646">
        <f t="shared" si="161"/>
        <v>165.00000000000003</v>
      </c>
      <c r="L646">
        <f t="shared" si="167"/>
        <v>456</v>
      </c>
      <c r="M646">
        <f t="shared" si="168"/>
        <v>1063.5</v>
      </c>
      <c r="O646">
        <f t="shared" si="173"/>
        <v>3180</v>
      </c>
      <c r="P646">
        <v>25</v>
      </c>
      <c r="T646">
        <v>100</v>
      </c>
      <c r="U646">
        <f t="shared" si="171"/>
        <v>0</v>
      </c>
      <c r="W646">
        <f t="shared" si="166"/>
        <v>125</v>
      </c>
      <c r="X646">
        <f t="shared" si="163"/>
        <v>886.5</v>
      </c>
      <c r="Y646">
        <f t="shared" si="174"/>
        <v>2128.5</v>
      </c>
      <c r="Z646">
        <f t="shared" si="170"/>
        <v>13988.5</v>
      </c>
      <c r="AA646" t="s">
        <v>900</v>
      </c>
      <c r="AB646">
        <v>2023</v>
      </c>
    </row>
    <row r="647" spans="1:28" x14ac:dyDescent="0.25">
      <c r="A647">
        <v>95</v>
      </c>
      <c r="B647" t="s">
        <v>205</v>
      </c>
      <c r="C647" t="s">
        <v>102</v>
      </c>
      <c r="D647" t="s">
        <v>6</v>
      </c>
      <c r="E647" t="s">
        <v>37</v>
      </c>
      <c r="F647" t="s">
        <v>100</v>
      </c>
      <c r="G647">
        <v>25000</v>
      </c>
      <c r="H647">
        <f t="shared" si="172"/>
        <v>23522.5</v>
      </c>
      <c r="I647">
        <f t="shared" si="159"/>
        <v>717.5</v>
      </c>
      <c r="J647">
        <f t="shared" si="160"/>
        <v>1774.9999999999998</v>
      </c>
      <c r="K647">
        <f t="shared" si="161"/>
        <v>275</v>
      </c>
      <c r="L647">
        <f t="shared" si="167"/>
        <v>760</v>
      </c>
      <c r="M647">
        <f t="shared" si="168"/>
        <v>1772.5000000000002</v>
      </c>
      <c r="O647">
        <f t="shared" si="173"/>
        <v>5300</v>
      </c>
      <c r="P647">
        <v>25</v>
      </c>
      <c r="T647">
        <v>100</v>
      </c>
      <c r="U647">
        <f t="shared" si="171"/>
        <v>0</v>
      </c>
      <c r="W647">
        <f t="shared" si="166"/>
        <v>125</v>
      </c>
      <c r="X647">
        <f t="shared" si="163"/>
        <v>1477.5</v>
      </c>
      <c r="Y647">
        <f t="shared" si="174"/>
        <v>3547.5</v>
      </c>
      <c r="Z647">
        <f t="shared" si="170"/>
        <v>23397.5</v>
      </c>
      <c r="AA647" t="s">
        <v>900</v>
      </c>
      <c r="AB647">
        <v>2023</v>
      </c>
    </row>
    <row r="648" spans="1:28" x14ac:dyDescent="0.25">
      <c r="A648">
        <v>96</v>
      </c>
      <c r="B648" t="s">
        <v>813</v>
      </c>
      <c r="C648" t="s">
        <v>102</v>
      </c>
      <c r="D648" t="s">
        <v>94</v>
      </c>
      <c r="E648" t="s">
        <v>37</v>
      </c>
      <c r="F648" t="s">
        <v>100</v>
      </c>
      <c r="G648">
        <v>25000</v>
      </c>
      <c r="H648">
        <f t="shared" si="172"/>
        <v>23522.5</v>
      </c>
      <c r="I648">
        <f t="shared" si="159"/>
        <v>717.5</v>
      </c>
      <c r="J648">
        <f t="shared" si="160"/>
        <v>1774.9999999999998</v>
      </c>
      <c r="K648">
        <f t="shared" si="161"/>
        <v>275</v>
      </c>
      <c r="L648">
        <f t="shared" si="167"/>
        <v>760</v>
      </c>
      <c r="M648">
        <f t="shared" si="168"/>
        <v>1772.5000000000002</v>
      </c>
      <c r="O648">
        <f t="shared" si="173"/>
        <v>5300</v>
      </c>
      <c r="P648">
        <v>25</v>
      </c>
      <c r="Q648">
        <v>2100.16</v>
      </c>
      <c r="T648">
        <v>100</v>
      </c>
      <c r="U648">
        <f t="shared" si="171"/>
        <v>0</v>
      </c>
      <c r="W648">
        <f t="shared" si="166"/>
        <v>2225.16</v>
      </c>
      <c r="X648">
        <f t="shared" si="163"/>
        <v>1477.5</v>
      </c>
      <c r="Y648">
        <f t="shared" si="174"/>
        <v>3547.5</v>
      </c>
      <c r="Z648">
        <f t="shared" si="170"/>
        <v>21297.34</v>
      </c>
      <c r="AA648" t="s">
        <v>900</v>
      </c>
      <c r="AB648">
        <v>2023</v>
      </c>
    </row>
    <row r="649" spans="1:28" x14ac:dyDescent="0.25">
      <c r="A649">
        <v>97</v>
      </c>
      <c r="B649" t="s">
        <v>193</v>
      </c>
      <c r="C649" t="s">
        <v>103</v>
      </c>
      <c r="D649" t="s">
        <v>22</v>
      </c>
      <c r="E649" t="s">
        <v>54</v>
      </c>
      <c r="F649" t="s">
        <v>100</v>
      </c>
      <c r="G649">
        <v>30000</v>
      </c>
      <c r="H649">
        <f t="shared" si="172"/>
        <v>26639.62</v>
      </c>
      <c r="I649">
        <f t="shared" si="159"/>
        <v>861</v>
      </c>
      <c r="J649">
        <f t="shared" si="160"/>
        <v>2130</v>
      </c>
      <c r="K649">
        <f t="shared" si="161"/>
        <v>330.00000000000006</v>
      </c>
      <c r="L649">
        <f t="shared" si="167"/>
        <v>912</v>
      </c>
      <c r="M649">
        <f t="shared" si="168"/>
        <v>2127</v>
      </c>
      <c r="N649">
        <v>1587.38</v>
      </c>
      <c r="O649">
        <f t="shared" si="173"/>
        <v>7947.38</v>
      </c>
      <c r="P649">
        <v>25</v>
      </c>
      <c r="Q649">
        <v>500</v>
      </c>
      <c r="T649">
        <v>100</v>
      </c>
      <c r="U649">
        <f t="shared" si="171"/>
        <v>0</v>
      </c>
      <c r="W649">
        <f t="shared" si="166"/>
        <v>625</v>
      </c>
      <c r="X649">
        <f t="shared" si="163"/>
        <v>3360.38</v>
      </c>
      <c r="Y649">
        <f t="shared" si="174"/>
        <v>4257</v>
      </c>
      <c r="Z649">
        <f t="shared" si="170"/>
        <v>26014.62</v>
      </c>
      <c r="AA649" t="s">
        <v>900</v>
      </c>
      <c r="AB649">
        <v>2023</v>
      </c>
    </row>
    <row r="650" spans="1:28" x14ac:dyDescent="0.25">
      <c r="A650">
        <v>98</v>
      </c>
      <c r="B650" t="s">
        <v>197</v>
      </c>
      <c r="C650" t="s">
        <v>103</v>
      </c>
      <c r="D650" t="s">
        <v>94</v>
      </c>
      <c r="E650" t="s">
        <v>54</v>
      </c>
      <c r="F650" t="s">
        <v>100</v>
      </c>
      <c r="G650">
        <v>30000</v>
      </c>
      <c r="H650">
        <f t="shared" si="172"/>
        <v>28227</v>
      </c>
      <c r="I650">
        <f t="shared" si="159"/>
        <v>861</v>
      </c>
      <c r="J650">
        <f t="shared" si="160"/>
        <v>2130</v>
      </c>
      <c r="K650">
        <f t="shared" si="161"/>
        <v>330.00000000000006</v>
      </c>
      <c r="L650">
        <f t="shared" si="167"/>
        <v>912</v>
      </c>
      <c r="M650">
        <f t="shared" si="168"/>
        <v>2127</v>
      </c>
      <c r="O650">
        <f t="shared" si="173"/>
        <v>6360</v>
      </c>
      <c r="P650">
        <v>25</v>
      </c>
      <c r="T650">
        <v>100</v>
      </c>
      <c r="U650">
        <f t="shared" si="171"/>
        <v>0</v>
      </c>
      <c r="W650">
        <f t="shared" si="166"/>
        <v>125</v>
      </c>
      <c r="X650">
        <f t="shared" si="163"/>
        <v>1773</v>
      </c>
      <c r="Y650">
        <f t="shared" si="174"/>
        <v>4257</v>
      </c>
      <c r="Z650">
        <f t="shared" si="170"/>
        <v>28102</v>
      </c>
      <c r="AA650" t="s">
        <v>900</v>
      </c>
      <c r="AB650">
        <v>2023</v>
      </c>
    </row>
    <row r="651" spans="1:28" x14ac:dyDescent="0.25">
      <c r="A651">
        <v>99</v>
      </c>
      <c r="B651" t="s">
        <v>898</v>
      </c>
      <c r="C651" t="s">
        <v>103</v>
      </c>
      <c r="D651" t="s">
        <v>22</v>
      </c>
      <c r="E651" t="s">
        <v>54</v>
      </c>
      <c r="F651" t="s">
        <v>100</v>
      </c>
      <c r="G651">
        <v>30000</v>
      </c>
      <c r="H651">
        <f t="shared" si="172"/>
        <v>28227</v>
      </c>
      <c r="I651">
        <f t="shared" si="159"/>
        <v>861</v>
      </c>
      <c r="J651">
        <f t="shared" si="160"/>
        <v>2130</v>
      </c>
      <c r="K651">
        <f t="shared" si="161"/>
        <v>330.00000000000006</v>
      </c>
      <c r="L651">
        <f t="shared" si="167"/>
        <v>912</v>
      </c>
      <c r="M651">
        <f t="shared" si="168"/>
        <v>2127</v>
      </c>
      <c r="O651">
        <f t="shared" si="173"/>
        <v>6360</v>
      </c>
      <c r="P651">
        <v>25</v>
      </c>
      <c r="Q651">
        <v>4777.8999999999996</v>
      </c>
      <c r="T651">
        <v>100</v>
      </c>
      <c r="U651">
        <f t="shared" si="171"/>
        <v>0</v>
      </c>
      <c r="W651">
        <f t="shared" si="166"/>
        <v>4902.8999999999996</v>
      </c>
      <c r="X651">
        <f t="shared" si="163"/>
        <v>1773</v>
      </c>
      <c r="Y651">
        <f t="shared" si="174"/>
        <v>4257</v>
      </c>
      <c r="Z651">
        <f t="shared" si="170"/>
        <v>23324.1</v>
      </c>
      <c r="AA651" t="s">
        <v>900</v>
      </c>
      <c r="AB651">
        <v>2023</v>
      </c>
    </row>
    <row r="652" spans="1:28" x14ac:dyDescent="0.25">
      <c r="A652">
        <v>100</v>
      </c>
      <c r="B652" t="s">
        <v>200</v>
      </c>
      <c r="C652" t="s">
        <v>103</v>
      </c>
      <c r="D652" t="s">
        <v>19</v>
      </c>
      <c r="E652" t="s">
        <v>60</v>
      </c>
      <c r="F652" t="s">
        <v>100</v>
      </c>
      <c r="G652">
        <v>35000</v>
      </c>
      <c r="H652">
        <f t="shared" si="172"/>
        <v>32931.5</v>
      </c>
      <c r="I652">
        <f t="shared" si="159"/>
        <v>1004.5</v>
      </c>
      <c r="J652">
        <f t="shared" si="160"/>
        <v>2485</v>
      </c>
      <c r="K652">
        <f t="shared" si="161"/>
        <v>385.00000000000006</v>
      </c>
      <c r="L652">
        <f t="shared" si="167"/>
        <v>1064</v>
      </c>
      <c r="M652">
        <f t="shared" si="168"/>
        <v>2481.5</v>
      </c>
      <c r="O652">
        <f t="shared" si="173"/>
        <v>7420</v>
      </c>
      <c r="P652">
        <v>25</v>
      </c>
      <c r="Q652">
        <v>17474.189999999999</v>
      </c>
      <c r="S652">
        <v>1731.69</v>
      </c>
      <c r="T652">
        <v>100</v>
      </c>
      <c r="U652">
        <f t="shared" si="171"/>
        <v>0</v>
      </c>
      <c r="W652">
        <f t="shared" si="166"/>
        <v>19330.879999999997</v>
      </c>
      <c r="X652">
        <f t="shared" si="163"/>
        <v>2068.5</v>
      </c>
      <c r="Y652">
        <f t="shared" si="174"/>
        <v>4966.5</v>
      </c>
      <c r="Z652">
        <f t="shared" si="170"/>
        <v>13600.620000000003</v>
      </c>
      <c r="AA652" t="s">
        <v>900</v>
      </c>
      <c r="AB652">
        <v>2023</v>
      </c>
    </row>
    <row r="653" spans="1:28" x14ac:dyDescent="0.25">
      <c r="A653">
        <v>101</v>
      </c>
      <c r="B653" t="s">
        <v>814</v>
      </c>
      <c r="C653" t="s">
        <v>103</v>
      </c>
      <c r="D653" t="s">
        <v>811</v>
      </c>
      <c r="E653" t="s">
        <v>54</v>
      </c>
      <c r="F653" t="s">
        <v>99</v>
      </c>
      <c r="G653">
        <v>45000</v>
      </c>
      <c r="H653">
        <f t="shared" si="172"/>
        <v>42340.5</v>
      </c>
      <c r="I653">
        <f t="shared" si="159"/>
        <v>1291.5</v>
      </c>
      <c r="J653">
        <f t="shared" si="160"/>
        <v>3194.9999999999995</v>
      </c>
      <c r="K653">
        <f t="shared" si="161"/>
        <v>495.00000000000006</v>
      </c>
      <c r="L653">
        <f t="shared" si="167"/>
        <v>1368</v>
      </c>
      <c r="M653">
        <f t="shared" si="168"/>
        <v>3190.5</v>
      </c>
      <c r="O653">
        <f t="shared" si="173"/>
        <v>9540</v>
      </c>
      <c r="P653">
        <v>25</v>
      </c>
      <c r="Q653">
        <v>1500</v>
      </c>
      <c r="S653">
        <v>797.28</v>
      </c>
      <c r="T653">
        <v>100</v>
      </c>
      <c r="U653">
        <v>0</v>
      </c>
      <c r="V653">
        <v>1148.33</v>
      </c>
      <c r="W653">
        <f>P653+Q653+R653+S653+T653+U653</f>
        <v>2422.2799999999997</v>
      </c>
      <c r="X653">
        <f t="shared" si="163"/>
        <v>2659.5</v>
      </c>
      <c r="Y653">
        <f t="shared" si="174"/>
        <v>6385.5</v>
      </c>
      <c r="Z653">
        <f t="shared" si="170"/>
        <v>39918.22</v>
      </c>
      <c r="AA653" t="s">
        <v>900</v>
      </c>
      <c r="AB653">
        <v>2023</v>
      </c>
    </row>
    <row r="654" spans="1:28" x14ac:dyDescent="0.25">
      <c r="A654">
        <v>102</v>
      </c>
      <c r="B654" t="s">
        <v>895</v>
      </c>
      <c r="C654" t="s">
        <v>103</v>
      </c>
      <c r="D654" t="s">
        <v>22</v>
      </c>
      <c r="E654" t="s">
        <v>883</v>
      </c>
      <c r="F654" t="s">
        <v>84</v>
      </c>
      <c r="G654">
        <v>26000</v>
      </c>
      <c r="H654">
        <f t="shared" si="172"/>
        <v>24463.4</v>
      </c>
      <c r="I654">
        <f t="shared" si="159"/>
        <v>746.2</v>
      </c>
      <c r="J654">
        <f t="shared" si="160"/>
        <v>1845.9999999999998</v>
      </c>
      <c r="K654">
        <f t="shared" si="161"/>
        <v>286.00000000000006</v>
      </c>
      <c r="L654">
        <f t="shared" si="167"/>
        <v>790.4</v>
      </c>
      <c r="M654">
        <f t="shared" si="168"/>
        <v>1843.4</v>
      </c>
      <c r="O654">
        <f t="shared" si="173"/>
        <v>5512</v>
      </c>
      <c r="P654">
        <v>25</v>
      </c>
      <c r="T654">
        <v>100</v>
      </c>
      <c r="U654">
        <f t="shared" si="171"/>
        <v>0</v>
      </c>
      <c r="W654">
        <f t="shared" ref="W654:W659" si="175">P654+Q654+R654+S654+T654+U654</f>
        <v>125</v>
      </c>
      <c r="X654">
        <f t="shared" si="163"/>
        <v>1536.6</v>
      </c>
      <c r="Y654">
        <f t="shared" si="174"/>
        <v>3689.3999999999996</v>
      </c>
      <c r="Z654">
        <f t="shared" si="170"/>
        <v>24338.400000000001</v>
      </c>
      <c r="AA654" t="s">
        <v>900</v>
      </c>
      <c r="AB654">
        <v>2023</v>
      </c>
    </row>
    <row r="655" spans="1:28" x14ac:dyDescent="0.25">
      <c r="A655">
        <v>103</v>
      </c>
      <c r="B655" t="s">
        <v>884</v>
      </c>
      <c r="C655" t="s">
        <v>103</v>
      </c>
      <c r="D655" t="s">
        <v>22</v>
      </c>
      <c r="E655" t="s">
        <v>54</v>
      </c>
      <c r="F655" t="s">
        <v>84</v>
      </c>
      <c r="G655">
        <v>25000</v>
      </c>
      <c r="H655">
        <f t="shared" si="172"/>
        <v>23522.5</v>
      </c>
      <c r="I655">
        <f t="shared" si="159"/>
        <v>717.5</v>
      </c>
      <c r="J655">
        <f t="shared" si="160"/>
        <v>1774.9999999999998</v>
      </c>
      <c r="K655">
        <f t="shared" si="161"/>
        <v>275</v>
      </c>
      <c r="L655">
        <f t="shared" si="167"/>
        <v>760</v>
      </c>
      <c r="M655">
        <f t="shared" si="168"/>
        <v>1772.5000000000002</v>
      </c>
      <c r="O655">
        <f t="shared" si="173"/>
        <v>5300</v>
      </c>
      <c r="P655">
        <v>25</v>
      </c>
      <c r="S655">
        <v>90</v>
      </c>
      <c r="T655">
        <v>100</v>
      </c>
      <c r="U655">
        <f t="shared" si="171"/>
        <v>0</v>
      </c>
      <c r="W655">
        <f t="shared" si="175"/>
        <v>215</v>
      </c>
      <c r="X655">
        <f t="shared" si="163"/>
        <v>1477.5</v>
      </c>
      <c r="Y655">
        <f t="shared" si="174"/>
        <v>3547.5</v>
      </c>
      <c r="Z655">
        <f t="shared" si="170"/>
        <v>23307.5</v>
      </c>
      <c r="AA655" t="s">
        <v>900</v>
      </c>
      <c r="AB655">
        <v>2023</v>
      </c>
    </row>
    <row r="656" spans="1:28" x14ac:dyDescent="0.25">
      <c r="A656">
        <v>104</v>
      </c>
      <c r="B656" t="s">
        <v>885</v>
      </c>
      <c r="C656" t="s">
        <v>103</v>
      </c>
      <c r="D656" t="s">
        <v>22</v>
      </c>
      <c r="E656" t="s">
        <v>886</v>
      </c>
      <c r="F656" t="s">
        <v>84</v>
      </c>
      <c r="G656">
        <v>20000</v>
      </c>
      <c r="H656">
        <f t="shared" si="172"/>
        <v>18818</v>
      </c>
      <c r="I656">
        <f t="shared" si="159"/>
        <v>574</v>
      </c>
      <c r="J656">
        <f t="shared" si="160"/>
        <v>1419.9999999999998</v>
      </c>
      <c r="K656">
        <f t="shared" si="161"/>
        <v>220.00000000000003</v>
      </c>
      <c r="L656">
        <f t="shared" si="167"/>
        <v>608</v>
      </c>
      <c r="M656">
        <f t="shared" si="168"/>
        <v>1418</v>
      </c>
      <c r="O656">
        <f t="shared" si="173"/>
        <v>4240</v>
      </c>
      <c r="P656">
        <v>25</v>
      </c>
      <c r="S656">
        <v>84.58</v>
      </c>
      <c r="T656">
        <v>100</v>
      </c>
      <c r="U656">
        <f t="shared" si="171"/>
        <v>0</v>
      </c>
      <c r="W656">
        <f t="shared" si="175"/>
        <v>209.57999999999998</v>
      </c>
      <c r="X656">
        <f t="shared" si="163"/>
        <v>1182</v>
      </c>
      <c r="Y656">
        <f t="shared" si="174"/>
        <v>2838</v>
      </c>
      <c r="Z656">
        <f t="shared" si="170"/>
        <v>18608.419999999998</v>
      </c>
      <c r="AA656" t="s">
        <v>900</v>
      </c>
      <c r="AB656">
        <v>2023</v>
      </c>
    </row>
    <row r="657" spans="1:28" x14ac:dyDescent="0.25">
      <c r="A657">
        <v>105</v>
      </c>
      <c r="B657" t="s">
        <v>887</v>
      </c>
      <c r="C657" t="s">
        <v>102</v>
      </c>
      <c r="D657" t="s">
        <v>896</v>
      </c>
      <c r="E657" t="s">
        <v>32</v>
      </c>
      <c r="F657" t="s">
        <v>84</v>
      </c>
      <c r="G657">
        <v>46000</v>
      </c>
      <c r="H657">
        <f t="shared" si="172"/>
        <v>43281.4</v>
      </c>
      <c r="I657">
        <f t="shared" si="159"/>
        <v>1320.2</v>
      </c>
      <c r="J657">
        <f t="shared" si="160"/>
        <v>3265.9999999999995</v>
      </c>
      <c r="K657">
        <f t="shared" si="161"/>
        <v>506.00000000000006</v>
      </c>
      <c r="L657">
        <f t="shared" si="167"/>
        <v>1398.4</v>
      </c>
      <c r="M657">
        <f t="shared" si="168"/>
        <v>3261.4</v>
      </c>
      <c r="O657">
        <f t="shared" si="173"/>
        <v>9752</v>
      </c>
      <c r="P657">
        <v>25</v>
      </c>
      <c r="T657">
        <v>100</v>
      </c>
      <c r="U657">
        <f t="shared" si="171"/>
        <v>1289.4598750000005</v>
      </c>
      <c r="W657">
        <f t="shared" si="175"/>
        <v>1414.4598750000005</v>
      </c>
      <c r="X657">
        <f t="shared" si="163"/>
        <v>2718.6000000000004</v>
      </c>
      <c r="Y657">
        <f t="shared" si="174"/>
        <v>6527.4</v>
      </c>
      <c r="Z657">
        <f t="shared" si="170"/>
        <v>41866.940125000001</v>
      </c>
      <c r="AA657" t="s">
        <v>900</v>
      </c>
      <c r="AB657">
        <v>2023</v>
      </c>
    </row>
    <row r="658" spans="1:28" x14ac:dyDescent="0.25">
      <c r="A658">
        <v>106</v>
      </c>
      <c r="B658" t="s">
        <v>888</v>
      </c>
      <c r="C658" t="s">
        <v>103</v>
      </c>
      <c r="D658" t="s">
        <v>22</v>
      </c>
      <c r="E658" t="s">
        <v>80</v>
      </c>
      <c r="F658" t="s">
        <v>84</v>
      </c>
      <c r="G658">
        <v>130000</v>
      </c>
      <c r="H658">
        <f t="shared" si="172"/>
        <v>122317</v>
      </c>
      <c r="I658">
        <f t="shared" si="159"/>
        <v>3731</v>
      </c>
      <c r="J658">
        <f t="shared" si="160"/>
        <v>9230</v>
      </c>
      <c r="K658">
        <f t="shared" si="161"/>
        <v>822.89</v>
      </c>
      <c r="L658">
        <f t="shared" si="167"/>
        <v>3952</v>
      </c>
      <c r="M658">
        <f t="shared" si="168"/>
        <v>9217</v>
      </c>
      <c r="O658">
        <f t="shared" si="173"/>
        <v>26952.89</v>
      </c>
      <c r="P658">
        <v>25</v>
      </c>
      <c r="T658">
        <v>100</v>
      </c>
      <c r="U658">
        <f t="shared" si="171"/>
        <v>19162.187291666665</v>
      </c>
      <c r="W658">
        <f t="shared" si="175"/>
        <v>19287.187291666665</v>
      </c>
      <c r="X658">
        <f t="shared" si="163"/>
        <v>7683</v>
      </c>
      <c r="Y658">
        <f t="shared" si="174"/>
        <v>18447</v>
      </c>
      <c r="Z658">
        <f t="shared" si="170"/>
        <v>103029.81270833334</v>
      </c>
      <c r="AA658" t="s">
        <v>900</v>
      </c>
      <c r="AB658">
        <v>2023</v>
      </c>
    </row>
    <row r="659" spans="1:28" x14ac:dyDescent="0.25">
      <c r="A659">
        <v>107</v>
      </c>
      <c r="B659" t="s">
        <v>899</v>
      </c>
      <c r="C659" t="s">
        <v>103</v>
      </c>
      <c r="D659" t="s">
        <v>22</v>
      </c>
      <c r="E659" t="s">
        <v>54</v>
      </c>
      <c r="F659" t="s">
        <v>84</v>
      </c>
      <c r="G659">
        <v>25000</v>
      </c>
      <c r="H659">
        <f t="shared" si="172"/>
        <v>23522.5</v>
      </c>
      <c r="I659">
        <f t="shared" si="159"/>
        <v>717.5</v>
      </c>
      <c r="J659">
        <f t="shared" si="160"/>
        <v>1774.9999999999998</v>
      </c>
      <c r="K659">
        <f t="shared" si="161"/>
        <v>275</v>
      </c>
      <c r="L659">
        <f t="shared" si="167"/>
        <v>760</v>
      </c>
      <c r="M659">
        <f t="shared" si="168"/>
        <v>1772.5000000000002</v>
      </c>
      <c r="O659">
        <f t="shared" si="173"/>
        <v>5300</v>
      </c>
      <c r="P659">
        <v>25</v>
      </c>
      <c r="T659">
        <v>100</v>
      </c>
      <c r="U659">
        <f t="shared" si="171"/>
        <v>0</v>
      </c>
      <c r="W659">
        <f t="shared" si="175"/>
        <v>125</v>
      </c>
      <c r="X659">
        <f t="shared" si="163"/>
        <v>1477.5</v>
      </c>
      <c r="Y659">
        <f t="shared" si="174"/>
        <v>3547.5</v>
      </c>
      <c r="Z659">
        <f t="shared" si="170"/>
        <v>23397.5</v>
      </c>
      <c r="AA659" t="s">
        <v>900</v>
      </c>
      <c r="AB659">
        <v>2023</v>
      </c>
    </row>
    <row r="660" spans="1:28" x14ac:dyDescent="0.25">
      <c r="A660">
        <v>1</v>
      </c>
      <c r="B660" t="s">
        <v>807</v>
      </c>
      <c r="C660" t="s">
        <v>103</v>
      </c>
      <c r="D660" t="s">
        <v>826</v>
      </c>
      <c r="E660" t="s">
        <v>27</v>
      </c>
      <c r="F660" t="s">
        <v>98</v>
      </c>
      <c r="G660">
        <v>360000</v>
      </c>
      <c r="H660">
        <f>+G660-(I660+L660+N660)</f>
        <v>342385.28</v>
      </c>
      <c r="I660">
        <f>IF(G660&lt;=374040,G660*2.87%,9334.68)</f>
        <v>10332</v>
      </c>
      <c r="J660">
        <f>IF(G660&lt;=374040,G660*7.1%,23092.75)</f>
        <v>25559.999999999996</v>
      </c>
      <c r="K660">
        <f>IF(G660&lt;=74808,G660*1.1%,822.89)</f>
        <v>822.89</v>
      </c>
      <c r="L660">
        <v>5685.41</v>
      </c>
      <c r="M660">
        <v>13259.72</v>
      </c>
      <c r="N660">
        <v>1597.31</v>
      </c>
      <c r="O660">
        <f>+I660+J660+K660+L660+M660+N660</f>
        <v>57257.33</v>
      </c>
      <c r="P660">
        <v>25</v>
      </c>
      <c r="S660">
        <v>1328.8</v>
      </c>
      <c r="U660">
        <v>74179.19</v>
      </c>
      <c r="W660">
        <f>P660+Q660+R660+S660+T660+U660</f>
        <v>75532.990000000005</v>
      </c>
      <c r="X660">
        <f>+I660+L660+N660</f>
        <v>17614.72</v>
      </c>
      <c r="Y660">
        <f>+J660+M660</f>
        <v>38819.719999999994</v>
      </c>
      <c r="Z660">
        <f>+G660-(W660+X660)</f>
        <v>266852.28999999998</v>
      </c>
      <c r="AA660" t="s">
        <v>897</v>
      </c>
      <c r="AB660">
        <v>2023</v>
      </c>
    </row>
    <row r="661" spans="1:28" x14ac:dyDescent="0.25">
      <c r="A661">
        <v>2</v>
      </c>
      <c r="B661" t="s">
        <v>784</v>
      </c>
      <c r="C661" t="s">
        <v>102</v>
      </c>
      <c r="D661" t="s">
        <v>19</v>
      </c>
      <c r="E661" t="s">
        <v>71</v>
      </c>
      <c r="F661" t="s">
        <v>98</v>
      </c>
      <c r="G661">
        <v>300000</v>
      </c>
      <c r="H661">
        <f>+G661-(I661+L661+N661)</f>
        <v>285704.59000000003</v>
      </c>
      <c r="I661">
        <f t="shared" ref="I661:I724" si="176">IF(G661&lt;=374040,G661*2.87%,9334.68)</f>
        <v>8610</v>
      </c>
      <c r="J661">
        <f t="shared" ref="J661:J724" si="177">IF(G661&lt;=374040,G661*7.1%,23092.75)</f>
        <v>21299.999999999996</v>
      </c>
      <c r="K661">
        <f t="shared" ref="K661:K724" si="178">IF(G661&lt;=74808,G661*1.1%,822.89)</f>
        <v>822.89</v>
      </c>
      <c r="L661">
        <v>5685.41</v>
      </c>
      <c r="M661">
        <v>13259.72</v>
      </c>
      <c r="O661">
        <f t="shared" ref="O661:O724" si="179">+I661+J661+K661+L661+M661+N661</f>
        <v>49678.02</v>
      </c>
      <c r="P661">
        <v>25</v>
      </c>
      <c r="U661">
        <v>60009.02</v>
      </c>
      <c r="W661">
        <f>P661+Q661+R661+S661+T661+U661</f>
        <v>60034.02</v>
      </c>
      <c r="X661">
        <f t="shared" ref="X661:X724" si="180">+I661+L661+N661</f>
        <v>14295.41</v>
      </c>
      <c r="Y661">
        <f t="shared" ref="Y661:Y675" si="181">+J661+M661</f>
        <v>34559.719999999994</v>
      </c>
      <c r="Z661">
        <f t="shared" ref="Z661:Z724" si="182">+G661-(W661+X661)</f>
        <v>225670.57</v>
      </c>
      <c r="AA661" t="s">
        <v>897</v>
      </c>
      <c r="AB661">
        <v>2023</v>
      </c>
    </row>
    <row r="662" spans="1:28" x14ac:dyDescent="0.25">
      <c r="A662">
        <v>3</v>
      </c>
      <c r="B662" t="s">
        <v>110</v>
      </c>
      <c r="C662" t="s">
        <v>103</v>
      </c>
      <c r="D662" t="s">
        <v>10</v>
      </c>
      <c r="E662" t="s">
        <v>53</v>
      </c>
      <c r="F662" t="s">
        <v>98</v>
      </c>
      <c r="G662">
        <v>300000</v>
      </c>
      <c r="H662">
        <f t="shared" ref="H662:H725" si="183">+G662-(I662+L662+N662)</f>
        <v>284107.28000000003</v>
      </c>
      <c r="I662">
        <f t="shared" si="176"/>
        <v>8610</v>
      </c>
      <c r="J662">
        <f t="shared" si="177"/>
        <v>21299.999999999996</v>
      </c>
      <c r="K662">
        <f t="shared" si="178"/>
        <v>822.89</v>
      </c>
      <c r="L662">
        <v>5685.41</v>
      </c>
      <c r="M662">
        <v>13259.72</v>
      </c>
      <c r="N662">
        <v>1597.31</v>
      </c>
      <c r="O662">
        <f t="shared" si="179"/>
        <v>51275.329999999994</v>
      </c>
      <c r="P662">
        <v>25</v>
      </c>
      <c r="S662">
        <v>1328.8</v>
      </c>
      <c r="U662">
        <v>60009.02</v>
      </c>
      <c r="W662">
        <f t="shared" ref="W662:W725" si="184">P662+Q662+R662+S662+T662+U662</f>
        <v>61362.82</v>
      </c>
      <c r="X662">
        <f t="shared" si="180"/>
        <v>15892.72</v>
      </c>
      <c r="Y662">
        <f t="shared" si="181"/>
        <v>34559.719999999994</v>
      </c>
      <c r="Z662">
        <f t="shared" si="182"/>
        <v>222744.46000000002</v>
      </c>
      <c r="AA662" t="s">
        <v>897</v>
      </c>
      <c r="AB662">
        <v>2023</v>
      </c>
    </row>
    <row r="663" spans="1:28" x14ac:dyDescent="0.25">
      <c r="A663">
        <v>4</v>
      </c>
      <c r="B663" t="s">
        <v>115</v>
      </c>
      <c r="C663" t="s">
        <v>103</v>
      </c>
      <c r="D663" t="s">
        <v>889</v>
      </c>
      <c r="E663" t="s">
        <v>890</v>
      </c>
      <c r="F663" t="s">
        <v>84</v>
      </c>
      <c r="G663">
        <v>185000</v>
      </c>
      <c r="H663">
        <f>+G663-(I663+L663+N663)</f>
        <v>170871.88</v>
      </c>
      <c r="I663">
        <f t="shared" si="176"/>
        <v>5309.5</v>
      </c>
      <c r="J663">
        <f t="shared" si="177"/>
        <v>13134.999999999998</v>
      </c>
      <c r="K663">
        <f t="shared" si="178"/>
        <v>822.89</v>
      </c>
      <c r="L663">
        <f t="shared" ref="L663:L726" si="185">IF(G663&lt;=187020,G663*3.04%,4943.8)</f>
        <v>5624</v>
      </c>
      <c r="M663">
        <f t="shared" ref="M663:M726" si="186">IF(G663&lt;=187020,G663*7.09%,11530.11)</f>
        <v>13116.5</v>
      </c>
      <c r="N663">
        <v>3194.62</v>
      </c>
      <c r="O663">
        <f t="shared" si="179"/>
        <v>41202.51</v>
      </c>
      <c r="P663">
        <v>25</v>
      </c>
      <c r="Q663">
        <v>20000</v>
      </c>
      <c r="S663">
        <v>1993.2</v>
      </c>
      <c r="T663">
        <v>100</v>
      </c>
      <c r="U663">
        <v>30502.04</v>
      </c>
      <c r="W663">
        <f t="shared" si="184"/>
        <v>52620.240000000005</v>
      </c>
      <c r="X663">
        <f t="shared" si="180"/>
        <v>14128.119999999999</v>
      </c>
      <c r="Y663">
        <f t="shared" si="181"/>
        <v>26251.5</v>
      </c>
      <c r="Z663">
        <f t="shared" si="182"/>
        <v>118251.64</v>
      </c>
      <c r="AA663" t="s">
        <v>897</v>
      </c>
      <c r="AB663">
        <v>2023</v>
      </c>
    </row>
    <row r="664" spans="1:28" x14ac:dyDescent="0.25">
      <c r="A664">
        <v>5</v>
      </c>
      <c r="B664" t="s">
        <v>116</v>
      </c>
      <c r="C664" t="s">
        <v>102</v>
      </c>
      <c r="D664" t="s">
        <v>4</v>
      </c>
      <c r="E664" t="s">
        <v>91</v>
      </c>
      <c r="F664" t="s">
        <v>84</v>
      </c>
      <c r="G664">
        <v>185000</v>
      </c>
      <c r="H664">
        <f t="shared" si="183"/>
        <v>174066.5</v>
      </c>
      <c r="I664">
        <f t="shared" si="176"/>
        <v>5309.5</v>
      </c>
      <c r="J664">
        <f t="shared" si="177"/>
        <v>13134.999999999998</v>
      </c>
      <c r="K664">
        <f t="shared" si="178"/>
        <v>822.89</v>
      </c>
      <c r="L664">
        <f t="shared" si="185"/>
        <v>5624</v>
      </c>
      <c r="M664">
        <f t="shared" si="186"/>
        <v>13116.5</v>
      </c>
      <c r="O664">
        <f t="shared" si="179"/>
        <v>38007.89</v>
      </c>
      <c r="P664">
        <v>25</v>
      </c>
      <c r="Q664">
        <v>10669.68</v>
      </c>
      <c r="S664">
        <v>1328.8</v>
      </c>
      <c r="T664">
        <v>100</v>
      </c>
      <c r="U664">
        <v>32099.49</v>
      </c>
      <c r="W664">
        <f t="shared" si="184"/>
        <v>44222.97</v>
      </c>
      <c r="X664">
        <f t="shared" si="180"/>
        <v>10933.5</v>
      </c>
      <c r="Y664">
        <f t="shared" si="181"/>
        <v>26251.5</v>
      </c>
      <c r="Z664">
        <f t="shared" si="182"/>
        <v>129843.53</v>
      </c>
      <c r="AA664" t="s">
        <v>897</v>
      </c>
      <c r="AB664">
        <v>2023</v>
      </c>
    </row>
    <row r="665" spans="1:28" x14ac:dyDescent="0.25">
      <c r="A665">
        <v>6</v>
      </c>
      <c r="B665" t="s">
        <v>117</v>
      </c>
      <c r="C665" t="s">
        <v>102</v>
      </c>
      <c r="D665" t="s">
        <v>793</v>
      </c>
      <c r="E665" t="s">
        <v>794</v>
      </c>
      <c r="F665" t="s">
        <v>84</v>
      </c>
      <c r="G665">
        <v>185000</v>
      </c>
      <c r="H665">
        <f t="shared" si="183"/>
        <v>170871.88</v>
      </c>
      <c r="I665">
        <f t="shared" si="176"/>
        <v>5309.5</v>
      </c>
      <c r="J665">
        <f t="shared" si="177"/>
        <v>13134.999999999998</v>
      </c>
      <c r="K665">
        <f t="shared" si="178"/>
        <v>822.89</v>
      </c>
      <c r="L665">
        <f t="shared" si="185"/>
        <v>5624</v>
      </c>
      <c r="M665">
        <f t="shared" si="186"/>
        <v>13116.5</v>
      </c>
      <c r="N665">
        <v>3194.62</v>
      </c>
      <c r="O665">
        <f t="shared" si="179"/>
        <v>41202.51</v>
      </c>
      <c r="P665">
        <v>25</v>
      </c>
      <c r="S665">
        <v>2657.6</v>
      </c>
      <c r="T665">
        <v>100</v>
      </c>
      <c r="U665">
        <v>31300.84</v>
      </c>
      <c r="W665">
        <f t="shared" si="184"/>
        <v>34083.440000000002</v>
      </c>
      <c r="X665">
        <f t="shared" si="180"/>
        <v>14128.119999999999</v>
      </c>
      <c r="Y665">
        <f t="shared" si="181"/>
        <v>26251.5</v>
      </c>
      <c r="Z665">
        <f t="shared" si="182"/>
        <v>136788.44</v>
      </c>
      <c r="AA665" t="s">
        <v>897</v>
      </c>
      <c r="AB665">
        <v>2023</v>
      </c>
    </row>
    <row r="666" spans="1:28" x14ac:dyDescent="0.25">
      <c r="A666">
        <v>7</v>
      </c>
      <c r="B666" t="s">
        <v>119</v>
      </c>
      <c r="C666" t="s">
        <v>103</v>
      </c>
      <c r="D666" t="s">
        <v>10</v>
      </c>
      <c r="E666" t="s">
        <v>827</v>
      </c>
      <c r="F666" t="s">
        <v>84</v>
      </c>
      <c r="G666">
        <v>185000</v>
      </c>
      <c r="H666">
        <f t="shared" si="183"/>
        <v>174066.5</v>
      </c>
      <c r="I666">
        <f t="shared" si="176"/>
        <v>5309.5</v>
      </c>
      <c r="J666">
        <f t="shared" si="177"/>
        <v>13134.999999999998</v>
      </c>
      <c r="K666">
        <f t="shared" si="178"/>
        <v>822.89</v>
      </c>
      <c r="L666">
        <f t="shared" si="185"/>
        <v>5624</v>
      </c>
      <c r="M666">
        <f t="shared" si="186"/>
        <v>13116.5</v>
      </c>
      <c r="O666">
        <f t="shared" si="179"/>
        <v>38007.89</v>
      </c>
      <c r="P666">
        <v>25</v>
      </c>
      <c r="Q666">
        <v>11633.07</v>
      </c>
      <c r="S666">
        <v>1328.8</v>
      </c>
      <c r="T666">
        <v>100</v>
      </c>
      <c r="U666">
        <v>32099.49</v>
      </c>
      <c r="W666">
        <f t="shared" si="184"/>
        <v>45186.36</v>
      </c>
      <c r="X666">
        <f t="shared" si="180"/>
        <v>10933.5</v>
      </c>
      <c r="Y666">
        <f t="shared" si="181"/>
        <v>26251.5</v>
      </c>
      <c r="Z666">
        <f t="shared" si="182"/>
        <v>128880.14</v>
      </c>
      <c r="AA666" t="s">
        <v>897</v>
      </c>
      <c r="AB666">
        <v>2023</v>
      </c>
    </row>
    <row r="667" spans="1:28" x14ac:dyDescent="0.25">
      <c r="A667">
        <v>8</v>
      </c>
      <c r="B667" t="s">
        <v>121</v>
      </c>
      <c r="C667" t="s">
        <v>102</v>
      </c>
      <c r="D667" t="s">
        <v>21</v>
      </c>
      <c r="E667" t="s">
        <v>48</v>
      </c>
      <c r="F667" t="s">
        <v>84</v>
      </c>
      <c r="G667">
        <v>155000</v>
      </c>
      <c r="H667">
        <f t="shared" si="183"/>
        <v>144242.19</v>
      </c>
      <c r="I667">
        <f t="shared" si="176"/>
        <v>4448.5</v>
      </c>
      <c r="J667">
        <f t="shared" si="177"/>
        <v>11004.999999999998</v>
      </c>
      <c r="K667">
        <f t="shared" si="178"/>
        <v>822.89</v>
      </c>
      <c r="L667">
        <f t="shared" si="185"/>
        <v>4712</v>
      </c>
      <c r="M667">
        <f t="shared" si="186"/>
        <v>10989.5</v>
      </c>
      <c r="N667">
        <v>1597.31</v>
      </c>
      <c r="O667">
        <f t="shared" si="179"/>
        <v>33575.199999999997</v>
      </c>
      <c r="P667">
        <v>25</v>
      </c>
      <c r="Q667">
        <v>10389.9</v>
      </c>
      <c r="S667">
        <v>953.54</v>
      </c>
      <c r="T667">
        <v>100</v>
      </c>
      <c r="U667">
        <v>24643.42</v>
      </c>
      <c r="W667">
        <f t="shared" si="184"/>
        <v>36111.86</v>
      </c>
      <c r="X667">
        <f t="shared" si="180"/>
        <v>10757.81</v>
      </c>
      <c r="Y667">
        <f t="shared" si="181"/>
        <v>21994.5</v>
      </c>
      <c r="Z667">
        <f t="shared" si="182"/>
        <v>108130.33</v>
      </c>
      <c r="AA667" t="s">
        <v>897</v>
      </c>
      <c r="AB667">
        <v>2023</v>
      </c>
    </row>
    <row r="668" spans="1:28" x14ac:dyDescent="0.25">
      <c r="A668">
        <v>9</v>
      </c>
      <c r="B668" t="s">
        <v>137</v>
      </c>
      <c r="C668" t="s">
        <v>102</v>
      </c>
      <c r="D668" t="s">
        <v>22</v>
      </c>
      <c r="E668" t="s">
        <v>788</v>
      </c>
      <c r="F668" t="s">
        <v>85</v>
      </c>
      <c r="G668">
        <v>140000</v>
      </c>
      <c r="H668">
        <f>+G668-(I668+L668+N668)</f>
        <v>130128.69</v>
      </c>
      <c r="I668">
        <f t="shared" si="176"/>
        <v>4018</v>
      </c>
      <c r="J668">
        <f t="shared" si="177"/>
        <v>9940</v>
      </c>
      <c r="K668">
        <f t="shared" si="178"/>
        <v>822.89</v>
      </c>
      <c r="L668">
        <f t="shared" si="185"/>
        <v>4256</v>
      </c>
      <c r="M668">
        <f t="shared" si="186"/>
        <v>9926</v>
      </c>
      <c r="N668">
        <v>1597.31</v>
      </c>
      <c r="O668">
        <f>+I668+J668+K668+L668+M668+N668</f>
        <v>30560.2</v>
      </c>
      <c r="P668">
        <v>25</v>
      </c>
      <c r="Q668">
        <v>1000</v>
      </c>
      <c r="S668">
        <v>239.94</v>
      </c>
      <c r="T668">
        <v>100</v>
      </c>
      <c r="U668">
        <v>21115.040000000001</v>
      </c>
      <c r="W668">
        <f t="shared" si="184"/>
        <v>22479.98</v>
      </c>
      <c r="X668">
        <f t="shared" si="180"/>
        <v>9871.31</v>
      </c>
      <c r="Y668">
        <f>+J668+M668</f>
        <v>19866</v>
      </c>
      <c r="Z668">
        <f>+G668-(W668+X668)</f>
        <v>107648.70999999999</v>
      </c>
      <c r="AA668" t="s">
        <v>897</v>
      </c>
      <c r="AB668">
        <v>2023</v>
      </c>
    </row>
    <row r="669" spans="1:28" x14ac:dyDescent="0.25">
      <c r="A669">
        <v>10</v>
      </c>
      <c r="B669" t="s">
        <v>123</v>
      </c>
      <c r="C669" t="s">
        <v>102</v>
      </c>
      <c r="D669" t="s">
        <v>10</v>
      </c>
      <c r="E669" t="s">
        <v>829</v>
      </c>
      <c r="F669" t="s">
        <v>84</v>
      </c>
      <c r="G669">
        <v>145000</v>
      </c>
      <c r="H669">
        <f t="shared" si="183"/>
        <v>136430.5</v>
      </c>
      <c r="I669">
        <f t="shared" si="176"/>
        <v>4161.5</v>
      </c>
      <c r="J669">
        <f t="shared" si="177"/>
        <v>10294.999999999998</v>
      </c>
      <c r="K669">
        <f t="shared" si="178"/>
        <v>822.89</v>
      </c>
      <c r="L669">
        <f t="shared" si="185"/>
        <v>4408</v>
      </c>
      <c r="M669">
        <f t="shared" si="186"/>
        <v>10280.5</v>
      </c>
      <c r="O669">
        <f t="shared" si="179"/>
        <v>29967.89</v>
      </c>
      <c r="P669">
        <v>25</v>
      </c>
      <c r="Q669">
        <v>6000</v>
      </c>
      <c r="S669">
        <v>353</v>
      </c>
      <c r="T669">
        <v>100</v>
      </c>
      <c r="U669">
        <f>IF((H669*12)&gt;867123.01,(79776+(((H669*12)-867123.01)*0.25))/12,IF((H669*12)&gt;624329.01,(31216+(((H669*12)-624329.01)*0.2))/12,IF((H669*12)&gt;416220.01,(((H669*12)-416220.01)*0.15)/12,0)))</f>
        <v>22690.562291666665</v>
      </c>
      <c r="W669">
        <f t="shared" si="184"/>
        <v>29168.562291666665</v>
      </c>
      <c r="X669">
        <f t="shared" si="180"/>
        <v>8569.5</v>
      </c>
      <c r="Y669">
        <f t="shared" si="181"/>
        <v>20575.5</v>
      </c>
      <c r="Z669">
        <f t="shared" si="182"/>
        <v>107261.93770833334</v>
      </c>
      <c r="AA669" t="s">
        <v>897</v>
      </c>
      <c r="AB669">
        <v>2023</v>
      </c>
    </row>
    <row r="670" spans="1:28" x14ac:dyDescent="0.25">
      <c r="A670">
        <v>11</v>
      </c>
      <c r="B670" t="s">
        <v>125</v>
      </c>
      <c r="C670" t="s">
        <v>102</v>
      </c>
      <c r="D670" t="s">
        <v>94</v>
      </c>
      <c r="E670" t="s">
        <v>65</v>
      </c>
      <c r="F670" t="s">
        <v>85</v>
      </c>
      <c r="G670">
        <v>96000</v>
      </c>
      <c r="H670">
        <f t="shared" si="183"/>
        <v>88729.09</v>
      </c>
      <c r="I670">
        <f t="shared" si="176"/>
        <v>2755.2</v>
      </c>
      <c r="J670">
        <f t="shared" si="177"/>
        <v>6815.9999999999991</v>
      </c>
      <c r="K670">
        <f t="shared" si="178"/>
        <v>822.89</v>
      </c>
      <c r="L670">
        <f t="shared" si="185"/>
        <v>2918.4</v>
      </c>
      <c r="M670">
        <f t="shared" si="186"/>
        <v>6806.4000000000005</v>
      </c>
      <c r="N670">
        <v>1597.31</v>
      </c>
      <c r="O670">
        <f t="shared" si="179"/>
        <v>21716.2</v>
      </c>
      <c r="P670">
        <v>25</v>
      </c>
      <c r="Q670">
        <v>3000</v>
      </c>
      <c r="S670">
        <v>1136</v>
      </c>
      <c r="T670">
        <v>100</v>
      </c>
      <c r="U670">
        <v>10765.14</v>
      </c>
      <c r="W670">
        <f t="shared" si="184"/>
        <v>15026.14</v>
      </c>
      <c r="X670">
        <f t="shared" si="180"/>
        <v>7270.91</v>
      </c>
      <c r="Y670">
        <f t="shared" si="181"/>
        <v>13622.4</v>
      </c>
      <c r="Z670">
        <f t="shared" si="182"/>
        <v>73702.95</v>
      </c>
      <c r="AA670" t="s">
        <v>897</v>
      </c>
      <c r="AB670">
        <v>2023</v>
      </c>
    </row>
    <row r="671" spans="1:28" x14ac:dyDescent="0.25">
      <c r="A671">
        <v>12</v>
      </c>
      <c r="B671" t="s">
        <v>126</v>
      </c>
      <c r="C671" t="s">
        <v>103</v>
      </c>
      <c r="D671" t="s">
        <v>94</v>
      </c>
      <c r="E671" t="s">
        <v>58</v>
      </c>
      <c r="F671" t="s">
        <v>84</v>
      </c>
      <c r="G671">
        <v>60000</v>
      </c>
      <c r="H671">
        <f t="shared" si="183"/>
        <v>56454</v>
      </c>
      <c r="I671">
        <f t="shared" si="176"/>
        <v>1722</v>
      </c>
      <c r="J671">
        <f t="shared" si="177"/>
        <v>4260</v>
      </c>
      <c r="K671">
        <f t="shared" si="178"/>
        <v>660.00000000000011</v>
      </c>
      <c r="L671">
        <f t="shared" si="185"/>
        <v>1824</v>
      </c>
      <c r="M671">
        <f t="shared" si="186"/>
        <v>4254</v>
      </c>
      <c r="O671">
        <f t="shared" si="179"/>
        <v>12720</v>
      </c>
      <c r="P671">
        <v>25</v>
      </c>
      <c r="Q671">
        <v>2996.21</v>
      </c>
      <c r="S671">
        <v>1699.77</v>
      </c>
      <c r="T671">
        <v>100</v>
      </c>
      <c r="U671">
        <v>3486.68</v>
      </c>
      <c r="W671">
        <f t="shared" si="184"/>
        <v>8307.66</v>
      </c>
      <c r="X671">
        <f t="shared" si="180"/>
        <v>3546</v>
      </c>
      <c r="Y671">
        <f t="shared" si="181"/>
        <v>8514</v>
      </c>
      <c r="Z671">
        <f t="shared" si="182"/>
        <v>48146.34</v>
      </c>
      <c r="AA671" t="s">
        <v>897</v>
      </c>
      <c r="AB671">
        <v>2023</v>
      </c>
    </row>
    <row r="672" spans="1:28" x14ac:dyDescent="0.25">
      <c r="A672">
        <v>13</v>
      </c>
      <c r="B672" t="s">
        <v>128</v>
      </c>
      <c r="C672" t="s">
        <v>102</v>
      </c>
      <c r="D672" t="s">
        <v>12</v>
      </c>
      <c r="E672" t="s">
        <v>865</v>
      </c>
      <c r="F672" t="s">
        <v>84</v>
      </c>
      <c r="G672">
        <v>155000</v>
      </c>
      <c r="H672">
        <f t="shared" si="183"/>
        <v>142644.88</v>
      </c>
      <c r="I672">
        <f t="shared" si="176"/>
        <v>4448.5</v>
      </c>
      <c r="J672">
        <f t="shared" si="177"/>
        <v>11004.999999999998</v>
      </c>
      <c r="K672">
        <f t="shared" si="178"/>
        <v>822.89</v>
      </c>
      <c r="L672">
        <f t="shared" si="185"/>
        <v>4712</v>
      </c>
      <c r="M672">
        <f t="shared" si="186"/>
        <v>10989.5</v>
      </c>
      <c r="N672">
        <v>3194.62</v>
      </c>
      <c r="O672">
        <f t="shared" si="179"/>
        <v>35172.51</v>
      </c>
      <c r="P672">
        <v>25</v>
      </c>
      <c r="S672">
        <v>1542.54</v>
      </c>
      <c r="T672">
        <v>100</v>
      </c>
      <c r="U672">
        <v>24244.09</v>
      </c>
      <c r="W672">
        <f>P672+Q672+R672+S672+T672+U672</f>
        <v>25911.63</v>
      </c>
      <c r="X672">
        <f t="shared" si="180"/>
        <v>12355.119999999999</v>
      </c>
      <c r="Y672">
        <f t="shared" si="181"/>
        <v>21994.5</v>
      </c>
      <c r="Z672">
        <f>+G672-(W672+X672)</f>
        <v>116733.25</v>
      </c>
      <c r="AA672" t="s">
        <v>897</v>
      </c>
      <c r="AB672">
        <v>2023</v>
      </c>
    </row>
    <row r="673" spans="1:28" x14ac:dyDescent="0.25">
      <c r="A673">
        <v>14</v>
      </c>
      <c r="B673" t="s">
        <v>129</v>
      </c>
      <c r="C673" t="s">
        <v>102</v>
      </c>
      <c r="D673" t="s">
        <v>16</v>
      </c>
      <c r="E673" t="s">
        <v>79</v>
      </c>
      <c r="F673" t="s">
        <v>84</v>
      </c>
      <c r="G673">
        <v>80000</v>
      </c>
      <c r="H673">
        <f t="shared" si="183"/>
        <v>75272</v>
      </c>
      <c r="I673">
        <f t="shared" si="176"/>
        <v>2296</v>
      </c>
      <c r="J673">
        <f t="shared" si="177"/>
        <v>5679.9999999999991</v>
      </c>
      <c r="K673">
        <f t="shared" si="178"/>
        <v>822.89</v>
      </c>
      <c r="L673">
        <f t="shared" si="185"/>
        <v>2432</v>
      </c>
      <c r="M673">
        <f t="shared" si="186"/>
        <v>5672</v>
      </c>
      <c r="O673">
        <f t="shared" si="179"/>
        <v>16902.89</v>
      </c>
      <c r="P673">
        <v>25</v>
      </c>
      <c r="Q673">
        <v>500</v>
      </c>
      <c r="S673">
        <v>701.17</v>
      </c>
      <c r="T673">
        <v>100</v>
      </c>
      <c r="U673">
        <f>IF((H673*12)&gt;867123.01,(79776+(((H673*12)-867123.01)*0.25))/12,IF((H673*12)&gt;624329.01,(31216+(((H673*12)-624329.01)*0.2))/12,IF((H673*12)&gt;416220.01,(((H673*12)-416220.01)*0.15)/12,0)))</f>
        <v>7400.9372916666662</v>
      </c>
      <c r="W673">
        <f t="shared" si="184"/>
        <v>8727.1072916666672</v>
      </c>
      <c r="X673">
        <f t="shared" si="180"/>
        <v>4728</v>
      </c>
      <c r="Y673">
        <f t="shared" si="181"/>
        <v>11352</v>
      </c>
      <c r="Z673">
        <f t="shared" si="182"/>
        <v>66544.892708333326</v>
      </c>
      <c r="AA673" t="s">
        <v>897</v>
      </c>
      <c r="AB673">
        <v>2023</v>
      </c>
    </row>
    <row r="674" spans="1:28" x14ac:dyDescent="0.25">
      <c r="A674">
        <v>15</v>
      </c>
      <c r="B674" t="s">
        <v>130</v>
      </c>
      <c r="C674" t="s">
        <v>102</v>
      </c>
      <c r="D674" t="s">
        <v>16</v>
      </c>
      <c r="E674" t="s">
        <v>61</v>
      </c>
      <c r="F674" t="s">
        <v>84</v>
      </c>
      <c r="G674">
        <v>80000</v>
      </c>
      <c r="H674">
        <f t="shared" si="183"/>
        <v>70480.070000000007</v>
      </c>
      <c r="I674">
        <f t="shared" si="176"/>
        <v>2296</v>
      </c>
      <c r="J674">
        <f t="shared" si="177"/>
        <v>5679.9999999999991</v>
      </c>
      <c r="K674">
        <f t="shared" si="178"/>
        <v>822.89</v>
      </c>
      <c r="L674">
        <f t="shared" si="185"/>
        <v>2432</v>
      </c>
      <c r="M674">
        <f t="shared" si="186"/>
        <v>5672</v>
      </c>
      <c r="N674">
        <v>4791.93</v>
      </c>
      <c r="O674">
        <f t="shared" si="179"/>
        <v>21694.82</v>
      </c>
      <c r="P674">
        <v>25</v>
      </c>
      <c r="Q674">
        <v>1200</v>
      </c>
      <c r="S674">
        <v>2161.08</v>
      </c>
      <c r="T674">
        <v>100</v>
      </c>
      <c r="U674">
        <v>6291.89</v>
      </c>
      <c r="W674">
        <f t="shared" si="184"/>
        <v>9777.9700000000012</v>
      </c>
      <c r="X674">
        <f t="shared" si="180"/>
        <v>9519.93</v>
      </c>
      <c r="Y674">
        <f t="shared" si="181"/>
        <v>11352</v>
      </c>
      <c r="Z674">
        <f t="shared" si="182"/>
        <v>60702.1</v>
      </c>
      <c r="AA674" t="s">
        <v>897</v>
      </c>
      <c r="AB674">
        <v>2023</v>
      </c>
    </row>
    <row r="675" spans="1:28" x14ac:dyDescent="0.25">
      <c r="A675">
        <v>16</v>
      </c>
      <c r="B675" t="s">
        <v>131</v>
      </c>
      <c r="C675" t="s">
        <v>102</v>
      </c>
      <c r="D675" t="s">
        <v>6</v>
      </c>
      <c r="E675" t="s">
        <v>866</v>
      </c>
      <c r="F675" t="s">
        <v>84</v>
      </c>
      <c r="G675">
        <v>95000</v>
      </c>
      <c r="H675">
        <f t="shared" si="183"/>
        <v>86190.88</v>
      </c>
      <c r="I675">
        <f t="shared" si="176"/>
        <v>2726.5</v>
      </c>
      <c r="J675">
        <f t="shared" si="177"/>
        <v>6744.9999999999991</v>
      </c>
      <c r="K675">
        <f t="shared" si="178"/>
        <v>822.89</v>
      </c>
      <c r="L675">
        <f t="shared" si="185"/>
        <v>2888</v>
      </c>
      <c r="M675">
        <f t="shared" si="186"/>
        <v>6735.5</v>
      </c>
      <c r="N675">
        <v>3194.62</v>
      </c>
      <c r="O675">
        <f t="shared" si="179"/>
        <v>23112.51</v>
      </c>
      <c r="P675">
        <v>25</v>
      </c>
      <c r="S675">
        <v>4302.3999999999996</v>
      </c>
      <c r="T675">
        <v>100</v>
      </c>
      <c r="U675">
        <v>10130.59</v>
      </c>
      <c r="W675">
        <f t="shared" si="184"/>
        <v>14557.99</v>
      </c>
      <c r="X675">
        <f t="shared" si="180"/>
        <v>8809.119999999999</v>
      </c>
      <c r="Y675">
        <f t="shared" si="181"/>
        <v>13480.5</v>
      </c>
      <c r="Z675">
        <f t="shared" si="182"/>
        <v>71632.89</v>
      </c>
      <c r="AA675" t="s">
        <v>897</v>
      </c>
      <c r="AB675">
        <v>2023</v>
      </c>
    </row>
    <row r="676" spans="1:28" x14ac:dyDescent="0.25">
      <c r="A676">
        <v>17</v>
      </c>
      <c r="B676" t="s">
        <v>132</v>
      </c>
      <c r="C676" t="s">
        <v>102</v>
      </c>
      <c r="D676" t="s">
        <v>4</v>
      </c>
      <c r="E676" t="s">
        <v>24</v>
      </c>
      <c r="F676" t="s">
        <v>84</v>
      </c>
      <c r="G676">
        <v>95000</v>
      </c>
      <c r="H676">
        <f t="shared" si="183"/>
        <v>86190.88</v>
      </c>
      <c r="I676">
        <f t="shared" si="176"/>
        <v>2726.5</v>
      </c>
      <c r="J676">
        <f t="shared" si="177"/>
        <v>6744.9999999999991</v>
      </c>
      <c r="K676">
        <f t="shared" si="178"/>
        <v>822.89</v>
      </c>
      <c r="L676">
        <f t="shared" si="185"/>
        <v>2888</v>
      </c>
      <c r="M676">
        <f t="shared" si="186"/>
        <v>6735.5</v>
      </c>
      <c r="N676">
        <v>3194.62</v>
      </c>
      <c r="O676">
        <f t="shared" si="179"/>
        <v>23112.51</v>
      </c>
      <c r="P676">
        <v>25</v>
      </c>
      <c r="Q676">
        <v>10686.79</v>
      </c>
      <c r="S676">
        <v>2222.5300000000002</v>
      </c>
      <c r="T676">
        <v>100</v>
      </c>
      <c r="U676">
        <v>10130.59</v>
      </c>
      <c r="W676">
        <f t="shared" si="184"/>
        <v>23164.910000000003</v>
      </c>
      <c r="X676">
        <f t="shared" si="180"/>
        <v>8809.119999999999</v>
      </c>
      <c r="Y676">
        <f>+J676++K676+M676</f>
        <v>14303.39</v>
      </c>
      <c r="Z676">
        <f t="shared" si="182"/>
        <v>63025.97</v>
      </c>
      <c r="AA676" t="s">
        <v>897</v>
      </c>
      <c r="AB676">
        <v>2023</v>
      </c>
    </row>
    <row r="677" spans="1:28" x14ac:dyDescent="0.25">
      <c r="A677">
        <v>18</v>
      </c>
      <c r="B677" t="s">
        <v>133</v>
      </c>
      <c r="C677" t="s">
        <v>103</v>
      </c>
      <c r="D677" t="s">
        <v>831</v>
      </c>
      <c r="E677" t="s">
        <v>832</v>
      </c>
      <c r="F677" t="s">
        <v>84</v>
      </c>
      <c r="G677">
        <v>95000</v>
      </c>
      <c r="H677">
        <f t="shared" si="183"/>
        <v>89385.5</v>
      </c>
      <c r="I677">
        <f t="shared" si="176"/>
        <v>2726.5</v>
      </c>
      <c r="J677">
        <f t="shared" si="177"/>
        <v>6744.9999999999991</v>
      </c>
      <c r="K677">
        <f t="shared" si="178"/>
        <v>822.89</v>
      </c>
      <c r="L677">
        <f t="shared" si="185"/>
        <v>2888</v>
      </c>
      <c r="M677">
        <f t="shared" si="186"/>
        <v>6735.5</v>
      </c>
      <c r="O677">
        <f t="shared" si="179"/>
        <v>19917.89</v>
      </c>
      <c r="P677">
        <v>25</v>
      </c>
      <c r="Q677">
        <v>200</v>
      </c>
      <c r="S677">
        <v>1924.61</v>
      </c>
      <c r="T677">
        <v>100</v>
      </c>
      <c r="U677">
        <v>10929.24</v>
      </c>
      <c r="W677">
        <f t="shared" si="184"/>
        <v>13178.849999999999</v>
      </c>
      <c r="X677">
        <f t="shared" si="180"/>
        <v>5614.5</v>
      </c>
      <c r="Y677">
        <f t="shared" ref="Y677:Y730" si="187">+J677+M677</f>
        <v>13480.5</v>
      </c>
      <c r="Z677">
        <f t="shared" si="182"/>
        <v>76206.649999999994</v>
      </c>
      <c r="AA677" t="s">
        <v>897</v>
      </c>
      <c r="AB677">
        <v>2023</v>
      </c>
    </row>
    <row r="678" spans="1:28" x14ac:dyDescent="0.25">
      <c r="A678">
        <v>19</v>
      </c>
      <c r="B678" t="s">
        <v>134</v>
      </c>
      <c r="C678" t="s">
        <v>102</v>
      </c>
      <c r="D678" t="s">
        <v>16</v>
      </c>
      <c r="E678" t="s">
        <v>45</v>
      </c>
      <c r="F678" t="s">
        <v>84</v>
      </c>
      <c r="G678">
        <v>80000</v>
      </c>
      <c r="H678">
        <f t="shared" si="183"/>
        <v>72077.38</v>
      </c>
      <c r="I678">
        <f t="shared" si="176"/>
        <v>2296</v>
      </c>
      <c r="J678">
        <f t="shared" si="177"/>
        <v>5679.9999999999991</v>
      </c>
      <c r="K678">
        <f t="shared" si="178"/>
        <v>822.89</v>
      </c>
      <c r="L678">
        <f t="shared" si="185"/>
        <v>2432</v>
      </c>
      <c r="M678">
        <f t="shared" si="186"/>
        <v>5672</v>
      </c>
      <c r="N678">
        <v>3194.62</v>
      </c>
      <c r="O678">
        <f t="shared" si="179"/>
        <v>20097.509999999998</v>
      </c>
      <c r="P678">
        <v>25</v>
      </c>
      <c r="S678">
        <v>1527.91</v>
      </c>
      <c r="T678">
        <v>100</v>
      </c>
      <c r="U678">
        <v>6611.35</v>
      </c>
      <c r="W678">
        <f t="shared" si="184"/>
        <v>8264.26</v>
      </c>
      <c r="X678">
        <f t="shared" si="180"/>
        <v>7922.62</v>
      </c>
      <c r="Y678">
        <f t="shared" si="187"/>
        <v>11352</v>
      </c>
      <c r="Z678">
        <f t="shared" si="182"/>
        <v>63813.119999999995</v>
      </c>
      <c r="AA678" t="s">
        <v>897</v>
      </c>
      <c r="AB678">
        <v>2023</v>
      </c>
    </row>
    <row r="679" spans="1:28" x14ac:dyDescent="0.25">
      <c r="A679">
        <v>20</v>
      </c>
      <c r="B679" t="s">
        <v>140</v>
      </c>
      <c r="C679" t="s">
        <v>102</v>
      </c>
      <c r="D679" t="s">
        <v>826</v>
      </c>
      <c r="E679" t="s">
        <v>29</v>
      </c>
      <c r="F679" t="s">
        <v>99</v>
      </c>
      <c r="G679">
        <v>130000</v>
      </c>
      <c r="H679">
        <f t="shared" si="183"/>
        <v>122317</v>
      </c>
      <c r="I679">
        <f t="shared" si="176"/>
        <v>3731</v>
      </c>
      <c r="J679">
        <f t="shared" si="177"/>
        <v>9230</v>
      </c>
      <c r="K679">
        <f t="shared" si="178"/>
        <v>822.89</v>
      </c>
      <c r="L679">
        <f t="shared" si="185"/>
        <v>3952</v>
      </c>
      <c r="M679">
        <f t="shared" si="186"/>
        <v>9217</v>
      </c>
      <c r="O679">
        <f t="shared" si="179"/>
        <v>26952.89</v>
      </c>
      <c r="P679">
        <v>25</v>
      </c>
      <c r="S679">
        <v>398.64</v>
      </c>
      <c r="T679">
        <v>100</v>
      </c>
      <c r="U679">
        <f t="shared" ref="U679:U681" si="188">IF((H679*12)&gt;867123.01,(79776+(((H679*12)-867123.01)*0.25))/12,IF((H679*12)&gt;624329.01,(31216+(((H679*12)-624329.01)*0.2))/12,IF((H679*12)&gt;416220.01,(((H679*12)-416220.01)*0.15)/12,0)))</f>
        <v>19162.187291666665</v>
      </c>
      <c r="W679">
        <f t="shared" si="184"/>
        <v>19685.827291666665</v>
      </c>
      <c r="X679">
        <f t="shared" si="180"/>
        <v>7683</v>
      </c>
      <c r="Y679">
        <f t="shared" si="187"/>
        <v>18447</v>
      </c>
      <c r="Z679">
        <f t="shared" si="182"/>
        <v>102631.17270833334</v>
      </c>
      <c r="AA679" t="s">
        <v>897</v>
      </c>
      <c r="AB679">
        <v>2023</v>
      </c>
    </row>
    <row r="680" spans="1:28" x14ac:dyDescent="0.25">
      <c r="A680">
        <v>21</v>
      </c>
      <c r="B680" t="s">
        <v>891</v>
      </c>
      <c r="C680" t="s">
        <v>103</v>
      </c>
      <c r="D680" t="s">
        <v>826</v>
      </c>
      <c r="E680" t="s">
        <v>853</v>
      </c>
      <c r="F680" t="s">
        <v>84</v>
      </c>
      <c r="G680">
        <v>100000</v>
      </c>
      <c r="H680">
        <f t="shared" si="183"/>
        <v>94090</v>
      </c>
      <c r="I680">
        <f t="shared" si="176"/>
        <v>2870</v>
      </c>
      <c r="J680">
        <f t="shared" si="177"/>
        <v>7099.9999999999991</v>
      </c>
      <c r="K680">
        <f t="shared" si="178"/>
        <v>822.89</v>
      </c>
      <c r="L680">
        <f t="shared" si="185"/>
        <v>3040</v>
      </c>
      <c r="M680">
        <f t="shared" si="186"/>
        <v>7090.0000000000009</v>
      </c>
      <c r="O680">
        <f t="shared" si="179"/>
        <v>20922.89</v>
      </c>
      <c r="P680">
        <v>25</v>
      </c>
      <c r="T680">
        <v>100</v>
      </c>
      <c r="U680">
        <v>12105.37</v>
      </c>
      <c r="W680">
        <f t="shared" si="184"/>
        <v>12230.37</v>
      </c>
      <c r="X680">
        <f t="shared" si="180"/>
        <v>5910</v>
      </c>
      <c r="Y680">
        <f t="shared" si="187"/>
        <v>14190</v>
      </c>
      <c r="Z680">
        <f t="shared" si="182"/>
        <v>81859.63</v>
      </c>
      <c r="AA680" t="s">
        <v>897</v>
      </c>
      <c r="AB680">
        <v>2023</v>
      </c>
    </row>
    <row r="681" spans="1:28" x14ac:dyDescent="0.25">
      <c r="A681">
        <v>22</v>
      </c>
      <c r="B681" t="s">
        <v>867</v>
      </c>
      <c r="C681" t="s">
        <v>103</v>
      </c>
      <c r="D681" t="s">
        <v>94</v>
      </c>
      <c r="E681" t="s">
        <v>868</v>
      </c>
      <c r="F681" t="s">
        <v>85</v>
      </c>
      <c r="G681">
        <v>65000</v>
      </c>
      <c r="H681">
        <f>+G681-(I681+L681+N681)</f>
        <v>61158.5</v>
      </c>
      <c r="I681">
        <f t="shared" si="176"/>
        <v>1865.5</v>
      </c>
      <c r="J681">
        <f t="shared" si="177"/>
        <v>4615</v>
      </c>
      <c r="K681">
        <f t="shared" si="178"/>
        <v>715.00000000000011</v>
      </c>
      <c r="L681">
        <f t="shared" si="185"/>
        <v>1976</v>
      </c>
      <c r="M681">
        <f t="shared" si="186"/>
        <v>4608.5</v>
      </c>
      <c r="O681">
        <f>+I681+J681+K681+L681+M681+N681</f>
        <v>13780</v>
      </c>
      <c r="P681">
        <v>25</v>
      </c>
      <c r="S681">
        <v>1881.29</v>
      </c>
      <c r="T681">
        <v>100</v>
      </c>
      <c r="U681">
        <f t="shared" si="188"/>
        <v>4427.5498333333335</v>
      </c>
      <c r="W681">
        <f t="shared" si="184"/>
        <v>6433.8398333333334</v>
      </c>
      <c r="X681">
        <f t="shared" si="180"/>
        <v>3841.5</v>
      </c>
      <c r="Y681">
        <f>+J681+M681</f>
        <v>9223.5</v>
      </c>
      <c r="Z681">
        <f>+G681-(W681+X681)</f>
        <v>54724.660166666668</v>
      </c>
      <c r="AA681" t="s">
        <v>897</v>
      </c>
      <c r="AB681">
        <v>2023</v>
      </c>
    </row>
    <row r="682" spans="1:28" x14ac:dyDescent="0.25">
      <c r="A682">
        <v>23</v>
      </c>
      <c r="B682" t="s">
        <v>144</v>
      </c>
      <c r="C682" t="s">
        <v>103</v>
      </c>
      <c r="D682" t="s">
        <v>10</v>
      </c>
      <c r="E682" t="s">
        <v>40</v>
      </c>
      <c r="F682" t="s">
        <v>85</v>
      </c>
      <c r="G682">
        <v>95000</v>
      </c>
      <c r="H682">
        <f t="shared" si="183"/>
        <v>87788.19</v>
      </c>
      <c r="I682">
        <f t="shared" si="176"/>
        <v>2726.5</v>
      </c>
      <c r="J682">
        <f t="shared" si="177"/>
        <v>6744.9999999999991</v>
      </c>
      <c r="K682">
        <f t="shared" si="178"/>
        <v>822.89</v>
      </c>
      <c r="L682">
        <f t="shared" si="185"/>
        <v>2888</v>
      </c>
      <c r="M682">
        <f t="shared" si="186"/>
        <v>6735.5</v>
      </c>
      <c r="N682">
        <v>1597.31</v>
      </c>
      <c r="O682">
        <f t="shared" si="179"/>
        <v>21515.200000000001</v>
      </c>
      <c r="P682">
        <v>25</v>
      </c>
      <c r="S682">
        <v>790.39</v>
      </c>
      <c r="T682">
        <v>100</v>
      </c>
      <c r="U682">
        <v>10529.92</v>
      </c>
      <c r="W682">
        <f t="shared" si="184"/>
        <v>11445.31</v>
      </c>
      <c r="X682">
        <f t="shared" si="180"/>
        <v>7211.8099999999995</v>
      </c>
      <c r="Y682">
        <f t="shared" si="187"/>
        <v>13480.5</v>
      </c>
      <c r="Z682">
        <f t="shared" si="182"/>
        <v>76342.880000000005</v>
      </c>
      <c r="AA682" t="s">
        <v>897</v>
      </c>
      <c r="AB682">
        <v>2023</v>
      </c>
    </row>
    <row r="683" spans="1:28" x14ac:dyDescent="0.25">
      <c r="A683">
        <v>24</v>
      </c>
      <c r="B683" t="s">
        <v>145</v>
      </c>
      <c r="C683" t="s">
        <v>102</v>
      </c>
      <c r="D683" t="s">
        <v>10</v>
      </c>
      <c r="E683" t="s">
        <v>50</v>
      </c>
      <c r="F683" t="s">
        <v>84</v>
      </c>
      <c r="G683">
        <v>95000</v>
      </c>
      <c r="H683">
        <f t="shared" si="183"/>
        <v>86190.88</v>
      </c>
      <c r="I683">
        <f t="shared" si="176"/>
        <v>2726.5</v>
      </c>
      <c r="J683">
        <f t="shared" si="177"/>
        <v>6744.9999999999991</v>
      </c>
      <c r="K683">
        <f t="shared" si="178"/>
        <v>822.89</v>
      </c>
      <c r="L683">
        <f t="shared" si="185"/>
        <v>2888</v>
      </c>
      <c r="M683">
        <f t="shared" si="186"/>
        <v>6735.5</v>
      </c>
      <c r="N683">
        <v>3194.62</v>
      </c>
      <c r="O683">
        <f t="shared" si="179"/>
        <v>23112.51</v>
      </c>
      <c r="P683">
        <v>25</v>
      </c>
      <c r="S683">
        <v>299.94</v>
      </c>
      <c r="T683">
        <v>100</v>
      </c>
      <c r="U683">
        <v>10130.59</v>
      </c>
      <c r="W683">
        <f t="shared" si="184"/>
        <v>10555.53</v>
      </c>
      <c r="X683">
        <f t="shared" si="180"/>
        <v>8809.119999999999</v>
      </c>
      <c r="Y683">
        <f t="shared" si="187"/>
        <v>13480.5</v>
      </c>
      <c r="Z683">
        <f t="shared" si="182"/>
        <v>75635.350000000006</v>
      </c>
      <c r="AA683" t="s">
        <v>897</v>
      </c>
      <c r="AB683">
        <v>2023</v>
      </c>
    </row>
    <row r="684" spans="1:28" x14ac:dyDescent="0.25">
      <c r="A684">
        <v>25</v>
      </c>
      <c r="B684" t="s">
        <v>146</v>
      </c>
      <c r="C684" t="s">
        <v>102</v>
      </c>
      <c r="D684" t="s">
        <v>10</v>
      </c>
      <c r="E684" t="s">
        <v>44</v>
      </c>
      <c r="F684" t="s">
        <v>84</v>
      </c>
      <c r="G684">
        <v>80000</v>
      </c>
      <c r="H684">
        <f t="shared" si="183"/>
        <v>75272</v>
      </c>
      <c r="I684">
        <f t="shared" si="176"/>
        <v>2296</v>
      </c>
      <c r="J684">
        <f t="shared" si="177"/>
        <v>5679.9999999999991</v>
      </c>
      <c r="K684">
        <f t="shared" si="178"/>
        <v>822.89</v>
      </c>
      <c r="L684">
        <f t="shared" si="185"/>
        <v>2432</v>
      </c>
      <c r="M684">
        <f t="shared" si="186"/>
        <v>5672</v>
      </c>
      <c r="O684">
        <f t="shared" si="179"/>
        <v>16902.89</v>
      </c>
      <c r="P684">
        <v>25</v>
      </c>
      <c r="S684">
        <v>1034.79</v>
      </c>
      <c r="T684">
        <v>100</v>
      </c>
      <c r="U684">
        <v>7400.87</v>
      </c>
      <c r="W684">
        <f t="shared" si="184"/>
        <v>8560.66</v>
      </c>
      <c r="X684">
        <f t="shared" si="180"/>
        <v>4728</v>
      </c>
      <c r="Y684">
        <f t="shared" si="187"/>
        <v>11352</v>
      </c>
      <c r="Z684">
        <f t="shared" si="182"/>
        <v>66711.34</v>
      </c>
      <c r="AA684" t="s">
        <v>897</v>
      </c>
      <c r="AB684">
        <v>2023</v>
      </c>
    </row>
    <row r="685" spans="1:28" x14ac:dyDescent="0.25">
      <c r="A685">
        <v>26</v>
      </c>
      <c r="B685" t="s">
        <v>869</v>
      </c>
      <c r="C685" t="s">
        <v>102</v>
      </c>
      <c r="D685" t="s">
        <v>10</v>
      </c>
      <c r="E685" t="s">
        <v>44</v>
      </c>
      <c r="F685" t="s">
        <v>84</v>
      </c>
      <c r="G685">
        <v>80000</v>
      </c>
      <c r="H685">
        <f t="shared" si="183"/>
        <v>75272</v>
      </c>
      <c r="I685">
        <f t="shared" si="176"/>
        <v>2296</v>
      </c>
      <c r="J685">
        <f t="shared" si="177"/>
        <v>5679.9999999999991</v>
      </c>
      <c r="K685">
        <f t="shared" si="178"/>
        <v>822.89</v>
      </c>
      <c r="L685">
        <f t="shared" si="185"/>
        <v>2432</v>
      </c>
      <c r="M685">
        <f t="shared" si="186"/>
        <v>5672</v>
      </c>
      <c r="O685">
        <f t="shared" si="179"/>
        <v>16902.89</v>
      </c>
      <c r="P685">
        <v>25</v>
      </c>
      <c r="S685">
        <v>1476.55</v>
      </c>
      <c r="T685">
        <v>100</v>
      </c>
      <c r="U685">
        <v>7400.87</v>
      </c>
      <c r="W685">
        <f t="shared" si="184"/>
        <v>9002.42</v>
      </c>
      <c r="X685">
        <f t="shared" si="180"/>
        <v>4728</v>
      </c>
      <c r="Y685">
        <f t="shared" si="187"/>
        <v>11352</v>
      </c>
      <c r="Z685">
        <f t="shared" si="182"/>
        <v>66269.58</v>
      </c>
      <c r="AA685" t="s">
        <v>897</v>
      </c>
      <c r="AB685">
        <v>2023</v>
      </c>
    </row>
    <row r="686" spans="1:28" x14ac:dyDescent="0.25">
      <c r="A686">
        <v>27</v>
      </c>
      <c r="B686" t="s">
        <v>148</v>
      </c>
      <c r="C686" t="s">
        <v>103</v>
      </c>
      <c r="D686" t="s">
        <v>10</v>
      </c>
      <c r="E686" t="s">
        <v>44</v>
      </c>
      <c r="F686" t="s">
        <v>84</v>
      </c>
      <c r="G686">
        <v>80000</v>
      </c>
      <c r="H686">
        <f t="shared" si="183"/>
        <v>75272</v>
      </c>
      <c r="I686">
        <f t="shared" si="176"/>
        <v>2296</v>
      </c>
      <c r="J686">
        <f t="shared" si="177"/>
        <v>5679.9999999999991</v>
      </c>
      <c r="K686">
        <f t="shared" si="178"/>
        <v>822.89</v>
      </c>
      <c r="L686">
        <f t="shared" si="185"/>
        <v>2432</v>
      </c>
      <c r="M686">
        <f t="shared" si="186"/>
        <v>5672</v>
      </c>
      <c r="O686">
        <f t="shared" si="179"/>
        <v>16902.89</v>
      </c>
      <c r="P686">
        <v>25</v>
      </c>
      <c r="S686">
        <v>1715.28</v>
      </c>
      <c r="T686">
        <v>100</v>
      </c>
      <c r="U686">
        <v>7400.87</v>
      </c>
      <c r="W686">
        <f t="shared" si="184"/>
        <v>9241.15</v>
      </c>
      <c r="X686">
        <f t="shared" si="180"/>
        <v>4728</v>
      </c>
      <c r="Y686">
        <f t="shared" si="187"/>
        <v>11352</v>
      </c>
      <c r="Z686">
        <f t="shared" si="182"/>
        <v>66030.850000000006</v>
      </c>
      <c r="AA686" t="s">
        <v>897</v>
      </c>
      <c r="AB686">
        <v>2023</v>
      </c>
    </row>
    <row r="687" spans="1:28" x14ac:dyDescent="0.25">
      <c r="A687">
        <v>28</v>
      </c>
      <c r="B687" t="s">
        <v>149</v>
      </c>
      <c r="C687" t="s">
        <v>102</v>
      </c>
      <c r="D687" t="s">
        <v>10</v>
      </c>
      <c r="E687" t="s">
        <v>43</v>
      </c>
      <c r="F687" t="s">
        <v>84</v>
      </c>
      <c r="G687">
        <v>95000</v>
      </c>
      <c r="H687">
        <f t="shared" si="183"/>
        <v>87788.19</v>
      </c>
      <c r="I687">
        <f t="shared" si="176"/>
        <v>2726.5</v>
      </c>
      <c r="J687">
        <f t="shared" si="177"/>
        <v>6744.9999999999991</v>
      </c>
      <c r="K687">
        <f t="shared" si="178"/>
        <v>822.89</v>
      </c>
      <c r="L687">
        <f t="shared" si="185"/>
        <v>2888</v>
      </c>
      <c r="M687">
        <f t="shared" si="186"/>
        <v>6735.5</v>
      </c>
      <c r="N687">
        <v>1597.31</v>
      </c>
      <c r="O687">
        <f t="shared" si="179"/>
        <v>21515.200000000001</v>
      </c>
      <c r="P687">
        <v>25</v>
      </c>
      <c r="Q687">
        <v>5000</v>
      </c>
      <c r="S687">
        <v>2513.5100000000002</v>
      </c>
      <c r="T687">
        <v>100</v>
      </c>
      <c r="U687">
        <v>10529.92</v>
      </c>
      <c r="W687">
        <f t="shared" si="184"/>
        <v>18168.43</v>
      </c>
      <c r="X687">
        <f t="shared" si="180"/>
        <v>7211.8099999999995</v>
      </c>
      <c r="Y687">
        <f t="shared" si="187"/>
        <v>13480.5</v>
      </c>
      <c r="Z687">
        <f t="shared" si="182"/>
        <v>69619.760000000009</v>
      </c>
      <c r="AA687" t="s">
        <v>897</v>
      </c>
      <c r="AB687">
        <v>2023</v>
      </c>
    </row>
    <row r="688" spans="1:28" x14ac:dyDescent="0.25">
      <c r="A688">
        <v>29</v>
      </c>
      <c r="B688" t="s">
        <v>151</v>
      </c>
      <c r="C688" t="s">
        <v>102</v>
      </c>
      <c r="D688" t="s">
        <v>793</v>
      </c>
      <c r="E688" t="s">
        <v>66</v>
      </c>
      <c r="F688" t="s">
        <v>84</v>
      </c>
      <c r="G688">
        <v>80000</v>
      </c>
      <c r="H688">
        <f t="shared" si="183"/>
        <v>75272</v>
      </c>
      <c r="I688">
        <f t="shared" si="176"/>
        <v>2296</v>
      </c>
      <c r="J688">
        <f t="shared" si="177"/>
        <v>5679.9999999999991</v>
      </c>
      <c r="K688">
        <f t="shared" si="178"/>
        <v>822.89</v>
      </c>
      <c r="L688">
        <f t="shared" si="185"/>
        <v>2432</v>
      </c>
      <c r="M688">
        <f t="shared" si="186"/>
        <v>5672</v>
      </c>
      <c r="O688">
        <f t="shared" si="179"/>
        <v>16902.89</v>
      </c>
      <c r="P688">
        <v>25</v>
      </c>
      <c r="Q688">
        <v>4000</v>
      </c>
      <c r="S688">
        <v>2432.4899999999998</v>
      </c>
      <c r="T688">
        <v>100</v>
      </c>
      <c r="U688">
        <v>7400.87</v>
      </c>
      <c r="W688">
        <f t="shared" si="184"/>
        <v>13958.36</v>
      </c>
      <c r="X688">
        <f t="shared" si="180"/>
        <v>4728</v>
      </c>
      <c r="Y688">
        <f t="shared" si="187"/>
        <v>11352</v>
      </c>
      <c r="Z688">
        <f t="shared" si="182"/>
        <v>61313.64</v>
      </c>
      <c r="AA688" t="s">
        <v>897</v>
      </c>
      <c r="AB688">
        <v>2023</v>
      </c>
    </row>
    <row r="689" spans="1:28" x14ac:dyDescent="0.25">
      <c r="A689">
        <v>30</v>
      </c>
      <c r="B689" t="s">
        <v>153</v>
      </c>
      <c r="C689" t="s">
        <v>102</v>
      </c>
      <c r="D689" t="s">
        <v>17</v>
      </c>
      <c r="E689" t="s">
        <v>880</v>
      </c>
      <c r="F689" t="s">
        <v>84</v>
      </c>
      <c r="G689">
        <v>95000</v>
      </c>
      <c r="H689">
        <f t="shared" si="183"/>
        <v>87788.19</v>
      </c>
      <c r="I689">
        <f t="shared" si="176"/>
        <v>2726.5</v>
      </c>
      <c r="J689">
        <f t="shared" si="177"/>
        <v>6744.9999999999991</v>
      </c>
      <c r="K689">
        <f t="shared" si="178"/>
        <v>822.89</v>
      </c>
      <c r="L689">
        <f t="shared" si="185"/>
        <v>2888</v>
      </c>
      <c r="M689">
        <f t="shared" si="186"/>
        <v>6735.5</v>
      </c>
      <c r="N689">
        <v>1597.31</v>
      </c>
      <c r="O689">
        <f t="shared" si="179"/>
        <v>21515.200000000001</v>
      </c>
      <c r="P689">
        <v>25</v>
      </c>
      <c r="Q689">
        <v>3052.23</v>
      </c>
      <c r="S689">
        <v>689.77</v>
      </c>
      <c r="T689">
        <v>100</v>
      </c>
      <c r="U689">
        <v>10529.92</v>
      </c>
      <c r="W689">
        <f t="shared" si="184"/>
        <v>14396.92</v>
      </c>
      <c r="X689">
        <f t="shared" si="180"/>
        <v>7211.8099999999995</v>
      </c>
      <c r="Y689">
        <f t="shared" si="187"/>
        <v>13480.5</v>
      </c>
      <c r="Z689">
        <f t="shared" si="182"/>
        <v>73391.27</v>
      </c>
      <c r="AA689" t="s">
        <v>897</v>
      </c>
      <c r="AB689">
        <v>2023</v>
      </c>
    </row>
    <row r="690" spans="1:28" x14ac:dyDescent="0.25">
      <c r="A690">
        <v>31</v>
      </c>
      <c r="B690" t="s">
        <v>871</v>
      </c>
      <c r="C690" t="s">
        <v>103</v>
      </c>
      <c r="D690" t="s">
        <v>800</v>
      </c>
      <c r="E690" t="s">
        <v>83</v>
      </c>
      <c r="F690" t="s">
        <v>84</v>
      </c>
      <c r="G690">
        <v>48000</v>
      </c>
      <c r="H690">
        <f t="shared" si="183"/>
        <v>45163.199999999997</v>
      </c>
      <c r="I690">
        <f t="shared" si="176"/>
        <v>1377.6</v>
      </c>
      <c r="J690">
        <f t="shared" si="177"/>
        <v>3407.9999999999995</v>
      </c>
      <c r="K690">
        <f t="shared" si="178"/>
        <v>528</v>
      </c>
      <c r="L690">
        <f t="shared" si="185"/>
        <v>1459.2</v>
      </c>
      <c r="M690">
        <f t="shared" si="186"/>
        <v>3403.2000000000003</v>
      </c>
      <c r="O690">
        <f t="shared" si="179"/>
        <v>10176</v>
      </c>
      <c r="P690">
        <v>25</v>
      </c>
      <c r="Q690">
        <v>1000</v>
      </c>
      <c r="S690">
        <v>2570.36</v>
      </c>
      <c r="T690">
        <v>100</v>
      </c>
      <c r="U690">
        <v>1571.73</v>
      </c>
      <c r="W690">
        <f t="shared" si="184"/>
        <v>5267.09</v>
      </c>
      <c r="X690">
        <f t="shared" si="180"/>
        <v>2836.8</v>
      </c>
      <c r="Y690">
        <f t="shared" si="187"/>
        <v>6811.2</v>
      </c>
      <c r="Z690">
        <f t="shared" si="182"/>
        <v>39896.11</v>
      </c>
      <c r="AA690" t="s">
        <v>897</v>
      </c>
      <c r="AB690">
        <v>2023</v>
      </c>
    </row>
    <row r="691" spans="1:28" x14ac:dyDescent="0.25">
      <c r="A691">
        <v>32</v>
      </c>
      <c r="B691" t="s">
        <v>892</v>
      </c>
      <c r="C691" t="s">
        <v>103</v>
      </c>
      <c r="D691" t="s">
        <v>793</v>
      </c>
      <c r="E691" t="s">
        <v>72</v>
      </c>
      <c r="F691" t="s">
        <v>84</v>
      </c>
      <c r="G691">
        <v>48000</v>
      </c>
      <c r="H691">
        <f t="shared" si="183"/>
        <v>45163.199999999997</v>
      </c>
      <c r="I691">
        <f t="shared" si="176"/>
        <v>1377.6</v>
      </c>
      <c r="J691">
        <f t="shared" si="177"/>
        <v>3407.9999999999995</v>
      </c>
      <c r="K691">
        <f t="shared" si="178"/>
        <v>528</v>
      </c>
      <c r="L691">
        <f t="shared" si="185"/>
        <v>1459.2</v>
      </c>
      <c r="M691">
        <f t="shared" si="186"/>
        <v>3403.2000000000003</v>
      </c>
      <c r="O691">
        <f t="shared" si="179"/>
        <v>10176</v>
      </c>
      <c r="P691">
        <v>25</v>
      </c>
      <c r="Q691">
        <v>7339.6</v>
      </c>
      <c r="S691">
        <v>999.19</v>
      </c>
      <c r="T691">
        <v>100</v>
      </c>
      <c r="U691">
        <v>1571.73</v>
      </c>
      <c r="W691">
        <f t="shared" si="184"/>
        <v>10035.52</v>
      </c>
      <c r="X691">
        <f t="shared" si="180"/>
        <v>2836.8</v>
      </c>
      <c r="Y691">
        <f t="shared" si="187"/>
        <v>6811.2</v>
      </c>
      <c r="Z691">
        <f t="shared" si="182"/>
        <v>35127.68</v>
      </c>
      <c r="AA691" t="s">
        <v>897</v>
      </c>
      <c r="AB691">
        <v>2023</v>
      </c>
    </row>
    <row r="692" spans="1:28" x14ac:dyDescent="0.25">
      <c r="A692">
        <v>33</v>
      </c>
      <c r="B692" t="s">
        <v>124</v>
      </c>
      <c r="C692" t="s">
        <v>103</v>
      </c>
      <c r="D692" t="s">
        <v>10</v>
      </c>
      <c r="E692" t="s">
        <v>706</v>
      </c>
      <c r="F692" t="s">
        <v>84</v>
      </c>
      <c r="G692">
        <v>48000</v>
      </c>
      <c r="H692">
        <f>+G692-(I692+L692+N692)</f>
        <v>45163.199999999997</v>
      </c>
      <c r="I692">
        <f t="shared" si="176"/>
        <v>1377.6</v>
      </c>
      <c r="J692">
        <f t="shared" si="177"/>
        <v>3407.9999999999995</v>
      </c>
      <c r="K692">
        <f t="shared" si="178"/>
        <v>528</v>
      </c>
      <c r="L692">
        <f t="shared" si="185"/>
        <v>1459.2</v>
      </c>
      <c r="M692">
        <f t="shared" si="186"/>
        <v>3403.2000000000003</v>
      </c>
      <c r="O692">
        <f>+I692+J692+K692+L692+M692+N692</f>
        <v>10176</v>
      </c>
      <c r="P692">
        <v>25</v>
      </c>
      <c r="S692">
        <v>1382.52</v>
      </c>
      <c r="T692">
        <v>100</v>
      </c>
      <c r="U692">
        <v>1571.73</v>
      </c>
      <c r="W692">
        <f t="shared" si="184"/>
        <v>3079.25</v>
      </c>
      <c r="X692">
        <f t="shared" si="180"/>
        <v>2836.8</v>
      </c>
      <c r="Y692">
        <f>+J692+M692</f>
        <v>6811.2</v>
      </c>
      <c r="Z692">
        <f>+G692-(W692+X692)</f>
        <v>42083.95</v>
      </c>
      <c r="AA692" t="s">
        <v>897</v>
      </c>
      <c r="AB692">
        <v>2023</v>
      </c>
    </row>
    <row r="693" spans="1:28" x14ac:dyDescent="0.25">
      <c r="A693">
        <v>34</v>
      </c>
      <c r="B693" t="s">
        <v>893</v>
      </c>
      <c r="C693" t="s">
        <v>102</v>
      </c>
      <c r="D693" t="s">
        <v>19</v>
      </c>
      <c r="E693" t="s">
        <v>73</v>
      </c>
      <c r="F693" t="s">
        <v>84</v>
      </c>
      <c r="G693">
        <v>60000</v>
      </c>
      <c r="H693">
        <f t="shared" si="183"/>
        <v>54856.69</v>
      </c>
      <c r="I693">
        <f t="shared" si="176"/>
        <v>1722</v>
      </c>
      <c r="J693">
        <f t="shared" si="177"/>
        <v>4260</v>
      </c>
      <c r="K693">
        <f t="shared" si="178"/>
        <v>660.00000000000011</v>
      </c>
      <c r="L693">
        <f t="shared" si="185"/>
        <v>1824</v>
      </c>
      <c r="M693">
        <f t="shared" si="186"/>
        <v>4254</v>
      </c>
      <c r="N693">
        <v>1597.31</v>
      </c>
      <c r="O693">
        <f t="shared" si="179"/>
        <v>14317.31</v>
      </c>
      <c r="P693">
        <v>25</v>
      </c>
      <c r="Q693">
        <v>2500</v>
      </c>
      <c r="S693">
        <v>29.8</v>
      </c>
      <c r="T693">
        <v>100</v>
      </c>
      <c r="U693">
        <v>3167.21</v>
      </c>
      <c r="W693">
        <f t="shared" si="184"/>
        <v>5822.01</v>
      </c>
      <c r="X693">
        <f t="shared" si="180"/>
        <v>5143.3099999999995</v>
      </c>
      <c r="Y693">
        <f t="shared" si="187"/>
        <v>8514</v>
      </c>
      <c r="Z693">
        <f t="shared" si="182"/>
        <v>49034.68</v>
      </c>
      <c r="AA693" t="s">
        <v>897</v>
      </c>
      <c r="AB693">
        <v>2023</v>
      </c>
    </row>
    <row r="694" spans="1:28" x14ac:dyDescent="0.25">
      <c r="A694">
        <v>35</v>
      </c>
      <c r="B694" t="s">
        <v>157</v>
      </c>
      <c r="C694" t="s">
        <v>102</v>
      </c>
      <c r="D694" t="s">
        <v>10</v>
      </c>
      <c r="E694" t="s">
        <v>46</v>
      </c>
      <c r="F694" t="s">
        <v>84</v>
      </c>
      <c r="G694">
        <v>60000</v>
      </c>
      <c r="H694">
        <f t="shared" si="183"/>
        <v>56454</v>
      </c>
      <c r="I694">
        <f t="shared" si="176"/>
        <v>1722</v>
      </c>
      <c r="J694">
        <f t="shared" si="177"/>
        <v>4260</v>
      </c>
      <c r="K694">
        <f t="shared" si="178"/>
        <v>660.00000000000011</v>
      </c>
      <c r="L694">
        <f t="shared" si="185"/>
        <v>1824</v>
      </c>
      <c r="M694">
        <f t="shared" si="186"/>
        <v>4254</v>
      </c>
      <c r="O694">
        <f t="shared" si="179"/>
        <v>12720</v>
      </c>
      <c r="P694">
        <v>25</v>
      </c>
      <c r="Q694">
        <v>3495.45</v>
      </c>
      <c r="S694">
        <v>1115.44</v>
      </c>
      <c r="T694">
        <v>100</v>
      </c>
      <c r="U694">
        <v>3486.68</v>
      </c>
      <c r="W694">
        <f t="shared" si="184"/>
        <v>8222.57</v>
      </c>
      <c r="X694">
        <f t="shared" si="180"/>
        <v>3546</v>
      </c>
      <c r="Y694">
        <f t="shared" si="187"/>
        <v>8514</v>
      </c>
      <c r="Z694">
        <f t="shared" si="182"/>
        <v>48231.43</v>
      </c>
      <c r="AA694" t="s">
        <v>897</v>
      </c>
      <c r="AB694">
        <v>2023</v>
      </c>
    </row>
    <row r="695" spans="1:28" x14ac:dyDescent="0.25">
      <c r="A695">
        <v>36</v>
      </c>
      <c r="B695" t="s">
        <v>158</v>
      </c>
      <c r="C695" t="s">
        <v>102</v>
      </c>
      <c r="D695" t="s">
        <v>834</v>
      </c>
      <c r="E695" t="s">
        <v>874</v>
      </c>
      <c r="F695" t="s">
        <v>84</v>
      </c>
      <c r="G695">
        <v>60000</v>
      </c>
      <c r="H695">
        <f t="shared" si="183"/>
        <v>54856.69</v>
      </c>
      <c r="I695">
        <f t="shared" si="176"/>
        <v>1722</v>
      </c>
      <c r="J695">
        <f t="shared" si="177"/>
        <v>4260</v>
      </c>
      <c r="K695">
        <f t="shared" si="178"/>
        <v>660.00000000000011</v>
      </c>
      <c r="L695">
        <f t="shared" si="185"/>
        <v>1824</v>
      </c>
      <c r="M695">
        <f t="shared" si="186"/>
        <v>4254</v>
      </c>
      <c r="N695">
        <v>1597.31</v>
      </c>
      <c r="O695">
        <f t="shared" si="179"/>
        <v>14317.31</v>
      </c>
      <c r="P695">
        <v>25</v>
      </c>
      <c r="S695">
        <v>1459.27</v>
      </c>
      <c r="T695">
        <v>100</v>
      </c>
      <c r="U695">
        <v>3167.21</v>
      </c>
      <c r="W695">
        <f t="shared" si="184"/>
        <v>4751.4799999999996</v>
      </c>
      <c r="X695">
        <f t="shared" si="180"/>
        <v>5143.3099999999995</v>
      </c>
      <c r="Y695">
        <f t="shared" si="187"/>
        <v>8514</v>
      </c>
      <c r="Z695">
        <f t="shared" si="182"/>
        <v>50105.21</v>
      </c>
      <c r="AA695" t="s">
        <v>897</v>
      </c>
      <c r="AB695">
        <v>2023</v>
      </c>
    </row>
    <row r="696" spans="1:28" x14ac:dyDescent="0.25">
      <c r="A696">
        <v>37</v>
      </c>
      <c r="B696" t="s">
        <v>159</v>
      </c>
      <c r="C696" t="s">
        <v>103</v>
      </c>
      <c r="D696" t="s">
        <v>21</v>
      </c>
      <c r="E696" t="s">
        <v>68</v>
      </c>
      <c r="F696" t="s">
        <v>84</v>
      </c>
      <c r="G696">
        <v>60000</v>
      </c>
      <c r="H696">
        <f t="shared" si="183"/>
        <v>54856.69</v>
      </c>
      <c r="I696">
        <f t="shared" si="176"/>
        <v>1722</v>
      </c>
      <c r="J696">
        <f t="shared" si="177"/>
        <v>4260</v>
      </c>
      <c r="K696">
        <f t="shared" si="178"/>
        <v>660.00000000000011</v>
      </c>
      <c r="L696">
        <f t="shared" si="185"/>
        <v>1824</v>
      </c>
      <c r="M696">
        <f t="shared" si="186"/>
        <v>4254</v>
      </c>
      <c r="N696">
        <v>1597.31</v>
      </c>
      <c r="O696">
        <f t="shared" si="179"/>
        <v>14317.31</v>
      </c>
      <c r="P696">
        <v>25</v>
      </c>
      <c r="Q696">
        <v>3495.45</v>
      </c>
      <c r="S696">
        <v>1064</v>
      </c>
      <c r="T696">
        <v>100</v>
      </c>
      <c r="U696">
        <v>3167.21</v>
      </c>
      <c r="W696">
        <f t="shared" si="184"/>
        <v>7851.66</v>
      </c>
      <c r="X696">
        <f t="shared" si="180"/>
        <v>5143.3099999999995</v>
      </c>
      <c r="Y696">
        <f t="shared" si="187"/>
        <v>8514</v>
      </c>
      <c r="Z696">
        <f t="shared" si="182"/>
        <v>47005.03</v>
      </c>
      <c r="AA696" t="s">
        <v>897</v>
      </c>
      <c r="AB696">
        <v>2023</v>
      </c>
    </row>
    <row r="697" spans="1:28" x14ac:dyDescent="0.25">
      <c r="A697">
        <v>38</v>
      </c>
      <c r="B697" t="s">
        <v>150</v>
      </c>
      <c r="C697" t="s">
        <v>102</v>
      </c>
      <c r="D697" t="s">
        <v>16</v>
      </c>
      <c r="E697" t="s">
        <v>45</v>
      </c>
      <c r="F697" t="s">
        <v>84</v>
      </c>
      <c r="G697">
        <v>60000</v>
      </c>
      <c r="H697">
        <f>+G697-(I697+L697+N697)</f>
        <v>56454</v>
      </c>
      <c r="I697">
        <f t="shared" si="176"/>
        <v>1722</v>
      </c>
      <c r="J697">
        <f t="shared" si="177"/>
        <v>4260</v>
      </c>
      <c r="K697">
        <f t="shared" si="178"/>
        <v>660.00000000000011</v>
      </c>
      <c r="L697">
        <f t="shared" si="185"/>
        <v>1824</v>
      </c>
      <c r="M697">
        <f t="shared" si="186"/>
        <v>4254</v>
      </c>
      <c r="O697">
        <f>+I697+J697+K697+L697+M697+N697</f>
        <v>12720</v>
      </c>
      <c r="P697">
        <v>25</v>
      </c>
      <c r="S697">
        <v>1032.5</v>
      </c>
      <c r="T697">
        <v>100</v>
      </c>
      <c r="U697">
        <f>IF((H697*12)&gt;867123.01,(79776+(((H697*12)-867123.01)*0.25))/12,IF((H697*12)&gt;624329.01,(31216+(((H697*12)-624329.01)*0.2))/12,IF((H697*12)&gt;416220.01,(((H697*12)-416220.01)*0.15)/12,0)))</f>
        <v>3486.6498333333329</v>
      </c>
      <c r="W697">
        <f t="shared" si="184"/>
        <v>4644.1498333333329</v>
      </c>
      <c r="X697">
        <f t="shared" si="180"/>
        <v>3546</v>
      </c>
      <c r="Y697">
        <f>+J697+M697</f>
        <v>8514</v>
      </c>
      <c r="Z697">
        <f>+G697-(W697+X697)</f>
        <v>51809.850166666671</v>
      </c>
      <c r="AA697" t="s">
        <v>897</v>
      </c>
      <c r="AB697">
        <v>2023</v>
      </c>
    </row>
    <row r="698" spans="1:28" x14ac:dyDescent="0.25">
      <c r="A698">
        <v>39</v>
      </c>
      <c r="B698" t="s">
        <v>160</v>
      </c>
      <c r="C698" t="s">
        <v>102</v>
      </c>
      <c r="D698" t="s">
        <v>4</v>
      </c>
      <c r="E698" t="s">
        <v>93</v>
      </c>
      <c r="F698" t="s">
        <v>84</v>
      </c>
      <c r="G698">
        <v>60000</v>
      </c>
      <c r="H698">
        <f t="shared" si="183"/>
        <v>56454</v>
      </c>
      <c r="I698">
        <f t="shared" si="176"/>
        <v>1722</v>
      </c>
      <c r="J698">
        <f t="shared" si="177"/>
        <v>4260</v>
      </c>
      <c r="K698">
        <f t="shared" si="178"/>
        <v>660.00000000000011</v>
      </c>
      <c r="L698">
        <f t="shared" si="185"/>
        <v>1824</v>
      </c>
      <c r="M698">
        <f t="shared" si="186"/>
        <v>4254</v>
      </c>
      <c r="O698">
        <f t="shared" si="179"/>
        <v>12720</v>
      </c>
      <c r="P698">
        <v>25</v>
      </c>
      <c r="Q698">
        <v>2458.4</v>
      </c>
      <c r="S698">
        <v>1774.53</v>
      </c>
      <c r="T698">
        <v>100</v>
      </c>
      <c r="U698">
        <f>IF((H698*12)&gt;867123.01,(79776+(((H698*12)-867123.01)*0.25))/12,IF((H698*12)&gt;624329.01,(31216+(((H698*12)-624329.01)*0.2))/12,IF((H698*12)&gt;416220.01,(((H698*12)-416220.01)*0.15)/12,0)))</f>
        <v>3486.6498333333329</v>
      </c>
      <c r="W698">
        <f t="shared" si="184"/>
        <v>7844.5798333333332</v>
      </c>
      <c r="X698">
        <f t="shared" si="180"/>
        <v>3546</v>
      </c>
      <c r="Y698">
        <f t="shared" si="187"/>
        <v>8514</v>
      </c>
      <c r="Z698">
        <f t="shared" si="182"/>
        <v>48609.420166666663</v>
      </c>
      <c r="AA698" t="s">
        <v>897</v>
      </c>
      <c r="AB698">
        <v>2023</v>
      </c>
    </row>
    <row r="699" spans="1:28" x14ac:dyDescent="0.25">
      <c r="A699">
        <v>40</v>
      </c>
      <c r="B699" t="s">
        <v>809</v>
      </c>
      <c r="C699" t="s">
        <v>102</v>
      </c>
      <c r="D699" t="s">
        <v>12</v>
      </c>
      <c r="E699" t="s">
        <v>75</v>
      </c>
      <c r="F699" t="s">
        <v>99</v>
      </c>
      <c r="G699">
        <v>65000</v>
      </c>
      <c r="H699">
        <f t="shared" si="183"/>
        <v>61158.5</v>
      </c>
      <c r="I699">
        <f t="shared" si="176"/>
        <v>1865.5</v>
      </c>
      <c r="J699">
        <f t="shared" si="177"/>
        <v>4615</v>
      </c>
      <c r="K699">
        <f t="shared" si="178"/>
        <v>715.00000000000011</v>
      </c>
      <c r="L699">
        <f t="shared" si="185"/>
        <v>1976</v>
      </c>
      <c r="M699">
        <f t="shared" si="186"/>
        <v>4608.5</v>
      </c>
      <c r="O699">
        <f t="shared" si="179"/>
        <v>13780</v>
      </c>
      <c r="P699">
        <v>25</v>
      </c>
      <c r="Q699">
        <v>7689.07</v>
      </c>
      <c r="S699">
        <v>1340.52</v>
      </c>
      <c r="T699">
        <v>100</v>
      </c>
      <c r="U699">
        <f>IF((H699*12)&gt;867123.01,(79776+(((H699*12)-867123.01)*0.25))/12,IF((H699*12)&gt;624329.01,(31216+(((H699*12)-624329.01)*0.2))/12,IF((H699*12)&gt;416220.01,(((H699*12)-416220.01)*0.15)/12,0)))</f>
        <v>4427.5498333333335</v>
      </c>
      <c r="W699">
        <f t="shared" si="184"/>
        <v>13582.139833333335</v>
      </c>
      <c r="X699">
        <f t="shared" si="180"/>
        <v>3841.5</v>
      </c>
      <c r="Y699">
        <f t="shared" si="187"/>
        <v>9223.5</v>
      </c>
      <c r="Z699">
        <f t="shared" si="182"/>
        <v>47576.360166666665</v>
      </c>
      <c r="AA699" t="s">
        <v>897</v>
      </c>
      <c r="AB699">
        <v>2023</v>
      </c>
    </row>
    <row r="700" spans="1:28" x14ac:dyDescent="0.25">
      <c r="A700">
        <v>41</v>
      </c>
      <c r="B700" t="s">
        <v>162</v>
      </c>
      <c r="C700" t="s">
        <v>102</v>
      </c>
      <c r="D700" t="s">
        <v>15</v>
      </c>
      <c r="E700" t="s">
        <v>92</v>
      </c>
      <c r="F700" t="s">
        <v>99</v>
      </c>
      <c r="G700">
        <v>70000</v>
      </c>
      <c r="H700">
        <f t="shared" si="183"/>
        <v>61071.07</v>
      </c>
      <c r="I700">
        <f t="shared" si="176"/>
        <v>2009</v>
      </c>
      <c r="J700">
        <f t="shared" si="177"/>
        <v>4970</v>
      </c>
      <c r="K700">
        <f t="shared" si="178"/>
        <v>770.00000000000011</v>
      </c>
      <c r="L700">
        <f t="shared" si="185"/>
        <v>2128</v>
      </c>
      <c r="M700">
        <f t="shared" si="186"/>
        <v>4963</v>
      </c>
      <c r="N700">
        <v>4791.93</v>
      </c>
      <c r="O700">
        <f t="shared" si="179"/>
        <v>19631.93</v>
      </c>
      <c r="P700">
        <v>25</v>
      </c>
      <c r="S700">
        <v>1441.2</v>
      </c>
      <c r="T700">
        <v>100</v>
      </c>
      <c r="U700">
        <v>4410.09</v>
      </c>
      <c r="W700">
        <f t="shared" si="184"/>
        <v>5976.29</v>
      </c>
      <c r="X700">
        <f t="shared" si="180"/>
        <v>8928.93</v>
      </c>
      <c r="Y700">
        <f t="shared" si="187"/>
        <v>9933</v>
      </c>
      <c r="Z700">
        <f t="shared" si="182"/>
        <v>55094.78</v>
      </c>
      <c r="AA700" t="s">
        <v>897</v>
      </c>
      <c r="AB700">
        <v>2023</v>
      </c>
    </row>
    <row r="701" spans="1:28" x14ac:dyDescent="0.25">
      <c r="A701">
        <v>42</v>
      </c>
      <c r="B701" t="s">
        <v>810</v>
      </c>
      <c r="C701" t="s">
        <v>102</v>
      </c>
      <c r="D701" t="s">
        <v>811</v>
      </c>
      <c r="E701" t="s">
        <v>62</v>
      </c>
      <c r="F701" t="s">
        <v>99</v>
      </c>
      <c r="G701">
        <v>125000</v>
      </c>
      <c r="H701">
        <f>+G701-(I701+L701+N701)</f>
        <v>116015.19</v>
      </c>
      <c r="I701">
        <f t="shared" si="176"/>
        <v>3587.5</v>
      </c>
      <c r="J701">
        <f t="shared" si="177"/>
        <v>8875</v>
      </c>
      <c r="K701">
        <f t="shared" si="178"/>
        <v>822.89</v>
      </c>
      <c r="L701">
        <f t="shared" si="185"/>
        <v>3800</v>
      </c>
      <c r="M701">
        <f t="shared" si="186"/>
        <v>8862.5</v>
      </c>
      <c r="N701">
        <v>1597.31</v>
      </c>
      <c r="O701">
        <f>+I701+J701+K701+L701+M701+N701</f>
        <v>27545.200000000001</v>
      </c>
      <c r="P701">
        <v>25</v>
      </c>
      <c r="Q701">
        <v>4292</v>
      </c>
      <c r="T701">
        <v>100</v>
      </c>
      <c r="U701">
        <v>17586.669999999998</v>
      </c>
      <c r="W701">
        <f t="shared" si="184"/>
        <v>22003.67</v>
      </c>
      <c r="X701">
        <f t="shared" si="180"/>
        <v>8984.81</v>
      </c>
      <c r="Y701">
        <f>+J701+M701</f>
        <v>17737.5</v>
      </c>
      <c r="Z701">
        <f>+G701-(W701+X701)</f>
        <v>94011.520000000004</v>
      </c>
      <c r="AA701" t="s">
        <v>897</v>
      </c>
      <c r="AB701">
        <v>2023</v>
      </c>
    </row>
    <row r="702" spans="1:28" x14ac:dyDescent="0.25">
      <c r="A702">
        <v>43</v>
      </c>
      <c r="B702" t="s">
        <v>812</v>
      </c>
      <c r="C702" t="s">
        <v>102</v>
      </c>
      <c r="D702" t="s">
        <v>811</v>
      </c>
      <c r="E702" t="s">
        <v>62</v>
      </c>
      <c r="F702" t="s">
        <v>99</v>
      </c>
      <c r="G702">
        <v>80000</v>
      </c>
      <c r="H702">
        <f>+G702-(I702+L702+N702)</f>
        <v>75272</v>
      </c>
      <c r="I702">
        <f t="shared" si="176"/>
        <v>2296</v>
      </c>
      <c r="J702">
        <f t="shared" si="177"/>
        <v>5679.9999999999991</v>
      </c>
      <c r="K702">
        <f t="shared" si="178"/>
        <v>822.89</v>
      </c>
      <c r="L702">
        <f t="shared" si="185"/>
        <v>2432</v>
      </c>
      <c r="M702">
        <f t="shared" si="186"/>
        <v>5672</v>
      </c>
      <c r="O702">
        <f>+I702+J702+K702+L702+M702+N702</f>
        <v>16902.89</v>
      </c>
      <c r="P702">
        <v>25</v>
      </c>
      <c r="Q702">
        <v>1000</v>
      </c>
      <c r="S702">
        <v>398.64</v>
      </c>
      <c r="T702">
        <v>100</v>
      </c>
      <c r="U702">
        <v>7400.87</v>
      </c>
      <c r="W702">
        <f t="shared" si="184"/>
        <v>8924.51</v>
      </c>
      <c r="X702">
        <f t="shared" si="180"/>
        <v>4728</v>
      </c>
      <c r="Y702">
        <f>+J702+M702</f>
        <v>11352</v>
      </c>
      <c r="Z702">
        <f>+G702-(W702+X702)</f>
        <v>66347.490000000005</v>
      </c>
      <c r="AA702" t="s">
        <v>897</v>
      </c>
      <c r="AB702">
        <v>2023</v>
      </c>
    </row>
    <row r="703" spans="1:28" x14ac:dyDescent="0.25">
      <c r="A703">
        <v>44</v>
      </c>
      <c r="B703" t="s">
        <v>816</v>
      </c>
      <c r="C703" t="s">
        <v>103</v>
      </c>
      <c r="D703" t="s">
        <v>811</v>
      </c>
      <c r="E703" t="s">
        <v>92</v>
      </c>
      <c r="F703" t="s">
        <v>99</v>
      </c>
      <c r="G703">
        <v>80000</v>
      </c>
      <c r="H703">
        <f t="shared" si="183"/>
        <v>75272</v>
      </c>
      <c r="I703">
        <f t="shared" si="176"/>
        <v>2296</v>
      </c>
      <c r="J703">
        <f t="shared" si="177"/>
        <v>5679.9999999999991</v>
      </c>
      <c r="K703">
        <f t="shared" si="178"/>
        <v>822.89</v>
      </c>
      <c r="L703">
        <f t="shared" si="185"/>
        <v>2432</v>
      </c>
      <c r="M703">
        <f t="shared" si="186"/>
        <v>5672</v>
      </c>
      <c r="O703">
        <f t="shared" si="179"/>
        <v>16902.89</v>
      </c>
      <c r="P703">
        <v>25</v>
      </c>
      <c r="T703">
        <v>100</v>
      </c>
      <c r="U703">
        <v>0</v>
      </c>
      <c r="V703">
        <v>7400.87</v>
      </c>
      <c r="W703">
        <f t="shared" si="184"/>
        <v>125</v>
      </c>
      <c r="X703">
        <f t="shared" si="180"/>
        <v>4728</v>
      </c>
      <c r="Y703">
        <f t="shared" si="187"/>
        <v>11352</v>
      </c>
      <c r="Z703">
        <f t="shared" si="182"/>
        <v>75147</v>
      </c>
      <c r="AA703" t="s">
        <v>897</v>
      </c>
      <c r="AB703">
        <v>2023</v>
      </c>
    </row>
    <row r="704" spans="1:28" x14ac:dyDescent="0.25">
      <c r="A704">
        <v>45</v>
      </c>
      <c r="B704" t="s">
        <v>877</v>
      </c>
      <c r="C704" t="s">
        <v>103</v>
      </c>
      <c r="D704" t="s">
        <v>10</v>
      </c>
      <c r="E704" t="s">
        <v>32</v>
      </c>
      <c r="F704" t="s">
        <v>84</v>
      </c>
      <c r="G704">
        <v>46000</v>
      </c>
      <c r="H704">
        <f t="shared" si="183"/>
        <v>43281.4</v>
      </c>
      <c r="I704">
        <f t="shared" si="176"/>
        <v>1320.2</v>
      </c>
      <c r="J704">
        <f t="shared" si="177"/>
        <v>3265.9999999999995</v>
      </c>
      <c r="K704">
        <f t="shared" si="178"/>
        <v>506.00000000000006</v>
      </c>
      <c r="L704">
        <f t="shared" si="185"/>
        <v>1398.4</v>
      </c>
      <c r="M704">
        <f t="shared" si="186"/>
        <v>3261.4</v>
      </c>
      <c r="O704">
        <f t="shared" si="179"/>
        <v>9752</v>
      </c>
      <c r="P704">
        <v>25</v>
      </c>
      <c r="T704">
        <v>100</v>
      </c>
      <c r="U704">
        <f>IF((H704*12)&gt;867123.01,(79776+(((H704*12)-867123.01)*0.25))/12,IF((H704*12)&gt;624329.01,(31216+(((H704*12)-624329.01)*0.2))/12,IF((H704*12)&gt;416220.01,(((H704*12)-416220.01)*0.15)/12,0)))</f>
        <v>1289.4598750000005</v>
      </c>
      <c r="W704">
        <f t="shared" si="184"/>
        <v>1414.4598750000005</v>
      </c>
      <c r="X704">
        <f t="shared" si="180"/>
        <v>2718.6000000000004</v>
      </c>
      <c r="Y704">
        <f t="shared" si="187"/>
        <v>6527.4</v>
      </c>
      <c r="Z704">
        <f t="shared" si="182"/>
        <v>41866.940125000001</v>
      </c>
      <c r="AA704" t="s">
        <v>897</v>
      </c>
      <c r="AB704">
        <v>2023</v>
      </c>
    </row>
    <row r="705" spans="1:28" x14ac:dyDescent="0.25">
      <c r="A705">
        <v>46</v>
      </c>
      <c r="B705" t="s">
        <v>167</v>
      </c>
      <c r="C705" t="s">
        <v>102</v>
      </c>
      <c r="D705" t="s">
        <v>6</v>
      </c>
      <c r="E705" t="s">
        <v>36</v>
      </c>
      <c r="F705" t="s">
        <v>100</v>
      </c>
      <c r="G705">
        <v>46000</v>
      </c>
      <c r="H705">
        <f t="shared" si="183"/>
        <v>43281.4</v>
      </c>
      <c r="I705">
        <f t="shared" si="176"/>
        <v>1320.2</v>
      </c>
      <c r="J705">
        <f t="shared" si="177"/>
        <v>3265.9999999999995</v>
      </c>
      <c r="K705">
        <f t="shared" si="178"/>
        <v>506.00000000000006</v>
      </c>
      <c r="L705">
        <f t="shared" si="185"/>
        <v>1398.4</v>
      </c>
      <c r="M705">
        <f t="shared" si="186"/>
        <v>3261.4</v>
      </c>
      <c r="O705">
        <f t="shared" si="179"/>
        <v>9752</v>
      </c>
      <c r="P705">
        <v>25</v>
      </c>
      <c r="Q705">
        <v>5667.2</v>
      </c>
      <c r="S705">
        <v>260.2</v>
      </c>
      <c r="T705">
        <v>100</v>
      </c>
      <c r="U705">
        <v>1289.46</v>
      </c>
      <c r="W705">
        <f t="shared" si="184"/>
        <v>7341.86</v>
      </c>
      <c r="X705">
        <f t="shared" si="180"/>
        <v>2718.6000000000004</v>
      </c>
      <c r="Y705">
        <f t="shared" si="187"/>
        <v>6527.4</v>
      </c>
      <c r="Z705">
        <f t="shared" si="182"/>
        <v>35939.54</v>
      </c>
      <c r="AA705" t="s">
        <v>897</v>
      </c>
      <c r="AB705">
        <v>2023</v>
      </c>
    </row>
    <row r="706" spans="1:28" x14ac:dyDescent="0.25">
      <c r="A706">
        <v>47</v>
      </c>
      <c r="B706" t="s">
        <v>169</v>
      </c>
      <c r="C706" t="s">
        <v>102</v>
      </c>
      <c r="D706" t="s">
        <v>6</v>
      </c>
      <c r="E706" t="s">
        <v>36</v>
      </c>
      <c r="F706" t="s">
        <v>100</v>
      </c>
      <c r="G706">
        <v>36000</v>
      </c>
      <c r="H706">
        <f t="shared" si="183"/>
        <v>33872.400000000001</v>
      </c>
      <c r="I706">
        <f t="shared" si="176"/>
        <v>1033.2</v>
      </c>
      <c r="J706">
        <f t="shared" si="177"/>
        <v>2555.9999999999995</v>
      </c>
      <c r="K706">
        <f t="shared" si="178"/>
        <v>396.00000000000006</v>
      </c>
      <c r="L706">
        <f t="shared" si="185"/>
        <v>1094.4000000000001</v>
      </c>
      <c r="M706">
        <f t="shared" si="186"/>
        <v>2552.4</v>
      </c>
      <c r="O706">
        <f t="shared" si="179"/>
        <v>7632</v>
      </c>
      <c r="P706">
        <v>25</v>
      </c>
      <c r="T706">
        <v>100</v>
      </c>
      <c r="W706">
        <f t="shared" si="184"/>
        <v>125</v>
      </c>
      <c r="X706">
        <f t="shared" si="180"/>
        <v>2127.6000000000004</v>
      </c>
      <c r="Y706">
        <f t="shared" si="187"/>
        <v>5108.3999999999996</v>
      </c>
      <c r="Z706">
        <f t="shared" si="182"/>
        <v>33747.4</v>
      </c>
      <c r="AA706" t="s">
        <v>897</v>
      </c>
      <c r="AB706">
        <v>2023</v>
      </c>
    </row>
    <row r="707" spans="1:28" x14ac:dyDescent="0.25">
      <c r="A707">
        <v>48</v>
      </c>
      <c r="B707" t="s">
        <v>170</v>
      </c>
      <c r="C707" t="s">
        <v>102</v>
      </c>
      <c r="D707" t="s">
        <v>17</v>
      </c>
      <c r="E707" t="s">
        <v>36</v>
      </c>
      <c r="F707" t="s">
        <v>100</v>
      </c>
      <c r="G707">
        <v>46000</v>
      </c>
      <c r="H707">
        <f t="shared" si="183"/>
        <v>40086.78</v>
      </c>
      <c r="I707">
        <f t="shared" si="176"/>
        <v>1320.2</v>
      </c>
      <c r="J707">
        <f t="shared" si="177"/>
        <v>3265.9999999999995</v>
      </c>
      <c r="K707">
        <f t="shared" si="178"/>
        <v>506.00000000000006</v>
      </c>
      <c r="L707">
        <f t="shared" si="185"/>
        <v>1398.4</v>
      </c>
      <c r="M707">
        <f t="shared" si="186"/>
        <v>3261.4</v>
      </c>
      <c r="N707">
        <v>3194.62</v>
      </c>
      <c r="O707">
        <f t="shared" si="179"/>
        <v>12946.619999999999</v>
      </c>
      <c r="P707">
        <v>25</v>
      </c>
      <c r="Q707">
        <v>3395.29</v>
      </c>
      <c r="S707">
        <v>985.29</v>
      </c>
      <c r="T707">
        <v>100</v>
      </c>
      <c r="V707">
        <v>810.27</v>
      </c>
      <c r="W707">
        <f t="shared" si="184"/>
        <v>4505.58</v>
      </c>
      <c r="X707">
        <f t="shared" si="180"/>
        <v>5913.22</v>
      </c>
      <c r="Y707">
        <f t="shared" si="187"/>
        <v>6527.4</v>
      </c>
      <c r="Z707">
        <f t="shared" si="182"/>
        <v>35581.199999999997</v>
      </c>
      <c r="AA707" t="s">
        <v>897</v>
      </c>
      <c r="AB707">
        <v>2023</v>
      </c>
    </row>
    <row r="708" spans="1:28" x14ac:dyDescent="0.25">
      <c r="A708">
        <v>49</v>
      </c>
      <c r="B708" t="s">
        <v>171</v>
      </c>
      <c r="C708" t="s">
        <v>102</v>
      </c>
      <c r="D708" t="s">
        <v>793</v>
      </c>
      <c r="E708" t="s">
        <v>36</v>
      </c>
      <c r="F708" t="s">
        <v>100</v>
      </c>
      <c r="G708">
        <v>36000</v>
      </c>
      <c r="H708">
        <f t="shared" si="183"/>
        <v>33872.400000000001</v>
      </c>
      <c r="I708">
        <f t="shared" si="176"/>
        <v>1033.2</v>
      </c>
      <c r="J708">
        <f t="shared" si="177"/>
        <v>2555.9999999999995</v>
      </c>
      <c r="K708">
        <f t="shared" si="178"/>
        <v>396.00000000000006</v>
      </c>
      <c r="L708">
        <f t="shared" si="185"/>
        <v>1094.4000000000001</v>
      </c>
      <c r="M708">
        <f t="shared" si="186"/>
        <v>2552.4</v>
      </c>
      <c r="O708">
        <f t="shared" si="179"/>
        <v>7632</v>
      </c>
      <c r="P708">
        <v>25</v>
      </c>
      <c r="Q708">
        <v>13993.93</v>
      </c>
      <c r="S708">
        <v>555.91999999999996</v>
      </c>
      <c r="T708">
        <v>100</v>
      </c>
      <c r="W708">
        <f t="shared" si="184"/>
        <v>14674.85</v>
      </c>
      <c r="X708">
        <f t="shared" si="180"/>
        <v>2127.6000000000004</v>
      </c>
      <c r="Y708">
        <f t="shared" si="187"/>
        <v>5108.3999999999996</v>
      </c>
      <c r="Z708">
        <f t="shared" si="182"/>
        <v>19197.55</v>
      </c>
      <c r="AA708" t="s">
        <v>897</v>
      </c>
      <c r="AB708">
        <v>2023</v>
      </c>
    </row>
    <row r="709" spans="1:28" x14ac:dyDescent="0.25">
      <c r="A709">
        <v>50</v>
      </c>
      <c r="B709" t="s">
        <v>172</v>
      </c>
      <c r="C709" t="s">
        <v>102</v>
      </c>
      <c r="D709" t="s">
        <v>6</v>
      </c>
      <c r="E709" t="s">
        <v>26</v>
      </c>
      <c r="F709" t="s">
        <v>100</v>
      </c>
      <c r="G709">
        <v>46000</v>
      </c>
      <c r="H709">
        <f t="shared" si="183"/>
        <v>43281.4</v>
      </c>
      <c r="I709">
        <f t="shared" si="176"/>
        <v>1320.2</v>
      </c>
      <c r="J709">
        <f t="shared" si="177"/>
        <v>3265.9999999999995</v>
      </c>
      <c r="K709">
        <f t="shared" si="178"/>
        <v>506.00000000000006</v>
      </c>
      <c r="L709">
        <f t="shared" si="185"/>
        <v>1398.4</v>
      </c>
      <c r="M709">
        <f t="shared" si="186"/>
        <v>3261.4</v>
      </c>
      <c r="O709">
        <f t="shared" si="179"/>
        <v>9752</v>
      </c>
      <c r="P709">
        <v>25</v>
      </c>
      <c r="S709">
        <v>489.34</v>
      </c>
      <c r="T709">
        <v>100</v>
      </c>
      <c r="U709">
        <v>0</v>
      </c>
      <c r="V709">
        <v>1289.46</v>
      </c>
      <c r="W709">
        <f t="shared" si="184"/>
        <v>614.33999999999992</v>
      </c>
      <c r="X709">
        <f t="shared" si="180"/>
        <v>2718.6000000000004</v>
      </c>
      <c r="Y709">
        <f t="shared" si="187"/>
        <v>6527.4</v>
      </c>
      <c r="Z709">
        <f t="shared" si="182"/>
        <v>42667.06</v>
      </c>
      <c r="AA709" t="s">
        <v>897</v>
      </c>
      <c r="AB709">
        <v>2023</v>
      </c>
    </row>
    <row r="710" spans="1:28" x14ac:dyDescent="0.25">
      <c r="A710">
        <v>51</v>
      </c>
      <c r="B710" t="s">
        <v>798</v>
      </c>
      <c r="C710" t="s">
        <v>102</v>
      </c>
      <c r="D710" t="s">
        <v>94</v>
      </c>
      <c r="E710" t="s">
        <v>26</v>
      </c>
      <c r="F710" t="s">
        <v>100</v>
      </c>
      <c r="G710">
        <v>46000</v>
      </c>
      <c r="H710">
        <f>+G710-(I710+L710+N710)</f>
        <v>43281.4</v>
      </c>
      <c r="I710">
        <f t="shared" si="176"/>
        <v>1320.2</v>
      </c>
      <c r="J710">
        <f t="shared" si="177"/>
        <v>3265.9999999999995</v>
      </c>
      <c r="K710">
        <f t="shared" si="178"/>
        <v>506.00000000000006</v>
      </c>
      <c r="L710">
        <f t="shared" si="185"/>
        <v>1398.4</v>
      </c>
      <c r="M710">
        <f t="shared" si="186"/>
        <v>3261.4</v>
      </c>
      <c r="O710">
        <f>+I710+J710+K710+L710+M710+N710</f>
        <v>9752</v>
      </c>
      <c r="P710">
        <v>25</v>
      </c>
      <c r="S710">
        <v>1013.56</v>
      </c>
      <c r="T710">
        <v>100</v>
      </c>
      <c r="U710">
        <v>0</v>
      </c>
      <c r="V710">
        <v>1289.46</v>
      </c>
      <c r="W710">
        <f t="shared" si="184"/>
        <v>1138.56</v>
      </c>
      <c r="X710">
        <f t="shared" si="180"/>
        <v>2718.6000000000004</v>
      </c>
      <c r="Y710">
        <f>+J710+M710</f>
        <v>6527.4</v>
      </c>
      <c r="Z710">
        <f>+G710-(W710+X710)</f>
        <v>42142.84</v>
      </c>
      <c r="AA710" t="s">
        <v>897</v>
      </c>
      <c r="AB710">
        <v>2023</v>
      </c>
    </row>
    <row r="711" spans="1:28" x14ac:dyDescent="0.25">
      <c r="A711">
        <v>52</v>
      </c>
      <c r="B711" t="s">
        <v>799</v>
      </c>
      <c r="C711" t="s">
        <v>102</v>
      </c>
      <c r="D711" t="s">
        <v>6</v>
      </c>
      <c r="E711" t="s">
        <v>26</v>
      </c>
      <c r="F711" t="s">
        <v>100</v>
      </c>
      <c r="G711">
        <v>36000</v>
      </c>
      <c r="H711">
        <f>+G711-(I711+L711+N711)</f>
        <v>33872.400000000001</v>
      </c>
      <c r="I711">
        <f t="shared" si="176"/>
        <v>1033.2</v>
      </c>
      <c r="J711">
        <f t="shared" si="177"/>
        <v>2555.9999999999995</v>
      </c>
      <c r="K711">
        <f t="shared" si="178"/>
        <v>396.00000000000006</v>
      </c>
      <c r="L711">
        <f t="shared" si="185"/>
        <v>1094.4000000000001</v>
      </c>
      <c r="M711">
        <f t="shared" si="186"/>
        <v>2552.4</v>
      </c>
      <c r="O711">
        <f>+I711+J711+K711+L711+M711+N711</f>
        <v>7632</v>
      </c>
      <c r="P711">
        <v>25</v>
      </c>
      <c r="T711">
        <v>100</v>
      </c>
      <c r="W711">
        <f t="shared" si="184"/>
        <v>125</v>
      </c>
      <c r="X711">
        <f t="shared" si="180"/>
        <v>2127.6000000000004</v>
      </c>
      <c r="Y711">
        <f>+J711+M711</f>
        <v>5108.3999999999996</v>
      </c>
      <c r="Z711">
        <f>+G711-(W711+X711)</f>
        <v>33747.4</v>
      </c>
      <c r="AA711" t="s">
        <v>897</v>
      </c>
      <c r="AB711">
        <v>2023</v>
      </c>
    </row>
    <row r="712" spans="1:28" x14ac:dyDescent="0.25">
      <c r="A712">
        <v>53</v>
      </c>
      <c r="B712" t="s">
        <v>173</v>
      </c>
      <c r="C712" t="s">
        <v>102</v>
      </c>
      <c r="D712" t="s">
        <v>6</v>
      </c>
      <c r="E712" t="s">
        <v>26</v>
      </c>
      <c r="F712" t="s">
        <v>100</v>
      </c>
      <c r="G712">
        <v>46000</v>
      </c>
      <c r="H712">
        <f t="shared" si="183"/>
        <v>41684.089999999997</v>
      </c>
      <c r="I712">
        <f t="shared" si="176"/>
        <v>1320.2</v>
      </c>
      <c r="J712">
        <f t="shared" si="177"/>
        <v>3265.9999999999995</v>
      </c>
      <c r="K712">
        <f t="shared" si="178"/>
        <v>506.00000000000006</v>
      </c>
      <c r="L712">
        <f t="shared" si="185"/>
        <v>1398.4</v>
      </c>
      <c r="M712">
        <f t="shared" si="186"/>
        <v>3261.4</v>
      </c>
      <c r="N712">
        <v>1597.31</v>
      </c>
      <c r="O712">
        <f t="shared" si="179"/>
        <v>11349.31</v>
      </c>
      <c r="P712">
        <v>25</v>
      </c>
      <c r="T712">
        <v>100</v>
      </c>
      <c r="U712">
        <v>1049.8599999999999</v>
      </c>
      <c r="W712">
        <f t="shared" si="184"/>
        <v>1174.8599999999999</v>
      </c>
      <c r="X712">
        <f t="shared" si="180"/>
        <v>4315.91</v>
      </c>
      <c r="Y712">
        <f t="shared" si="187"/>
        <v>6527.4</v>
      </c>
      <c r="Z712">
        <f t="shared" si="182"/>
        <v>40509.230000000003</v>
      </c>
      <c r="AA712" t="s">
        <v>897</v>
      </c>
      <c r="AB712">
        <v>2023</v>
      </c>
    </row>
    <row r="713" spans="1:28" x14ac:dyDescent="0.25">
      <c r="A713">
        <v>54</v>
      </c>
      <c r="B713" t="s">
        <v>177</v>
      </c>
      <c r="C713" t="s">
        <v>102</v>
      </c>
      <c r="D713" t="s">
        <v>22</v>
      </c>
      <c r="E713" t="s">
        <v>26</v>
      </c>
      <c r="F713" t="s">
        <v>100</v>
      </c>
      <c r="G713">
        <v>46000</v>
      </c>
      <c r="H713">
        <f t="shared" si="183"/>
        <v>43281.4</v>
      </c>
      <c r="I713">
        <f t="shared" si="176"/>
        <v>1320.2</v>
      </c>
      <c r="J713">
        <f t="shared" si="177"/>
        <v>3265.9999999999995</v>
      </c>
      <c r="K713">
        <f t="shared" si="178"/>
        <v>506.00000000000006</v>
      </c>
      <c r="L713">
        <f t="shared" si="185"/>
        <v>1398.4</v>
      </c>
      <c r="M713">
        <f t="shared" si="186"/>
        <v>3261.4</v>
      </c>
      <c r="O713">
        <f t="shared" si="179"/>
        <v>9752</v>
      </c>
      <c r="P713">
        <v>25</v>
      </c>
      <c r="S713">
        <v>514.87</v>
      </c>
      <c r="T713">
        <v>100</v>
      </c>
      <c r="V713">
        <v>1289.46</v>
      </c>
      <c r="W713">
        <f t="shared" si="184"/>
        <v>639.87</v>
      </c>
      <c r="X713">
        <f t="shared" si="180"/>
        <v>2718.6000000000004</v>
      </c>
      <c r="Y713">
        <f t="shared" si="187"/>
        <v>6527.4</v>
      </c>
      <c r="Z713">
        <f t="shared" si="182"/>
        <v>42641.53</v>
      </c>
      <c r="AA713" t="s">
        <v>897</v>
      </c>
      <c r="AB713">
        <v>2023</v>
      </c>
    </row>
    <row r="714" spans="1:28" x14ac:dyDescent="0.25">
      <c r="A714">
        <v>55</v>
      </c>
      <c r="B714" t="s">
        <v>178</v>
      </c>
      <c r="C714" t="s">
        <v>103</v>
      </c>
      <c r="D714" t="s">
        <v>6</v>
      </c>
      <c r="E714" t="s">
        <v>32</v>
      </c>
      <c r="F714" t="s">
        <v>100</v>
      </c>
      <c r="G714">
        <v>36000</v>
      </c>
      <c r="H714">
        <f>+G714-(I714+L714+N714)</f>
        <v>33872.400000000001</v>
      </c>
      <c r="I714">
        <f t="shared" si="176"/>
        <v>1033.2</v>
      </c>
      <c r="J714">
        <f t="shared" si="177"/>
        <v>2555.9999999999995</v>
      </c>
      <c r="K714">
        <f t="shared" si="178"/>
        <v>396.00000000000006</v>
      </c>
      <c r="L714">
        <f t="shared" si="185"/>
        <v>1094.4000000000001</v>
      </c>
      <c r="M714">
        <f t="shared" si="186"/>
        <v>2552.4</v>
      </c>
      <c r="O714">
        <f>+I714+J714+K714+L714+M714+N714</f>
        <v>7632</v>
      </c>
      <c r="P714">
        <v>25</v>
      </c>
      <c r="S714">
        <v>398.64</v>
      </c>
      <c r="T714">
        <v>100</v>
      </c>
      <c r="W714">
        <f t="shared" si="184"/>
        <v>523.64</v>
      </c>
      <c r="X714">
        <f t="shared" si="180"/>
        <v>2127.6000000000004</v>
      </c>
      <c r="Y714">
        <f t="shared" si="187"/>
        <v>5108.3999999999996</v>
      </c>
      <c r="Z714">
        <f t="shared" si="182"/>
        <v>33348.76</v>
      </c>
      <c r="AA714" t="s">
        <v>897</v>
      </c>
      <c r="AB714">
        <v>2023</v>
      </c>
    </row>
    <row r="715" spans="1:28" x14ac:dyDescent="0.25">
      <c r="A715">
        <v>56</v>
      </c>
      <c r="B715" t="s">
        <v>817</v>
      </c>
      <c r="C715" t="s">
        <v>102</v>
      </c>
      <c r="D715" t="s">
        <v>793</v>
      </c>
      <c r="E715" t="s">
        <v>33</v>
      </c>
      <c r="F715" t="s">
        <v>100</v>
      </c>
      <c r="G715">
        <v>8000</v>
      </c>
      <c r="H715">
        <f t="shared" si="183"/>
        <v>7527.2</v>
      </c>
      <c r="I715">
        <f t="shared" si="176"/>
        <v>229.6</v>
      </c>
      <c r="J715">
        <f t="shared" si="177"/>
        <v>568</v>
      </c>
      <c r="K715">
        <f t="shared" si="178"/>
        <v>88.000000000000014</v>
      </c>
      <c r="L715">
        <f t="shared" si="185"/>
        <v>243.2</v>
      </c>
      <c r="M715">
        <f t="shared" si="186"/>
        <v>567.20000000000005</v>
      </c>
      <c r="O715">
        <f t="shared" ref="O715:O722" si="189">+I715+J715+K715+L715+M715+N715</f>
        <v>1696</v>
      </c>
      <c r="P715">
        <v>25</v>
      </c>
      <c r="T715">
        <v>100</v>
      </c>
      <c r="W715">
        <f t="shared" si="184"/>
        <v>125</v>
      </c>
      <c r="X715">
        <f t="shared" si="180"/>
        <v>472.79999999999995</v>
      </c>
      <c r="Y715">
        <f t="shared" si="187"/>
        <v>1135.2</v>
      </c>
      <c r="Z715">
        <f t="shared" si="182"/>
        <v>7402.2</v>
      </c>
      <c r="AA715" t="s">
        <v>897</v>
      </c>
      <c r="AB715">
        <v>2023</v>
      </c>
    </row>
    <row r="716" spans="1:28" x14ac:dyDescent="0.25">
      <c r="A716">
        <v>57</v>
      </c>
      <c r="B716" t="s">
        <v>818</v>
      </c>
      <c r="C716" t="s">
        <v>102</v>
      </c>
      <c r="D716" t="s">
        <v>793</v>
      </c>
      <c r="E716" t="s">
        <v>32</v>
      </c>
      <c r="F716" t="s">
        <v>100</v>
      </c>
      <c r="G716">
        <v>30000</v>
      </c>
      <c r="H716">
        <f t="shared" si="183"/>
        <v>28227</v>
      </c>
      <c r="I716">
        <f t="shared" si="176"/>
        <v>861</v>
      </c>
      <c r="J716">
        <f t="shared" si="177"/>
        <v>2130</v>
      </c>
      <c r="K716">
        <f t="shared" si="178"/>
        <v>330.00000000000006</v>
      </c>
      <c r="L716">
        <f t="shared" si="185"/>
        <v>912</v>
      </c>
      <c r="M716">
        <f t="shared" si="186"/>
        <v>2127</v>
      </c>
      <c r="O716">
        <f t="shared" si="189"/>
        <v>6360</v>
      </c>
      <c r="P716">
        <v>25</v>
      </c>
      <c r="T716">
        <v>100</v>
      </c>
      <c r="W716">
        <f t="shared" si="184"/>
        <v>125</v>
      </c>
      <c r="X716">
        <f t="shared" si="180"/>
        <v>1773</v>
      </c>
      <c r="Y716">
        <f t="shared" si="187"/>
        <v>4257</v>
      </c>
      <c r="Z716">
        <f t="shared" si="182"/>
        <v>28102</v>
      </c>
      <c r="AA716" t="s">
        <v>897</v>
      </c>
      <c r="AB716">
        <v>2023</v>
      </c>
    </row>
    <row r="717" spans="1:28" x14ac:dyDescent="0.25">
      <c r="A717">
        <v>58</v>
      </c>
      <c r="B717" t="s">
        <v>819</v>
      </c>
      <c r="C717" t="s">
        <v>103</v>
      </c>
      <c r="D717" t="s">
        <v>6</v>
      </c>
      <c r="E717" t="s">
        <v>32</v>
      </c>
      <c r="F717" t="s">
        <v>100</v>
      </c>
      <c r="G717">
        <v>30000</v>
      </c>
      <c r="H717">
        <f>+G717-(I717+L717+N717)</f>
        <v>28227</v>
      </c>
      <c r="I717">
        <f t="shared" si="176"/>
        <v>861</v>
      </c>
      <c r="J717">
        <f t="shared" si="177"/>
        <v>2130</v>
      </c>
      <c r="K717">
        <f t="shared" si="178"/>
        <v>330.00000000000006</v>
      </c>
      <c r="L717">
        <f t="shared" si="185"/>
        <v>912</v>
      </c>
      <c r="M717">
        <f t="shared" si="186"/>
        <v>2127</v>
      </c>
      <c r="O717">
        <f t="shared" si="189"/>
        <v>6360</v>
      </c>
      <c r="P717">
        <v>25</v>
      </c>
      <c r="S717">
        <v>392.38</v>
      </c>
      <c r="T717">
        <v>100</v>
      </c>
      <c r="W717">
        <f t="shared" si="184"/>
        <v>517.38</v>
      </c>
      <c r="X717">
        <f t="shared" si="180"/>
        <v>1773</v>
      </c>
      <c r="Y717">
        <f t="shared" si="187"/>
        <v>4257</v>
      </c>
      <c r="Z717">
        <f t="shared" si="182"/>
        <v>27709.62</v>
      </c>
      <c r="AA717" t="s">
        <v>897</v>
      </c>
      <c r="AB717">
        <v>2023</v>
      </c>
    </row>
    <row r="718" spans="1:28" x14ac:dyDescent="0.25">
      <c r="A718">
        <v>59</v>
      </c>
      <c r="B718" t="s">
        <v>820</v>
      </c>
      <c r="C718" t="s">
        <v>102</v>
      </c>
      <c r="D718" t="s">
        <v>10</v>
      </c>
      <c r="E718" t="s">
        <v>894</v>
      </c>
      <c r="F718" t="s">
        <v>100</v>
      </c>
      <c r="G718">
        <v>46000</v>
      </c>
      <c r="H718">
        <f t="shared" si="183"/>
        <v>43281.4</v>
      </c>
      <c r="I718">
        <f t="shared" si="176"/>
        <v>1320.2</v>
      </c>
      <c r="J718">
        <f t="shared" si="177"/>
        <v>3265.9999999999995</v>
      </c>
      <c r="K718">
        <f t="shared" si="178"/>
        <v>506.00000000000006</v>
      </c>
      <c r="L718">
        <f t="shared" si="185"/>
        <v>1398.4</v>
      </c>
      <c r="M718">
        <f t="shared" si="186"/>
        <v>3261.4</v>
      </c>
      <c r="O718">
        <f t="shared" si="189"/>
        <v>9752</v>
      </c>
      <c r="P718">
        <v>25</v>
      </c>
      <c r="Q718">
        <v>500</v>
      </c>
      <c r="S718">
        <v>398.64</v>
      </c>
      <c r="T718">
        <v>100</v>
      </c>
      <c r="U718">
        <v>1289.46</v>
      </c>
      <c r="W718">
        <f t="shared" si="184"/>
        <v>2313.1</v>
      </c>
      <c r="X718">
        <f t="shared" si="180"/>
        <v>2718.6000000000004</v>
      </c>
      <c r="Y718">
        <f t="shared" si="187"/>
        <v>6527.4</v>
      </c>
      <c r="Z718">
        <f t="shared" si="182"/>
        <v>40968.300000000003</v>
      </c>
      <c r="AA718" t="s">
        <v>897</v>
      </c>
      <c r="AB718">
        <v>2023</v>
      </c>
    </row>
    <row r="719" spans="1:28" x14ac:dyDescent="0.25">
      <c r="A719">
        <v>60</v>
      </c>
      <c r="B719" t="s">
        <v>822</v>
      </c>
      <c r="C719" t="s">
        <v>103</v>
      </c>
      <c r="D719" t="s">
        <v>12</v>
      </c>
      <c r="E719" t="s">
        <v>32</v>
      </c>
      <c r="F719" t="s">
        <v>100</v>
      </c>
      <c r="G719">
        <v>46000</v>
      </c>
      <c r="H719">
        <f t="shared" si="183"/>
        <v>43281.4</v>
      </c>
      <c r="I719">
        <f t="shared" si="176"/>
        <v>1320.2</v>
      </c>
      <c r="J719">
        <f t="shared" si="177"/>
        <v>3265.9999999999995</v>
      </c>
      <c r="K719">
        <f t="shared" si="178"/>
        <v>506.00000000000006</v>
      </c>
      <c r="L719">
        <f t="shared" si="185"/>
        <v>1398.4</v>
      </c>
      <c r="M719">
        <f t="shared" si="186"/>
        <v>3261.4</v>
      </c>
      <c r="O719">
        <f t="shared" si="189"/>
        <v>9752</v>
      </c>
      <c r="P719">
        <v>25</v>
      </c>
      <c r="S719">
        <v>1013.27</v>
      </c>
      <c r="T719">
        <v>100</v>
      </c>
      <c r="U719">
        <f>IF((H719*12)&gt;867123.01,(79776+(((H719*12)-867123.01)*0.25))/12,IF((H719*12)&gt;624329.01,(31216+(((H719*12)-624329.01)*0.2))/12,IF((H719*12)&gt;416220.01,(((H719*12)-416220.01)*0.15)/12,0)))</f>
        <v>1289.4598750000005</v>
      </c>
      <c r="W719">
        <f t="shared" si="184"/>
        <v>2427.7298750000004</v>
      </c>
      <c r="X719">
        <f t="shared" si="180"/>
        <v>2718.6000000000004</v>
      </c>
      <c r="Y719">
        <f t="shared" si="187"/>
        <v>6527.4</v>
      </c>
      <c r="Z719">
        <f t="shared" si="182"/>
        <v>40853.670124999997</v>
      </c>
      <c r="AA719" t="s">
        <v>897</v>
      </c>
      <c r="AB719">
        <v>2023</v>
      </c>
    </row>
    <row r="720" spans="1:28" x14ac:dyDescent="0.25">
      <c r="A720">
        <v>61</v>
      </c>
      <c r="B720" t="s">
        <v>823</v>
      </c>
      <c r="C720" t="s">
        <v>102</v>
      </c>
      <c r="D720" t="s">
        <v>94</v>
      </c>
      <c r="E720" t="s">
        <v>32</v>
      </c>
      <c r="F720" t="s">
        <v>100</v>
      </c>
      <c r="G720">
        <v>46000</v>
      </c>
      <c r="H720">
        <f t="shared" si="183"/>
        <v>43281.4</v>
      </c>
      <c r="I720">
        <f t="shared" si="176"/>
        <v>1320.2</v>
      </c>
      <c r="J720">
        <f t="shared" si="177"/>
        <v>3265.9999999999995</v>
      </c>
      <c r="K720">
        <f t="shared" si="178"/>
        <v>506.00000000000006</v>
      </c>
      <c r="L720">
        <f t="shared" si="185"/>
        <v>1398.4</v>
      </c>
      <c r="M720">
        <f t="shared" si="186"/>
        <v>3261.4</v>
      </c>
      <c r="O720">
        <f t="shared" si="189"/>
        <v>9752</v>
      </c>
      <c r="P720">
        <v>25</v>
      </c>
      <c r="S720">
        <v>683.34</v>
      </c>
      <c r="T720">
        <v>100</v>
      </c>
      <c r="U720">
        <v>1289.46</v>
      </c>
      <c r="W720">
        <f t="shared" si="184"/>
        <v>2097.8000000000002</v>
      </c>
      <c r="X720">
        <f t="shared" si="180"/>
        <v>2718.6000000000004</v>
      </c>
      <c r="Y720">
        <f t="shared" si="187"/>
        <v>6527.4</v>
      </c>
      <c r="Z720">
        <f t="shared" si="182"/>
        <v>41183.599999999999</v>
      </c>
      <c r="AA720" t="s">
        <v>897</v>
      </c>
      <c r="AB720">
        <v>2023</v>
      </c>
    </row>
    <row r="721" spans="1:28" x14ac:dyDescent="0.25">
      <c r="A721">
        <v>62</v>
      </c>
      <c r="B721" t="s">
        <v>824</v>
      </c>
      <c r="C721" t="s">
        <v>103</v>
      </c>
      <c r="D721" t="s">
        <v>22</v>
      </c>
      <c r="E721" t="s">
        <v>32</v>
      </c>
      <c r="F721" t="s">
        <v>100</v>
      </c>
      <c r="G721">
        <v>36000</v>
      </c>
      <c r="H721">
        <f t="shared" si="183"/>
        <v>33872.400000000001</v>
      </c>
      <c r="I721">
        <f t="shared" si="176"/>
        <v>1033.2</v>
      </c>
      <c r="J721">
        <f t="shared" si="177"/>
        <v>2555.9999999999995</v>
      </c>
      <c r="K721">
        <f t="shared" si="178"/>
        <v>396.00000000000006</v>
      </c>
      <c r="L721">
        <f t="shared" si="185"/>
        <v>1094.4000000000001</v>
      </c>
      <c r="M721">
        <f t="shared" si="186"/>
        <v>2552.4</v>
      </c>
      <c r="O721">
        <f t="shared" si="189"/>
        <v>7632</v>
      </c>
      <c r="P721">
        <v>25</v>
      </c>
      <c r="S721">
        <v>1350.64</v>
      </c>
      <c r="T721">
        <v>100</v>
      </c>
      <c r="W721">
        <f t="shared" si="184"/>
        <v>1475.64</v>
      </c>
      <c r="X721">
        <f t="shared" si="180"/>
        <v>2127.6000000000004</v>
      </c>
      <c r="Y721">
        <f t="shared" si="187"/>
        <v>5108.3999999999996</v>
      </c>
      <c r="Z721">
        <f t="shared" si="182"/>
        <v>32396.76</v>
      </c>
      <c r="AA721" t="s">
        <v>897</v>
      </c>
      <c r="AB721">
        <v>2023</v>
      </c>
    </row>
    <row r="722" spans="1:28" x14ac:dyDescent="0.25">
      <c r="A722">
        <v>63</v>
      </c>
      <c r="B722" t="s">
        <v>825</v>
      </c>
      <c r="C722" t="s">
        <v>103</v>
      </c>
      <c r="D722" t="s">
        <v>793</v>
      </c>
      <c r="E722" t="s">
        <v>32</v>
      </c>
      <c r="F722" t="s">
        <v>100</v>
      </c>
      <c r="G722">
        <v>46000</v>
      </c>
      <c r="H722">
        <f t="shared" si="183"/>
        <v>43281.4</v>
      </c>
      <c r="I722">
        <f t="shared" si="176"/>
        <v>1320.2</v>
      </c>
      <c r="J722">
        <f t="shared" si="177"/>
        <v>3265.9999999999995</v>
      </c>
      <c r="K722">
        <f t="shared" si="178"/>
        <v>506.00000000000006</v>
      </c>
      <c r="L722">
        <f t="shared" si="185"/>
        <v>1398.4</v>
      </c>
      <c r="M722">
        <f t="shared" si="186"/>
        <v>3261.4</v>
      </c>
      <c r="O722">
        <f t="shared" si="189"/>
        <v>9752</v>
      </c>
      <c r="P722">
        <v>25</v>
      </c>
      <c r="T722">
        <v>100</v>
      </c>
      <c r="U722">
        <v>0</v>
      </c>
      <c r="V722">
        <v>1289.46</v>
      </c>
      <c r="W722">
        <f t="shared" si="184"/>
        <v>125</v>
      </c>
      <c r="X722">
        <f t="shared" si="180"/>
        <v>2718.6000000000004</v>
      </c>
      <c r="Y722">
        <f t="shared" si="187"/>
        <v>6527.4</v>
      </c>
      <c r="Z722">
        <f t="shared" si="182"/>
        <v>43156.4</v>
      </c>
      <c r="AA722" t="s">
        <v>897</v>
      </c>
      <c r="AB722">
        <v>2023</v>
      </c>
    </row>
    <row r="723" spans="1:28" x14ac:dyDescent="0.25">
      <c r="A723">
        <v>64</v>
      </c>
      <c r="B723" t="s">
        <v>179</v>
      </c>
      <c r="C723" t="s">
        <v>103</v>
      </c>
      <c r="D723" t="s">
        <v>800</v>
      </c>
      <c r="E723" t="s">
        <v>32</v>
      </c>
      <c r="F723" t="s">
        <v>100</v>
      </c>
      <c r="G723">
        <v>46000</v>
      </c>
      <c r="H723">
        <f t="shared" si="183"/>
        <v>43281.4</v>
      </c>
      <c r="I723">
        <f t="shared" si="176"/>
        <v>1320.2</v>
      </c>
      <c r="J723">
        <f t="shared" si="177"/>
        <v>3265.9999999999995</v>
      </c>
      <c r="K723">
        <f t="shared" si="178"/>
        <v>506.00000000000006</v>
      </c>
      <c r="L723">
        <f t="shared" si="185"/>
        <v>1398.4</v>
      </c>
      <c r="M723">
        <f t="shared" si="186"/>
        <v>3261.4</v>
      </c>
      <c r="O723">
        <f t="shared" si="179"/>
        <v>9752</v>
      </c>
      <c r="P723">
        <v>25</v>
      </c>
      <c r="Q723">
        <v>1000</v>
      </c>
      <c r="S723">
        <v>528.26</v>
      </c>
      <c r="T723">
        <v>100</v>
      </c>
      <c r="V723">
        <v>1289.46</v>
      </c>
      <c r="W723">
        <f t="shared" si="184"/>
        <v>1653.26</v>
      </c>
      <c r="X723">
        <f t="shared" si="180"/>
        <v>2718.6000000000004</v>
      </c>
      <c r="Y723">
        <f t="shared" si="187"/>
        <v>6527.4</v>
      </c>
      <c r="Z723">
        <f t="shared" si="182"/>
        <v>41628.14</v>
      </c>
      <c r="AA723" t="s">
        <v>897</v>
      </c>
      <c r="AB723">
        <v>2023</v>
      </c>
    </row>
    <row r="724" spans="1:28" x14ac:dyDescent="0.25">
      <c r="A724">
        <v>65</v>
      </c>
      <c r="B724" t="s">
        <v>180</v>
      </c>
      <c r="C724" t="s">
        <v>103</v>
      </c>
      <c r="D724" t="s">
        <v>22</v>
      </c>
      <c r="E724" t="s">
        <v>32</v>
      </c>
      <c r="F724" t="s">
        <v>100</v>
      </c>
      <c r="G724">
        <v>36000</v>
      </c>
      <c r="H724">
        <f t="shared" si="183"/>
        <v>32275.09</v>
      </c>
      <c r="I724">
        <f t="shared" si="176"/>
        <v>1033.2</v>
      </c>
      <c r="J724">
        <f t="shared" si="177"/>
        <v>2555.9999999999995</v>
      </c>
      <c r="K724">
        <f t="shared" si="178"/>
        <v>396.00000000000006</v>
      </c>
      <c r="L724">
        <f t="shared" si="185"/>
        <v>1094.4000000000001</v>
      </c>
      <c r="M724">
        <f t="shared" si="186"/>
        <v>2552.4</v>
      </c>
      <c r="N724">
        <v>1597.31</v>
      </c>
      <c r="O724">
        <f t="shared" si="179"/>
        <v>9229.31</v>
      </c>
      <c r="P724">
        <v>25</v>
      </c>
      <c r="S724">
        <v>2157.4899999999998</v>
      </c>
      <c r="T724">
        <v>100</v>
      </c>
      <c r="W724">
        <f t="shared" si="184"/>
        <v>2282.4899999999998</v>
      </c>
      <c r="X724">
        <f t="shared" si="180"/>
        <v>3724.9100000000003</v>
      </c>
      <c r="Y724">
        <f t="shared" si="187"/>
        <v>5108.3999999999996</v>
      </c>
      <c r="Z724">
        <f t="shared" si="182"/>
        <v>29992.6</v>
      </c>
      <c r="AA724" t="s">
        <v>897</v>
      </c>
      <c r="AB724">
        <v>2023</v>
      </c>
    </row>
    <row r="725" spans="1:28" x14ac:dyDescent="0.25">
      <c r="A725">
        <v>66</v>
      </c>
      <c r="B725" t="s">
        <v>183</v>
      </c>
      <c r="C725" t="s">
        <v>103</v>
      </c>
      <c r="D725" t="s">
        <v>22</v>
      </c>
      <c r="E725" t="s">
        <v>52</v>
      </c>
      <c r="F725" t="s">
        <v>100</v>
      </c>
      <c r="G725">
        <v>36000</v>
      </c>
      <c r="H725">
        <f t="shared" si="183"/>
        <v>33872.400000000001</v>
      </c>
      <c r="I725">
        <f t="shared" ref="I725:I768" si="190">IF(G725&lt;=374040,G725*2.87%,9334.68)</f>
        <v>1033.2</v>
      </c>
      <c r="J725">
        <f t="shared" ref="J725:J768" si="191">IF(G725&lt;=374040,G725*7.1%,23092.75)</f>
        <v>2555.9999999999995</v>
      </c>
      <c r="K725">
        <f t="shared" ref="K725:K768" si="192">IF(G725&lt;=74808,G725*1.1%,822.89)</f>
        <v>396.00000000000006</v>
      </c>
      <c r="L725">
        <f t="shared" si="185"/>
        <v>1094.4000000000001</v>
      </c>
      <c r="M725">
        <f t="shared" si="186"/>
        <v>2552.4</v>
      </c>
      <c r="O725">
        <f t="shared" ref="O725:O750" si="193">+I725+J725+K725+L725+M725+N725</f>
        <v>7632</v>
      </c>
      <c r="P725">
        <v>25</v>
      </c>
      <c r="Q725">
        <v>1500</v>
      </c>
      <c r="S725">
        <v>463.95</v>
      </c>
      <c r="T725">
        <v>100</v>
      </c>
      <c r="W725">
        <f t="shared" si="184"/>
        <v>2088.9499999999998</v>
      </c>
      <c r="X725">
        <f t="shared" ref="X725:X768" si="194">+I725+L725+N725</f>
        <v>2127.6000000000004</v>
      </c>
      <c r="Y725">
        <f t="shared" si="187"/>
        <v>5108.3999999999996</v>
      </c>
      <c r="Z725">
        <f t="shared" ref="Z725:Z730" si="195">+G725-(W725+X725)</f>
        <v>31783.45</v>
      </c>
      <c r="AA725" t="s">
        <v>897</v>
      </c>
      <c r="AB725">
        <v>2023</v>
      </c>
    </row>
    <row r="726" spans="1:28" x14ac:dyDescent="0.25">
      <c r="A726">
        <v>67</v>
      </c>
      <c r="B726" t="s">
        <v>185</v>
      </c>
      <c r="C726" t="s">
        <v>103</v>
      </c>
      <c r="D726" t="s">
        <v>22</v>
      </c>
      <c r="E726" t="s">
        <v>789</v>
      </c>
      <c r="F726" t="s">
        <v>100</v>
      </c>
      <c r="G726">
        <v>46000</v>
      </c>
      <c r="H726">
        <f t="shared" ref="H726:H750" si="196">+G726-(I726+L726+N726)</f>
        <v>43281.4</v>
      </c>
      <c r="I726">
        <f t="shared" si="190"/>
        <v>1320.2</v>
      </c>
      <c r="J726">
        <f t="shared" si="191"/>
        <v>3265.9999999999995</v>
      </c>
      <c r="K726">
        <f t="shared" si="192"/>
        <v>506.00000000000006</v>
      </c>
      <c r="L726">
        <f t="shared" si="185"/>
        <v>1398.4</v>
      </c>
      <c r="M726">
        <f t="shared" si="186"/>
        <v>3261.4</v>
      </c>
      <c r="O726">
        <f t="shared" si="193"/>
        <v>9752</v>
      </c>
      <c r="P726">
        <v>25</v>
      </c>
      <c r="Q726">
        <v>200</v>
      </c>
      <c r="S726">
        <v>1195.92</v>
      </c>
      <c r="T726">
        <v>100</v>
      </c>
      <c r="U726">
        <v>1289.46</v>
      </c>
      <c r="V726">
        <v>637.30999999999995</v>
      </c>
      <c r="W726">
        <f t="shared" ref="W726:W762" si="197">P726+Q726+R726+S726+T726+U726</f>
        <v>2810.38</v>
      </c>
      <c r="X726">
        <f t="shared" si="194"/>
        <v>2718.6000000000004</v>
      </c>
      <c r="Y726">
        <f t="shared" si="187"/>
        <v>6527.4</v>
      </c>
      <c r="Z726">
        <f t="shared" si="195"/>
        <v>40471.019999999997</v>
      </c>
      <c r="AA726" t="s">
        <v>897</v>
      </c>
      <c r="AB726">
        <v>2023</v>
      </c>
    </row>
    <row r="727" spans="1:28" x14ac:dyDescent="0.25">
      <c r="A727">
        <v>68</v>
      </c>
      <c r="B727" t="s">
        <v>186</v>
      </c>
      <c r="C727" t="s">
        <v>102</v>
      </c>
      <c r="D727" t="s">
        <v>17</v>
      </c>
      <c r="E727" t="s">
        <v>36</v>
      </c>
      <c r="F727" t="s">
        <v>100</v>
      </c>
      <c r="G727">
        <v>46000</v>
      </c>
      <c r="H727">
        <f t="shared" si="196"/>
        <v>43281.4</v>
      </c>
      <c r="I727">
        <f t="shared" si="190"/>
        <v>1320.2</v>
      </c>
      <c r="J727">
        <f t="shared" si="191"/>
        <v>3265.9999999999995</v>
      </c>
      <c r="K727">
        <f t="shared" si="192"/>
        <v>506.00000000000006</v>
      </c>
      <c r="L727">
        <f t="shared" ref="L727:L768" si="198">IF(G727&lt;=187020,G727*3.04%,4943.8)</f>
        <v>1398.4</v>
      </c>
      <c r="M727">
        <f t="shared" ref="M727:M768" si="199">IF(G727&lt;=187020,G727*7.09%,11530.11)</f>
        <v>3261.4</v>
      </c>
      <c r="O727">
        <f t="shared" si="193"/>
        <v>9752</v>
      </c>
      <c r="P727">
        <v>25</v>
      </c>
      <c r="S727">
        <v>710.41</v>
      </c>
      <c r="T727">
        <v>100</v>
      </c>
      <c r="U727">
        <v>1203.53</v>
      </c>
      <c r="V727">
        <v>1289.46</v>
      </c>
      <c r="W727">
        <f t="shared" si="197"/>
        <v>2038.94</v>
      </c>
      <c r="X727">
        <f t="shared" si="194"/>
        <v>2718.6000000000004</v>
      </c>
      <c r="Y727">
        <f t="shared" si="187"/>
        <v>6527.4</v>
      </c>
      <c r="Z727">
        <f t="shared" si="195"/>
        <v>41242.46</v>
      </c>
      <c r="AA727" t="s">
        <v>897</v>
      </c>
      <c r="AB727">
        <v>2023</v>
      </c>
    </row>
    <row r="728" spans="1:28" x14ac:dyDescent="0.25">
      <c r="A728">
        <v>69</v>
      </c>
      <c r="B728" t="s">
        <v>188</v>
      </c>
      <c r="C728" t="s">
        <v>102</v>
      </c>
      <c r="D728" t="s">
        <v>10</v>
      </c>
      <c r="E728" t="s">
        <v>33</v>
      </c>
      <c r="F728" t="s">
        <v>100</v>
      </c>
      <c r="G728">
        <v>36000</v>
      </c>
      <c r="H728">
        <f t="shared" si="196"/>
        <v>30677.78</v>
      </c>
      <c r="I728">
        <f t="shared" si="190"/>
        <v>1033.2</v>
      </c>
      <c r="J728">
        <f t="shared" si="191"/>
        <v>2555.9999999999995</v>
      </c>
      <c r="K728">
        <f t="shared" si="192"/>
        <v>396.00000000000006</v>
      </c>
      <c r="L728">
        <f t="shared" si="198"/>
        <v>1094.4000000000001</v>
      </c>
      <c r="M728">
        <f t="shared" si="199"/>
        <v>2552.4</v>
      </c>
      <c r="N728">
        <v>3194.62</v>
      </c>
      <c r="O728">
        <f t="shared" si="193"/>
        <v>10826.619999999999</v>
      </c>
      <c r="P728">
        <v>25</v>
      </c>
      <c r="S728">
        <v>2184.66</v>
      </c>
      <c r="T728">
        <v>100</v>
      </c>
      <c r="W728">
        <f t="shared" si="197"/>
        <v>2309.66</v>
      </c>
      <c r="X728">
        <f t="shared" si="194"/>
        <v>5322.22</v>
      </c>
      <c r="Y728">
        <f t="shared" si="187"/>
        <v>5108.3999999999996</v>
      </c>
      <c r="Z728">
        <f t="shared" si="195"/>
        <v>28368.12</v>
      </c>
      <c r="AA728" t="s">
        <v>897</v>
      </c>
      <c r="AB728">
        <v>2023</v>
      </c>
    </row>
    <row r="729" spans="1:28" x14ac:dyDescent="0.25">
      <c r="A729">
        <v>70</v>
      </c>
      <c r="B729" t="s">
        <v>190</v>
      </c>
      <c r="C729" t="s">
        <v>102</v>
      </c>
      <c r="D729" t="s">
        <v>801</v>
      </c>
      <c r="E729" t="s">
        <v>38</v>
      </c>
      <c r="F729" t="s">
        <v>100</v>
      </c>
      <c r="G729">
        <v>36000</v>
      </c>
      <c r="H729">
        <f t="shared" si="196"/>
        <v>33872.400000000001</v>
      </c>
      <c r="I729">
        <f t="shared" si="190"/>
        <v>1033.2</v>
      </c>
      <c r="J729">
        <f t="shared" si="191"/>
        <v>2555.9999999999995</v>
      </c>
      <c r="K729">
        <f t="shared" si="192"/>
        <v>396.00000000000006</v>
      </c>
      <c r="L729">
        <f t="shared" si="198"/>
        <v>1094.4000000000001</v>
      </c>
      <c r="M729">
        <f t="shared" si="199"/>
        <v>2552.4</v>
      </c>
      <c r="O729">
        <f t="shared" si="193"/>
        <v>7632</v>
      </c>
      <c r="P729">
        <v>25</v>
      </c>
      <c r="Q729">
        <v>6505.87</v>
      </c>
      <c r="S729">
        <v>1217.29</v>
      </c>
      <c r="T729">
        <v>100</v>
      </c>
      <c r="W729">
        <f t="shared" si="197"/>
        <v>7848.16</v>
      </c>
      <c r="X729">
        <f t="shared" si="194"/>
        <v>2127.6000000000004</v>
      </c>
      <c r="Y729">
        <f t="shared" si="187"/>
        <v>5108.3999999999996</v>
      </c>
      <c r="Z729">
        <f t="shared" si="195"/>
        <v>26024.239999999998</v>
      </c>
      <c r="AA729" t="s">
        <v>897</v>
      </c>
      <c r="AB729">
        <v>2023</v>
      </c>
    </row>
    <row r="730" spans="1:28" x14ac:dyDescent="0.25">
      <c r="A730">
        <v>71</v>
      </c>
      <c r="B730" t="s">
        <v>854</v>
      </c>
      <c r="C730" t="s">
        <v>103</v>
      </c>
      <c r="D730" t="s">
        <v>94</v>
      </c>
      <c r="E730" t="s">
        <v>855</v>
      </c>
      <c r="F730" t="s">
        <v>100</v>
      </c>
      <c r="G730">
        <v>46000</v>
      </c>
      <c r="H730">
        <f t="shared" si="196"/>
        <v>43281.4</v>
      </c>
      <c r="I730">
        <f t="shared" si="190"/>
        <v>1320.2</v>
      </c>
      <c r="J730">
        <f t="shared" si="191"/>
        <v>3265.9999999999995</v>
      </c>
      <c r="K730">
        <f t="shared" si="192"/>
        <v>506.00000000000006</v>
      </c>
      <c r="L730">
        <f t="shared" si="198"/>
        <v>1398.4</v>
      </c>
      <c r="M730">
        <f t="shared" si="199"/>
        <v>3261.4</v>
      </c>
      <c r="O730">
        <f t="shared" si="193"/>
        <v>9752</v>
      </c>
      <c r="P730">
        <v>25</v>
      </c>
      <c r="Q730">
        <v>5000</v>
      </c>
      <c r="S730">
        <v>494.93</v>
      </c>
      <c r="T730">
        <v>100</v>
      </c>
      <c r="U730">
        <f>IF((H730*12)&gt;867123.01,(79776+(((H730*12)-867123.01)*0.25))/12,IF((H730*12)&gt;624329.01,(31216+(((H730*12)-624329.01)*0.2))/12,IF((H730*12)&gt;416220.01,(((H730*12)-416220.01)*0.15)/12,0)))</f>
        <v>1289.4598750000005</v>
      </c>
      <c r="W730">
        <f t="shared" si="197"/>
        <v>6909.3898750000008</v>
      </c>
      <c r="X730">
        <f t="shared" si="194"/>
        <v>2718.6000000000004</v>
      </c>
      <c r="Y730">
        <f t="shared" si="187"/>
        <v>6527.4</v>
      </c>
      <c r="Z730">
        <f t="shared" si="195"/>
        <v>36372.010125000001</v>
      </c>
      <c r="AA730" t="s">
        <v>897</v>
      </c>
      <c r="AB730">
        <v>2023</v>
      </c>
    </row>
    <row r="731" spans="1:28" x14ac:dyDescent="0.25">
      <c r="A731">
        <v>72</v>
      </c>
      <c r="B731" t="s">
        <v>201</v>
      </c>
      <c r="C731" t="s">
        <v>102</v>
      </c>
      <c r="D731" t="s">
        <v>22</v>
      </c>
      <c r="E731" t="s">
        <v>32</v>
      </c>
      <c r="F731" t="s">
        <v>100</v>
      </c>
      <c r="G731">
        <v>36000</v>
      </c>
      <c r="H731">
        <f t="shared" si="196"/>
        <v>33872.400000000001</v>
      </c>
      <c r="I731">
        <f t="shared" si="190"/>
        <v>1033.2</v>
      </c>
      <c r="J731">
        <f t="shared" si="191"/>
        <v>2555.9999999999995</v>
      </c>
      <c r="K731">
        <f t="shared" si="192"/>
        <v>396.00000000000006</v>
      </c>
      <c r="L731">
        <f t="shared" si="198"/>
        <v>1094.4000000000001</v>
      </c>
      <c r="M731">
        <f t="shared" si="199"/>
        <v>2552.4</v>
      </c>
      <c r="O731">
        <f t="shared" si="193"/>
        <v>7632</v>
      </c>
      <c r="P731">
        <v>25</v>
      </c>
      <c r="Q731">
        <v>2125.4899999999998</v>
      </c>
      <c r="T731">
        <v>100</v>
      </c>
      <c r="W731">
        <f t="shared" si="197"/>
        <v>2250.4899999999998</v>
      </c>
      <c r="X731">
        <f t="shared" si="194"/>
        <v>2127.6000000000004</v>
      </c>
      <c r="Y731">
        <f>+J731+M731</f>
        <v>5108.3999999999996</v>
      </c>
      <c r="Z731">
        <f>+G731-(W731+X731)</f>
        <v>31621.91</v>
      </c>
      <c r="AA731" t="s">
        <v>897</v>
      </c>
      <c r="AB731">
        <v>2023</v>
      </c>
    </row>
    <row r="732" spans="1:28" x14ac:dyDescent="0.25">
      <c r="A732">
        <v>73</v>
      </c>
      <c r="B732" t="s">
        <v>207</v>
      </c>
      <c r="C732" t="s">
        <v>103</v>
      </c>
      <c r="D732" t="s">
        <v>6</v>
      </c>
      <c r="E732" t="s">
        <v>28</v>
      </c>
      <c r="F732" t="s">
        <v>100</v>
      </c>
      <c r="G732">
        <v>25000</v>
      </c>
      <c r="H732">
        <f t="shared" si="196"/>
        <v>23522.5</v>
      </c>
      <c r="I732">
        <f t="shared" si="190"/>
        <v>717.5</v>
      </c>
      <c r="J732">
        <f t="shared" si="191"/>
        <v>1774.9999999999998</v>
      </c>
      <c r="K732">
        <f t="shared" si="192"/>
        <v>275</v>
      </c>
      <c r="L732">
        <f t="shared" si="198"/>
        <v>760</v>
      </c>
      <c r="M732">
        <f t="shared" si="199"/>
        <v>1772.5000000000002</v>
      </c>
      <c r="O732">
        <f t="shared" si="193"/>
        <v>5300</v>
      </c>
      <c r="P732">
        <v>25</v>
      </c>
      <c r="Q732">
        <v>9635.91</v>
      </c>
      <c r="S732">
        <v>2657.6</v>
      </c>
      <c r="T732">
        <v>100</v>
      </c>
      <c r="W732">
        <f t="shared" si="197"/>
        <v>12418.51</v>
      </c>
      <c r="X732">
        <f t="shared" si="194"/>
        <v>1477.5</v>
      </c>
      <c r="Y732">
        <f>+J732+M732</f>
        <v>3547.5</v>
      </c>
      <c r="Z732">
        <f>+G732-(W732+X732)</f>
        <v>11103.99</v>
      </c>
      <c r="AA732" t="s">
        <v>897</v>
      </c>
      <c r="AB732">
        <v>2023</v>
      </c>
    </row>
    <row r="733" spans="1:28" x14ac:dyDescent="0.25">
      <c r="A733">
        <v>74</v>
      </c>
      <c r="B733" t="s">
        <v>878</v>
      </c>
      <c r="C733" t="s">
        <v>103</v>
      </c>
      <c r="D733" t="s">
        <v>22</v>
      </c>
      <c r="E733" t="s">
        <v>835</v>
      </c>
      <c r="F733" t="s">
        <v>100</v>
      </c>
      <c r="G733">
        <v>30000</v>
      </c>
      <c r="H733">
        <f t="shared" si="196"/>
        <v>28227</v>
      </c>
      <c r="I733">
        <f t="shared" si="190"/>
        <v>861</v>
      </c>
      <c r="J733">
        <f t="shared" si="191"/>
        <v>2130</v>
      </c>
      <c r="K733">
        <f t="shared" si="192"/>
        <v>330.00000000000006</v>
      </c>
      <c r="L733">
        <f t="shared" si="198"/>
        <v>912</v>
      </c>
      <c r="M733">
        <f t="shared" si="199"/>
        <v>2127</v>
      </c>
      <c r="O733">
        <f t="shared" si="193"/>
        <v>6360</v>
      </c>
      <c r="P733">
        <v>25</v>
      </c>
      <c r="Q733">
        <v>2995.75</v>
      </c>
      <c r="T733">
        <v>100</v>
      </c>
      <c r="W733">
        <f t="shared" si="197"/>
        <v>3120.75</v>
      </c>
      <c r="X733">
        <f t="shared" si="194"/>
        <v>1773</v>
      </c>
      <c r="Y733">
        <f>+J733+M733</f>
        <v>4257</v>
      </c>
      <c r="Z733">
        <f>+G733-(W733+X733)</f>
        <v>25106.25</v>
      </c>
      <c r="AA733" t="s">
        <v>897</v>
      </c>
      <c r="AB733">
        <v>2023</v>
      </c>
    </row>
    <row r="734" spans="1:28" x14ac:dyDescent="0.25">
      <c r="A734">
        <v>75</v>
      </c>
      <c r="B734" t="s">
        <v>815</v>
      </c>
      <c r="C734" t="s">
        <v>102</v>
      </c>
      <c r="D734" t="s">
        <v>811</v>
      </c>
      <c r="E734" t="s">
        <v>619</v>
      </c>
      <c r="F734" t="s">
        <v>85</v>
      </c>
      <c r="G734">
        <v>30000</v>
      </c>
      <c r="H734">
        <f t="shared" si="196"/>
        <v>28227</v>
      </c>
      <c r="I734">
        <f t="shared" si="190"/>
        <v>861</v>
      </c>
      <c r="J734">
        <f t="shared" si="191"/>
        <v>2130</v>
      </c>
      <c r="K734">
        <f t="shared" si="192"/>
        <v>330.00000000000006</v>
      </c>
      <c r="L734">
        <f t="shared" si="198"/>
        <v>912</v>
      </c>
      <c r="M734">
        <f t="shared" si="199"/>
        <v>2127</v>
      </c>
      <c r="O734">
        <f t="shared" si="193"/>
        <v>6360</v>
      </c>
      <c r="P734">
        <v>25</v>
      </c>
      <c r="Q734">
        <v>500</v>
      </c>
      <c r="T734">
        <v>100</v>
      </c>
      <c r="W734">
        <f t="shared" si="197"/>
        <v>625</v>
      </c>
      <c r="X734">
        <f t="shared" si="194"/>
        <v>1773</v>
      </c>
      <c r="Y734">
        <f t="shared" ref="Y734:Y750" si="200">+J734+M734</f>
        <v>4257</v>
      </c>
      <c r="Z734">
        <f t="shared" ref="Z734:Z762" si="201">+G734-(W734+X734)</f>
        <v>27602</v>
      </c>
      <c r="AA734" t="s">
        <v>897</v>
      </c>
      <c r="AB734">
        <v>2023</v>
      </c>
    </row>
    <row r="735" spans="1:28" x14ac:dyDescent="0.25">
      <c r="A735">
        <v>76</v>
      </c>
      <c r="B735" t="s">
        <v>836</v>
      </c>
      <c r="C735" t="s">
        <v>102</v>
      </c>
      <c r="D735" t="s">
        <v>22</v>
      </c>
      <c r="E735" t="s">
        <v>33</v>
      </c>
      <c r="F735" t="s">
        <v>100</v>
      </c>
      <c r="G735">
        <v>30000</v>
      </c>
      <c r="H735">
        <f t="shared" si="196"/>
        <v>28227</v>
      </c>
      <c r="I735">
        <f t="shared" si="190"/>
        <v>861</v>
      </c>
      <c r="J735">
        <f t="shared" si="191"/>
        <v>2130</v>
      </c>
      <c r="K735">
        <f t="shared" si="192"/>
        <v>330.00000000000006</v>
      </c>
      <c r="L735">
        <f t="shared" si="198"/>
        <v>912</v>
      </c>
      <c r="M735">
        <f t="shared" si="199"/>
        <v>2127</v>
      </c>
      <c r="O735">
        <f t="shared" si="193"/>
        <v>6360</v>
      </c>
      <c r="P735">
        <v>25</v>
      </c>
      <c r="Q735">
        <v>2000</v>
      </c>
      <c r="T735">
        <v>100</v>
      </c>
      <c r="W735">
        <f t="shared" si="197"/>
        <v>2125</v>
      </c>
      <c r="X735">
        <f t="shared" si="194"/>
        <v>1773</v>
      </c>
      <c r="Y735">
        <f t="shared" si="200"/>
        <v>4257</v>
      </c>
      <c r="Z735">
        <f t="shared" si="201"/>
        <v>26102</v>
      </c>
      <c r="AA735" t="s">
        <v>897</v>
      </c>
      <c r="AB735">
        <v>2023</v>
      </c>
    </row>
    <row r="736" spans="1:28" x14ac:dyDescent="0.25">
      <c r="A736">
        <v>77</v>
      </c>
      <c r="B736" t="s">
        <v>881</v>
      </c>
      <c r="C736" t="s">
        <v>103</v>
      </c>
      <c r="D736" t="s">
        <v>94</v>
      </c>
      <c r="E736" t="s">
        <v>838</v>
      </c>
      <c r="F736" t="s">
        <v>100</v>
      </c>
      <c r="G736">
        <v>30000</v>
      </c>
      <c r="H736">
        <f t="shared" si="196"/>
        <v>28227</v>
      </c>
      <c r="I736">
        <f t="shared" si="190"/>
        <v>861</v>
      </c>
      <c r="J736">
        <f t="shared" si="191"/>
        <v>2130</v>
      </c>
      <c r="K736">
        <f t="shared" si="192"/>
        <v>330.00000000000006</v>
      </c>
      <c r="L736">
        <f t="shared" si="198"/>
        <v>912</v>
      </c>
      <c r="M736">
        <f t="shared" si="199"/>
        <v>2127</v>
      </c>
      <c r="O736">
        <f t="shared" si="193"/>
        <v>6360</v>
      </c>
      <c r="P736">
        <v>25</v>
      </c>
      <c r="Q736">
        <v>3397.87</v>
      </c>
      <c r="T736">
        <v>100</v>
      </c>
      <c r="W736">
        <f t="shared" si="197"/>
        <v>3522.87</v>
      </c>
      <c r="X736">
        <f t="shared" si="194"/>
        <v>1773</v>
      </c>
      <c r="Y736">
        <f t="shared" si="200"/>
        <v>4257</v>
      </c>
      <c r="Z736">
        <f t="shared" si="201"/>
        <v>24704.13</v>
      </c>
      <c r="AA736" t="s">
        <v>897</v>
      </c>
      <c r="AB736">
        <v>2023</v>
      </c>
    </row>
    <row r="737" spans="1:28" x14ac:dyDescent="0.25">
      <c r="A737">
        <v>78</v>
      </c>
      <c r="B737" t="s">
        <v>839</v>
      </c>
      <c r="C737" t="s">
        <v>102</v>
      </c>
      <c r="D737" t="s">
        <v>94</v>
      </c>
      <c r="E737" t="s">
        <v>52</v>
      </c>
      <c r="F737" t="s">
        <v>100</v>
      </c>
      <c r="G737">
        <v>26000</v>
      </c>
      <c r="H737">
        <f t="shared" si="196"/>
        <v>22866.09</v>
      </c>
      <c r="I737">
        <f t="shared" si="190"/>
        <v>746.2</v>
      </c>
      <c r="J737">
        <f t="shared" si="191"/>
        <v>1845.9999999999998</v>
      </c>
      <c r="K737">
        <f t="shared" si="192"/>
        <v>286.00000000000006</v>
      </c>
      <c r="L737">
        <f t="shared" si="198"/>
        <v>790.4</v>
      </c>
      <c r="M737">
        <f t="shared" si="199"/>
        <v>1843.4</v>
      </c>
      <c r="N737">
        <v>1597.31</v>
      </c>
      <c r="O737">
        <f t="shared" si="193"/>
        <v>7109.3099999999995</v>
      </c>
      <c r="P737">
        <v>25</v>
      </c>
      <c r="Q737">
        <v>1000</v>
      </c>
      <c r="S737">
        <v>39.200000000000003</v>
      </c>
      <c r="T737">
        <v>100</v>
      </c>
      <c r="W737">
        <f t="shared" si="197"/>
        <v>1164.2</v>
      </c>
      <c r="X737">
        <f t="shared" si="194"/>
        <v>3133.91</v>
      </c>
      <c r="Y737">
        <f t="shared" si="200"/>
        <v>3689.3999999999996</v>
      </c>
      <c r="Z737">
        <f t="shared" si="201"/>
        <v>21701.89</v>
      </c>
      <c r="AA737" t="s">
        <v>897</v>
      </c>
      <c r="AB737">
        <v>2023</v>
      </c>
    </row>
    <row r="738" spans="1:28" x14ac:dyDescent="0.25">
      <c r="A738">
        <v>79</v>
      </c>
      <c r="B738" t="s">
        <v>840</v>
      </c>
      <c r="C738" t="s">
        <v>103</v>
      </c>
      <c r="D738" t="s">
        <v>94</v>
      </c>
      <c r="E738" t="s">
        <v>52</v>
      </c>
      <c r="F738" t="s">
        <v>100</v>
      </c>
      <c r="G738">
        <v>26000</v>
      </c>
      <c r="H738">
        <f t="shared" si="196"/>
        <v>24463.4</v>
      </c>
      <c r="I738">
        <f t="shared" si="190"/>
        <v>746.2</v>
      </c>
      <c r="J738">
        <f t="shared" si="191"/>
        <v>1845.9999999999998</v>
      </c>
      <c r="K738">
        <f t="shared" si="192"/>
        <v>286.00000000000006</v>
      </c>
      <c r="L738">
        <f t="shared" si="198"/>
        <v>790.4</v>
      </c>
      <c r="M738">
        <f t="shared" si="199"/>
        <v>1843.4</v>
      </c>
      <c r="O738">
        <f t="shared" si="193"/>
        <v>5512</v>
      </c>
      <c r="P738">
        <v>25</v>
      </c>
      <c r="Q738">
        <v>1000</v>
      </c>
      <c r="T738">
        <v>100</v>
      </c>
      <c r="W738">
        <f t="shared" si="197"/>
        <v>1125</v>
      </c>
      <c r="X738">
        <f t="shared" si="194"/>
        <v>1536.6</v>
      </c>
      <c r="Y738">
        <f t="shared" si="200"/>
        <v>3689.3999999999996</v>
      </c>
      <c r="Z738">
        <f t="shared" si="201"/>
        <v>23338.400000000001</v>
      </c>
      <c r="AA738" t="s">
        <v>897</v>
      </c>
      <c r="AB738">
        <v>2023</v>
      </c>
    </row>
    <row r="739" spans="1:28" x14ac:dyDescent="0.25">
      <c r="A739">
        <v>80</v>
      </c>
      <c r="B739" t="s">
        <v>841</v>
      </c>
      <c r="C739" t="s">
        <v>102</v>
      </c>
      <c r="D739" t="s">
        <v>842</v>
      </c>
      <c r="E739" t="s">
        <v>33</v>
      </c>
      <c r="F739" t="s">
        <v>100</v>
      </c>
      <c r="G739">
        <v>26000</v>
      </c>
      <c r="H739">
        <f t="shared" si="196"/>
        <v>24463.4</v>
      </c>
      <c r="I739">
        <f t="shared" si="190"/>
        <v>746.2</v>
      </c>
      <c r="J739">
        <f t="shared" si="191"/>
        <v>1845.9999999999998</v>
      </c>
      <c r="K739">
        <f t="shared" si="192"/>
        <v>286.00000000000006</v>
      </c>
      <c r="L739">
        <f t="shared" si="198"/>
        <v>790.4</v>
      </c>
      <c r="M739">
        <f t="shared" si="199"/>
        <v>1843.4</v>
      </c>
      <c r="O739">
        <f t="shared" si="193"/>
        <v>5512</v>
      </c>
      <c r="P739">
        <v>25</v>
      </c>
      <c r="T739">
        <v>100</v>
      </c>
      <c r="W739">
        <f t="shared" si="197"/>
        <v>125</v>
      </c>
      <c r="X739">
        <f t="shared" si="194"/>
        <v>1536.6</v>
      </c>
      <c r="Y739">
        <f t="shared" si="200"/>
        <v>3689.3999999999996</v>
      </c>
      <c r="Z739">
        <f t="shared" si="201"/>
        <v>24338.400000000001</v>
      </c>
      <c r="AA739" t="s">
        <v>897</v>
      </c>
      <c r="AB739">
        <v>2023</v>
      </c>
    </row>
    <row r="740" spans="1:28" x14ac:dyDescent="0.25">
      <c r="A740">
        <v>81</v>
      </c>
      <c r="B740" t="s">
        <v>843</v>
      </c>
      <c r="C740" t="s">
        <v>102</v>
      </c>
      <c r="D740" t="s">
        <v>842</v>
      </c>
      <c r="E740" t="s">
        <v>33</v>
      </c>
      <c r="F740" t="s">
        <v>100</v>
      </c>
      <c r="G740">
        <v>26000</v>
      </c>
      <c r="H740">
        <f t="shared" si="196"/>
        <v>24463.4</v>
      </c>
      <c r="I740">
        <f t="shared" si="190"/>
        <v>746.2</v>
      </c>
      <c r="J740">
        <f t="shared" si="191"/>
        <v>1845.9999999999998</v>
      </c>
      <c r="K740">
        <f t="shared" si="192"/>
        <v>286.00000000000006</v>
      </c>
      <c r="L740">
        <f t="shared" si="198"/>
        <v>790.4</v>
      </c>
      <c r="M740">
        <f t="shared" si="199"/>
        <v>1843.4</v>
      </c>
      <c r="O740">
        <f t="shared" si="193"/>
        <v>5512</v>
      </c>
      <c r="P740">
        <v>25</v>
      </c>
      <c r="T740">
        <v>100</v>
      </c>
      <c r="W740">
        <f t="shared" si="197"/>
        <v>125</v>
      </c>
      <c r="X740">
        <f t="shared" si="194"/>
        <v>1536.6</v>
      </c>
      <c r="Y740">
        <f t="shared" si="200"/>
        <v>3689.3999999999996</v>
      </c>
      <c r="Z740">
        <f t="shared" si="201"/>
        <v>24338.400000000001</v>
      </c>
      <c r="AA740" t="s">
        <v>897</v>
      </c>
      <c r="AB740">
        <v>2023</v>
      </c>
    </row>
    <row r="741" spans="1:28" x14ac:dyDescent="0.25">
      <c r="A741">
        <v>82</v>
      </c>
      <c r="B741" t="s">
        <v>844</v>
      </c>
      <c r="C741" t="s">
        <v>103</v>
      </c>
      <c r="D741" t="s">
        <v>94</v>
      </c>
      <c r="E741" t="s">
        <v>32</v>
      </c>
      <c r="F741" t="s">
        <v>100</v>
      </c>
      <c r="G741">
        <v>30000</v>
      </c>
      <c r="H741">
        <f t="shared" si="196"/>
        <v>28227</v>
      </c>
      <c r="I741">
        <f t="shared" si="190"/>
        <v>861</v>
      </c>
      <c r="J741">
        <f t="shared" si="191"/>
        <v>2130</v>
      </c>
      <c r="K741">
        <f t="shared" si="192"/>
        <v>330.00000000000006</v>
      </c>
      <c r="L741">
        <f t="shared" si="198"/>
        <v>912</v>
      </c>
      <c r="M741">
        <f t="shared" si="199"/>
        <v>2127</v>
      </c>
      <c r="O741">
        <f t="shared" si="193"/>
        <v>6360</v>
      </c>
      <c r="P741">
        <v>25</v>
      </c>
      <c r="T741">
        <v>100</v>
      </c>
      <c r="W741">
        <f t="shared" si="197"/>
        <v>125</v>
      </c>
      <c r="X741">
        <f t="shared" si="194"/>
        <v>1773</v>
      </c>
      <c r="Y741">
        <f t="shared" si="200"/>
        <v>4257</v>
      </c>
      <c r="Z741">
        <f t="shared" si="201"/>
        <v>28102</v>
      </c>
      <c r="AA741" t="s">
        <v>897</v>
      </c>
      <c r="AB741">
        <v>2023</v>
      </c>
    </row>
    <row r="742" spans="1:28" x14ac:dyDescent="0.25">
      <c r="A742">
        <v>83</v>
      </c>
      <c r="B742" t="s">
        <v>845</v>
      </c>
      <c r="C742" t="s">
        <v>102</v>
      </c>
      <c r="D742" t="s">
        <v>826</v>
      </c>
      <c r="E742" t="s">
        <v>846</v>
      </c>
      <c r="F742" t="s">
        <v>100</v>
      </c>
      <c r="G742">
        <v>36000</v>
      </c>
      <c r="H742">
        <f t="shared" si="196"/>
        <v>33872.400000000001</v>
      </c>
      <c r="I742">
        <f t="shared" si="190"/>
        <v>1033.2</v>
      </c>
      <c r="J742">
        <f t="shared" si="191"/>
        <v>2555.9999999999995</v>
      </c>
      <c r="K742">
        <f t="shared" si="192"/>
        <v>396.00000000000006</v>
      </c>
      <c r="L742">
        <f t="shared" si="198"/>
        <v>1094.4000000000001</v>
      </c>
      <c r="M742">
        <f t="shared" si="199"/>
        <v>2552.4</v>
      </c>
      <c r="O742">
        <f t="shared" si="193"/>
        <v>7632</v>
      </c>
      <c r="P742">
        <v>25</v>
      </c>
      <c r="S742">
        <v>381.98</v>
      </c>
      <c r="T742">
        <v>100</v>
      </c>
      <c r="W742">
        <f t="shared" si="197"/>
        <v>506.98</v>
      </c>
      <c r="X742">
        <f t="shared" si="194"/>
        <v>2127.6000000000004</v>
      </c>
      <c r="Y742">
        <f t="shared" si="200"/>
        <v>5108.3999999999996</v>
      </c>
      <c r="Z742">
        <f t="shared" si="201"/>
        <v>33365.42</v>
      </c>
      <c r="AA742" t="s">
        <v>897</v>
      </c>
      <c r="AB742">
        <v>2023</v>
      </c>
    </row>
    <row r="743" spans="1:28" x14ac:dyDescent="0.25">
      <c r="A743">
        <v>84</v>
      </c>
      <c r="B743" t="s">
        <v>848</v>
      </c>
      <c r="C743" t="s">
        <v>103</v>
      </c>
      <c r="D743" t="s">
        <v>94</v>
      </c>
      <c r="E743" t="s">
        <v>52</v>
      </c>
      <c r="F743" t="s">
        <v>100</v>
      </c>
      <c r="G743">
        <v>30000</v>
      </c>
      <c r="H743">
        <f t="shared" si="196"/>
        <v>28227</v>
      </c>
      <c r="I743">
        <f t="shared" si="190"/>
        <v>861</v>
      </c>
      <c r="J743">
        <f t="shared" si="191"/>
        <v>2130</v>
      </c>
      <c r="K743">
        <f t="shared" si="192"/>
        <v>330.00000000000006</v>
      </c>
      <c r="L743">
        <f t="shared" si="198"/>
        <v>912</v>
      </c>
      <c r="M743">
        <f t="shared" si="199"/>
        <v>2127</v>
      </c>
      <c r="O743">
        <f t="shared" si="193"/>
        <v>6360</v>
      </c>
      <c r="P743">
        <v>25</v>
      </c>
      <c r="T743">
        <v>100</v>
      </c>
      <c r="W743">
        <f t="shared" si="197"/>
        <v>125</v>
      </c>
      <c r="X743">
        <f t="shared" si="194"/>
        <v>1773</v>
      </c>
      <c r="Y743">
        <f t="shared" si="200"/>
        <v>4257</v>
      </c>
      <c r="Z743">
        <f t="shared" si="201"/>
        <v>28102</v>
      </c>
      <c r="AA743" t="s">
        <v>897</v>
      </c>
      <c r="AB743">
        <v>2023</v>
      </c>
    </row>
    <row r="744" spans="1:28" x14ac:dyDescent="0.25">
      <c r="A744">
        <v>85</v>
      </c>
      <c r="B744" t="s">
        <v>851</v>
      </c>
      <c r="C744" t="s">
        <v>103</v>
      </c>
      <c r="D744" t="s">
        <v>94</v>
      </c>
      <c r="E744" t="s">
        <v>52</v>
      </c>
      <c r="F744" t="s">
        <v>100</v>
      </c>
      <c r="G744">
        <v>46000</v>
      </c>
      <c r="H744">
        <f t="shared" si="196"/>
        <v>43281.4</v>
      </c>
      <c r="I744">
        <f t="shared" si="190"/>
        <v>1320.2</v>
      </c>
      <c r="J744">
        <f t="shared" si="191"/>
        <v>3265.9999999999995</v>
      </c>
      <c r="K744">
        <f t="shared" si="192"/>
        <v>506.00000000000006</v>
      </c>
      <c r="L744">
        <f t="shared" si="198"/>
        <v>1398.4</v>
      </c>
      <c r="M744">
        <f t="shared" si="199"/>
        <v>3261.4</v>
      </c>
      <c r="O744">
        <f t="shared" si="193"/>
        <v>9752</v>
      </c>
      <c r="P744">
        <v>25</v>
      </c>
      <c r="T744">
        <v>100</v>
      </c>
      <c r="U744">
        <f>IF((H744*12)&gt;867123.01,(79776+(((H744*12)-867123.01)*0.25))/12,IF((H744*12)&gt;624329.01,(31216+(((H744*12)-624329.01)*0.2))/12,IF((H744*12)&gt;416220.01,(((H744*12)-416220.01)*0.15)/12,0)))</f>
        <v>1289.4598750000005</v>
      </c>
      <c r="W744">
        <f t="shared" si="197"/>
        <v>1414.4598750000005</v>
      </c>
      <c r="X744">
        <f t="shared" si="194"/>
        <v>2718.6000000000004</v>
      </c>
      <c r="Y744">
        <f t="shared" si="200"/>
        <v>6527.4</v>
      </c>
      <c r="Z744">
        <f t="shared" si="201"/>
        <v>41866.940125000001</v>
      </c>
      <c r="AA744" t="s">
        <v>897</v>
      </c>
      <c r="AB744">
        <v>2023</v>
      </c>
    </row>
    <row r="745" spans="1:28" x14ac:dyDescent="0.25">
      <c r="A745">
        <v>86</v>
      </c>
      <c r="B745" t="s">
        <v>174</v>
      </c>
      <c r="C745" t="s">
        <v>102</v>
      </c>
      <c r="D745" t="s">
        <v>94</v>
      </c>
      <c r="E745" t="s">
        <v>26</v>
      </c>
      <c r="F745" t="s">
        <v>100</v>
      </c>
      <c r="G745">
        <v>46000</v>
      </c>
      <c r="H745">
        <f t="shared" si="196"/>
        <v>43281.4</v>
      </c>
      <c r="I745">
        <f t="shared" si="190"/>
        <v>1320.2</v>
      </c>
      <c r="J745">
        <f t="shared" si="191"/>
        <v>3265.9999999999995</v>
      </c>
      <c r="K745">
        <f t="shared" si="192"/>
        <v>506.00000000000006</v>
      </c>
      <c r="L745">
        <f t="shared" si="198"/>
        <v>1398.4</v>
      </c>
      <c r="M745">
        <f t="shared" si="199"/>
        <v>3261.4</v>
      </c>
      <c r="O745">
        <f t="shared" si="193"/>
        <v>9752</v>
      </c>
      <c r="P745">
        <v>25</v>
      </c>
      <c r="S745">
        <v>1561.87</v>
      </c>
      <c r="T745">
        <v>100</v>
      </c>
      <c r="V745">
        <v>1289.46</v>
      </c>
      <c r="W745">
        <f t="shared" si="197"/>
        <v>1686.87</v>
      </c>
      <c r="X745">
        <f t="shared" si="194"/>
        <v>2718.6000000000004</v>
      </c>
      <c r="Y745">
        <f t="shared" si="200"/>
        <v>6527.4</v>
      </c>
      <c r="Z745">
        <f t="shared" si="201"/>
        <v>41594.53</v>
      </c>
      <c r="AA745" t="s">
        <v>897</v>
      </c>
      <c r="AB745">
        <v>2023</v>
      </c>
    </row>
    <row r="746" spans="1:28" x14ac:dyDescent="0.25">
      <c r="A746">
        <v>87</v>
      </c>
      <c r="B746" t="s">
        <v>856</v>
      </c>
      <c r="C746" t="s">
        <v>103</v>
      </c>
      <c r="D746" t="s">
        <v>94</v>
      </c>
      <c r="E746" t="s">
        <v>857</v>
      </c>
      <c r="F746" t="s">
        <v>100</v>
      </c>
      <c r="G746">
        <v>46000</v>
      </c>
      <c r="H746">
        <f t="shared" si="196"/>
        <v>43281.4</v>
      </c>
      <c r="I746">
        <f t="shared" si="190"/>
        <v>1320.2</v>
      </c>
      <c r="J746">
        <f t="shared" si="191"/>
        <v>3265.9999999999995</v>
      </c>
      <c r="K746">
        <f t="shared" si="192"/>
        <v>506.00000000000006</v>
      </c>
      <c r="L746">
        <f t="shared" si="198"/>
        <v>1398.4</v>
      </c>
      <c r="M746">
        <f t="shared" si="199"/>
        <v>3261.4</v>
      </c>
      <c r="O746">
        <f t="shared" si="193"/>
        <v>9752</v>
      </c>
      <c r="P746">
        <v>25</v>
      </c>
      <c r="S746">
        <v>159.97999999999999</v>
      </c>
      <c r="T746">
        <v>100</v>
      </c>
      <c r="U746">
        <f>IF((H746*12)&gt;867123.01,(79776+(((H746*12)-867123.01)*0.25))/12,IF((H746*12)&gt;624329.01,(31216+(((H746*12)-624329.01)*0.2))/12,IF((H746*12)&gt;416220.01,(((H746*12)-416220.01)*0.15)/12,0)))</f>
        <v>1289.4598750000005</v>
      </c>
      <c r="W746">
        <f t="shared" si="197"/>
        <v>1574.4398750000005</v>
      </c>
      <c r="X746">
        <f t="shared" si="194"/>
        <v>2718.6000000000004</v>
      </c>
      <c r="Y746">
        <f t="shared" si="200"/>
        <v>6527.4</v>
      </c>
      <c r="Z746">
        <f t="shared" si="201"/>
        <v>41706.960124999998</v>
      </c>
      <c r="AA746" t="s">
        <v>897</v>
      </c>
      <c r="AB746">
        <v>2023</v>
      </c>
    </row>
    <row r="747" spans="1:28" x14ac:dyDescent="0.25">
      <c r="A747">
        <v>88</v>
      </c>
      <c r="B747" t="s">
        <v>858</v>
      </c>
      <c r="C747" t="s">
        <v>103</v>
      </c>
      <c r="D747" t="s">
        <v>94</v>
      </c>
      <c r="E747" t="s">
        <v>52</v>
      </c>
      <c r="F747" t="s">
        <v>100</v>
      </c>
      <c r="G747">
        <v>36000</v>
      </c>
      <c r="H747">
        <f t="shared" si="196"/>
        <v>33872.400000000001</v>
      </c>
      <c r="I747">
        <f t="shared" si="190"/>
        <v>1033.2</v>
      </c>
      <c r="J747">
        <f t="shared" si="191"/>
        <v>2555.9999999999995</v>
      </c>
      <c r="K747">
        <f t="shared" si="192"/>
        <v>396.00000000000006</v>
      </c>
      <c r="L747">
        <f t="shared" si="198"/>
        <v>1094.4000000000001</v>
      </c>
      <c r="M747">
        <f t="shared" si="199"/>
        <v>2552.4</v>
      </c>
      <c r="O747">
        <f t="shared" si="193"/>
        <v>7632</v>
      </c>
      <c r="P747">
        <v>25</v>
      </c>
      <c r="S747">
        <v>1838.1</v>
      </c>
      <c r="T747">
        <v>100</v>
      </c>
      <c r="U747">
        <f t="shared" ref="U747:U768" si="202">IF((H747*12)&gt;867123.01,(79776+(((H747*12)-867123.01)*0.25))/12,IF((H747*12)&gt;624329.01,(31216+(((H747*12)-624329.01)*0.2))/12,IF((H747*12)&gt;416220.01,(((H747*12)-416220.01)*0.15)/12,0)))</f>
        <v>0</v>
      </c>
      <c r="W747">
        <f t="shared" si="197"/>
        <v>1963.1</v>
      </c>
      <c r="X747">
        <f t="shared" si="194"/>
        <v>2127.6000000000004</v>
      </c>
      <c r="Y747">
        <f t="shared" si="200"/>
        <v>5108.3999999999996</v>
      </c>
      <c r="Z747">
        <f t="shared" si="201"/>
        <v>31909.3</v>
      </c>
      <c r="AA747" t="s">
        <v>897</v>
      </c>
      <c r="AB747">
        <v>2023</v>
      </c>
    </row>
    <row r="748" spans="1:28" x14ac:dyDescent="0.25">
      <c r="A748">
        <v>89</v>
      </c>
      <c r="B748" t="s">
        <v>859</v>
      </c>
      <c r="C748" t="s">
        <v>102</v>
      </c>
      <c r="D748" t="s">
        <v>6</v>
      </c>
      <c r="E748" t="s">
        <v>26</v>
      </c>
      <c r="F748" t="s">
        <v>100</v>
      </c>
      <c r="G748">
        <v>36000</v>
      </c>
      <c r="H748">
        <f t="shared" si="196"/>
        <v>33872.400000000001</v>
      </c>
      <c r="I748">
        <f t="shared" si="190"/>
        <v>1033.2</v>
      </c>
      <c r="J748">
        <f t="shared" si="191"/>
        <v>2555.9999999999995</v>
      </c>
      <c r="K748">
        <f t="shared" si="192"/>
        <v>396.00000000000006</v>
      </c>
      <c r="L748">
        <f t="shared" si="198"/>
        <v>1094.4000000000001</v>
      </c>
      <c r="M748">
        <f t="shared" si="199"/>
        <v>2552.4</v>
      </c>
      <c r="O748">
        <f t="shared" si="193"/>
        <v>7632</v>
      </c>
      <c r="P748">
        <v>25</v>
      </c>
      <c r="T748">
        <v>100</v>
      </c>
      <c r="U748">
        <f t="shared" si="202"/>
        <v>0</v>
      </c>
      <c r="W748">
        <f t="shared" si="197"/>
        <v>125</v>
      </c>
      <c r="X748">
        <f t="shared" si="194"/>
        <v>2127.6000000000004</v>
      </c>
      <c r="Y748">
        <f t="shared" si="200"/>
        <v>5108.3999999999996</v>
      </c>
      <c r="Z748">
        <f t="shared" si="201"/>
        <v>33747.4</v>
      </c>
      <c r="AA748" t="s">
        <v>897</v>
      </c>
      <c r="AB748">
        <v>2023</v>
      </c>
    </row>
    <row r="749" spans="1:28" x14ac:dyDescent="0.25">
      <c r="A749">
        <v>90</v>
      </c>
      <c r="B749" t="s">
        <v>860</v>
      </c>
      <c r="C749" t="s">
        <v>103</v>
      </c>
      <c r="D749" t="s">
        <v>861</v>
      </c>
      <c r="E749" t="s">
        <v>862</v>
      </c>
      <c r="F749" t="s">
        <v>100</v>
      </c>
      <c r="G749">
        <v>30000</v>
      </c>
      <c r="H749">
        <f t="shared" si="196"/>
        <v>28227</v>
      </c>
      <c r="I749">
        <f t="shared" si="190"/>
        <v>861</v>
      </c>
      <c r="J749">
        <f t="shared" si="191"/>
        <v>2130</v>
      </c>
      <c r="K749">
        <f t="shared" si="192"/>
        <v>330.00000000000006</v>
      </c>
      <c r="L749">
        <f t="shared" si="198"/>
        <v>912</v>
      </c>
      <c r="M749">
        <f t="shared" si="199"/>
        <v>2127</v>
      </c>
      <c r="O749">
        <f t="shared" si="193"/>
        <v>6360</v>
      </c>
      <c r="P749">
        <v>25</v>
      </c>
      <c r="Q749">
        <v>500</v>
      </c>
      <c r="S749">
        <v>95.36</v>
      </c>
      <c r="T749">
        <v>100</v>
      </c>
      <c r="U749">
        <f t="shared" si="202"/>
        <v>0</v>
      </c>
      <c r="W749">
        <f t="shared" si="197"/>
        <v>720.36</v>
      </c>
      <c r="X749">
        <f t="shared" si="194"/>
        <v>1773</v>
      </c>
      <c r="Y749">
        <f t="shared" si="200"/>
        <v>4257</v>
      </c>
      <c r="Z749">
        <f t="shared" si="201"/>
        <v>27506.639999999999</v>
      </c>
      <c r="AA749" t="s">
        <v>897</v>
      </c>
      <c r="AB749">
        <v>2023</v>
      </c>
    </row>
    <row r="750" spans="1:28" x14ac:dyDescent="0.25">
      <c r="A750">
        <v>91</v>
      </c>
      <c r="B750" t="s">
        <v>176</v>
      </c>
      <c r="C750" t="s">
        <v>102</v>
      </c>
      <c r="D750" t="s">
        <v>94</v>
      </c>
      <c r="E750" t="s">
        <v>26</v>
      </c>
      <c r="F750" t="s">
        <v>100</v>
      </c>
      <c r="G750">
        <v>36000</v>
      </c>
      <c r="H750">
        <f t="shared" si="196"/>
        <v>33872.400000000001</v>
      </c>
      <c r="I750">
        <f t="shared" si="190"/>
        <v>1033.2</v>
      </c>
      <c r="J750">
        <f t="shared" si="191"/>
        <v>2555.9999999999995</v>
      </c>
      <c r="K750">
        <f t="shared" si="192"/>
        <v>396.00000000000006</v>
      </c>
      <c r="L750">
        <f t="shared" si="198"/>
        <v>1094.4000000000001</v>
      </c>
      <c r="M750">
        <f t="shared" si="199"/>
        <v>2552.4</v>
      </c>
      <c r="O750">
        <f t="shared" si="193"/>
        <v>7632</v>
      </c>
      <c r="P750">
        <v>25</v>
      </c>
      <c r="S750">
        <v>70.510000000000005</v>
      </c>
      <c r="T750">
        <v>100</v>
      </c>
      <c r="U750">
        <f t="shared" si="202"/>
        <v>0</v>
      </c>
      <c r="W750">
        <f t="shared" si="197"/>
        <v>195.51</v>
      </c>
      <c r="X750">
        <f t="shared" si="194"/>
        <v>2127.6000000000004</v>
      </c>
      <c r="Y750">
        <f t="shared" si="200"/>
        <v>5108.3999999999996</v>
      </c>
      <c r="Z750">
        <f t="shared" si="201"/>
        <v>33676.89</v>
      </c>
      <c r="AA750" t="s">
        <v>897</v>
      </c>
      <c r="AB750">
        <v>2023</v>
      </c>
    </row>
    <row r="751" spans="1:28" x14ac:dyDescent="0.25">
      <c r="A751">
        <v>92</v>
      </c>
      <c r="B751" t="s">
        <v>850</v>
      </c>
      <c r="C751" t="s">
        <v>102</v>
      </c>
      <c r="D751" t="s">
        <v>94</v>
      </c>
      <c r="E751" t="s">
        <v>765</v>
      </c>
      <c r="F751" t="s">
        <v>100</v>
      </c>
      <c r="G751">
        <v>20000</v>
      </c>
      <c r="H751">
        <f>+G751-(I751+L751+N751)</f>
        <v>18818</v>
      </c>
      <c r="I751">
        <f t="shared" si="190"/>
        <v>574</v>
      </c>
      <c r="J751">
        <f t="shared" si="191"/>
        <v>1419.9999999999998</v>
      </c>
      <c r="K751">
        <f t="shared" si="192"/>
        <v>220.00000000000003</v>
      </c>
      <c r="L751">
        <f t="shared" si="198"/>
        <v>608</v>
      </c>
      <c r="M751">
        <f t="shared" si="199"/>
        <v>1418</v>
      </c>
      <c r="O751">
        <f>+I751+J751+K751+L751+M751+N751</f>
        <v>4240</v>
      </c>
      <c r="P751">
        <v>25</v>
      </c>
      <c r="T751">
        <v>100</v>
      </c>
      <c r="U751">
        <f t="shared" si="202"/>
        <v>0</v>
      </c>
      <c r="W751">
        <f t="shared" si="197"/>
        <v>125</v>
      </c>
      <c r="X751">
        <f t="shared" si="194"/>
        <v>1182</v>
      </c>
      <c r="Y751">
        <f>+J751+M751</f>
        <v>2838</v>
      </c>
      <c r="Z751">
        <f t="shared" si="201"/>
        <v>18693</v>
      </c>
      <c r="AA751" t="s">
        <v>897</v>
      </c>
      <c r="AB751">
        <v>2023</v>
      </c>
    </row>
    <row r="752" spans="1:28" x14ac:dyDescent="0.25">
      <c r="A752">
        <v>93</v>
      </c>
      <c r="B752" t="s">
        <v>876</v>
      </c>
      <c r="C752" t="s">
        <v>102</v>
      </c>
      <c r="D752" t="s">
        <v>94</v>
      </c>
      <c r="E752" t="s">
        <v>765</v>
      </c>
      <c r="F752" t="s">
        <v>100</v>
      </c>
      <c r="G752">
        <v>20000</v>
      </c>
      <c r="H752">
        <f>+G752-(I752+L752+N752)</f>
        <v>18818</v>
      </c>
      <c r="I752">
        <f t="shared" si="190"/>
        <v>574</v>
      </c>
      <c r="J752">
        <f t="shared" si="191"/>
        <v>1419.9999999999998</v>
      </c>
      <c r="K752">
        <f t="shared" si="192"/>
        <v>220.00000000000003</v>
      </c>
      <c r="L752">
        <f t="shared" si="198"/>
        <v>608</v>
      </c>
      <c r="M752">
        <f t="shared" si="199"/>
        <v>1418</v>
      </c>
      <c r="O752">
        <f>+I752+J752+K752+L752+M752+N752</f>
        <v>4240</v>
      </c>
      <c r="P752">
        <v>25</v>
      </c>
      <c r="S752">
        <v>37.299999999999997</v>
      </c>
      <c r="T752">
        <v>100</v>
      </c>
      <c r="U752">
        <f t="shared" si="202"/>
        <v>0</v>
      </c>
      <c r="W752">
        <f t="shared" si="197"/>
        <v>162.30000000000001</v>
      </c>
      <c r="X752">
        <f t="shared" si="194"/>
        <v>1182</v>
      </c>
      <c r="Y752">
        <f>+J752+M752</f>
        <v>2838</v>
      </c>
      <c r="Z752">
        <f t="shared" si="201"/>
        <v>18655.7</v>
      </c>
      <c r="AA752" t="s">
        <v>897</v>
      </c>
      <c r="AB752">
        <v>2023</v>
      </c>
    </row>
    <row r="753" spans="1:28" x14ac:dyDescent="0.25">
      <c r="A753">
        <v>94</v>
      </c>
      <c r="B753" t="s">
        <v>202</v>
      </c>
      <c r="C753" t="s">
        <v>102</v>
      </c>
      <c r="D753" t="s">
        <v>22</v>
      </c>
      <c r="E753" t="s">
        <v>37</v>
      </c>
      <c r="F753" t="s">
        <v>100</v>
      </c>
      <c r="G753">
        <v>25000</v>
      </c>
      <c r="H753">
        <f t="shared" ref="H753:H768" si="203">+G753-(I753+L753+N753)</f>
        <v>23522.5</v>
      </c>
      <c r="I753">
        <f t="shared" si="190"/>
        <v>717.5</v>
      </c>
      <c r="J753">
        <f t="shared" si="191"/>
        <v>1774.9999999999998</v>
      </c>
      <c r="K753">
        <f t="shared" si="192"/>
        <v>275</v>
      </c>
      <c r="L753">
        <f t="shared" si="198"/>
        <v>760</v>
      </c>
      <c r="M753">
        <f t="shared" si="199"/>
        <v>1772.5000000000002</v>
      </c>
      <c r="O753">
        <f t="shared" ref="O753:O768" si="204">+I753+J753+K753+L753+M753+N753</f>
        <v>5300</v>
      </c>
      <c r="P753">
        <v>25</v>
      </c>
      <c r="Q753">
        <v>1638.06</v>
      </c>
      <c r="T753">
        <v>100</v>
      </c>
      <c r="U753">
        <f t="shared" si="202"/>
        <v>0</v>
      </c>
      <c r="W753">
        <f t="shared" si="197"/>
        <v>1763.06</v>
      </c>
      <c r="X753">
        <f t="shared" si="194"/>
        <v>1477.5</v>
      </c>
      <c r="Y753">
        <f t="shared" ref="Y753:Y768" si="205">+J753+M753</f>
        <v>3547.5</v>
      </c>
      <c r="Z753">
        <f t="shared" si="201"/>
        <v>21759.439999999999</v>
      </c>
      <c r="AA753" t="s">
        <v>897</v>
      </c>
      <c r="AB753">
        <v>2023</v>
      </c>
    </row>
    <row r="754" spans="1:28" x14ac:dyDescent="0.25">
      <c r="A754">
        <v>95</v>
      </c>
      <c r="B754" t="s">
        <v>203</v>
      </c>
      <c r="C754" t="s">
        <v>102</v>
      </c>
      <c r="D754" t="s">
        <v>6</v>
      </c>
      <c r="E754" t="s">
        <v>37</v>
      </c>
      <c r="F754" t="s">
        <v>100</v>
      </c>
      <c r="G754">
        <v>15000</v>
      </c>
      <c r="H754">
        <f t="shared" si="203"/>
        <v>14113.5</v>
      </c>
      <c r="I754">
        <f t="shared" si="190"/>
        <v>430.5</v>
      </c>
      <c r="J754">
        <f t="shared" si="191"/>
        <v>1065</v>
      </c>
      <c r="K754">
        <f t="shared" si="192"/>
        <v>165.00000000000003</v>
      </c>
      <c r="L754">
        <f t="shared" si="198"/>
        <v>456</v>
      </c>
      <c r="M754">
        <f t="shared" si="199"/>
        <v>1063.5</v>
      </c>
      <c r="O754">
        <f t="shared" si="204"/>
        <v>3180</v>
      </c>
      <c r="P754">
        <v>25</v>
      </c>
      <c r="T754">
        <v>100</v>
      </c>
      <c r="U754">
        <f t="shared" si="202"/>
        <v>0</v>
      </c>
      <c r="W754">
        <f t="shared" si="197"/>
        <v>125</v>
      </c>
      <c r="X754">
        <f t="shared" si="194"/>
        <v>886.5</v>
      </c>
      <c r="Y754">
        <f t="shared" si="205"/>
        <v>2128.5</v>
      </c>
      <c r="Z754">
        <f t="shared" si="201"/>
        <v>13988.5</v>
      </c>
      <c r="AA754" t="s">
        <v>897</v>
      </c>
      <c r="AB754">
        <v>2023</v>
      </c>
    </row>
    <row r="755" spans="1:28" x14ac:dyDescent="0.25">
      <c r="A755">
        <v>96</v>
      </c>
      <c r="B755" t="s">
        <v>204</v>
      </c>
      <c r="C755" t="s">
        <v>102</v>
      </c>
      <c r="D755" t="s">
        <v>6</v>
      </c>
      <c r="E755" t="s">
        <v>37</v>
      </c>
      <c r="F755" t="s">
        <v>100</v>
      </c>
      <c r="G755">
        <v>15000</v>
      </c>
      <c r="H755">
        <f t="shared" si="203"/>
        <v>14113.5</v>
      </c>
      <c r="I755">
        <f t="shared" si="190"/>
        <v>430.5</v>
      </c>
      <c r="J755">
        <f t="shared" si="191"/>
        <v>1065</v>
      </c>
      <c r="K755">
        <f t="shared" si="192"/>
        <v>165.00000000000003</v>
      </c>
      <c r="L755">
        <f t="shared" si="198"/>
        <v>456</v>
      </c>
      <c r="M755">
        <f t="shared" si="199"/>
        <v>1063.5</v>
      </c>
      <c r="O755">
        <f t="shared" si="204"/>
        <v>3180</v>
      </c>
      <c r="P755">
        <v>25</v>
      </c>
      <c r="T755">
        <v>100</v>
      </c>
      <c r="U755">
        <f t="shared" si="202"/>
        <v>0</v>
      </c>
      <c r="W755">
        <f t="shared" si="197"/>
        <v>125</v>
      </c>
      <c r="X755">
        <f t="shared" si="194"/>
        <v>886.5</v>
      </c>
      <c r="Y755">
        <f t="shared" si="205"/>
        <v>2128.5</v>
      </c>
      <c r="Z755">
        <f t="shared" si="201"/>
        <v>13988.5</v>
      </c>
      <c r="AA755" t="s">
        <v>897</v>
      </c>
      <c r="AB755">
        <v>2023</v>
      </c>
    </row>
    <row r="756" spans="1:28" x14ac:dyDescent="0.25">
      <c r="A756">
        <v>97</v>
      </c>
      <c r="B756" t="s">
        <v>205</v>
      </c>
      <c r="C756" t="s">
        <v>102</v>
      </c>
      <c r="D756" t="s">
        <v>6</v>
      </c>
      <c r="E756" t="s">
        <v>37</v>
      </c>
      <c r="F756" t="s">
        <v>100</v>
      </c>
      <c r="G756">
        <v>25000</v>
      </c>
      <c r="H756">
        <f t="shared" si="203"/>
        <v>23522.5</v>
      </c>
      <c r="I756">
        <f t="shared" si="190"/>
        <v>717.5</v>
      </c>
      <c r="J756">
        <f t="shared" si="191"/>
        <v>1774.9999999999998</v>
      </c>
      <c r="K756">
        <f t="shared" si="192"/>
        <v>275</v>
      </c>
      <c r="L756">
        <f t="shared" si="198"/>
        <v>760</v>
      </c>
      <c r="M756">
        <f t="shared" si="199"/>
        <v>1772.5000000000002</v>
      </c>
      <c r="O756">
        <f t="shared" si="204"/>
        <v>5300</v>
      </c>
      <c r="P756">
        <v>25</v>
      </c>
      <c r="T756">
        <v>100</v>
      </c>
      <c r="U756">
        <f t="shared" si="202"/>
        <v>0</v>
      </c>
      <c r="W756">
        <f t="shared" si="197"/>
        <v>125</v>
      </c>
      <c r="X756">
        <f t="shared" si="194"/>
        <v>1477.5</v>
      </c>
      <c r="Y756">
        <f t="shared" si="205"/>
        <v>3547.5</v>
      </c>
      <c r="Z756">
        <f t="shared" si="201"/>
        <v>23397.5</v>
      </c>
      <c r="AA756" t="s">
        <v>897</v>
      </c>
      <c r="AB756">
        <v>2023</v>
      </c>
    </row>
    <row r="757" spans="1:28" x14ac:dyDescent="0.25">
      <c r="A757">
        <v>98</v>
      </c>
      <c r="B757" t="s">
        <v>813</v>
      </c>
      <c r="C757" t="s">
        <v>102</v>
      </c>
      <c r="D757" t="s">
        <v>94</v>
      </c>
      <c r="E757" t="s">
        <v>37</v>
      </c>
      <c r="F757" t="s">
        <v>100</v>
      </c>
      <c r="G757">
        <v>25000</v>
      </c>
      <c r="H757">
        <f t="shared" si="203"/>
        <v>23522.5</v>
      </c>
      <c r="I757">
        <f t="shared" si="190"/>
        <v>717.5</v>
      </c>
      <c r="J757">
        <f t="shared" si="191"/>
        <v>1774.9999999999998</v>
      </c>
      <c r="K757">
        <f t="shared" si="192"/>
        <v>275</v>
      </c>
      <c r="L757">
        <f t="shared" si="198"/>
        <v>760</v>
      </c>
      <c r="M757">
        <f t="shared" si="199"/>
        <v>1772.5000000000002</v>
      </c>
      <c r="O757">
        <f t="shared" si="204"/>
        <v>5300</v>
      </c>
      <c r="P757">
        <v>25</v>
      </c>
      <c r="Q757">
        <v>2100.16</v>
      </c>
      <c r="T757">
        <v>100</v>
      </c>
      <c r="U757">
        <f t="shared" si="202"/>
        <v>0</v>
      </c>
      <c r="W757">
        <f t="shared" si="197"/>
        <v>2225.16</v>
      </c>
      <c r="X757">
        <f t="shared" si="194"/>
        <v>1477.5</v>
      </c>
      <c r="Y757">
        <f t="shared" si="205"/>
        <v>3547.5</v>
      </c>
      <c r="Z757">
        <f t="shared" si="201"/>
        <v>21297.34</v>
      </c>
      <c r="AA757" t="s">
        <v>897</v>
      </c>
      <c r="AB757">
        <v>2023</v>
      </c>
    </row>
    <row r="758" spans="1:28" x14ac:dyDescent="0.25">
      <c r="A758">
        <v>99</v>
      </c>
      <c r="B758" t="s">
        <v>802</v>
      </c>
      <c r="C758" t="s">
        <v>103</v>
      </c>
      <c r="D758" t="s">
        <v>22</v>
      </c>
      <c r="E758" t="s">
        <v>54</v>
      </c>
      <c r="F758" t="s">
        <v>100</v>
      </c>
      <c r="G758">
        <v>30000</v>
      </c>
      <c r="H758">
        <f t="shared" si="203"/>
        <v>28227</v>
      </c>
      <c r="I758">
        <f t="shared" si="190"/>
        <v>861</v>
      </c>
      <c r="J758">
        <f t="shared" si="191"/>
        <v>2130</v>
      </c>
      <c r="K758">
        <f t="shared" si="192"/>
        <v>330.00000000000006</v>
      </c>
      <c r="L758">
        <f t="shared" si="198"/>
        <v>912</v>
      </c>
      <c r="M758">
        <f t="shared" si="199"/>
        <v>2127</v>
      </c>
      <c r="O758">
        <f t="shared" si="204"/>
        <v>6360</v>
      </c>
      <c r="P758">
        <v>25</v>
      </c>
      <c r="Q758">
        <v>4777.8999999999996</v>
      </c>
      <c r="T758">
        <v>100</v>
      </c>
      <c r="U758">
        <f t="shared" si="202"/>
        <v>0</v>
      </c>
      <c r="W758">
        <f t="shared" si="197"/>
        <v>4902.8999999999996</v>
      </c>
      <c r="X758">
        <f t="shared" si="194"/>
        <v>1773</v>
      </c>
      <c r="Y758">
        <f t="shared" si="205"/>
        <v>4257</v>
      </c>
      <c r="Z758">
        <f t="shared" si="201"/>
        <v>23324.1</v>
      </c>
      <c r="AA758" t="s">
        <v>897</v>
      </c>
      <c r="AB758">
        <v>2023</v>
      </c>
    </row>
    <row r="759" spans="1:28" x14ac:dyDescent="0.25">
      <c r="A759">
        <v>100</v>
      </c>
      <c r="B759" t="s">
        <v>193</v>
      </c>
      <c r="C759" t="s">
        <v>103</v>
      </c>
      <c r="D759" t="s">
        <v>22</v>
      </c>
      <c r="E759" t="s">
        <v>54</v>
      </c>
      <c r="F759" t="s">
        <v>100</v>
      </c>
      <c r="G759">
        <v>30000</v>
      </c>
      <c r="H759">
        <f t="shared" si="203"/>
        <v>26629.69</v>
      </c>
      <c r="I759">
        <f t="shared" si="190"/>
        <v>861</v>
      </c>
      <c r="J759">
        <f t="shared" si="191"/>
        <v>2130</v>
      </c>
      <c r="K759">
        <f t="shared" si="192"/>
        <v>330.00000000000006</v>
      </c>
      <c r="L759">
        <f t="shared" si="198"/>
        <v>912</v>
      </c>
      <c r="M759">
        <f t="shared" si="199"/>
        <v>2127</v>
      </c>
      <c r="N759">
        <v>1597.31</v>
      </c>
      <c r="O759">
        <f t="shared" si="204"/>
        <v>7957.3099999999995</v>
      </c>
      <c r="P759">
        <v>25</v>
      </c>
      <c r="Q759">
        <v>500</v>
      </c>
      <c r="T759">
        <v>100</v>
      </c>
      <c r="U759">
        <f t="shared" si="202"/>
        <v>0</v>
      </c>
      <c r="W759">
        <f t="shared" si="197"/>
        <v>625</v>
      </c>
      <c r="X759">
        <f t="shared" si="194"/>
        <v>3370.31</v>
      </c>
      <c r="Y759">
        <f t="shared" si="205"/>
        <v>4257</v>
      </c>
      <c r="Z759">
        <f t="shared" si="201"/>
        <v>26004.69</v>
      </c>
      <c r="AA759" t="s">
        <v>897</v>
      </c>
      <c r="AB759">
        <v>2023</v>
      </c>
    </row>
    <row r="760" spans="1:28" x14ac:dyDescent="0.25">
      <c r="A760">
        <v>101</v>
      </c>
      <c r="B760" t="s">
        <v>197</v>
      </c>
      <c r="C760" t="s">
        <v>103</v>
      </c>
      <c r="D760" t="s">
        <v>94</v>
      </c>
      <c r="E760" t="s">
        <v>54</v>
      </c>
      <c r="F760" t="s">
        <v>100</v>
      </c>
      <c r="G760">
        <v>30000</v>
      </c>
      <c r="H760">
        <f t="shared" si="203"/>
        <v>28227</v>
      </c>
      <c r="I760">
        <f t="shared" si="190"/>
        <v>861</v>
      </c>
      <c r="J760">
        <f t="shared" si="191"/>
        <v>2130</v>
      </c>
      <c r="K760">
        <f t="shared" si="192"/>
        <v>330.00000000000006</v>
      </c>
      <c r="L760">
        <f t="shared" si="198"/>
        <v>912</v>
      </c>
      <c r="M760">
        <f t="shared" si="199"/>
        <v>2127</v>
      </c>
      <c r="O760">
        <f t="shared" si="204"/>
        <v>6360</v>
      </c>
      <c r="P760">
        <v>25</v>
      </c>
      <c r="T760">
        <v>100</v>
      </c>
      <c r="U760">
        <f t="shared" si="202"/>
        <v>0</v>
      </c>
      <c r="W760">
        <f t="shared" si="197"/>
        <v>125</v>
      </c>
      <c r="X760">
        <f t="shared" si="194"/>
        <v>1773</v>
      </c>
      <c r="Y760">
        <f t="shared" si="205"/>
        <v>4257</v>
      </c>
      <c r="Z760">
        <f t="shared" si="201"/>
        <v>28102</v>
      </c>
      <c r="AA760" t="s">
        <v>897</v>
      </c>
      <c r="AB760">
        <v>2023</v>
      </c>
    </row>
    <row r="761" spans="1:28" x14ac:dyDescent="0.25">
      <c r="A761">
        <v>102</v>
      </c>
      <c r="B761" t="s">
        <v>198</v>
      </c>
      <c r="C761" t="s">
        <v>103</v>
      </c>
      <c r="D761" t="s">
        <v>22</v>
      </c>
      <c r="E761" t="s">
        <v>54</v>
      </c>
      <c r="F761" t="s">
        <v>100</v>
      </c>
      <c r="G761">
        <v>30000</v>
      </c>
      <c r="H761">
        <f t="shared" si="203"/>
        <v>28227</v>
      </c>
      <c r="I761">
        <f t="shared" si="190"/>
        <v>861</v>
      </c>
      <c r="J761">
        <f t="shared" si="191"/>
        <v>2130</v>
      </c>
      <c r="K761">
        <f t="shared" si="192"/>
        <v>330.00000000000006</v>
      </c>
      <c r="L761">
        <f t="shared" si="198"/>
        <v>912</v>
      </c>
      <c r="M761">
        <f t="shared" si="199"/>
        <v>2127</v>
      </c>
      <c r="O761">
        <f t="shared" si="204"/>
        <v>6360</v>
      </c>
      <c r="P761">
        <v>25</v>
      </c>
      <c r="Q761">
        <v>4073.69</v>
      </c>
      <c r="T761">
        <v>100</v>
      </c>
      <c r="U761">
        <f t="shared" si="202"/>
        <v>0</v>
      </c>
      <c r="W761">
        <f t="shared" si="197"/>
        <v>4198.6900000000005</v>
      </c>
      <c r="X761">
        <f t="shared" si="194"/>
        <v>1773</v>
      </c>
      <c r="Y761">
        <f t="shared" si="205"/>
        <v>4257</v>
      </c>
      <c r="Z761">
        <f t="shared" si="201"/>
        <v>24028.309999999998</v>
      </c>
      <c r="AA761" t="s">
        <v>897</v>
      </c>
      <c r="AB761">
        <v>2023</v>
      </c>
    </row>
    <row r="762" spans="1:28" x14ac:dyDescent="0.25">
      <c r="A762">
        <v>103</v>
      </c>
      <c r="B762" t="s">
        <v>200</v>
      </c>
      <c r="C762" t="s">
        <v>103</v>
      </c>
      <c r="D762" t="s">
        <v>19</v>
      </c>
      <c r="E762" t="s">
        <v>60</v>
      </c>
      <c r="F762" t="s">
        <v>100</v>
      </c>
      <c r="G762">
        <v>35000</v>
      </c>
      <c r="H762">
        <f t="shared" si="203"/>
        <v>32931.5</v>
      </c>
      <c r="I762">
        <f t="shared" si="190"/>
        <v>1004.5</v>
      </c>
      <c r="J762">
        <f t="shared" si="191"/>
        <v>2485</v>
      </c>
      <c r="K762">
        <f t="shared" si="192"/>
        <v>385.00000000000006</v>
      </c>
      <c r="L762">
        <f t="shared" si="198"/>
        <v>1064</v>
      </c>
      <c r="M762">
        <f t="shared" si="199"/>
        <v>2481.5</v>
      </c>
      <c r="O762">
        <f t="shared" si="204"/>
        <v>7420</v>
      </c>
      <c r="P762">
        <v>25</v>
      </c>
      <c r="Q762">
        <v>17474.189999999999</v>
      </c>
      <c r="S762">
        <v>2165.92</v>
      </c>
      <c r="T762">
        <v>100</v>
      </c>
      <c r="U762">
        <f t="shared" si="202"/>
        <v>0</v>
      </c>
      <c r="W762">
        <f t="shared" si="197"/>
        <v>19765.11</v>
      </c>
      <c r="X762">
        <f t="shared" si="194"/>
        <v>2068.5</v>
      </c>
      <c r="Y762">
        <f t="shared" si="205"/>
        <v>4966.5</v>
      </c>
      <c r="Z762">
        <f t="shared" si="201"/>
        <v>13166.39</v>
      </c>
      <c r="AA762" t="s">
        <v>897</v>
      </c>
      <c r="AB762">
        <v>2023</v>
      </c>
    </row>
    <row r="763" spans="1:28" x14ac:dyDescent="0.25">
      <c r="A763">
        <v>104</v>
      </c>
      <c r="B763" t="s">
        <v>814</v>
      </c>
      <c r="C763" t="s">
        <v>103</v>
      </c>
      <c r="D763" t="s">
        <v>811</v>
      </c>
      <c r="E763" t="s">
        <v>54</v>
      </c>
      <c r="F763" t="s">
        <v>99</v>
      </c>
      <c r="G763">
        <v>45000</v>
      </c>
      <c r="H763">
        <f t="shared" si="203"/>
        <v>42340.5</v>
      </c>
      <c r="I763">
        <f t="shared" si="190"/>
        <v>1291.5</v>
      </c>
      <c r="J763">
        <f t="shared" si="191"/>
        <v>3194.9999999999995</v>
      </c>
      <c r="K763">
        <f t="shared" si="192"/>
        <v>495.00000000000006</v>
      </c>
      <c r="L763">
        <f t="shared" si="198"/>
        <v>1368</v>
      </c>
      <c r="M763">
        <f t="shared" si="199"/>
        <v>3190.5</v>
      </c>
      <c r="O763">
        <f t="shared" si="204"/>
        <v>9540</v>
      </c>
      <c r="P763">
        <v>25</v>
      </c>
      <c r="Q763">
        <v>1500</v>
      </c>
      <c r="S763">
        <v>797.28</v>
      </c>
      <c r="T763">
        <v>100</v>
      </c>
      <c r="U763">
        <v>0</v>
      </c>
      <c r="V763">
        <v>1148.33</v>
      </c>
      <c r="W763">
        <f>P763+Q763+R763+S763+T763+U763</f>
        <v>2422.2799999999997</v>
      </c>
      <c r="X763">
        <f t="shared" si="194"/>
        <v>2659.5</v>
      </c>
      <c r="Y763">
        <f t="shared" si="205"/>
        <v>6385.5</v>
      </c>
      <c r="Z763">
        <f>+G763-(W763+X763)</f>
        <v>39918.22</v>
      </c>
      <c r="AA763" t="s">
        <v>897</v>
      </c>
      <c r="AB763">
        <v>2023</v>
      </c>
    </row>
    <row r="764" spans="1:28" x14ac:dyDescent="0.25">
      <c r="A764">
        <v>105</v>
      </c>
      <c r="B764" t="s">
        <v>895</v>
      </c>
      <c r="C764" t="s">
        <v>103</v>
      </c>
      <c r="D764" t="s">
        <v>22</v>
      </c>
      <c r="E764" t="s">
        <v>883</v>
      </c>
      <c r="F764" t="s">
        <v>84</v>
      </c>
      <c r="G764">
        <v>26000</v>
      </c>
      <c r="H764">
        <f t="shared" si="203"/>
        <v>24463.4</v>
      </c>
      <c r="I764">
        <f t="shared" si="190"/>
        <v>746.2</v>
      </c>
      <c r="J764">
        <f t="shared" si="191"/>
        <v>1845.9999999999998</v>
      </c>
      <c r="K764">
        <f t="shared" si="192"/>
        <v>286.00000000000006</v>
      </c>
      <c r="L764">
        <f t="shared" si="198"/>
        <v>790.4</v>
      </c>
      <c r="M764">
        <f t="shared" si="199"/>
        <v>1843.4</v>
      </c>
      <c r="O764">
        <f t="shared" si="204"/>
        <v>5512</v>
      </c>
      <c r="P764">
        <v>25</v>
      </c>
      <c r="T764">
        <v>100</v>
      </c>
      <c r="U764">
        <f t="shared" si="202"/>
        <v>0</v>
      </c>
      <c r="W764">
        <f t="shared" ref="W764:W768" si="206">P764+Q764+R764+S764+T764+U764</f>
        <v>125</v>
      </c>
      <c r="X764">
        <f t="shared" si="194"/>
        <v>1536.6</v>
      </c>
      <c r="Y764">
        <f t="shared" si="205"/>
        <v>3689.3999999999996</v>
      </c>
      <c r="Z764">
        <f t="shared" ref="Z764:Z768" si="207">+G764-(W764+X764)</f>
        <v>24338.400000000001</v>
      </c>
      <c r="AA764" t="s">
        <v>897</v>
      </c>
      <c r="AB764">
        <v>2023</v>
      </c>
    </row>
    <row r="765" spans="1:28" x14ac:dyDescent="0.25">
      <c r="A765">
        <v>106</v>
      </c>
      <c r="B765" t="s">
        <v>884</v>
      </c>
      <c r="C765" t="s">
        <v>103</v>
      </c>
      <c r="D765" t="s">
        <v>22</v>
      </c>
      <c r="E765" t="s">
        <v>54</v>
      </c>
      <c r="F765" t="s">
        <v>84</v>
      </c>
      <c r="G765">
        <v>25000</v>
      </c>
      <c r="H765">
        <f t="shared" si="203"/>
        <v>23522.5</v>
      </c>
      <c r="I765">
        <f t="shared" si="190"/>
        <v>717.5</v>
      </c>
      <c r="J765">
        <f t="shared" si="191"/>
        <v>1774.9999999999998</v>
      </c>
      <c r="K765">
        <f t="shared" si="192"/>
        <v>275</v>
      </c>
      <c r="L765">
        <f t="shared" si="198"/>
        <v>760</v>
      </c>
      <c r="M765">
        <f t="shared" si="199"/>
        <v>1772.5000000000002</v>
      </c>
      <c r="O765">
        <f t="shared" si="204"/>
        <v>5300</v>
      </c>
      <c r="P765">
        <v>25</v>
      </c>
      <c r="S765">
        <v>79.989999999999995</v>
      </c>
      <c r="T765">
        <v>100</v>
      </c>
      <c r="U765">
        <f t="shared" si="202"/>
        <v>0</v>
      </c>
      <c r="W765">
        <f t="shared" si="206"/>
        <v>204.99</v>
      </c>
      <c r="X765">
        <f t="shared" si="194"/>
        <v>1477.5</v>
      </c>
      <c r="Y765">
        <f t="shared" si="205"/>
        <v>3547.5</v>
      </c>
      <c r="Z765">
        <f t="shared" si="207"/>
        <v>23317.51</v>
      </c>
      <c r="AA765" t="s">
        <v>897</v>
      </c>
      <c r="AB765">
        <v>2023</v>
      </c>
    </row>
    <row r="766" spans="1:28" x14ac:dyDescent="0.25">
      <c r="A766">
        <v>107</v>
      </c>
      <c r="B766" t="s">
        <v>885</v>
      </c>
      <c r="C766" t="s">
        <v>103</v>
      </c>
      <c r="D766" t="s">
        <v>22</v>
      </c>
      <c r="E766" t="s">
        <v>886</v>
      </c>
      <c r="F766" t="s">
        <v>84</v>
      </c>
      <c r="G766">
        <v>20000</v>
      </c>
      <c r="H766">
        <f t="shared" si="203"/>
        <v>18818</v>
      </c>
      <c r="I766">
        <f t="shared" si="190"/>
        <v>574</v>
      </c>
      <c r="J766">
        <f t="shared" si="191"/>
        <v>1419.9999999999998</v>
      </c>
      <c r="K766">
        <f t="shared" si="192"/>
        <v>220.00000000000003</v>
      </c>
      <c r="L766">
        <f t="shared" si="198"/>
        <v>608</v>
      </c>
      <c r="M766">
        <f t="shared" si="199"/>
        <v>1418</v>
      </c>
      <c r="O766">
        <f t="shared" si="204"/>
        <v>4240</v>
      </c>
      <c r="P766">
        <v>25</v>
      </c>
      <c r="T766">
        <v>100</v>
      </c>
      <c r="U766">
        <f t="shared" si="202"/>
        <v>0</v>
      </c>
      <c r="W766">
        <f t="shared" si="206"/>
        <v>125</v>
      </c>
      <c r="X766">
        <f t="shared" si="194"/>
        <v>1182</v>
      </c>
      <c r="Y766">
        <f t="shared" si="205"/>
        <v>2838</v>
      </c>
      <c r="Z766">
        <f t="shared" si="207"/>
        <v>18693</v>
      </c>
      <c r="AA766" t="s">
        <v>897</v>
      </c>
      <c r="AB766">
        <v>2023</v>
      </c>
    </row>
    <row r="767" spans="1:28" x14ac:dyDescent="0.25">
      <c r="A767">
        <v>108</v>
      </c>
      <c r="B767" t="s">
        <v>887</v>
      </c>
      <c r="C767" t="s">
        <v>102</v>
      </c>
      <c r="D767" t="s">
        <v>896</v>
      </c>
      <c r="E767" t="s">
        <v>32</v>
      </c>
      <c r="F767" t="s">
        <v>84</v>
      </c>
      <c r="G767">
        <v>46000</v>
      </c>
      <c r="H767">
        <f t="shared" si="203"/>
        <v>43281.4</v>
      </c>
      <c r="I767">
        <f t="shared" si="190"/>
        <v>1320.2</v>
      </c>
      <c r="J767">
        <f t="shared" si="191"/>
        <v>3265.9999999999995</v>
      </c>
      <c r="K767">
        <f t="shared" si="192"/>
        <v>506.00000000000006</v>
      </c>
      <c r="L767">
        <f t="shared" si="198"/>
        <v>1398.4</v>
      </c>
      <c r="M767">
        <f t="shared" si="199"/>
        <v>3261.4</v>
      </c>
      <c r="O767">
        <f t="shared" si="204"/>
        <v>9752</v>
      </c>
      <c r="P767">
        <v>25</v>
      </c>
      <c r="S767">
        <v>59.99</v>
      </c>
      <c r="T767">
        <v>100</v>
      </c>
      <c r="U767">
        <f t="shared" si="202"/>
        <v>1289.4598750000005</v>
      </c>
      <c r="W767">
        <f t="shared" si="206"/>
        <v>1474.4498750000005</v>
      </c>
      <c r="X767">
        <f t="shared" si="194"/>
        <v>2718.6000000000004</v>
      </c>
      <c r="Y767">
        <f t="shared" si="205"/>
        <v>6527.4</v>
      </c>
      <c r="Z767">
        <f t="shared" si="207"/>
        <v>41806.950125000003</v>
      </c>
      <c r="AA767" t="s">
        <v>897</v>
      </c>
      <c r="AB767">
        <v>2023</v>
      </c>
    </row>
    <row r="768" spans="1:28" x14ac:dyDescent="0.25">
      <c r="A768">
        <v>109</v>
      </c>
      <c r="B768" t="s">
        <v>888</v>
      </c>
      <c r="C768" t="s">
        <v>103</v>
      </c>
      <c r="D768" t="s">
        <v>22</v>
      </c>
      <c r="E768" t="s">
        <v>80</v>
      </c>
      <c r="F768" t="s">
        <v>84</v>
      </c>
      <c r="G768">
        <v>130000</v>
      </c>
      <c r="H768">
        <f t="shared" si="203"/>
        <v>122317</v>
      </c>
      <c r="I768">
        <f t="shared" si="190"/>
        <v>3731</v>
      </c>
      <c r="J768">
        <f t="shared" si="191"/>
        <v>9230</v>
      </c>
      <c r="K768">
        <f t="shared" si="192"/>
        <v>822.89</v>
      </c>
      <c r="L768">
        <f t="shared" si="198"/>
        <v>3952</v>
      </c>
      <c r="M768">
        <f t="shared" si="199"/>
        <v>9217</v>
      </c>
      <c r="O768">
        <f t="shared" si="204"/>
        <v>26952.89</v>
      </c>
      <c r="P768">
        <v>25</v>
      </c>
      <c r="S768">
        <v>295.95</v>
      </c>
      <c r="T768">
        <v>100</v>
      </c>
      <c r="U768">
        <f t="shared" si="202"/>
        <v>19162.187291666665</v>
      </c>
      <c r="W768">
        <f t="shared" si="206"/>
        <v>19583.137291666666</v>
      </c>
      <c r="X768">
        <f t="shared" si="194"/>
        <v>7683</v>
      </c>
      <c r="Y768">
        <f t="shared" si="205"/>
        <v>18447</v>
      </c>
      <c r="Z768">
        <f t="shared" si="207"/>
        <v>102733.86270833333</v>
      </c>
      <c r="AA768" t="s">
        <v>897</v>
      </c>
      <c r="AB768">
        <v>2023</v>
      </c>
    </row>
    <row r="769" spans="1:28" x14ac:dyDescent="0.25">
      <c r="A769" s="7">
        <v>1</v>
      </c>
      <c r="B769" s="7" t="s">
        <v>807</v>
      </c>
      <c r="C769" s="7" t="s">
        <v>103</v>
      </c>
      <c r="D769" s="7" t="s">
        <v>826</v>
      </c>
      <c r="E769" s="7" t="s">
        <v>27</v>
      </c>
      <c r="F769" s="7" t="s">
        <v>98</v>
      </c>
      <c r="G769" s="7">
        <v>360000</v>
      </c>
      <c r="H769" s="7">
        <f>+G769-(I769+L769+N769)</f>
        <v>342405.16</v>
      </c>
      <c r="I769" s="7">
        <f>IF(G769&lt;=374040,G769*2.87%,9334.68)</f>
        <v>10332</v>
      </c>
      <c r="J769" s="7">
        <f>IF(G769&lt;=374040,G769*7.1%,23092.75)</f>
        <v>25559.999999999996</v>
      </c>
      <c r="K769" s="7">
        <f>IF(G769&lt;=74808,G769*1.1%,822.89)</f>
        <v>822.89</v>
      </c>
      <c r="L769" s="7">
        <v>5685.41</v>
      </c>
      <c r="M769" s="7">
        <v>13259.72</v>
      </c>
      <c r="N769" s="7">
        <v>1577.43</v>
      </c>
      <c r="O769" s="7">
        <f>+I769+J769+K769+L769+M769+N769</f>
        <v>57237.450000000004</v>
      </c>
      <c r="P769" s="7">
        <v>25</v>
      </c>
      <c r="Q769" s="7">
        <v>0</v>
      </c>
      <c r="R769" s="7">
        <v>0</v>
      </c>
      <c r="S769" s="7">
        <v>1328.8</v>
      </c>
      <c r="T769" s="7">
        <v>0</v>
      </c>
      <c r="U769" s="7">
        <v>74184.149999999994</v>
      </c>
      <c r="V769" s="7">
        <v>0</v>
      </c>
      <c r="W769" s="7">
        <f>P769+Q769+R769+S769+T769+U769</f>
        <v>75537.95</v>
      </c>
      <c r="X769" s="7">
        <f>+I769+L769+N769</f>
        <v>17594.84</v>
      </c>
      <c r="Y769" s="7">
        <f>+J769+M769</f>
        <v>38819.719999999994</v>
      </c>
      <c r="Z769" s="7">
        <f>+G769-(W769+X769)</f>
        <v>266867.21000000002</v>
      </c>
      <c r="AA769" s="7" t="s">
        <v>879</v>
      </c>
      <c r="AB769" s="7">
        <v>2023</v>
      </c>
    </row>
    <row r="770" spans="1:28" x14ac:dyDescent="0.25">
      <c r="A770" s="7">
        <v>2</v>
      </c>
      <c r="B770" s="7" t="s">
        <v>784</v>
      </c>
      <c r="C770" s="7" t="s">
        <v>102</v>
      </c>
      <c r="D770" s="7" t="s">
        <v>19</v>
      </c>
      <c r="E770" s="7" t="s">
        <v>71</v>
      </c>
      <c r="F770" s="7" t="s">
        <v>98</v>
      </c>
      <c r="G770" s="7">
        <v>300000</v>
      </c>
      <c r="H770" s="7">
        <f>+G770-(I770+L770+N770)</f>
        <v>285704.59000000003</v>
      </c>
      <c r="I770" s="7">
        <f t="shared" ref="I770:I834" si="208">IF(G770&lt;=374040,G770*2.87%,9334.68)</f>
        <v>8610</v>
      </c>
      <c r="J770" s="7">
        <f t="shared" ref="J770:J834" si="209">IF(G770&lt;=374040,G770*7.1%,23092.75)</f>
        <v>21299.999999999996</v>
      </c>
      <c r="K770" s="7">
        <f t="shared" ref="K770:K833" si="210">IF(G770&lt;=74808,G770*1.1%,822.89)</f>
        <v>822.89</v>
      </c>
      <c r="L770" s="7">
        <v>5685.41</v>
      </c>
      <c r="M770" s="7">
        <v>13259.72</v>
      </c>
      <c r="N770" s="7">
        <v>0</v>
      </c>
      <c r="O770" s="7">
        <f t="shared" ref="O770:O833" si="211">+I770+J770+K770+L770+M770+N770</f>
        <v>49678.02</v>
      </c>
      <c r="P770" s="7">
        <v>25</v>
      </c>
      <c r="Q770" s="7">
        <v>0</v>
      </c>
      <c r="R770" s="7">
        <v>0</v>
      </c>
      <c r="S770" s="7">
        <v>0</v>
      </c>
      <c r="T770" s="7">
        <v>0</v>
      </c>
      <c r="U770" s="7">
        <v>60009.02</v>
      </c>
      <c r="V770" s="7">
        <v>0</v>
      </c>
      <c r="W770" s="7">
        <f>P770+Q770+R770+S770+T770+U770</f>
        <v>60034.02</v>
      </c>
      <c r="X770" s="7">
        <f t="shared" ref="X770:X833" si="212">+I770+L770+N770</f>
        <v>14295.41</v>
      </c>
      <c r="Y770" s="7">
        <f t="shared" ref="Y770:Y784" si="213">+J770+M770</f>
        <v>34559.719999999994</v>
      </c>
      <c r="Z770" s="7">
        <f t="shared" ref="Z770:Z833" si="214">+G770-(W770+X770)</f>
        <v>225670.57</v>
      </c>
      <c r="AA770" s="7" t="s">
        <v>879</v>
      </c>
      <c r="AB770" s="7">
        <v>2023</v>
      </c>
    </row>
    <row r="771" spans="1:28" x14ac:dyDescent="0.25">
      <c r="A771" s="7">
        <v>3</v>
      </c>
      <c r="B771" s="7" t="s">
        <v>110</v>
      </c>
      <c r="C771" s="7" t="s">
        <v>103</v>
      </c>
      <c r="D771" s="7" t="s">
        <v>10</v>
      </c>
      <c r="E771" s="7" t="s">
        <v>53</v>
      </c>
      <c r="F771" s="7" t="s">
        <v>98</v>
      </c>
      <c r="G771" s="7">
        <v>300000</v>
      </c>
      <c r="H771" s="7">
        <f t="shared" ref="H771:H834" si="215">+G771-(I771+L771+N771)</f>
        <v>284127.15999999997</v>
      </c>
      <c r="I771" s="7">
        <f t="shared" si="208"/>
        <v>8610</v>
      </c>
      <c r="J771" s="7">
        <f t="shared" si="209"/>
        <v>21299.999999999996</v>
      </c>
      <c r="K771" s="7">
        <f t="shared" si="210"/>
        <v>822.89</v>
      </c>
      <c r="L771" s="7">
        <v>5685.41</v>
      </c>
      <c r="M771" s="7">
        <v>13259.72</v>
      </c>
      <c r="N771" s="7">
        <v>1577.43</v>
      </c>
      <c r="O771" s="7">
        <f t="shared" si="211"/>
        <v>51255.45</v>
      </c>
      <c r="P771" s="7">
        <v>25</v>
      </c>
      <c r="Q771" s="7">
        <v>0</v>
      </c>
      <c r="R771" s="7">
        <v>0</v>
      </c>
      <c r="S771" s="7">
        <v>1328.8</v>
      </c>
      <c r="T771" s="7">
        <v>0</v>
      </c>
      <c r="U771" s="7">
        <v>60009.02</v>
      </c>
      <c r="V771" s="7">
        <v>0</v>
      </c>
      <c r="W771" s="7">
        <f t="shared" ref="W771:W834" si="216">P771+Q771+R771+S771+T771+U771</f>
        <v>61362.82</v>
      </c>
      <c r="X771" s="7">
        <f t="shared" si="212"/>
        <v>15872.84</v>
      </c>
      <c r="Y771" s="7">
        <f t="shared" si="213"/>
        <v>34559.719999999994</v>
      </c>
      <c r="Z771" s="7">
        <f t="shared" si="214"/>
        <v>222764.34</v>
      </c>
      <c r="AA771" s="7" t="s">
        <v>879</v>
      </c>
      <c r="AB771" s="7">
        <v>2023</v>
      </c>
    </row>
    <row r="772" spans="1:28" x14ac:dyDescent="0.25">
      <c r="A772" s="7">
        <v>4</v>
      </c>
      <c r="B772" s="7" t="s">
        <v>115</v>
      </c>
      <c r="C772" s="7" t="s">
        <v>103</v>
      </c>
      <c r="D772" s="7" t="s">
        <v>21</v>
      </c>
      <c r="E772" s="7" t="s">
        <v>81</v>
      </c>
      <c r="F772" s="7" t="s">
        <v>84</v>
      </c>
      <c r="G772" s="7">
        <v>185000</v>
      </c>
      <c r="H772" s="7">
        <f>+G772-(I772+L772+N772)</f>
        <v>170911.64</v>
      </c>
      <c r="I772" s="7">
        <f t="shared" si="208"/>
        <v>5309.5</v>
      </c>
      <c r="J772" s="7">
        <f t="shared" si="209"/>
        <v>13134.999999999998</v>
      </c>
      <c r="K772" s="7">
        <f t="shared" si="210"/>
        <v>822.89</v>
      </c>
      <c r="L772" s="7">
        <f t="shared" ref="L772:L835" si="217">IF(G772&lt;=187020,G772*3.04%,4943.8)</f>
        <v>5624</v>
      </c>
      <c r="M772" s="7">
        <f t="shared" ref="M772:M835" si="218">IF(G772&lt;=187020,G772*7.09%,11530.11)</f>
        <v>13116.5</v>
      </c>
      <c r="N772" s="7">
        <v>3154.86</v>
      </c>
      <c r="O772" s="7">
        <f t="shared" si="211"/>
        <v>41162.75</v>
      </c>
      <c r="P772" s="7">
        <v>25</v>
      </c>
      <c r="Q772" s="7">
        <v>38886.51</v>
      </c>
      <c r="R772" s="7">
        <v>0</v>
      </c>
      <c r="S772" s="7">
        <v>1993.2</v>
      </c>
      <c r="T772" s="7">
        <v>100</v>
      </c>
      <c r="U772" s="7">
        <v>30522.04</v>
      </c>
      <c r="V772" s="7">
        <v>0</v>
      </c>
      <c r="W772" s="7">
        <f t="shared" si="216"/>
        <v>71526.75</v>
      </c>
      <c r="X772" s="7">
        <f t="shared" si="212"/>
        <v>14088.36</v>
      </c>
      <c r="Y772" s="7">
        <f t="shared" si="213"/>
        <v>26251.5</v>
      </c>
      <c r="Z772" s="7">
        <f t="shared" si="214"/>
        <v>99384.89</v>
      </c>
      <c r="AA772" s="7" t="s">
        <v>879</v>
      </c>
      <c r="AB772" s="7">
        <v>2023</v>
      </c>
    </row>
    <row r="773" spans="1:28" x14ac:dyDescent="0.25">
      <c r="A773" s="7">
        <v>5</v>
      </c>
      <c r="B773" s="7" t="s">
        <v>116</v>
      </c>
      <c r="C773" s="7" t="s">
        <v>102</v>
      </c>
      <c r="D773" s="7" t="s">
        <v>4</v>
      </c>
      <c r="E773" s="7" t="s">
        <v>91</v>
      </c>
      <c r="F773" s="7" t="s">
        <v>84</v>
      </c>
      <c r="G773" s="7">
        <v>185000</v>
      </c>
      <c r="H773" s="7">
        <f t="shared" si="215"/>
        <v>174066.5</v>
      </c>
      <c r="I773" s="7">
        <f t="shared" si="208"/>
        <v>5309.5</v>
      </c>
      <c r="J773" s="7">
        <f t="shared" si="209"/>
        <v>13134.999999999998</v>
      </c>
      <c r="K773" s="7">
        <f t="shared" si="210"/>
        <v>822.89</v>
      </c>
      <c r="L773" s="7">
        <f t="shared" si="217"/>
        <v>5624</v>
      </c>
      <c r="M773" s="7">
        <f t="shared" si="218"/>
        <v>13116.5</v>
      </c>
      <c r="N773" s="7">
        <v>0</v>
      </c>
      <c r="O773" s="7">
        <f t="shared" si="211"/>
        <v>38007.89</v>
      </c>
      <c r="P773" s="7">
        <v>25</v>
      </c>
      <c r="Q773" s="7">
        <v>10669.68</v>
      </c>
      <c r="R773" s="7">
        <v>0</v>
      </c>
      <c r="S773" s="7">
        <v>1328.8</v>
      </c>
      <c r="T773" s="7">
        <v>100</v>
      </c>
      <c r="U773" s="7">
        <v>32099.49</v>
      </c>
      <c r="V773" s="7">
        <v>0</v>
      </c>
      <c r="W773" s="7">
        <f t="shared" si="216"/>
        <v>44222.97</v>
      </c>
      <c r="X773" s="7">
        <f t="shared" si="212"/>
        <v>10933.5</v>
      </c>
      <c r="Y773" s="7">
        <f t="shared" si="213"/>
        <v>26251.5</v>
      </c>
      <c r="Z773" s="7">
        <f t="shared" si="214"/>
        <v>129843.53</v>
      </c>
      <c r="AA773" s="7" t="s">
        <v>879</v>
      </c>
      <c r="AB773" s="7">
        <v>2023</v>
      </c>
    </row>
    <row r="774" spans="1:28" x14ac:dyDescent="0.25">
      <c r="A774" s="7">
        <v>6</v>
      </c>
      <c r="B774" s="7" t="s">
        <v>117</v>
      </c>
      <c r="C774" s="7" t="s">
        <v>102</v>
      </c>
      <c r="D774" s="7" t="s">
        <v>793</v>
      </c>
      <c r="E774" s="7" t="s">
        <v>794</v>
      </c>
      <c r="F774" s="7" t="s">
        <v>84</v>
      </c>
      <c r="G774" s="7">
        <v>185000</v>
      </c>
      <c r="H774" s="7">
        <f t="shared" si="215"/>
        <v>170911.64</v>
      </c>
      <c r="I774" s="7">
        <f t="shared" si="208"/>
        <v>5309.5</v>
      </c>
      <c r="J774" s="7">
        <f t="shared" si="209"/>
        <v>13134.999999999998</v>
      </c>
      <c r="K774" s="7">
        <f t="shared" si="210"/>
        <v>822.89</v>
      </c>
      <c r="L774" s="7">
        <f t="shared" si="217"/>
        <v>5624</v>
      </c>
      <c r="M774" s="7">
        <f t="shared" si="218"/>
        <v>13116.5</v>
      </c>
      <c r="N774" s="7">
        <v>3154.86</v>
      </c>
      <c r="O774" s="7">
        <f t="shared" si="211"/>
        <v>41162.75</v>
      </c>
      <c r="P774" s="7">
        <v>25</v>
      </c>
      <c r="Q774" s="7">
        <v>0</v>
      </c>
      <c r="R774" s="7">
        <v>0</v>
      </c>
      <c r="S774" s="7">
        <v>2657.6</v>
      </c>
      <c r="T774" s="7">
        <v>100</v>
      </c>
      <c r="U774" s="7">
        <v>31310.77</v>
      </c>
      <c r="V774" s="7">
        <v>0</v>
      </c>
      <c r="W774" s="7">
        <f t="shared" si="216"/>
        <v>34093.370000000003</v>
      </c>
      <c r="X774" s="7">
        <f t="shared" si="212"/>
        <v>14088.36</v>
      </c>
      <c r="Y774" s="7">
        <f t="shared" si="213"/>
        <v>26251.5</v>
      </c>
      <c r="Z774" s="7">
        <f t="shared" si="214"/>
        <v>136818.26999999999</v>
      </c>
      <c r="AA774" s="7" t="s">
        <v>879</v>
      </c>
      <c r="AB774" s="7">
        <v>2023</v>
      </c>
    </row>
    <row r="775" spans="1:28" x14ac:dyDescent="0.25">
      <c r="A775" s="7">
        <v>7</v>
      </c>
      <c r="B775" s="7" t="s">
        <v>119</v>
      </c>
      <c r="C775" s="7" t="s">
        <v>103</v>
      </c>
      <c r="D775" s="7" t="s">
        <v>10</v>
      </c>
      <c r="E775" s="7" t="s">
        <v>827</v>
      </c>
      <c r="F775" s="7" t="s">
        <v>84</v>
      </c>
      <c r="G775" s="7">
        <v>185000</v>
      </c>
      <c r="H775" s="7">
        <f t="shared" si="215"/>
        <v>174066.5</v>
      </c>
      <c r="I775" s="7">
        <f t="shared" si="208"/>
        <v>5309.5</v>
      </c>
      <c r="J775" s="7">
        <f t="shared" si="209"/>
        <v>13134.999999999998</v>
      </c>
      <c r="K775" s="7">
        <f t="shared" si="210"/>
        <v>822.89</v>
      </c>
      <c r="L775" s="7">
        <f t="shared" si="217"/>
        <v>5624</v>
      </c>
      <c r="M775" s="7">
        <f t="shared" si="218"/>
        <v>13116.5</v>
      </c>
      <c r="N775" s="7">
        <v>0</v>
      </c>
      <c r="O775" s="7">
        <f t="shared" si="211"/>
        <v>38007.89</v>
      </c>
      <c r="P775" s="7">
        <v>25</v>
      </c>
      <c r="Q775" s="7">
        <v>11633.07</v>
      </c>
      <c r="R775" s="7">
        <v>0</v>
      </c>
      <c r="S775" s="7">
        <v>1328.8</v>
      </c>
      <c r="T775" s="7">
        <v>100</v>
      </c>
      <c r="U775" s="7">
        <v>32099.49</v>
      </c>
      <c r="V775" s="7">
        <v>0</v>
      </c>
      <c r="W775" s="7">
        <f t="shared" si="216"/>
        <v>45186.36</v>
      </c>
      <c r="X775" s="7">
        <f t="shared" si="212"/>
        <v>10933.5</v>
      </c>
      <c r="Y775" s="7">
        <f t="shared" si="213"/>
        <v>26251.5</v>
      </c>
      <c r="Z775" s="7">
        <f t="shared" si="214"/>
        <v>128880.14</v>
      </c>
      <c r="AA775" s="7" t="s">
        <v>879</v>
      </c>
      <c r="AB775" s="7">
        <v>2023</v>
      </c>
    </row>
    <row r="776" spans="1:28" x14ac:dyDescent="0.25">
      <c r="A776" s="7">
        <v>8</v>
      </c>
      <c r="B776" s="7" t="s">
        <v>121</v>
      </c>
      <c r="C776" s="7" t="s">
        <v>102</v>
      </c>
      <c r="D776" s="7" t="s">
        <v>21</v>
      </c>
      <c r="E776" s="7" t="s">
        <v>48</v>
      </c>
      <c r="F776" s="7" t="s">
        <v>84</v>
      </c>
      <c r="G776" s="7">
        <v>155000</v>
      </c>
      <c r="H776" s="7">
        <f t="shared" si="215"/>
        <v>144262.07</v>
      </c>
      <c r="I776" s="7">
        <f t="shared" si="208"/>
        <v>4448.5</v>
      </c>
      <c r="J776" s="7">
        <f t="shared" si="209"/>
        <v>11004.999999999998</v>
      </c>
      <c r="K776" s="7">
        <f t="shared" si="210"/>
        <v>822.89</v>
      </c>
      <c r="L776" s="7">
        <f t="shared" si="217"/>
        <v>4712</v>
      </c>
      <c r="M776" s="7">
        <f t="shared" si="218"/>
        <v>10989.5</v>
      </c>
      <c r="N776" s="7">
        <v>1577.43</v>
      </c>
      <c r="O776" s="7">
        <f t="shared" si="211"/>
        <v>33555.32</v>
      </c>
      <c r="P776" s="7">
        <v>25</v>
      </c>
      <c r="Q776" s="7">
        <v>10389.9</v>
      </c>
      <c r="R776" s="7">
        <v>0</v>
      </c>
      <c r="S776" s="7">
        <v>1109.1099999999999</v>
      </c>
      <c r="T776" s="7">
        <v>100</v>
      </c>
      <c r="U776" s="7">
        <f>IF((H776*12)&gt;867123.01,(79776+(((H776*12)-867123.01)*0.25))/12,IF((H776*12)&gt;624329.01,(31216+(((H776*12)-624329.01)*0.2))/12,IF((H776*12)&gt;416220.01,(((H776*12)-416220.01)*0.15)/12,0)))</f>
        <v>24648.454791666667</v>
      </c>
      <c r="V776" s="7">
        <v>0</v>
      </c>
      <c r="W776" s="7">
        <f t="shared" si="216"/>
        <v>36272.464791666665</v>
      </c>
      <c r="X776" s="7">
        <f t="shared" si="212"/>
        <v>10737.93</v>
      </c>
      <c r="Y776" s="7">
        <f t="shared" si="213"/>
        <v>21994.5</v>
      </c>
      <c r="Z776" s="7">
        <f t="shared" si="214"/>
        <v>107989.60520833333</v>
      </c>
      <c r="AA776" s="7" t="s">
        <v>879</v>
      </c>
      <c r="AB776" s="7">
        <v>2023</v>
      </c>
    </row>
    <row r="777" spans="1:28" x14ac:dyDescent="0.25">
      <c r="A777" s="7">
        <v>9</v>
      </c>
      <c r="B777" s="7" t="s">
        <v>137</v>
      </c>
      <c r="C777" s="7" t="s">
        <v>102</v>
      </c>
      <c r="D777" s="7" t="s">
        <v>22</v>
      </c>
      <c r="E777" s="7" t="s">
        <v>788</v>
      </c>
      <c r="F777" s="7" t="s">
        <v>85</v>
      </c>
      <c r="G777" s="7">
        <v>140000</v>
      </c>
      <c r="H777" s="7">
        <f>+G777-(I777+L777+N777)</f>
        <v>130148.57</v>
      </c>
      <c r="I777" s="7">
        <f t="shared" si="208"/>
        <v>4018</v>
      </c>
      <c r="J777" s="7">
        <f t="shared" si="209"/>
        <v>9940</v>
      </c>
      <c r="K777" s="7">
        <f t="shared" si="210"/>
        <v>822.89</v>
      </c>
      <c r="L777" s="7">
        <f t="shared" si="217"/>
        <v>4256</v>
      </c>
      <c r="M777" s="7">
        <f t="shared" si="218"/>
        <v>9926</v>
      </c>
      <c r="N777" s="7">
        <v>1577.43</v>
      </c>
      <c r="O777" s="7">
        <f>+I777+J777+K777+L777+M777+N777</f>
        <v>30540.32</v>
      </c>
      <c r="P777" s="7">
        <v>25</v>
      </c>
      <c r="Q777" s="7">
        <v>1000</v>
      </c>
      <c r="R777" s="7">
        <v>0</v>
      </c>
      <c r="S777" s="7">
        <v>558.32000000000005</v>
      </c>
      <c r="T777" s="7">
        <v>100</v>
      </c>
      <c r="U777" s="7">
        <v>21120.01</v>
      </c>
      <c r="V777" s="7">
        <v>0</v>
      </c>
      <c r="W777" s="7">
        <f t="shared" si="216"/>
        <v>22803.329999999998</v>
      </c>
      <c r="X777" s="7">
        <f t="shared" si="212"/>
        <v>9851.43</v>
      </c>
      <c r="Y777" s="7">
        <f>+J777+M777</f>
        <v>19866</v>
      </c>
      <c r="Z777" s="7">
        <f>+G777-(W777+X777)</f>
        <v>107345.24</v>
      </c>
      <c r="AA777" s="7" t="s">
        <v>879</v>
      </c>
      <c r="AB777" s="7">
        <v>2023</v>
      </c>
    </row>
    <row r="778" spans="1:28" x14ac:dyDescent="0.25">
      <c r="A778" s="7">
        <v>10</v>
      </c>
      <c r="B778" s="7" t="s">
        <v>123</v>
      </c>
      <c r="C778" s="7" t="s">
        <v>102</v>
      </c>
      <c r="D778" s="7" t="s">
        <v>10</v>
      </c>
      <c r="E778" s="7" t="s">
        <v>829</v>
      </c>
      <c r="F778" s="7" t="s">
        <v>84</v>
      </c>
      <c r="G778" s="7">
        <v>145000</v>
      </c>
      <c r="H778" s="7">
        <f t="shared" si="215"/>
        <v>136430.5</v>
      </c>
      <c r="I778" s="7">
        <f t="shared" si="208"/>
        <v>4161.5</v>
      </c>
      <c r="J778" s="7">
        <f t="shared" si="209"/>
        <v>10294.999999999998</v>
      </c>
      <c r="K778" s="7">
        <f t="shared" si="210"/>
        <v>822.89</v>
      </c>
      <c r="L778" s="7">
        <f t="shared" si="217"/>
        <v>4408</v>
      </c>
      <c r="M778" s="7">
        <f t="shared" si="218"/>
        <v>10280.5</v>
      </c>
      <c r="N778" s="7">
        <v>0</v>
      </c>
      <c r="O778" s="7">
        <f t="shared" si="211"/>
        <v>29967.89</v>
      </c>
      <c r="P778" s="7">
        <v>25</v>
      </c>
      <c r="Q778" s="7">
        <v>6000</v>
      </c>
      <c r="R778" s="7">
        <v>0</v>
      </c>
      <c r="S778" s="7">
        <v>403.06</v>
      </c>
      <c r="T778" s="7">
        <v>100</v>
      </c>
      <c r="U778" s="7">
        <f>IF((H778*12)&gt;867123.01,(79776+(((H778*12)-867123.01)*0.25))/12,IF((H778*12)&gt;624329.01,(31216+(((H778*12)-624329.01)*0.2))/12,IF((H778*12)&gt;416220.01,(((H778*12)-416220.01)*0.15)/12,0)))</f>
        <v>22690.562291666665</v>
      </c>
      <c r="V778" s="7">
        <v>0</v>
      </c>
      <c r="W778" s="7">
        <f t="shared" si="216"/>
        <v>29218.622291666667</v>
      </c>
      <c r="X778" s="7">
        <f t="shared" si="212"/>
        <v>8569.5</v>
      </c>
      <c r="Y778" s="7">
        <f t="shared" si="213"/>
        <v>20575.5</v>
      </c>
      <c r="Z778" s="7">
        <f t="shared" si="214"/>
        <v>107211.87770833334</v>
      </c>
      <c r="AA778" s="7" t="s">
        <v>879</v>
      </c>
      <c r="AB778" s="7">
        <v>2023</v>
      </c>
    </row>
    <row r="779" spans="1:28" x14ac:dyDescent="0.25">
      <c r="A779" s="7">
        <v>11</v>
      </c>
      <c r="B779" s="7" t="s">
        <v>125</v>
      </c>
      <c r="C779" s="7" t="s">
        <v>102</v>
      </c>
      <c r="D779" s="7" t="s">
        <v>94</v>
      </c>
      <c r="E779" s="7" t="s">
        <v>65</v>
      </c>
      <c r="F779" s="7" t="s">
        <v>85</v>
      </c>
      <c r="G779" s="7">
        <v>96000</v>
      </c>
      <c r="H779" s="7">
        <f t="shared" si="215"/>
        <v>88748.97</v>
      </c>
      <c r="I779" s="7">
        <f t="shared" si="208"/>
        <v>2755.2</v>
      </c>
      <c r="J779" s="7">
        <f t="shared" si="209"/>
        <v>6815.9999999999991</v>
      </c>
      <c r="K779" s="7">
        <f t="shared" si="210"/>
        <v>822.89</v>
      </c>
      <c r="L779" s="7">
        <f t="shared" si="217"/>
        <v>2918.4</v>
      </c>
      <c r="M779" s="7">
        <f t="shared" si="218"/>
        <v>6806.4000000000005</v>
      </c>
      <c r="N779" s="7">
        <v>1577.43</v>
      </c>
      <c r="O779" s="7">
        <f t="shared" si="211"/>
        <v>21696.32</v>
      </c>
      <c r="P779" s="7">
        <v>25</v>
      </c>
      <c r="Q779" s="7">
        <v>1000</v>
      </c>
      <c r="R779" s="7">
        <v>0</v>
      </c>
      <c r="S779" s="7">
        <v>997.36</v>
      </c>
      <c r="T779" s="7">
        <v>100</v>
      </c>
      <c r="U779" s="7">
        <v>10770.11</v>
      </c>
      <c r="V779" s="7">
        <v>0</v>
      </c>
      <c r="W779" s="7">
        <f t="shared" si="216"/>
        <v>12892.470000000001</v>
      </c>
      <c r="X779" s="7">
        <f t="shared" si="212"/>
        <v>7251.0300000000007</v>
      </c>
      <c r="Y779" s="7">
        <f t="shared" si="213"/>
        <v>13622.4</v>
      </c>
      <c r="Z779" s="7">
        <f t="shared" si="214"/>
        <v>75856.5</v>
      </c>
      <c r="AA779" s="7" t="s">
        <v>879</v>
      </c>
      <c r="AB779" s="7">
        <v>2023</v>
      </c>
    </row>
    <row r="780" spans="1:28" x14ac:dyDescent="0.25">
      <c r="A780" s="7">
        <v>12</v>
      </c>
      <c r="B780" s="7" t="s">
        <v>126</v>
      </c>
      <c r="C780" s="7" t="s">
        <v>103</v>
      </c>
      <c r="D780" s="7" t="s">
        <v>94</v>
      </c>
      <c r="E780" s="7" t="s">
        <v>58</v>
      </c>
      <c r="F780" s="7" t="s">
        <v>84</v>
      </c>
      <c r="G780" s="7">
        <v>60000</v>
      </c>
      <c r="H780" s="7">
        <f t="shared" si="215"/>
        <v>56454</v>
      </c>
      <c r="I780" s="7">
        <f t="shared" si="208"/>
        <v>1722</v>
      </c>
      <c r="J780" s="7">
        <f t="shared" si="209"/>
        <v>4260</v>
      </c>
      <c r="K780" s="7">
        <f t="shared" si="210"/>
        <v>660.00000000000011</v>
      </c>
      <c r="L780" s="7">
        <f t="shared" si="217"/>
        <v>1824</v>
      </c>
      <c r="M780" s="7">
        <f t="shared" si="218"/>
        <v>4254</v>
      </c>
      <c r="N780" s="7">
        <v>0</v>
      </c>
      <c r="O780" s="7">
        <f t="shared" si="211"/>
        <v>12720</v>
      </c>
      <c r="P780" s="7">
        <v>25</v>
      </c>
      <c r="Q780" s="7">
        <v>2996.21</v>
      </c>
      <c r="R780" s="7">
        <v>0</v>
      </c>
      <c r="S780" s="7">
        <v>1565.68</v>
      </c>
      <c r="T780" s="7">
        <v>100</v>
      </c>
      <c r="U780" s="7">
        <v>3486.68</v>
      </c>
      <c r="V780" s="7">
        <v>0</v>
      </c>
      <c r="W780" s="7">
        <f t="shared" si="216"/>
        <v>8173.57</v>
      </c>
      <c r="X780" s="7">
        <f t="shared" si="212"/>
        <v>3546</v>
      </c>
      <c r="Y780" s="7">
        <f t="shared" si="213"/>
        <v>8514</v>
      </c>
      <c r="Z780" s="7">
        <f t="shared" si="214"/>
        <v>48280.43</v>
      </c>
      <c r="AA780" s="7" t="s">
        <v>879</v>
      </c>
      <c r="AB780" s="7">
        <v>2023</v>
      </c>
    </row>
    <row r="781" spans="1:28" x14ac:dyDescent="0.25">
      <c r="A781" s="7">
        <v>13</v>
      </c>
      <c r="B781" s="7" t="s">
        <v>128</v>
      </c>
      <c r="C781" s="7" t="s">
        <v>102</v>
      </c>
      <c r="D781" s="7" t="s">
        <v>12</v>
      </c>
      <c r="E781" s="7" t="s">
        <v>865</v>
      </c>
      <c r="F781" s="7" t="s">
        <v>84</v>
      </c>
      <c r="G781" s="7">
        <v>155000</v>
      </c>
      <c r="H781" s="7">
        <f t="shared" si="215"/>
        <v>142684.64000000001</v>
      </c>
      <c r="I781" s="7">
        <f t="shared" si="208"/>
        <v>4448.5</v>
      </c>
      <c r="J781" s="7">
        <f t="shared" si="209"/>
        <v>11004.999999999998</v>
      </c>
      <c r="K781" s="7">
        <f t="shared" si="210"/>
        <v>822.89</v>
      </c>
      <c r="L781" s="7">
        <f t="shared" si="217"/>
        <v>4712</v>
      </c>
      <c r="M781" s="7">
        <f t="shared" si="218"/>
        <v>10989.5</v>
      </c>
      <c r="N781" s="7">
        <v>3154.86</v>
      </c>
      <c r="O781" s="7">
        <f t="shared" si="211"/>
        <v>35132.75</v>
      </c>
      <c r="P781" s="7">
        <v>25</v>
      </c>
      <c r="Q781" s="7">
        <v>0</v>
      </c>
      <c r="R781" s="7">
        <v>0</v>
      </c>
      <c r="S781" s="7">
        <v>1666.77</v>
      </c>
      <c r="T781" s="7">
        <v>100</v>
      </c>
      <c r="U781" s="7">
        <v>24254.02</v>
      </c>
      <c r="V781" s="7">
        <v>0</v>
      </c>
      <c r="W781" s="7">
        <f>P781+Q781+R781+S781+T781+U781</f>
        <v>26045.79</v>
      </c>
      <c r="X781" s="7">
        <f t="shared" si="212"/>
        <v>12315.36</v>
      </c>
      <c r="Y781" s="7">
        <f t="shared" si="213"/>
        <v>21994.5</v>
      </c>
      <c r="Z781" s="7">
        <f>+G781-(W781+X781)</f>
        <v>116638.85</v>
      </c>
      <c r="AA781" s="7" t="s">
        <v>879</v>
      </c>
      <c r="AB781" s="7">
        <v>2023</v>
      </c>
    </row>
    <row r="782" spans="1:28" x14ac:dyDescent="0.25">
      <c r="A782" s="7">
        <v>14</v>
      </c>
      <c r="B782" s="7" t="s">
        <v>129</v>
      </c>
      <c r="C782" s="7" t="s">
        <v>102</v>
      </c>
      <c r="D782" s="7" t="s">
        <v>16</v>
      </c>
      <c r="E782" s="7" t="s">
        <v>79</v>
      </c>
      <c r="F782" s="7" t="s">
        <v>84</v>
      </c>
      <c r="G782" s="7">
        <v>80000</v>
      </c>
      <c r="H782" s="7">
        <f t="shared" si="215"/>
        <v>75272</v>
      </c>
      <c r="I782" s="7">
        <f t="shared" si="208"/>
        <v>2296</v>
      </c>
      <c r="J782" s="7">
        <f t="shared" si="209"/>
        <v>5679.9999999999991</v>
      </c>
      <c r="K782" s="7">
        <f t="shared" si="210"/>
        <v>822.89</v>
      </c>
      <c r="L782" s="7">
        <f t="shared" si="217"/>
        <v>2432</v>
      </c>
      <c r="M782" s="7">
        <f t="shared" si="218"/>
        <v>5672</v>
      </c>
      <c r="N782" s="7">
        <v>0</v>
      </c>
      <c r="O782" s="7">
        <f t="shared" si="211"/>
        <v>16902.89</v>
      </c>
      <c r="P782" s="7">
        <v>25</v>
      </c>
      <c r="Q782" s="7">
        <v>1039.24</v>
      </c>
      <c r="R782" s="7">
        <v>0</v>
      </c>
      <c r="S782" s="7">
        <v>796.17</v>
      </c>
      <c r="T782" s="7">
        <v>100</v>
      </c>
      <c r="U782" s="7">
        <f>IF((H782*12)&gt;867123.01,(79776+(((H782*12)-867123.01)*0.25))/12,IF((H782*12)&gt;624329.01,(31216+(((H782*12)-624329.01)*0.2))/12,IF((H782*12)&gt;416220.01,(((H782*12)-416220.01)*0.15)/12,0)))</f>
        <v>7400.9372916666662</v>
      </c>
      <c r="V782" s="7">
        <v>0</v>
      </c>
      <c r="W782" s="7">
        <f t="shared" si="216"/>
        <v>9361.3472916666651</v>
      </c>
      <c r="X782" s="7">
        <f t="shared" si="212"/>
        <v>4728</v>
      </c>
      <c r="Y782" s="7">
        <f t="shared" si="213"/>
        <v>11352</v>
      </c>
      <c r="Z782" s="7">
        <f t="shared" si="214"/>
        <v>65910.652708333335</v>
      </c>
      <c r="AA782" s="7" t="s">
        <v>879</v>
      </c>
      <c r="AB782" s="7">
        <v>2023</v>
      </c>
    </row>
    <row r="783" spans="1:28" x14ac:dyDescent="0.25">
      <c r="A783" s="7">
        <v>15</v>
      </c>
      <c r="B783" s="7" t="s">
        <v>130</v>
      </c>
      <c r="C783" s="7" t="s">
        <v>102</v>
      </c>
      <c r="D783" s="7" t="s">
        <v>16</v>
      </c>
      <c r="E783" s="7" t="s">
        <v>61</v>
      </c>
      <c r="F783" s="7" t="s">
        <v>84</v>
      </c>
      <c r="G783" s="7">
        <v>80000</v>
      </c>
      <c r="H783" s="7">
        <f t="shared" si="215"/>
        <v>70539.709999999992</v>
      </c>
      <c r="I783" s="7">
        <f t="shared" si="208"/>
        <v>2296</v>
      </c>
      <c r="J783" s="7">
        <f t="shared" si="209"/>
        <v>5679.9999999999991</v>
      </c>
      <c r="K783" s="7">
        <f t="shared" si="210"/>
        <v>822.89</v>
      </c>
      <c r="L783" s="7">
        <f t="shared" si="217"/>
        <v>2432</v>
      </c>
      <c r="M783" s="7">
        <f t="shared" si="218"/>
        <v>5672</v>
      </c>
      <c r="N783" s="7">
        <v>4732.29</v>
      </c>
      <c r="O783" s="7">
        <f t="shared" si="211"/>
        <v>21635.18</v>
      </c>
      <c r="P783" s="7">
        <v>25</v>
      </c>
      <c r="Q783" s="7">
        <v>1200</v>
      </c>
      <c r="R783" s="7">
        <v>0</v>
      </c>
      <c r="S783" s="7">
        <v>1804.59</v>
      </c>
      <c r="T783" s="7">
        <v>100</v>
      </c>
      <c r="U783" s="7">
        <v>6303.81</v>
      </c>
      <c r="V783" s="7">
        <v>0</v>
      </c>
      <c r="W783" s="7">
        <f t="shared" si="216"/>
        <v>9433.4000000000015</v>
      </c>
      <c r="X783" s="7">
        <f t="shared" si="212"/>
        <v>9460.2900000000009</v>
      </c>
      <c r="Y783" s="7">
        <f t="shared" si="213"/>
        <v>11352</v>
      </c>
      <c r="Z783" s="7">
        <f t="shared" si="214"/>
        <v>61106.31</v>
      </c>
      <c r="AA783" s="7" t="s">
        <v>879</v>
      </c>
      <c r="AB783" s="7">
        <v>2023</v>
      </c>
    </row>
    <row r="784" spans="1:28" x14ac:dyDescent="0.25">
      <c r="A784" s="7">
        <v>16</v>
      </c>
      <c r="B784" s="7" t="s">
        <v>131</v>
      </c>
      <c r="C784" s="7" t="s">
        <v>102</v>
      </c>
      <c r="D784" s="7" t="s">
        <v>6</v>
      </c>
      <c r="E784" s="7" t="s">
        <v>866</v>
      </c>
      <c r="F784" s="7" t="s">
        <v>84</v>
      </c>
      <c r="G784" s="7">
        <v>95000</v>
      </c>
      <c r="H784" s="7">
        <f t="shared" si="215"/>
        <v>86230.64</v>
      </c>
      <c r="I784" s="7">
        <f t="shared" si="208"/>
        <v>2726.5</v>
      </c>
      <c r="J784" s="7">
        <f t="shared" si="209"/>
        <v>6744.9999999999991</v>
      </c>
      <c r="K784" s="7">
        <f t="shared" si="210"/>
        <v>822.89</v>
      </c>
      <c r="L784" s="7">
        <f t="shared" si="217"/>
        <v>2888</v>
      </c>
      <c r="M784" s="7">
        <f t="shared" si="218"/>
        <v>6735.5</v>
      </c>
      <c r="N784" s="7">
        <v>3154.86</v>
      </c>
      <c r="O784" s="7">
        <f t="shared" si="211"/>
        <v>23072.75</v>
      </c>
      <c r="P784" s="7">
        <v>25</v>
      </c>
      <c r="Q784" s="7">
        <v>0</v>
      </c>
      <c r="R784" s="7">
        <v>0</v>
      </c>
      <c r="S784" s="7">
        <v>4355.2</v>
      </c>
      <c r="T784" s="7">
        <v>100</v>
      </c>
      <c r="U784" s="7">
        <v>10140.52</v>
      </c>
      <c r="V784" s="7">
        <v>0</v>
      </c>
      <c r="W784" s="7">
        <f t="shared" si="216"/>
        <v>14620.720000000001</v>
      </c>
      <c r="X784" s="7">
        <f t="shared" si="212"/>
        <v>8769.36</v>
      </c>
      <c r="Y784" s="7">
        <f t="shared" si="213"/>
        <v>13480.5</v>
      </c>
      <c r="Z784" s="7">
        <f t="shared" si="214"/>
        <v>71609.919999999998</v>
      </c>
      <c r="AA784" s="7" t="s">
        <v>879</v>
      </c>
      <c r="AB784" s="7">
        <v>2023</v>
      </c>
    </row>
    <row r="785" spans="1:28" x14ac:dyDescent="0.25">
      <c r="A785" s="7">
        <v>17</v>
      </c>
      <c r="B785" s="7" t="s">
        <v>132</v>
      </c>
      <c r="C785" s="7" t="s">
        <v>102</v>
      </c>
      <c r="D785" s="7" t="s">
        <v>4</v>
      </c>
      <c r="E785" s="7" t="s">
        <v>24</v>
      </c>
      <c r="F785" s="7" t="s">
        <v>84</v>
      </c>
      <c r="G785" s="7">
        <v>95000</v>
      </c>
      <c r="H785" s="7">
        <f t="shared" si="215"/>
        <v>86230.64</v>
      </c>
      <c r="I785" s="7">
        <f t="shared" si="208"/>
        <v>2726.5</v>
      </c>
      <c r="J785" s="7">
        <f t="shared" si="209"/>
        <v>6744.9999999999991</v>
      </c>
      <c r="K785" s="7">
        <f t="shared" si="210"/>
        <v>822.89</v>
      </c>
      <c r="L785" s="7">
        <f t="shared" si="217"/>
        <v>2888</v>
      </c>
      <c r="M785" s="7">
        <f t="shared" si="218"/>
        <v>6735.5</v>
      </c>
      <c r="N785" s="7">
        <v>3154.86</v>
      </c>
      <c r="O785" s="7">
        <f t="shared" si="211"/>
        <v>23072.75</v>
      </c>
      <c r="P785" s="7">
        <v>25</v>
      </c>
      <c r="Q785" s="7">
        <v>10686.79</v>
      </c>
      <c r="R785" s="7">
        <v>0</v>
      </c>
      <c r="S785" s="7">
        <v>2554.4899999999998</v>
      </c>
      <c r="T785" s="7">
        <v>100</v>
      </c>
      <c r="U785" s="7">
        <v>10140.52</v>
      </c>
      <c r="V785" s="7">
        <v>0</v>
      </c>
      <c r="W785" s="7">
        <f t="shared" si="216"/>
        <v>23506.800000000003</v>
      </c>
      <c r="X785" s="7">
        <f t="shared" si="212"/>
        <v>8769.36</v>
      </c>
      <c r="Y785" s="7">
        <f>+J785++K785+M785</f>
        <v>14303.39</v>
      </c>
      <c r="Z785" s="7">
        <f t="shared" si="214"/>
        <v>62723.839999999997</v>
      </c>
      <c r="AA785" s="7" t="s">
        <v>879</v>
      </c>
      <c r="AB785" s="7">
        <v>2023</v>
      </c>
    </row>
    <row r="786" spans="1:28" x14ac:dyDescent="0.25">
      <c r="A786" s="7">
        <v>18</v>
      </c>
      <c r="B786" s="7" t="s">
        <v>133</v>
      </c>
      <c r="C786" s="7" t="s">
        <v>103</v>
      </c>
      <c r="D786" s="7" t="s">
        <v>831</v>
      </c>
      <c r="E786" s="7" t="s">
        <v>832</v>
      </c>
      <c r="F786" s="7" t="s">
        <v>84</v>
      </c>
      <c r="G786" s="7">
        <v>95000</v>
      </c>
      <c r="H786" s="7">
        <f t="shared" si="215"/>
        <v>89385.5</v>
      </c>
      <c r="I786" s="7">
        <f t="shared" si="208"/>
        <v>2726.5</v>
      </c>
      <c r="J786" s="7">
        <f t="shared" si="209"/>
        <v>6744.9999999999991</v>
      </c>
      <c r="K786" s="7">
        <f t="shared" si="210"/>
        <v>822.89</v>
      </c>
      <c r="L786" s="7">
        <f t="shared" si="217"/>
        <v>2888</v>
      </c>
      <c r="M786" s="7">
        <f t="shared" si="218"/>
        <v>6735.5</v>
      </c>
      <c r="N786" s="7">
        <v>0</v>
      </c>
      <c r="O786" s="7">
        <f t="shared" si="211"/>
        <v>19917.89</v>
      </c>
      <c r="P786" s="7">
        <v>25</v>
      </c>
      <c r="Q786" s="7">
        <v>200</v>
      </c>
      <c r="R786" s="7">
        <v>0</v>
      </c>
      <c r="S786" s="7">
        <v>1980.61</v>
      </c>
      <c r="T786" s="7">
        <v>100</v>
      </c>
      <c r="U786" s="7">
        <v>10929.24</v>
      </c>
      <c r="V786" s="7">
        <v>0</v>
      </c>
      <c r="W786" s="7">
        <f t="shared" si="216"/>
        <v>13234.849999999999</v>
      </c>
      <c r="X786" s="7">
        <f t="shared" si="212"/>
        <v>5614.5</v>
      </c>
      <c r="Y786" s="7">
        <f t="shared" ref="Y786:Y840" si="219">+J786+M786</f>
        <v>13480.5</v>
      </c>
      <c r="Z786" s="7">
        <f t="shared" si="214"/>
        <v>76150.649999999994</v>
      </c>
      <c r="AA786" s="7" t="s">
        <v>879</v>
      </c>
      <c r="AB786" s="7">
        <v>2023</v>
      </c>
    </row>
    <row r="787" spans="1:28" x14ac:dyDescent="0.25">
      <c r="A787" s="7">
        <v>19</v>
      </c>
      <c r="B787" s="7" t="s">
        <v>134</v>
      </c>
      <c r="C787" s="7" t="s">
        <v>102</v>
      </c>
      <c r="D787" s="7" t="s">
        <v>16</v>
      </c>
      <c r="E787" s="7" t="s">
        <v>45</v>
      </c>
      <c r="F787" s="7" t="s">
        <v>84</v>
      </c>
      <c r="G787" s="7">
        <v>80000</v>
      </c>
      <c r="H787" s="7">
        <f t="shared" si="215"/>
        <v>72117.14</v>
      </c>
      <c r="I787" s="7">
        <f t="shared" si="208"/>
        <v>2296</v>
      </c>
      <c r="J787" s="7">
        <f t="shared" si="209"/>
        <v>5679.9999999999991</v>
      </c>
      <c r="K787" s="7">
        <f t="shared" si="210"/>
        <v>822.89</v>
      </c>
      <c r="L787" s="7">
        <f t="shared" si="217"/>
        <v>2432</v>
      </c>
      <c r="M787" s="7">
        <f t="shared" si="218"/>
        <v>5672</v>
      </c>
      <c r="N787" s="7">
        <v>3154.86</v>
      </c>
      <c r="O787" s="7">
        <f t="shared" si="211"/>
        <v>20057.75</v>
      </c>
      <c r="P787" s="7">
        <v>25</v>
      </c>
      <c r="Q787" s="7">
        <v>0</v>
      </c>
      <c r="R787" s="7">
        <v>0</v>
      </c>
      <c r="S787" s="7">
        <v>2189.89</v>
      </c>
      <c r="T787" s="7">
        <v>100</v>
      </c>
      <c r="U787" s="7">
        <f t="shared" ref="U787:U790" si="220">IF((H787*12)&gt;867123.01,(79776+(((H787*12)-867123.01)*0.25))/12,IF((H787*12)&gt;624329.01,(31216+(((H787*12)-624329.01)*0.2))/12,IF((H787*12)&gt;416220.01,(((H787*12)-416220.01)*0.15)/12,0)))</f>
        <v>6619.2778333333326</v>
      </c>
      <c r="V787" s="7">
        <v>0</v>
      </c>
      <c r="W787" s="7">
        <f t="shared" si="216"/>
        <v>8934.167833333333</v>
      </c>
      <c r="X787" s="7">
        <f t="shared" si="212"/>
        <v>7882.8600000000006</v>
      </c>
      <c r="Y787" s="7">
        <f t="shared" si="219"/>
        <v>11352</v>
      </c>
      <c r="Z787" s="7">
        <f t="shared" si="214"/>
        <v>63182.972166666666</v>
      </c>
      <c r="AA787" s="7" t="s">
        <v>879</v>
      </c>
      <c r="AB787" s="7">
        <v>2023</v>
      </c>
    </row>
    <row r="788" spans="1:28" x14ac:dyDescent="0.25">
      <c r="A788" s="7">
        <v>20</v>
      </c>
      <c r="B788" s="7" t="s">
        <v>140</v>
      </c>
      <c r="C788" s="7" t="s">
        <v>102</v>
      </c>
      <c r="D788" s="7" t="s">
        <v>826</v>
      </c>
      <c r="E788" s="7" t="s">
        <v>29</v>
      </c>
      <c r="F788" s="7" t="s">
        <v>99</v>
      </c>
      <c r="G788" s="7">
        <v>130000</v>
      </c>
      <c r="H788" s="7">
        <f t="shared" si="215"/>
        <v>122317</v>
      </c>
      <c r="I788" s="7">
        <f t="shared" si="208"/>
        <v>3731</v>
      </c>
      <c r="J788" s="7">
        <f t="shared" si="209"/>
        <v>9230</v>
      </c>
      <c r="K788" s="7">
        <f t="shared" si="210"/>
        <v>822.89</v>
      </c>
      <c r="L788" s="7">
        <f t="shared" si="217"/>
        <v>3952</v>
      </c>
      <c r="M788" s="7">
        <f t="shared" si="218"/>
        <v>9217</v>
      </c>
      <c r="N788" s="7">
        <v>0</v>
      </c>
      <c r="O788" s="7">
        <f t="shared" si="211"/>
        <v>26952.89</v>
      </c>
      <c r="P788" s="7">
        <v>25</v>
      </c>
      <c r="Q788" s="7">
        <v>0</v>
      </c>
      <c r="R788" s="7">
        <v>0</v>
      </c>
      <c r="S788" s="7">
        <v>398.64</v>
      </c>
      <c r="T788" s="7">
        <v>100</v>
      </c>
      <c r="U788" s="7">
        <f t="shared" si="220"/>
        <v>19162.187291666665</v>
      </c>
      <c r="V788" s="7">
        <v>0</v>
      </c>
      <c r="W788" s="7">
        <f t="shared" si="216"/>
        <v>19685.827291666665</v>
      </c>
      <c r="X788" s="7">
        <f t="shared" si="212"/>
        <v>7683</v>
      </c>
      <c r="Y788" s="7">
        <f t="shared" si="219"/>
        <v>18447</v>
      </c>
      <c r="Z788" s="7">
        <f t="shared" si="214"/>
        <v>102631.17270833334</v>
      </c>
      <c r="AA788" s="7" t="s">
        <v>879</v>
      </c>
      <c r="AB788" s="7">
        <v>2023</v>
      </c>
    </row>
    <row r="789" spans="1:28" x14ac:dyDescent="0.25">
      <c r="A789" s="7">
        <v>21</v>
      </c>
      <c r="B789" s="7" t="s">
        <v>852</v>
      </c>
      <c r="C789" s="7" t="s">
        <v>103</v>
      </c>
      <c r="D789" s="7" t="s">
        <v>826</v>
      </c>
      <c r="E789" s="7" t="s">
        <v>853</v>
      </c>
      <c r="F789" s="7" t="s">
        <v>84</v>
      </c>
      <c r="G789" s="7">
        <v>100000</v>
      </c>
      <c r="H789" s="7">
        <f t="shared" si="215"/>
        <v>94090</v>
      </c>
      <c r="I789" s="7">
        <f t="shared" si="208"/>
        <v>2870</v>
      </c>
      <c r="J789" s="7">
        <f t="shared" si="209"/>
        <v>7099.9999999999991</v>
      </c>
      <c r="K789" s="7">
        <f t="shared" si="210"/>
        <v>822.89</v>
      </c>
      <c r="L789" s="7">
        <f t="shared" si="217"/>
        <v>3040</v>
      </c>
      <c r="M789" s="7">
        <f t="shared" si="218"/>
        <v>7090.0000000000009</v>
      </c>
      <c r="N789" s="7">
        <v>0</v>
      </c>
      <c r="O789" s="7">
        <f t="shared" si="211"/>
        <v>20922.89</v>
      </c>
      <c r="P789" s="7">
        <v>25</v>
      </c>
      <c r="Q789" s="7">
        <v>0</v>
      </c>
      <c r="R789" s="7">
        <v>0</v>
      </c>
      <c r="S789" s="7">
        <v>0</v>
      </c>
      <c r="T789" s="7">
        <v>100</v>
      </c>
      <c r="U789" s="7">
        <f t="shared" si="220"/>
        <v>12105.437291666667</v>
      </c>
      <c r="V789" s="7">
        <v>0</v>
      </c>
      <c r="W789" s="7">
        <f t="shared" si="216"/>
        <v>12230.437291666667</v>
      </c>
      <c r="X789" s="7">
        <f t="shared" si="212"/>
        <v>5910</v>
      </c>
      <c r="Y789" s="7">
        <f t="shared" si="219"/>
        <v>14190</v>
      </c>
      <c r="Z789" s="7">
        <f t="shared" si="214"/>
        <v>81859.562708333338</v>
      </c>
      <c r="AA789" s="7" t="s">
        <v>879</v>
      </c>
      <c r="AB789" s="7">
        <v>2023</v>
      </c>
    </row>
    <row r="790" spans="1:28" x14ac:dyDescent="0.25">
      <c r="A790" s="7">
        <v>22</v>
      </c>
      <c r="B790" s="7" t="s">
        <v>867</v>
      </c>
      <c r="C790" s="7" t="s">
        <v>103</v>
      </c>
      <c r="D790" s="7" t="s">
        <v>94</v>
      </c>
      <c r="E790" s="7" t="s">
        <v>868</v>
      </c>
      <c r="F790" s="7" t="s">
        <v>85</v>
      </c>
      <c r="G790" s="7">
        <v>65000</v>
      </c>
      <c r="H790" s="7">
        <f>+G790-(I790+L790+N790)</f>
        <v>61158.5</v>
      </c>
      <c r="I790" s="7">
        <f t="shared" si="208"/>
        <v>1865.5</v>
      </c>
      <c r="J790" s="7">
        <f t="shared" si="209"/>
        <v>4615</v>
      </c>
      <c r="K790" s="7">
        <f t="shared" si="210"/>
        <v>715.00000000000011</v>
      </c>
      <c r="L790" s="7">
        <f t="shared" si="217"/>
        <v>1976</v>
      </c>
      <c r="M790" s="7">
        <f t="shared" si="218"/>
        <v>4608.5</v>
      </c>
      <c r="N790" s="7">
        <v>0</v>
      </c>
      <c r="O790" s="7">
        <f>+I790+J790+K790+L790+M790+N790</f>
        <v>13780</v>
      </c>
      <c r="P790" s="7">
        <v>25</v>
      </c>
      <c r="Q790" s="7">
        <v>0</v>
      </c>
      <c r="R790" s="7">
        <v>0</v>
      </c>
      <c r="S790" s="7">
        <v>2052.0500000000002</v>
      </c>
      <c r="T790" s="7">
        <v>100</v>
      </c>
      <c r="U790" s="7">
        <f t="shared" si="220"/>
        <v>4427.5498333333335</v>
      </c>
      <c r="V790" s="7">
        <v>0</v>
      </c>
      <c r="W790" s="7">
        <f t="shared" si="216"/>
        <v>6604.5998333333337</v>
      </c>
      <c r="X790" s="7">
        <f t="shared" si="212"/>
        <v>3841.5</v>
      </c>
      <c r="Y790" s="7">
        <f>+J790+M790</f>
        <v>9223.5</v>
      </c>
      <c r="Z790" s="7">
        <f>+G790-(W790+X790)</f>
        <v>54553.900166666666</v>
      </c>
      <c r="AA790" s="7" t="s">
        <v>879</v>
      </c>
      <c r="AB790" s="7">
        <v>2023</v>
      </c>
    </row>
    <row r="791" spans="1:28" x14ac:dyDescent="0.25">
      <c r="A791" s="7">
        <v>23</v>
      </c>
      <c r="B791" s="7" t="s">
        <v>144</v>
      </c>
      <c r="C791" s="7" t="s">
        <v>103</v>
      </c>
      <c r="D791" s="7" t="s">
        <v>10</v>
      </c>
      <c r="E791" s="7" t="s">
        <v>40</v>
      </c>
      <c r="F791" s="7" t="s">
        <v>85</v>
      </c>
      <c r="G791" s="7">
        <v>95000</v>
      </c>
      <c r="H791" s="7">
        <f t="shared" si="215"/>
        <v>87808.07</v>
      </c>
      <c r="I791" s="7">
        <f t="shared" si="208"/>
        <v>2726.5</v>
      </c>
      <c r="J791" s="7">
        <f t="shared" si="209"/>
        <v>6744.9999999999991</v>
      </c>
      <c r="K791" s="7">
        <f t="shared" si="210"/>
        <v>822.89</v>
      </c>
      <c r="L791" s="7">
        <f t="shared" si="217"/>
        <v>2888</v>
      </c>
      <c r="M791" s="7">
        <f t="shared" si="218"/>
        <v>6735.5</v>
      </c>
      <c r="N791" s="7">
        <v>1577.43</v>
      </c>
      <c r="O791" s="7">
        <f t="shared" si="211"/>
        <v>21495.32</v>
      </c>
      <c r="P791" s="7">
        <v>25</v>
      </c>
      <c r="Q791" s="7">
        <v>0</v>
      </c>
      <c r="R791" s="7">
        <v>0</v>
      </c>
      <c r="S791" s="7">
        <v>479.62</v>
      </c>
      <c r="T791" s="7">
        <v>100</v>
      </c>
      <c r="U791" s="7">
        <v>10534.88</v>
      </c>
      <c r="V791" s="7">
        <v>0</v>
      </c>
      <c r="W791" s="7">
        <f t="shared" si="216"/>
        <v>11139.5</v>
      </c>
      <c r="X791" s="7">
        <f t="shared" si="212"/>
        <v>7191.93</v>
      </c>
      <c r="Y791" s="7">
        <f t="shared" si="219"/>
        <v>13480.5</v>
      </c>
      <c r="Z791" s="7">
        <f t="shared" si="214"/>
        <v>76668.570000000007</v>
      </c>
      <c r="AA791" s="7" t="s">
        <v>879</v>
      </c>
      <c r="AB791" s="7">
        <v>2023</v>
      </c>
    </row>
    <row r="792" spans="1:28" x14ac:dyDescent="0.25">
      <c r="A792" s="7">
        <v>24</v>
      </c>
      <c r="B792" s="7" t="s">
        <v>145</v>
      </c>
      <c r="C792" s="7" t="s">
        <v>102</v>
      </c>
      <c r="D792" s="7" t="s">
        <v>10</v>
      </c>
      <c r="E792" s="7" t="s">
        <v>50</v>
      </c>
      <c r="F792" s="7" t="s">
        <v>84</v>
      </c>
      <c r="G792" s="7">
        <v>95000</v>
      </c>
      <c r="H792" s="7">
        <f t="shared" si="215"/>
        <v>86230.64</v>
      </c>
      <c r="I792" s="7">
        <f t="shared" si="208"/>
        <v>2726.5</v>
      </c>
      <c r="J792" s="7">
        <f t="shared" si="209"/>
        <v>6744.9999999999991</v>
      </c>
      <c r="K792" s="7">
        <f t="shared" si="210"/>
        <v>822.89</v>
      </c>
      <c r="L792" s="7">
        <f t="shared" si="217"/>
        <v>2888</v>
      </c>
      <c r="M792" s="7">
        <f t="shared" si="218"/>
        <v>6735.5</v>
      </c>
      <c r="N792" s="7">
        <v>3154.86</v>
      </c>
      <c r="O792" s="7">
        <f t="shared" si="211"/>
        <v>23072.75</v>
      </c>
      <c r="P792" s="7">
        <v>25</v>
      </c>
      <c r="Q792" s="7">
        <v>0</v>
      </c>
      <c r="R792" s="7">
        <v>0</v>
      </c>
      <c r="S792" s="7">
        <v>179.97</v>
      </c>
      <c r="T792" s="7">
        <v>100</v>
      </c>
      <c r="U792" s="7">
        <f>IF((H792*12)&gt;867123.01,(79776+(((H792*12)-867123.01)*0.25))/12,IF((H792*12)&gt;624329.01,(31216+(((H792*12)-624329.01)*0.2))/12,IF((H792*12)&gt;416220.01,(((H792*12)-416220.01)*0.15)/12,0)))</f>
        <v>10140.597291666665</v>
      </c>
      <c r="V792" s="7">
        <v>0</v>
      </c>
      <c r="W792" s="7">
        <f t="shared" si="216"/>
        <v>10445.567291666664</v>
      </c>
      <c r="X792" s="7">
        <f t="shared" si="212"/>
        <v>8769.36</v>
      </c>
      <c r="Y792" s="7">
        <f t="shared" si="219"/>
        <v>13480.5</v>
      </c>
      <c r="Z792" s="7">
        <f t="shared" si="214"/>
        <v>75785.072708333333</v>
      </c>
      <c r="AA792" s="7" t="s">
        <v>879</v>
      </c>
      <c r="AB792" s="7">
        <v>2023</v>
      </c>
    </row>
    <row r="793" spans="1:28" x14ac:dyDescent="0.25">
      <c r="A793" s="7">
        <v>25</v>
      </c>
      <c r="B793" s="7" t="s">
        <v>146</v>
      </c>
      <c r="C793" s="7" t="s">
        <v>102</v>
      </c>
      <c r="D793" s="7" t="s">
        <v>10</v>
      </c>
      <c r="E793" s="7" t="s">
        <v>44</v>
      </c>
      <c r="F793" s="7" t="s">
        <v>84</v>
      </c>
      <c r="G793" s="7">
        <v>80000</v>
      </c>
      <c r="H793" s="7">
        <f t="shared" si="215"/>
        <v>75272</v>
      </c>
      <c r="I793" s="7">
        <f t="shared" si="208"/>
        <v>2296</v>
      </c>
      <c r="J793" s="7">
        <f t="shared" si="209"/>
        <v>5679.9999999999991</v>
      </c>
      <c r="K793" s="7">
        <f t="shared" si="210"/>
        <v>822.89</v>
      </c>
      <c r="L793" s="7">
        <f t="shared" si="217"/>
        <v>2432</v>
      </c>
      <c r="M793" s="7">
        <f t="shared" si="218"/>
        <v>5672</v>
      </c>
      <c r="N793" s="7">
        <v>0</v>
      </c>
      <c r="O793" s="7">
        <f t="shared" si="211"/>
        <v>16902.89</v>
      </c>
      <c r="P793" s="7">
        <v>25</v>
      </c>
      <c r="Q793" s="7">
        <v>0</v>
      </c>
      <c r="R793" s="7">
        <v>0</v>
      </c>
      <c r="S793" s="7">
        <v>1448.45</v>
      </c>
      <c r="T793" s="7">
        <v>100</v>
      </c>
      <c r="U793" s="7">
        <v>7400.87</v>
      </c>
      <c r="V793" s="7">
        <v>0</v>
      </c>
      <c r="W793" s="7">
        <f t="shared" si="216"/>
        <v>8974.32</v>
      </c>
      <c r="X793" s="7">
        <f t="shared" si="212"/>
        <v>4728</v>
      </c>
      <c r="Y793" s="7">
        <f t="shared" si="219"/>
        <v>11352</v>
      </c>
      <c r="Z793" s="7">
        <f t="shared" si="214"/>
        <v>66297.679999999993</v>
      </c>
      <c r="AA793" s="7" t="s">
        <v>879</v>
      </c>
      <c r="AB793" s="7">
        <v>2023</v>
      </c>
    </row>
    <row r="794" spans="1:28" x14ac:dyDescent="0.25">
      <c r="A794" s="7">
        <v>26</v>
      </c>
      <c r="B794" s="7" t="s">
        <v>869</v>
      </c>
      <c r="C794" s="7" t="s">
        <v>102</v>
      </c>
      <c r="D794" s="7" t="s">
        <v>10</v>
      </c>
      <c r="E794" s="7" t="s">
        <v>44</v>
      </c>
      <c r="F794" s="7" t="s">
        <v>84</v>
      </c>
      <c r="G794" s="7">
        <v>80000</v>
      </c>
      <c r="H794" s="7">
        <f t="shared" si="215"/>
        <v>75272</v>
      </c>
      <c r="I794" s="7">
        <f t="shared" si="208"/>
        <v>2296</v>
      </c>
      <c r="J794" s="7">
        <f t="shared" si="209"/>
        <v>5679.9999999999991</v>
      </c>
      <c r="K794" s="7">
        <f t="shared" si="210"/>
        <v>822.89</v>
      </c>
      <c r="L794" s="7">
        <f t="shared" si="217"/>
        <v>2432</v>
      </c>
      <c r="M794" s="7">
        <f t="shared" si="218"/>
        <v>5672</v>
      </c>
      <c r="N794" s="7">
        <v>0</v>
      </c>
      <c r="O794" s="7">
        <f t="shared" si="211"/>
        <v>16902.89</v>
      </c>
      <c r="P794" s="7">
        <v>25</v>
      </c>
      <c r="Q794" s="7">
        <v>0</v>
      </c>
      <c r="R794" s="7">
        <v>0</v>
      </c>
      <c r="S794" s="7">
        <v>1419.1</v>
      </c>
      <c r="T794" s="7">
        <v>100</v>
      </c>
      <c r="U794" s="7">
        <v>7400.87</v>
      </c>
      <c r="V794" s="7">
        <v>0</v>
      </c>
      <c r="W794" s="7">
        <f t="shared" si="216"/>
        <v>8944.9699999999993</v>
      </c>
      <c r="X794" s="7">
        <f t="shared" si="212"/>
        <v>4728</v>
      </c>
      <c r="Y794" s="7">
        <f t="shared" si="219"/>
        <v>11352</v>
      </c>
      <c r="Z794" s="7">
        <f t="shared" si="214"/>
        <v>66327.03</v>
      </c>
      <c r="AA794" s="7" t="s">
        <v>879</v>
      </c>
      <c r="AB794" s="7">
        <v>2023</v>
      </c>
    </row>
    <row r="795" spans="1:28" x14ac:dyDescent="0.25">
      <c r="A795" s="7">
        <v>27</v>
      </c>
      <c r="B795" s="7" t="s">
        <v>148</v>
      </c>
      <c r="C795" s="7" t="s">
        <v>103</v>
      </c>
      <c r="D795" s="7" t="s">
        <v>10</v>
      </c>
      <c r="E795" s="7" t="s">
        <v>44</v>
      </c>
      <c r="F795" s="7" t="s">
        <v>84</v>
      </c>
      <c r="G795" s="7">
        <v>80000</v>
      </c>
      <c r="H795" s="7">
        <f t="shared" si="215"/>
        <v>75272</v>
      </c>
      <c r="I795" s="7">
        <f t="shared" si="208"/>
        <v>2296</v>
      </c>
      <c r="J795" s="7">
        <f t="shared" si="209"/>
        <v>5679.9999999999991</v>
      </c>
      <c r="K795" s="7">
        <f t="shared" si="210"/>
        <v>822.89</v>
      </c>
      <c r="L795" s="7">
        <f t="shared" si="217"/>
        <v>2432</v>
      </c>
      <c r="M795" s="7">
        <f t="shared" si="218"/>
        <v>5672</v>
      </c>
      <c r="N795" s="7">
        <v>0</v>
      </c>
      <c r="O795" s="7">
        <f t="shared" si="211"/>
        <v>16902.89</v>
      </c>
      <c r="P795" s="7">
        <v>25</v>
      </c>
      <c r="Q795" s="7">
        <v>0</v>
      </c>
      <c r="R795" s="7">
        <v>0</v>
      </c>
      <c r="S795" s="7">
        <v>1457.34</v>
      </c>
      <c r="T795" s="7">
        <v>100</v>
      </c>
      <c r="U795" s="7">
        <f>IF((H795*12)&gt;867123.01,(79776+(((H795*12)-867123.01)*0.25))/12,IF((H795*12)&gt;624329.01,(31216+(((H795*12)-624329.01)*0.2))/12,IF((H795*12)&gt;416220.01,(((H795*12)-416220.01)*0.15)/12,0)))</f>
        <v>7400.9372916666662</v>
      </c>
      <c r="V795" s="7">
        <v>0</v>
      </c>
      <c r="W795" s="7">
        <f t="shared" si="216"/>
        <v>8983.2772916666654</v>
      </c>
      <c r="X795" s="7">
        <f t="shared" si="212"/>
        <v>4728</v>
      </c>
      <c r="Y795" s="7">
        <f t="shared" si="219"/>
        <v>11352</v>
      </c>
      <c r="Z795" s="7">
        <f t="shared" si="214"/>
        <v>66288.722708333342</v>
      </c>
      <c r="AA795" s="7" t="s">
        <v>879</v>
      </c>
      <c r="AB795" s="7">
        <v>2023</v>
      </c>
    </row>
    <row r="796" spans="1:28" x14ac:dyDescent="0.25">
      <c r="A796" s="7">
        <v>28</v>
      </c>
      <c r="B796" s="7" t="s">
        <v>149</v>
      </c>
      <c r="C796" s="7" t="s">
        <v>102</v>
      </c>
      <c r="D796" s="7" t="s">
        <v>10</v>
      </c>
      <c r="E796" s="7" t="s">
        <v>43</v>
      </c>
      <c r="F796" s="7" t="s">
        <v>84</v>
      </c>
      <c r="G796" s="7">
        <v>95000</v>
      </c>
      <c r="H796" s="7">
        <f t="shared" si="215"/>
        <v>87808.07</v>
      </c>
      <c r="I796" s="7">
        <f t="shared" si="208"/>
        <v>2726.5</v>
      </c>
      <c r="J796" s="7">
        <f t="shared" si="209"/>
        <v>6744.9999999999991</v>
      </c>
      <c r="K796" s="7">
        <f t="shared" si="210"/>
        <v>822.89</v>
      </c>
      <c r="L796" s="7">
        <f t="shared" si="217"/>
        <v>2888</v>
      </c>
      <c r="M796" s="7">
        <f t="shared" si="218"/>
        <v>6735.5</v>
      </c>
      <c r="N796" s="7">
        <v>1577.43</v>
      </c>
      <c r="O796" s="7">
        <f t="shared" si="211"/>
        <v>21495.32</v>
      </c>
      <c r="P796" s="7">
        <v>25</v>
      </c>
      <c r="Q796" s="7">
        <v>5000</v>
      </c>
      <c r="R796" s="7">
        <v>0</v>
      </c>
      <c r="S796" s="7">
        <v>1654.55</v>
      </c>
      <c r="T796" s="7">
        <v>100</v>
      </c>
      <c r="U796" s="7">
        <v>10534.88</v>
      </c>
      <c r="V796" s="7">
        <v>0</v>
      </c>
      <c r="W796" s="7">
        <f t="shared" si="216"/>
        <v>17314.43</v>
      </c>
      <c r="X796" s="7">
        <f t="shared" si="212"/>
        <v>7191.93</v>
      </c>
      <c r="Y796" s="7">
        <f t="shared" si="219"/>
        <v>13480.5</v>
      </c>
      <c r="Z796" s="7">
        <f t="shared" si="214"/>
        <v>70493.64</v>
      </c>
      <c r="AA796" s="7" t="s">
        <v>879</v>
      </c>
      <c r="AB796" s="7">
        <v>2023</v>
      </c>
    </row>
    <row r="797" spans="1:28" x14ac:dyDescent="0.25">
      <c r="A797" s="7">
        <v>29</v>
      </c>
      <c r="B797" s="7" t="s">
        <v>151</v>
      </c>
      <c r="C797" s="7" t="s">
        <v>102</v>
      </c>
      <c r="D797" s="7" t="s">
        <v>793</v>
      </c>
      <c r="E797" s="7" t="s">
        <v>66</v>
      </c>
      <c r="F797" s="7" t="s">
        <v>84</v>
      </c>
      <c r="G797" s="7">
        <v>80000</v>
      </c>
      <c r="H797" s="7">
        <f t="shared" si="215"/>
        <v>75272</v>
      </c>
      <c r="I797" s="7">
        <f t="shared" si="208"/>
        <v>2296</v>
      </c>
      <c r="J797" s="7">
        <f t="shared" si="209"/>
        <v>5679.9999999999991</v>
      </c>
      <c r="K797" s="7">
        <f t="shared" si="210"/>
        <v>822.89</v>
      </c>
      <c r="L797" s="7">
        <f t="shared" si="217"/>
        <v>2432</v>
      </c>
      <c r="M797" s="7">
        <f t="shared" si="218"/>
        <v>5672</v>
      </c>
      <c r="N797" s="7">
        <v>0</v>
      </c>
      <c r="O797" s="7">
        <f t="shared" si="211"/>
        <v>16902.89</v>
      </c>
      <c r="P797" s="7">
        <v>25</v>
      </c>
      <c r="Q797" s="7">
        <v>4000</v>
      </c>
      <c r="R797" s="7">
        <v>0</v>
      </c>
      <c r="S797" s="7">
        <v>2389.5</v>
      </c>
      <c r="T797" s="7">
        <v>100</v>
      </c>
      <c r="U797" s="7">
        <v>7400.87</v>
      </c>
      <c r="V797" s="7">
        <v>0</v>
      </c>
      <c r="W797" s="7">
        <f t="shared" si="216"/>
        <v>13915.369999999999</v>
      </c>
      <c r="X797" s="7">
        <f t="shared" si="212"/>
        <v>4728</v>
      </c>
      <c r="Y797" s="7">
        <f t="shared" si="219"/>
        <v>11352</v>
      </c>
      <c r="Z797" s="7">
        <f t="shared" si="214"/>
        <v>61356.630000000005</v>
      </c>
      <c r="AA797" s="7" t="s">
        <v>879</v>
      </c>
      <c r="AB797" s="7">
        <v>2023</v>
      </c>
    </row>
    <row r="798" spans="1:28" x14ac:dyDescent="0.25">
      <c r="A798" s="7">
        <v>30</v>
      </c>
      <c r="B798" s="7" t="s">
        <v>152</v>
      </c>
      <c r="C798" s="7" t="s">
        <v>103</v>
      </c>
      <c r="D798" s="7" t="s">
        <v>21</v>
      </c>
      <c r="E798" s="7" t="s">
        <v>70</v>
      </c>
      <c r="F798" s="7" t="s">
        <v>84</v>
      </c>
      <c r="G798" s="7">
        <v>95000</v>
      </c>
      <c r="H798" s="7">
        <f t="shared" si="215"/>
        <v>89385.5</v>
      </c>
      <c r="I798" s="7">
        <f t="shared" si="208"/>
        <v>2726.5</v>
      </c>
      <c r="J798" s="7">
        <f t="shared" si="209"/>
        <v>6744.9999999999991</v>
      </c>
      <c r="K798" s="7">
        <f t="shared" si="210"/>
        <v>822.89</v>
      </c>
      <c r="L798" s="7">
        <f t="shared" si="217"/>
        <v>2888</v>
      </c>
      <c r="M798" s="7">
        <f t="shared" si="218"/>
        <v>6735.5</v>
      </c>
      <c r="N798" s="7">
        <v>0</v>
      </c>
      <c r="O798" s="7">
        <f t="shared" si="211"/>
        <v>19917.89</v>
      </c>
      <c r="P798" s="7">
        <v>25</v>
      </c>
      <c r="Q798" s="7">
        <v>500</v>
      </c>
      <c r="R798" s="7">
        <v>0</v>
      </c>
      <c r="S798" s="7">
        <v>1278.5999999999999</v>
      </c>
      <c r="T798" s="7">
        <v>100</v>
      </c>
      <c r="U798" s="7">
        <v>10929.24</v>
      </c>
      <c r="V798" s="7">
        <v>0</v>
      </c>
      <c r="W798" s="7">
        <f t="shared" si="216"/>
        <v>12832.84</v>
      </c>
      <c r="X798" s="7">
        <f t="shared" si="212"/>
        <v>5614.5</v>
      </c>
      <c r="Y798" s="7">
        <f t="shared" si="219"/>
        <v>13480.5</v>
      </c>
      <c r="Z798" s="7">
        <f t="shared" si="214"/>
        <v>76552.66</v>
      </c>
      <c r="AA798" s="7" t="s">
        <v>879</v>
      </c>
      <c r="AB798" s="7">
        <v>2023</v>
      </c>
    </row>
    <row r="799" spans="1:28" x14ac:dyDescent="0.25">
      <c r="A799" s="7">
        <v>31</v>
      </c>
      <c r="B799" s="7" t="s">
        <v>153</v>
      </c>
      <c r="C799" s="7" t="s">
        <v>102</v>
      </c>
      <c r="D799" s="7" t="s">
        <v>17</v>
      </c>
      <c r="E799" s="7" t="s">
        <v>880</v>
      </c>
      <c r="F799" s="7" t="s">
        <v>84</v>
      </c>
      <c r="G799" s="7">
        <v>95000</v>
      </c>
      <c r="H799" s="7">
        <f t="shared" si="215"/>
        <v>87808.07</v>
      </c>
      <c r="I799" s="7">
        <f t="shared" si="208"/>
        <v>2726.5</v>
      </c>
      <c r="J799" s="7">
        <f t="shared" si="209"/>
        <v>6744.9999999999991</v>
      </c>
      <c r="K799" s="7">
        <f t="shared" si="210"/>
        <v>822.89</v>
      </c>
      <c r="L799" s="7">
        <f t="shared" si="217"/>
        <v>2888</v>
      </c>
      <c r="M799" s="7">
        <f t="shared" si="218"/>
        <v>6735.5</v>
      </c>
      <c r="N799" s="7">
        <v>1577.43</v>
      </c>
      <c r="O799" s="7">
        <f t="shared" si="211"/>
        <v>21495.32</v>
      </c>
      <c r="P799" s="7">
        <v>25</v>
      </c>
      <c r="Q799" s="7">
        <v>3052.23</v>
      </c>
      <c r="R799" s="7">
        <v>0</v>
      </c>
      <c r="S799" s="7">
        <v>684.9</v>
      </c>
      <c r="T799" s="7">
        <v>100</v>
      </c>
      <c r="U799" s="7">
        <v>10534.88</v>
      </c>
      <c r="V799" s="7">
        <v>0</v>
      </c>
      <c r="W799" s="7">
        <f t="shared" si="216"/>
        <v>14397.009999999998</v>
      </c>
      <c r="X799" s="7">
        <f t="shared" si="212"/>
        <v>7191.93</v>
      </c>
      <c r="Y799" s="7">
        <f t="shared" si="219"/>
        <v>13480.5</v>
      </c>
      <c r="Z799" s="7">
        <f t="shared" si="214"/>
        <v>73411.06</v>
      </c>
      <c r="AA799" s="7" t="s">
        <v>879</v>
      </c>
      <c r="AB799" s="7">
        <v>2023</v>
      </c>
    </row>
    <row r="800" spans="1:28" x14ac:dyDescent="0.25">
      <c r="A800" s="7">
        <v>32</v>
      </c>
      <c r="B800" s="7" t="s">
        <v>871</v>
      </c>
      <c r="C800" s="7" t="s">
        <v>103</v>
      </c>
      <c r="D800" s="7" t="s">
        <v>800</v>
      </c>
      <c r="E800" s="7" t="s">
        <v>83</v>
      </c>
      <c r="F800" s="7" t="s">
        <v>84</v>
      </c>
      <c r="G800" s="7">
        <v>48000</v>
      </c>
      <c r="H800" s="7">
        <f t="shared" si="215"/>
        <v>45163.199999999997</v>
      </c>
      <c r="I800" s="7">
        <f t="shared" si="208"/>
        <v>1377.6</v>
      </c>
      <c r="J800" s="7">
        <f t="shared" si="209"/>
        <v>3407.9999999999995</v>
      </c>
      <c r="K800" s="7">
        <f t="shared" si="210"/>
        <v>528</v>
      </c>
      <c r="L800" s="7">
        <f t="shared" si="217"/>
        <v>1459.2</v>
      </c>
      <c r="M800" s="7">
        <f t="shared" si="218"/>
        <v>3403.2000000000003</v>
      </c>
      <c r="N800" s="7">
        <v>0</v>
      </c>
      <c r="O800" s="7">
        <f t="shared" si="211"/>
        <v>10176</v>
      </c>
      <c r="P800" s="7">
        <v>25</v>
      </c>
      <c r="Q800" s="7">
        <v>1000</v>
      </c>
      <c r="R800" s="7">
        <v>0</v>
      </c>
      <c r="S800" s="7">
        <v>2569.5</v>
      </c>
      <c r="T800" s="7">
        <v>100</v>
      </c>
      <c r="U800" s="7">
        <v>1033.68</v>
      </c>
      <c r="V800" s="7">
        <v>0</v>
      </c>
      <c r="W800" s="7">
        <f t="shared" si="216"/>
        <v>4728.18</v>
      </c>
      <c r="X800" s="7">
        <f t="shared" si="212"/>
        <v>2836.8</v>
      </c>
      <c r="Y800" s="7">
        <f t="shared" si="219"/>
        <v>6811.2</v>
      </c>
      <c r="Z800" s="7">
        <f t="shared" si="214"/>
        <v>40435.019999999997</v>
      </c>
      <c r="AA800" s="7" t="s">
        <v>879</v>
      </c>
      <c r="AB800" s="7">
        <v>2023</v>
      </c>
    </row>
    <row r="801" spans="1:28" x14ac:dyDescent="0.25">
      <c r="A801" s="7">
        <v>33</v>
      </c>
      <c r="B801" s="7" t="s">
        <v>872</v>
      </c>
      <c r="C801" s="7" t="s">
        <v>103</v>
      </c>
      <c r="D801" s="7" t="s">
        <v>793</v>
      </c>
      <c r="E801" s="7" t="s">
        <v>72</v>
      </c>
      <c r="F801" s="7" t="s">
        <v>84</v>
      </c>
      <c r="G801" s="7">
        <v>48000</v>
      </c>
      <c r="H801" s="7">
        <f t="shared" si="215"/>
        <v>45163.199999999997</v>
      </c>
      <c r="I801" s="7">
        <f t="shared" si="208"/>
        <v>1377.6</v>
      </c>
      <c r="J801" s="7">
        <f t="shared" si="209"/>
        <v>3407.9999999999995</v>
      </c>
      <c r="K801" s="7">
        <f t="shared" si="210"/>
        <v>528</v>
      </c>
      <c r="L801" s="7">
        <f t="shared" si="217"/>
        <v>1459.2</v>
      </c>
      <c r="M801" s="7">
        <f t="shared" si="218"/>
        <v>3403.2000000000003</v>
      </c>
      <c r="N801" s="7">
        <v>0</v>
      </c>
      <c r="O801" s="7">
        <f t="shared" si="211"/>
        <v>10176</v>
      </c>
      <c r="P801" s="7">
        <v>25</v>
      </c>
      <c r="Q801" s="7">
        <v>7339.6</v>
      </c>
      <c r="R801" s="7">
        <v>0</v>
      </c>
      <c r="S801" s="7">
        <v>280</v>
      </c>
      <c r="T801" s="7">
        <v>100</v>
      </c>
      <c r="U801" s="7">
        <v>1571.73</v>
      </c>
      <c r="V801" s="7">
        <v>0</v>
      </c>
      <c r="W801" s="7">
        <f t="shared" si="216"/>
        <v>9316.33</v>
      </c>
      <c r="X801" s="7">
        <f t="shared" si="212"/>
        <v>2836.8</v>
      </c>
      <c r="Y801" s="7">
        <f t="shared" si="219"/>
        <v>6811.2</v>
      </c>
      <c r="Z801" s="7">
        <f t="shared" si="214"/>
        <v>35846.869999999995</v>
      </c>
      <c r="AA801" s="7" t="s">
        <v>879</v>
      </c>
      <c r="AB801" s="7">
        <v>2023</v>
      </c>
    </row>
    <row r="802" spans="1:28" x14ac:dyDescent="0.25">
      <c r="A802" s="7">
        <v>34</v>
      </c>
      <c r="B802" s="7" t="s">
        <v>124</v>
      </c>
      <c r="C802" s="7" t="s">
        <v>103</v>
      </c>
      <c r="D802" s="7" t="s">
        <v>10</v>
      </c>
      <c r="E802" s="7" t="s">
        <v>706</v>
      </c>
      <c r="F802" s="7" t="s">
        <v>84</v>
      </c>
      <c r="G802" s="7">
        <v>48000</v>
      </c>
      <c r="H802" s="7">
        <f>+G802-(I802+L802+N802)</f>
        <v>45163.199999999997</v>
      </c>
      <c r="I802" s="7">
        <f t="shared" si="208"/>
        <v>1377.6</v>
      </c>
      <c r="J802" s="7">
        <f t="shared" si="209"/>
        <v>3407.9999999999995</v>
      </c>
      <c r="K802" s="7">
        <f t="shared" si="210"/>
        <v>528</v>
      </c>
      <c r="L802" s="7">
        <f t="shared" si="217"/>
        <v>1459.2</v>
      </c>
      <c r="M802" s="7">
        <f t="shared" si="218"/>
        <v>3403.2000000000003</v>
      </c>
      <c r="N802" s="7">
        <v>0</v>
      </c>
      <c r="O802" s="7">
        <f>+I802+J802+K802+L802+M802+N802</f>
        <v>10176</v>
      </c>
      <c r="P802" s="7">
        <v>25</v>
      </c>
      <c r="Q802" s="7">
        <v>0</v>
      </c>
      <c r="R802" s="7">
        <v>0</v>
      </c>
      <c r="S802" s="7">
        <v>1119.22</v>
      </c>
      <c r="T802" s="7">
        <v>100</v>
      </c>
      <c r="U802" s="7">
        <v>1561.35</v>
      </c>
      <c r="V802" s="7">
        <v>0</v>
      </c>
      <c r="W802" s="7">
        <f t="shared" si="216"/>
        <v>2805.5699999999997</v>
      </c>
      <c r="X802" s="7">
        <f t="shared" si="212"/>
        <v>2836.8</v>
      </c>
      <c r="Y802" s="7">
        <f>+J802+M802</f>
        <v>6811.2</v>
      </c>
      <c r="Z802" s="7">
        <f>+G802-(W802+X802)</f>
        <v>42357.63</v>
      </c>
      <c r="AA802" s="7" t="s">
        <v>879</v>
      </c>
      <c r="AB802" s="7">
        <v>2023</v>
      </c>
    </row>
    <row r="803" spans="1:28" x14ac:dyDescent="0.25">
      <c r="A803" s="7">
        <v>35</v>
      </c>
      <c r="B803" s="7" t="s">
        <v>833</v>
      </c>
      <c r="C803" s="7" t="s">
        <v>102</v>
      </c>
      <c r="D803" s="7" t="s">
        <v>19</v>
      </c>
      <c r="E803" s="7" t="s">
        <v>73</v>
      </c>
      <c r="F803" s="7" t="s">
        <v>84</v>
      </c>
      <c r="G803" s="7">
        <v>60000</v>
      </c>
      <c r="H803" s="7">
        <f t="shared" si="215"/>
        <v>54876.57</v>
      </c>
      <c r="I803" s="7">
        <f t="shared" si="208"/>
        <v>1722</v>
      </c>
      <c r="J803" s="7">
        <f t="shared" si="209"/>
        <v>4260</v>
      </c>
      <c r="K803" s="7">
        <f t="shared" si="210"/>
        <v>660.00000000000011</v>
      </c>
      <c r="L803" s="7">
        <f t="shared" si="217"/>
        <v>1824</v>
      </c>
      <c r="M803" s="7">
        <f t="shared" si="218"/>
        <v>4254</v>
      </c>
      <c r="N803" s="7">
        <v>1577.43</v>
      </c>
      <c r="O803" s="7">
        <f t="shared" si="211"/>
        <v>14297.43</v>
      </c>
      <c r="P803" s="7">
        <v>25</v>
      </c>
      <c r="Q803" s="7">
        <v>2500</v>
      </c>
      <c r="R803" s="7">
        <v>0</v>
      </c>
      <c r="S803" s="7">
        <v>159.1</v>
      </c>
      <c r="T803" s="7">
        <v>100</v>
      </c>
      <c r="U803" s="7">
        <f>IF((H803*12)&gt;867123.01,(79776+(((H803*12)-867123.01)*0.25))/12,IF((H803*12)&gt;624329.01,(31216+(((H803*12)-624329.01)*0.2))/12,IF((H803*12)&gt;416220.01,(((H803*12)-416220.01)*0.15)/12,0)))</f>
        <v>3171.1638333333326</v>
      </c>
      <c r="V803" s="7">
        <v>0</v>
      </c>
      <c r="W803" s="7">
        <f t="shared" si="216"/>
        <v>5955.2638333333325</v>
      </c>
      <c r="X803" s="7">
        <f t="shared" si="212"/>
        <v>5123.43</v>
      </c>
      <c r="Y803" s="7">
        <f t="shared" si="219"/>
        <v>8514</v>
      </c>
      <c r="Z803" s="7">
        <f t="shared" si="214"/>
        <v>48921.306166666669</v>
      </c>
      <c r="AA803" s="7" t="s">
        <v>879</v>
      </c>
      <c r="AB803" s="7">
        <v>2023</v>
      </c>
    </row>
    <row r="804" spans="1:28" x14ac:dyDescent="0.25">
      <c r="A804" s="7">
        <v>36</v>
      </c>
      <c r="B804" s="7" t="s">
        <v>157</v>
      </c>
      <c r="C804" s="7" t="s">
        <v>102</v>
      </c>
      <c r="D804" s="7" t="s">
        <v>10</v>
      </c>
      <c r="E804" s="7" t="s">
        <v>46</v>
      </c>
      <c r="F804" s="7" t="s">
        <v>84</v>
      </c>
      <c r="G804" s="7">
        <v>60000</v>
      </c>
      <c r="H804" s="7">
        <f t="shared" si="215"/>
        <v>56454</v>
      </c>
      <c r="I804" s="7">
        <f t="shared" si="208"/>
        <v>1722</v>
      </c>
      <c r="J804" s="7">
        <f t="shared" si="209"/>
        <v>4260</v>
      </c>
      <c r="K804" s="7">
        <f t="shared" si="210"/>
        <v>660.00000000000011</v>
      </c>
      <c r="L804" s="7">
        <f t="shared" si="217"/>
        <v>1824</v>
      </c>
      <c r="M804" s="7">
        <f t="shared" si="218"/>
        <v>4254</v>
      </c>
      <c r="N804" s="7">
        <v>0</v>
      </c>
      <c r="O804" s="7">
        <f t="shared" si="211"/>
        <v>12720</v>
      </c>
      <c r="P804" s="7">
        <v>25</v>
      </c>
      <c r="Q804" s="7">
        <v>3495.45</v>
      </c>
      <c r="R804" s="7">
        <v>0</v>
      </c>
      <c r="S804" s="7">
        <v>1284.17</v>
      </c>
      <c r="T804" s="7">
        <v>100</v>
      </c>
      <c r="U804" s="7">
        <v>3486.68</v>
      </c>
      <c r="V804" s="7">
        <v>0</v>
      </c>
      <c r="W804" s="7">
        <f t="shared" si="216"/>
        <v>8391.2999999999993</v>
      </c>
      <c r="X804" s="7">
        <f t="shared" si="212"/>
        <v>3546</v>
      </c>
      <c r="Y804" s="7">
        <f t="shared" si="219"/>
        <v>8514</v>
      </c>
      <c r="Z804" s="7">
        <f t="shared" si="214"/>
        <v>48062.7</v>
      </c>
      <c r="AA804" s="7" t="s">
        <v>879</v>
      </c>
      <c r="AB804" s="7">
        <v>2023</v>
      </c>
    </row>
    <row r="805" spans="1:28" x14ac:dyDescent="0.25">
      <c r="A805" s="7">
        <v>37</v>
      </c>
      <c r="B805" s="7" t="s">
        <v>158</v>
      </c>
      <c r="C805" s="7" t="s">
        <v>102</v>
      </c>
      <c r="D805" s="7" t="s">
        <v>834</v>
      </c>
      <c r="E805" s="7" t="s">
        <v>874</v>
      </c>
      <c r="F805" s="7" t="s">
        <v>84</v>
      </c>
      <c r="G805" s="7">
        <v>60000</v>
      </c>
      <c r="H805" s="7">
        <f t="shared" si="215"/>
        <v>56454</v>
      </c>
      <c r="I805" s="7">
        <f t="shared" si="208"/>
        <v>1722</v>
      </c>
      <c r="J805" s="7">
        <f t="shared" si="209"/>
        <v>4260</v>
      </c>
      <c r="K805" s="7">
        <f t="shared" si="210"/>
        <v>660.00000000000011</v>
      </c>
      <c r="L805" s="7">
        <f t="shared" si="217"/>
        <v>1824</v>
      </c>
      <c r="M805" s="7">
        <f t="shared" si="218"/>
        <v>4254</v>
      </c>
      <c r="N805" s="7">
        <v>0</v>
      </c>
      <c r="O805" s="7">
        <f t="shared" si="211"/>
        <v>12720</v>
      </c>
      <c r="P805" s="7">
        <v>25</v>
      </c>
      <c r="Q805" s="7">
        <v>0</v>
      </c>
      <c r="R805" s="7">
        <v>0</v>
      </c>
      <c r="S805" s="7">
        <v>1002.23</v>
      </c>
      <c r="T805" s="7">
        <v>100</v>
      </c>
      <c r="U805" s="7">
        <v>3486.68</v>
      </c>
      <c r="V805" s="7">
        <v>0</v>
      </c>
      <c r="W805" s="7">
        <f t="shared" si="216"/>
        <v>4613.91</v>
      </c>
      <c r="X805" s="7">
        <f t="shared" si="212"/>
        <v>3546</v>
      </c>
      <c r="Y805" s="7">
        <f t="shared" si="219"/>
        <v>8514</v>
      </c>
      <c r="Z805" s="7">
        <f t="shared" si="214"/>
        <v>51840.09</v>
      </c>
      <c r="AA805" s="7" t="s">
        <v>879</v>
      </c>
      <c r="AB805" s="7">
        <v>2023</v>
      </c>
    </row>
    <row r="806" spans="1:28" x14ac:dyDescent="0.25">
      <c r="A806" s="7">
        <v>38</v>
      </c>
      <c r="B806" s="7" t="s">
        <v>159</v>
      </c>
      <c r="C806" s="7" t="s">
        <v>103</v>
      </c>
      <c r="D806" s="7" t="s">
        <v>21</v>
      </c>
      <c r="E806" s="7" t="s">
        <v>68</v>
      </c>
      <c r="F806" s="7" t="s">
        <v>84</v>
      </c>
      <c r="G806" s="7">
        <v>60000</v>
      </c>
      <c r="H806" s="7">
        <f t="shared" si="215"/>
        <v>54876.57</v>
      </c>
      <c r="I806" s="7">
        <f t="shared" si="208"/>
        <v>1722</v>
      </c>
      <c r="J806" s="7">
        <f t="shared" si="209"/>
        <v>4260</v>
      </c>
      <c r="K806" s="7">
        <f t="shared" si="210"/>
        <v>660.00000000000011</v>
      </c>
      <c r="L806" s="7">
        <f t="shared" si="217"/>
        <v>1824</v>
      </c>
      <c r="M806" s="7">
        <f t="shared" si="218"/>
        <v>4254</v>
      </c>
      <c r="N806" s="7">
        <v>1577.43</v>
      </c>
      <c r="O806" s="7">
        <f t="shared" si="211"/>
        <v>14297.43</v>
      </c>
      <c r="P806" s="7">
        <v>25</v>
      </c>
      <c r="Q806" s="7">
        <v>3495.45</v>
      </c>
      <c r="R806" s="7">
        <v>0</v>
      </c>
      <c r="S806" s="7">
        <v>650.11</v>
      </c>
      <c r="T806" s="7">
        <v>100</v>
      </c>
      <c r="U806" s="7">
        <f>IF((H806*12)&gt;867123.01,(79776+(((H806*12)-867123.01)*0.25))/12,IF((H806*12)&gt;624329.01,(31216+(((H806*12)-624329.01)*0.2))/12,IF((H806*12)&gt;416220.01,(((H806*12)-416220.01)*0.15)/12,0)))</f>
        <v>3171.1638333333326</v>
      </c>
      <c r="V806" s="7">
        <v>0</v>
      </c>
      <c r="W806" s="7">
        <f t="shared" si="216"/>
        <v>7441.7238333333316</v>
      </c>
      <c r="X806" s="7">
        <f t="shared" si="212"/>
        <v>5123.43</v>
      </c>
      <c r="Y806" s="7">
        <f t="shared" si="219"/>
        <v>8514</v>
      </c>
      <c r="Z806" s="7">
        <f t="shared" si="214"/>
        <v>47434.84616666667</v>
      </c>
      <c r="AA806" s="7" t="s">
        <v>879</v>
      </c>
      <c r="AB806" s="7">
        <v>2023</v>
      </c>
    </row>
    <row r="807" spans="1:28" x14ac:dyDescent="0.25">
      <c r="A807" s="7">
        <v>39</v>
      </c>
      <c r="B807" s="7" t="s">
        <v>150</v>
      </c>
      <c r="C807" s="7" t="s">
        <v>102</v>
      </c>
      <c r="D807" s="7" t="s">
        <v>16</v>
      </c>
      <c r="E807" s="7" t="s">
        <v>45</v>
      </c>
      <c r="F807" s="7" t="s">
        <v>84</v>
      </c>
      <c r="G807" s="7">
        <v>60000</v>
      </c>
      <c r="H807" s="7">
        <f>+G807-(I807+L807+N807)</f>
        <v>56454</v>
      </c>
      <c r="I807" s="7">
        <f t="shared" si="208"/>
        <v>1722</v>
      </c>
      <c r="J807" s="7">
        <f t="shared" si="209"/>
        <v>4260</v>
      </c>
      <c r="K807" s="7">
        <f t="shared" si="210"/>
        <v>660.00000000000011</v>
      </c>
      <c r="L807" s="7">
        <f t="shared" si="217"/>
        <v>1824</v>
      </c>
      <c r="M807" s="7">
        <f t="shared" si="218"/>
        <v>4254</v>
      </c>
      <c r="N807" s="7">
        <v>0</v>
      </c>
      <c r="O807" s="7">
        <f>+I807+J807+K807+L807+M807+N807</f>
        <v>12720</v>
      </c>
      <c r="P807" s="7">
        <v>25</v>
      </c>
      <c r="Q807" s="7">
        <v>0</v>
      </c>
      <c r="R807" s="7">
        <v>0</v>
      </c>
      <c r="S807" s="7">
        <v>1026.68</v>
      </c>
      <c r="T807" s="7">
        <v>100</v>
      </c>
      <c r="U807" s="7">
        <f>IF((H807*12)&gt;867123.01,(79776+(((H807*12)-867123.01)*0.25))/12,IF((H807*12)&gt;624329.01,(31216+(((H807*12)-624329.01)*0.2))/12,IF((H807*12)&gt;416220.01,(((H807*12)-416220.01)*0.15)/12,0)))</f>
        <v>3486.6498333333329</v>
      </c>
      <c r="V807" s="7">
        <v>0</v>
      </c>
      <c r="W807" s="7">
        <f t="shared" si="216"/>
        <v>4638.3298333333332</v>
      </c>
      <c r="X807" s="7">
        <f t="shared" si="212"/>
        <v>3546</v>
      </c>
      <c r="Y807" s="7">
        <f>+J807+M807</f>
        <v>8514</v>
      </c>
      <c r="Z807" s="7">
        <f>+G807-(W807+X807)</f>
        <v>51815.670166666663</v>
      </c>
      <c r="AA807" s="7" t="s">
        <v>879</v>
      </c>
      <c r="AB807" s="7">
        <v>2023</v>
      </c>
    </row>
    <row r="808" spans="1:28" x14ac:dyDescent="0.25">
      <c r="A808" s="7">
        <v>40</v>
      </c>
      <c r="B808" s="7" t="s">
        <v>160</v>
      </c>
      <c r="C808" s="7" t="s">
        <v>102</v>
      </c>
      <c r="D808" s="7" t="s">
        <v>4</v>
      </c>
      <c r="E808" s="7" t="s">
        <v>93</v>
      </c>
      <c r="F808" s="7" t="s">
        <v>84</v>
      </c>
      <c r="G808" s="7">
        <v>60000</v>
      </c>
      <c r="H808" s="7">
        <f t="shared" si="215"/>
        <v>56454</v>
      </c>
      <c r="I808" s="7">
        <f t="shared" si="208"/>
        <v>1722</v>
      </c>
      <c r="J808" s="7">
        <f t="shared" si="209"/>
        <v>4260</v>
      </c>
      <c r="K808" s="7">
        <f t="shared" si="210"/>
        <v>660.00000000000011</v>
      </c>
      <c r="L808" s="7">
        <f t="shared" si="217"/>
        <v>1824</v>
      </c>
      <c r="M808" s="7">
        <f t="shared" si="218"/>
        <v>4254</v>
      </c>
      <c r="N808" s="7">
        <v>0</v>
      </c>
      <c r="O808" s="7">
        <f t="shared" si="211"/>
        <v>12720</v>
      </c>
      <c r="P808" s="7">
        <v>25</v>
      </c>
      <c r="Q808" s="7">
        <v>2458.4</v>
      </c>
      <c r="R808" s="7">
        <v>0</v>
      </c>
      <c r="S808" s="7">
        <v>1650.56</v>
      </c>
      <c r="T808" s="7">
        <v>100</v>
      </c>
      <c r="U808" s="7">
        <f>IF((H808*12)&gt;867123.01,(79776+(((H808*12)-867123.01)*0.25))/12,IF((H808*12)&gt;624329.01,(31216+(((H808*12)-624329.01)*0.2))/12,IF((H808*12)&gt;416220.01,(((H808*12)-416220.01)*0.15)/12,0)))</f>
        <v>3486.6498333333329</v>
      </c>
      <c r="V808" s="7">
        <v>0</v>
      </c>
      <c r="W808" s="7">
        <f t="shared" si="216"/>
        <v>7720.609833333333</v>
      </c>
      <c r="X808" s="7">
        <f t="shared" si="212"/>
        <v>3546</v>
      </c>
      <c r="Y808" s="7">
        <f t="shared" si="219"/>
        <v>8514</v>
      </c>
      <c r="Z808" s="7">
        <f t="shared" si="214"/>
        <v>48733.390166666664</v>
      </c>
      <c r="AA808" s="7" t="s">
        <v>879</v>
      </c>
      <c r="AB808" s="7">
        <v>2023</v>
      </c>
    </row>
    <row r="809" spans="1:28" x14ac:dyDescent="0.25">
      <c r="A809" s="7">
        <v>41</v>
      </c>
      <c r="B809" s="7" t="s">
        <v>809</v>
      </c>
      <c r="C809" s="7" t="s">
        <v>102</v>
      </c>
      <c r="D809" s="7" t="s">
        <v>12</v>
      </c>
      <c r="E809" s="7" t="s">
        <v>75</v>
      </c>
      <c r="F809" s="7" t="s">
        <v>99</v>
      </c>
      <c r="G809" s="7">
        <v>65000</v>
      </c>
      <c r="H809" s="7">
        <f t="shared" si="215"/>
        <v>61158.5</v>
      </c>
      <c r="I809" s="7">
        <f t="shared" si="208"/>
        <v>1865.5</v>
      </c>
      <c r="J809" s="7">
        <f t="shared" si="209"/>
        <v>4615</v>
      </c>
      <c r="K809" s="7">
        <f t="shared" si="210"/>
        <v>715.00000000000011</v>
      </c>
      <c r="L809" s="7">
        <f t="shared" si="217"/>
        <v>1976</v>
      </c>
      <c r="M809" s="7">
        <f t="shared" si="218"/>
        <v>4608.5</v>
      </c>
      <c r="N809" s="7">
        <v>0</v>
      </c>
      <c r="O809" s="7">
        <f t="shared" si="211"/>
        <v>13780</v>
      </c>
      <c r="P809" s="7">
        <v>25</v>
      </c>
      <c r="Q809" s="7">
        <v>7689.07</v>
      </c>
      <c r="R809" s="7">
        <v>0</v>
      </c>
      <c r="S809" s="7">
        <v>1319.59</v>
      </c>
      <c r="T809" s="7">
        <v>100</v>
      </c>
      <c r="U809" s="7">
        <f>IF((H809*12)&gt;867123.01,(79776+(((H809*12)-867123.01)*0.25))/12,IF((H809*12)&gt;624329.01,(31216+(((H809*12)-624329.01)*0.2))/12,IF((H809*12)&gt;416220.01,(((H809*12)-416220.01)*0.15)/12,0)))</f>
        <v>4427.5498333333335</v>
      </c>
      <c r="V809" s="7">
        <v>0</v>
      </c>
      <c r="W809" s="7">
        <f t="shared" si="216"/>
        <v>13561.209833333334</v>
      </c>
      <c r="X809" s="7">
        <f t="shared" si="212"/>
        <v>3841.5</v>
      </c>
      <c r="Y809" s="7">
        <f t="shared" si="219"/>
        <v>9223.5</v>
      </c>
      <c r="Z809" s="7">
        <f t="shared" si="214"/>
        <v>47597.290166666666</v>
      </c>
      <c r="AA809" s="7" t="s">
        <v>879</v>
      </c>
      <c r="AB809" s="7">
        <v>2023</v>
      </c>
    </row>
    <row r="810" spans="1:28" x14ac:dyDescent="0.25">
      <c r="A810" s="7">
        <v>42</v>
      </c>
      <c r="B810" s="7" t="s">
        <v>162</v>
      </c>
      <c r="C810" s="7" t="s">
        <v>102</v>
      </c>
      <c r="D810" s="7" t="s">
        <v>15</v>
      </c>
      <c r="E810" s="7" t="s">
        <v>92</v>
      </c>
      <c r="F810" s="7" t="s">
        <v>99</v>
      </c>
      <c r="G810" s="7">
        <v>70000</v>
      </c>
      <c r="H810" s="7">
        <f t="shared" si="215"/>
        <v>61130.71</v>
      </c>
      <c r="I810" s="7">
        <f t="shared" si="208"/>
        <v>2009</v>
      </c>
      <c r="J810" s="7">
        <f t="shared" si="209"/>
        <v>4970</v>
      </c>
      <c r="K810" s="7">
        <f t="shared" si="210"/>
        <v>770.00000000000011</v>
      </c>
      <c r="L810" s="7">
        <f t="shared" si="217"/>
        <v>2128</v>
      </c>
      <c r="M810" s="7">
        <f t="shared" si="218"/>
        <v>4963</v>
      </c>
      <c r="N810" s="7">
        <v>4732.29</v>
      </c>
      <c r="O810" s="7">
        <f t="shared" si="211"/>
        <v>19572.29</v>
      </c>
      <c r="P810" s="7">
        <v>25</v>
      </c>
      <c r="Q810" s="7">
        <v>0</v>
      </c>
      <c r="R810" s="7">
        <v>0</v>
      </c>
      <c r="S810" s="7">
        <v>1317.23</v>
      </c>
      <c r="T810" s="7">
        <v>100</v>
      </c>
      <c r="U810" s="7">
        <v>4422.01</v>
      </c>
      <c r="V810" s="7">
        <v>0</v>
      </c>
      <c r="W810" s="7">
        <f t="shared" si="216"/>
        <v>5864.24</v>
      </c>
      <c r="X810" s="7">
        <f t="shared" si="212"/>
        <v>8869.2900000000009</v>
      </c>
      <c r="Y810" s="7">
        <f t="shared" si="219"/>
        <v>9933</v>
      </c>
      <c r="Z810" s="7">
        <f t="shared" si="214"/>
        <v>55266.47</v>
      </c>
      <c r="AA810" s="7" t="s">
        <v>879</v>
      </c>
      <c r="AB810" s="7">
        <v>2023</v>
      </c>
    </row>
    <row r="811" spans="1:28" x14ac:dyDescent="0.25">
      <c r="A811" s="7">
        <v>43</v>
      </c>
      <c r="B811" s="7" t="s">
        <v>810</v>
      </c>
      <c r="C811" s="7" t="s">
        <v>102</v>
      </c>
      <c r="D811" s="7" t="s">
        <v>811</v>
      </c>
      <c r="E811" s="7" t="s">
        <v>62</v>
      </c>
      <c r="F811" s="7" t="s">
        <v>99</v>
      </c>
      <c r="G811" s="7">
        <v>125000</v>
      </c>
      <c r="H811" s="7">
        <f>+G811-(I811+L811+N811)</f>
        <v>116035.07</v>
      </c>
      <c r="I811" s="7">
        <f t="shared" si="208"/>
        <v>3587.5</v>
      </c>
      <c r="J811" s="7">
        <f t="shared" si="209"/>
        <v>8875</v>
      </c>
      <c r="K811" s="7">
        <f t="shared" si="210"/>
        <v>822.89</v>
      </c>
      <c r="L811" s="7">
        <f t="shared" si="217"/>
        <v>3800</v>
      </c>
      <c r="M811" s="7">
        <f t="shared" si="218"/>
        <v>8862.5</v>
      </c>
      <c r="N811" s="7">
        <v>1577.43</v>
      </c>
      <c r="O811" s="7">
        <f>+I811+J811+K811+L811+M811+N811</f>
        <v>27525.32</v>
      </c>
      <c r="P811" s="7">
        <v>25</v>
      </c>
      <c r="Q811" s="7">
        <v>4292</v>
      </c>
      <c r="R811" s="7">
        <v>0</v>
      </c>
      <c r="S811" s="7">
        <v>0</v>
      </c>
      <c r="T811" s="7">
        <v>100</v>
      </c>
      <c r="U811" s="7">
        <v>17591.599999999999</v>
      </c>
      <c r="V811" s="7">
        <v>0</v>
      </c>
      <c r="W811" s="7">
        <f t="shared" si="216"/>
        <v>22008.6</v>
      </c>
      <c r="X811" s="7">
        <f t="shared" si="212"/>
        <v>8964.93</v>
      </c>
      <c r="Y811" s="7">
        <f>+J811+M811</f>
        <v>17737.5</v>
      </c>
      <c r="Z811" s="7">
        <f>+G811-(W811+X811)</f>
        <v>94026.47</v>
      </c>
      <c r="AA811" s="7" t="s">
        <v>879</v>
      </c>
      <c r="AB811" s="7">
        <v>2023</v>
      </c>
    </row>
    <row r="812" spans="1:28" x14ac:dyDescent="0.25">
      <c r="A812" s="7">
        <v>44</v>
      </c>
      <c r="B812" s="7" t="s">
        <v>812</v>
      </c>
      <c r="C812" s="7" t="s">
        <v>102</v>
      </c>
      <c r="D812" s="7" t="s">
        <v>811</v>
      </c>
      <c r="E812" s="7" t="s">
        <v>62</v>
      </c>
      <c r="F812" s="7" t="s">
        <v>99</v>
      </c>
      <c r="G812" s="7">
        <v>80000</v>
      </c>
      <c r="H812" s="7">
        <f>+G812-(I812+L812+N812)</f>
        <v>75272</v>
      </c>
      <c r="I812" s="7">
        <f t="shared" si="208"/>
        <v>2296</v>
      </c>
      <c r="J812" s="7">
        <f t="shared" si="209"/>
        <v>5679.9999999999991</v>
      </c>
      <c r="K812" s="7">
        <f t="shared" si="210"/>
        <v>822.89</v>
      </c>
      <c r="L812" s="7">
        <f t="shared" si="217"/>
        <v>2432</v>
      </c>
      <c r="M812" s="7">
        <f t="shared" si="218"/>
        <v>5672</v>
      </c>
      <c r="N812" s="7">
        <v>0</v>
      </c>
      <c r="O812" s="7">
        <f>+I812+J812+K812+L812+M812+N812</f>
        <v>16902.89</v>
      </c>
      <c r="P812" s="7">
        <v>25</v>
      </c>
      <c r="Q812" s="7">
        <v>1000</v>
      </c>
      <c r="R812" s="7">
        <v>0</v>
      </c>
      <c r="S812" s="7">
        <v>398.64</v>
      </c>
      <c r="T812" s="7">
        <v>100</v>
      </c>
      <c r="U812" s="7">
        <f>IF((H812*12)&gt;867123.01,(79776+(((H812*12)-867123.01)*0.25))/12,IF((H812*12)&gt;624329.01,(31216+(((H812*12)-624329.01)*0.2))/12,IF((H812*12)&gt;416220.01,(((H812*12)-416220.01)*0.15)/12,0)))</f>
        <v>7400.9372916666662</v>
      </c>
      <c r="V812" s="7">
        <v>0</v>
      </c>
      <c r="W812" s="7">
        <f t="shared" si="216"/>
        <v>8924.5772916666665</v>
      </c>
      <c r="X812" s="7">
        <f t="shared" si="212"/>
        <v>4728</v>
      </c>
      <c r="Y812" s="7">
        <f>+J812+M812</f>
        <v>11352</v>
      </c>
      <c r="Z812" s="7">
        <f>+G812-(W812+X812)</f>
        <v>66347.422708333339</v>
      </c>
      <c r="AA812" s="7" t="s">
        <v>879</v>
      </c>
      <c r="AB812" s="7">
        <v>2023</v>
      </c>
    </row>
    <row r="813" spans="1:28" x14ac:dyDescent="0.25">
      <c r="A813" s="7">
        <v>45</v>
      </c>
      <c r="B813" s="7" t="s">
        <v>816</v>
      </c>
      <c r="C813" s="7" t="s">
        <v>103</v>
      </c>
      <c r="D813" s="7" t="s">
        <v>811</v>
      </c>
      <c r="E813" s="7" t="s">
        <v>92</v>
      </c>
      <c r="F813" s="7" t="s">
        <v>99</v>
      </c>
      <c r="G813" s="7">
        <v>80000</v>
      </c>
      <c r="H813" s="7">
        <f t="shared" si="215"/>
        <v>75272</v>
      </c>
      <c r="I813" s="7">
        <f t="shared" si="208"/>
        <v>2296</v>
      </c>
      <c r="J813" s="7">
        <f t="shared" si="209"/>
        <v>5679.9999999999991</v>
      </c>
      <c r="K813" s="7">
        <f t="shared" si="210"/>
        <v>822.89</v>
      </c>
      <c r="L813" s="7">
        <f t="shared" si="217"/>
        <v>2432</v>
      </c>
      <c r="M813" s="7">
        <f t="shared" si="218"/>
        <v>5672</v>
      </c>
      <c r="N813" s="7">
        <v>0</v>
      </c>
      <c r="O813" s="7">
        <f t="shared" si="211"/>
        <v>16902.89</v>
      </c>
      <c r="P813" s="7">
        <v>25</v>
      </c>
      <c r="Q813" s="7">
        <v>0</v>
      </c>
      <c r="R813" s="7">
        <v>0</v>
      </c>
      <c r="S813" s="7">
        <v>0</v>
      </c>
      <c r="T813" s="7">
        <v>100</v>
      </c>
      <c r="U813" s="7">
        <v>0</v>
      </c>
      <c r="V813" s="7">
        <v>0</v>
      </c>
      <c r="W813" s="7">
        <f t="shared" si="216"/>
        <v>125</v>
      </c>
      <c r="X813" s="7">
        <f t="shared" si="212"/>
        <v>4728</v>
      </c>
      <c r="Y813" s="7">
        <f t="shared" si="219"/>
        <v>11352</v>
      </c>
      <c r="Z813" s="7">
        <f t="shared" si="214"/>
        <v>75147</v>
      </c>
      <c r="AA813" s="7" t="s">
        <v>879</v>
      </c>
      <c r="AB813" s="7">
        <v>2023</v>
      </c>
    </row>
    <row r="814" spans="1:28" x14ac:dyDescent="0.25">
      <c r="A814" s="7">
        <v>46</v>
      </c>
      <c r="B814" s="7" t="s">
        <v>877</v>
      </c>
      <c r="C814" s="7" t="s">
        <v>103</v>
      </c>
      <c r="D814" s="7" t="s">
        <v>10</v>
      </c>
      <c r="E814" s="7" t="s">
        <v>32</v>
      </c>
      <c r="F814" s="7" t="s">
        <v>84</v>
      </c>
      <c r="G814" s="7">
        <v>46000</v>
      </c>
      <c r="H814" s="7">
        <f t="shared" si="215"/>
        <v>43281.4</v>
      </c>
      <c r="I814" s="7">
        <f t="shared" si="208"/>
        <v>1320.2</v>
      </c>
      <c r="J814" s="7">
        <f t="shared" si="209"/>
        <v>3265.9999999999995</v>
      </c>
      <c r="K814" s="7">
        <f t="shared" si="210"/>
        <v>506.00000000000006</v>
      </c>
      <c r="L814" s="7">
        <f t="shared" si="217"/>
        <v>1398.4</v>
      </c>
      <c r="M814" s="7">
        <f t="shared" si="218"/>
        <v>3261.4</v>
      </c>
      <c r="N814" s="7">
        <v>0</v>
      </c>
      <c r="O814" s="7">
        <f t="shared" si="211"/>
        <v>9752</v>
      </c>
      <c r="P814" s="7">
        <v>25</v>
      </c>
      <c r="Q814" s="7">
        <v>0</v>
      </c>
      <c r="R814" s="7">
        <v>0</v>
      </c>
      <c r="S814" s="7">
        <v>0</v>
      </c>
      <c r="T814" s="7">
        <v>100</v>
      </c>
      <c r="U814" s="7">
        <f>IF((H814*12)&gt;867123.01,(79776+(((H814*12)-867123.01)*0.25))/12,IF((H814*12)&gt;624329.01,(31216+(((H814*12)-624329.01)*0.2))/12,IF((H814*12)&gt;416220.01,(((H814*12)-416220.01)*0.15)/12,0)))</f>
        <v>1289.4598750000005</v>
      </c>
      <c r="V814" s="7">
        <v>0</v>
      </c>
      <c r="W814" s="7">
        <f t="shared" si="216"/>
        <v>1414.4598750000005</v>
      </c>
      <c r="X814" s="7">
        <f t="shared" si="212"/>
        <v>2718.6000000000004</v>
      </c>
      <c r="Y814" s="7">
        <f t="shared" si="219"/>
        <v>6527.4</v>
      </c>
      <c r="Z814" s="7">
        <f t="shared" si="214"/>
        <v>41866.940125000001</v>
      </c>
      <c r="AA814" s="7" t="s">
        <v>879</v>
      </c>
      <c r="AB814" s="7">
        <v>2023</v>
      </c>
    </row>
    <row r="815" spans="1:28" x14ac:dyDescent="0.25">
      <c r="A815" s="7">
        <v>47</v>
      </c>
      <c r="B815" s="7" t="s">
        <v>167</v>
      </c>
      <c r="C815" s="7" t="s">
        <v>102</v>
      </c>
      <c r="D815" s="7" t="s">
        <v>6</v>
      </c>
      <c r="E815" s="7" t="s">
        <v>36</v>
      </c>
      <c r="F815" s="7" t="s">
        <v>100</v>
      </c>
      <c r="G815" s="7">
        <v>46000</v>
      </c>
      <c r="H815" s="7">
        <f t="shared" si="215"/>
        <v>43281.4</v>
      </c>
      <c r="I815" s="7">
        <f t="shared" si="208"/>
        <v>1320.2</v>
      </c>
      <c r="J815" s="7">
        <f t="shared" si="209"/>
        <v>3265.9999999999995</v>
      </c>
      <c r="K815" s="7">
        <f t="shared" si="210"/>
        <v>506.00000000000006</v>
      </c>
      <c r="L815" s="7">
        <f t="shared" si="217"/>
        <v>1398.4</v>
      </c>
      <c r="M815" s="7">
        <f t="shared" si="218"/>
        <v>3261.4</v>
      </c>
      <c r="N815" s="7">
        <v>0</v>
      </c>
      <c r="O815" s="7">
        <f t="shared" si="211"/>
        <v>9752</v>
      </c>
      <c r="P815" s="7">
        <v>25</v>
      </c>
      <c r="Q815" s="7">
        <v>5667</v>
      </c>
      <c r="R815" s="7">
        <v>0</v>
      </c>
      <c r="S815" s="7">
        <v>150.19</v>
      </c>
      <c r="T815" s="7">
        <v>100</v>
      </c>
      <c r="U815" s="7">
        <v>1289.46</v>
      </c>
      <c r="V815" s="7">
        <v>0</v>
      </c>
      <c r="W815" s="7">
        <f t="shared" si="216"/>
        <v>7231.65</v>
      </c>
      <c r="X815" s="7">
        <f t="shared" si="212"/>
        <v>2718.6000000000004</v>
      </c>
      <c r="Y815" s="7">
        <f t="shared" si="219"/>
        <v>6527.4</v>
      </c>
      <c r="Z815" s="7">
        <f t="shared" si="214"/>
        <v>36049.75</v>
      </c>
      <c r="AA815" s="7" t="s">
        <v>879</v>
      </c>
      <c r="AB815" s="7">
        <v>2023</v>
      </c>
    </row>
    <row r="816" spans="1:28" x14ac:dyDescent="0.25">
      <c r="A816" s="7">
        <v>48</v>
      </c>
      <c r="B816" s="7" t="s">
        <v>169</v>
      </c>
      <c r="C816" s="7" t="s">
        <v>102</v>
      </c>
      <c r="D816" s="7" t="s">
        <v>6</v>
      </c>
      <c r="E816" s="7" t="s">
        <v>36</v>
      </c>
      <c r="F816" s="7" t="s">
        <v>100</v>
      </c>
      <c r="G816" s="7">
        <v>36000</v>
      </c>
      <c r="H816" s="7">
        <f t="shared" si="215"/>
        <v>33872.400000000001</v>
      </c>
      <c r="I816" s="7">
        <f t="shared" si="208"/>
        <v>1033.2</v>
      </c>
      <c r="J816" s="7">
        <f t="shared" si="209"/>
        <v>2555.9999999999995</v>
      </c>
      <c r="K816" s="7">
        <f t="shared" si="210"/>
        <v>396.00000000000006</v>
      </c>
      <c r="L816" s="7">
        <f t="shared" si="217"/>
        <v>1094.4000000000001</v>
      </c>
      <c r="M816" s="7">
        <f t="shared" si="218"/>
        <v>2552.4</v>
      </c>
      <c r="N816" s="7">
        <v>0</v>
      </c>
      <c r="O816" s="7">
        <f t="shared" si="211"/>
        <v>7632</v>
      </c>
      <c r="P816" s="7">
        <v>25</v>
      </c>
      <c r="Q816" s="7">
        <v>0</v>
      </c>
      <c r="R816" s="7">
        <v>0</v>
      </c>
      <c r="S816" s="7">
        <v>0</v>
      </c>
      <c r="T816" s="7">
        <v>100</v>
      </c>
      <c r="U816" s="7">
        <v>0</v>
      </c>
      <c r="V816" s="7">
        <v>0</v>
      </c>
      <c r="W816" s="7">
        <f t="shared" si="216"/>
        <v>125</v>
      </c>
      <c r="X816" s="7">
        <f t="shared" si="212"/>
        <v>2127.6000000000004</v>
      </c>
      <c r="Y816" s="7">
        <f t="shared" si="219"/>
        <v>5108.3999999999996</v>
      </c>
      <c r="Z816" s="7">
        <f t="shared" si="214"/>
        <v>33747.4</v>
      </c>
      <c r="AA816" s="7" t="s">
        <v>879</v>
      </c>
      <c r="AB816" s="7">
        <v>2023</v>
      </c>
    </row>
    <row r="817" spans="1:28" x14ac:dyDescent="0.25">
      <c r="A817" s="7">
        <v>49</v>
      </c>
      <c r="B817" s="7" t="s">
        <v>170</v>
      </c>
      <c r="C817" s="7" t="s">
        <v>102</v>
      </c>
      <c r="D817" s="7" t="s">
        <v>17</v>
      </c>
      <c r="E817" s="7" t="s">
        <v>36</v>
      </c>
      <c r="F817" s="7" t="s">
        <v>100</v>
      </c>
      <c r="G817" s="7">
        <v>46000</v>
      </c>
      <c r="H817" s="7">
        <f t="shared" si="215"/>
        <v>40126.54</v>
      </c>
      <c r="I817" s="7">
        <f t="shared" si="208"/>
        <v>1320.2</v>
      </c>
      <c r="J817" s="7">
        <f t="shared" si="209"/>
        <v>3265.9999999999995</v>
      </c>
      <c r="K817" s="7">
        <f t="shared" si="210"/>
        <v>506.00000000000006</v>
      </c>
      <c r="L817" s="7">
        <f t="shared" si="217"/>
        <v>1398.4</v>
      </c>
      <c r="M817" s="7">
        <f t="shared" si="218"/>
        <v>3261.4</v>
      </c>
      <c r="N817" s="7">
        <v>3154.86</v>
      </c>
      <c r="O817" s="7">
        <f t="shared" si="211"/>
        <v>12906.86</v>
      </c>
      <c r="P817" s="7">
        <v>25</v>
      </c>
      <c r="Q817" s="7">
        <v>3395.29</v>
      </c>
      <c r="R817" s="7">
        <v>0</v>
      </c>
      <c r="S817" s="7">
        <v>1103.28</v>
      </c>
      <c r="T817" s="7">
        <v>100</v>
      </c>
      <c r="U817" s="7">
        <v>0</v>
      </c>
      <c r="V817" s="7">
        <v>0</v>
      </c>
      <c r="W817" s="7">
        <f t="shared" si="216"/>
        <v>4623.57</v>
      </c>
      <c r="X817" s="7">
        <f t="shared" si="212"/>
        <v>5873.4600000000009</v>
      </c>
      <c r="Y817" s="7">
        <f t="shared" si="219"/>
        <v>6527.4</v>
      </c>
      <c r="Z817" s="7">
        <f t="shared" si="214"/>
        <v>35502.97</v>
      </c>
      <c r="AA817" s="7" t="s">
        <v>879</v>
      </c>
      <c r="AB817" s="7">
        <v>2023</v>
      </c>
    </row>
    <row r="818" spans="1:28" x14ac:dyDescent="0.25">
      <c r="A818" s="7">
        <v>50</v>
      </c>
      <c r="B818" s="7" t="s">
        <v>171</v>
      </c>
      <c r="C818" s="7" t="s">
        <v>102</v>
      </c>
      <c r="D818" s="7" t="s">
        <v>793</v>
      </c>
      <c r="E818" s="7" t="s">
        <v>36</v>
      </c>
      <c r="F818" s="7" t="s">
        <v>100</v>
      </c>
      <c r="G818" s="7">
        <v>36000</v>
      </c>
      <c r="H818" s="7">
        <f t="shared" si="215"/>
        <v>33872.400000000001</v>
      </c>
      <c r="I818" s="7">
        <f t="shared" si="208"/>
        <v>1033.2</v>
      </c>
      <c r="J818" s="7">
        <f t="shared" si="209"/>
        <v>2555.9999999999995</v>
      </c>
      <c r="K818" s="7">
        <f t="shared" si="210"/>
        <v>396.00000000000006</v>
      </c>
      <c r="L818" s="7">
        <f t="shared" si="217"/>
        <v>1094.4000000000001</v>
      </c>
      <c r="M818" s="7">
        <f t="shared" si="218"/>
        <v>2552.4</v>
      </c>
      <c r="N818" s="7">
        <v>0</v>
      </c>
      <c r="O818" s="7">
        <f t="shared" si="211"/>
        <v>7632</v>
      </c>
      <c r="P818" s="7">
        <v>25</v>
      </c>
      <c r="Q818" s="7">
        <v>13993.93</v>
      </c>
      <c r="R818" s="7">
        <v>0</v>
      </c>
      <c r="S818" s="7">
        <v>1023.87</v>
      </c>
      <c r="T818" s="7">
        <v>100</v>
      </c>
      <c r="U818" s="7">
        <v>0</v>
      </c>
      <c r="V818" s="7">
        <v>0</v>
      </c>
      <c r="W818" s="7">
        <f t="shared" si="216"/>
        <v>15142.800000000001</v>
      </c>
      <c r="X818" s="7">
        <f t="shared" si="212"/>
        <v>2127.6000000000004</v>
      </c>
      <c r="Y818" s="7">
        <f t="shared" si="219"/>
        <v>5108.3999999999996</v>
      </c>
      <c r="Z818" s="7">
        <f t="shared" si="214"/>
        <v>18729.599999999999</v>
      </c>
      <c r="AA818" s="7" t="s">
        <v>879</v>
      </c>
      <c r="AB818" s="7">
        <v>2023</v>
      </c>
    </row>
    <row r="819" spans="1:28" x14ac:dyDescent="0.25">
      <c r="A819" s="7">
        <v>51</v>
      </c>
      <c r="B819" s="7" t="s">
        <v>172</v>
      </c>
      <c r="C819" s="7" t="s">
        <v>102</v>
      </c>
      <c r="D819" s="7" t="s">
        <v>6</v>
      </c>
      <c r="E819" s="7" t="s">
        <v>26</v>
      </c>
      <c r="F819" s="7" t="s">
        <v>100</v>
      </c>
      <c r="G819" s="7">
        <v>46000</v>
      </c>
      <c r="H819" s="7">
        <f t="shared" si="215"/>
        <v>43281.4</v>
      </c>
      <c r="I819" s="7">
        <f t="shared" si="208"/>
        <v>1320.2</v>
      </c>
      <c r="J819" s="7">
        <f t="shared" si="209"/>
        <v>3265.9999999999995</v>
      </c>
      <c r="K819" s="7">
        <f t="shared" si="210"/>
        <v>506.00000000000006</v>
      </c>
      <c r="L819" s="7">
        <f t="shared" si="217"/>
        <v>1398.4</v>
      </c>
      <c r="M819" s="7">
        <f t="shared" si="218"/>
        <v>3261.4</v>
      </c>
      <c r="N819" s="7">
        <v>0</v>
      </c>
      <c r="O819" s="7">
        <f t="shared" si="211"/>
        <v>9752</v>
      </c>
      <c r="P819" s="7">
        <v>25</v>
      </c>
      <c r="Q819" s="7">
        <v>0</v>
      </c>
      <c r="R819" s="7">
        <v>0</v>
      </c>
      <c r="S819" s="7">
        <v>457.44</v>
      </c>
      <c r="T819" s="7">
        <v>100</v>
      </c>
      <c r="U819" s="7">
        <v>0</v>
      </c>
      <c r="V819" s="7">
        <v>0</v>
      </c>
      <c r="W819" s="7">
        <f t="shared" si="216"/>
        <v>582.44000000000005</v>
      </c>
      <c r="X819" s="7">
        <f t="shared" si="212"/>
        <v>2718.6000000000004</v>
      </c>
      <c r="Y819" s="7">
        <f t="shared" si="219"/>
        <v>6527.4</v>
      </c>
      <c r="Z819" s="7">
        <f t="shared" si="214"/>
        <v>42698.96</v>
      </c>
      <c r="AA819" s="7" t="s">
        <v>879</v>
      </c>
      <c r="AB819" s="7">
        <v>2023</v>
      </c>
    </row>
    <row r="820" spans="1:28" x14ac:dyDescent="0.25">
      <c r="A820" s="7">
        <v>52</v>
      </c>
      <c r="B820" s="7" t="s">
        <v>798</v>
      </c>
      <c r="C820" s="7" t="s">
        <v>102</v>
      </c>
      <c r="D820" s="7" t="s">
        <v>12</v>
      </c>
      <c r="E820" s="7" t="s">
        <v>26</v>
      </c>
      <c r="F820" s="7" t="s">
        <v>100</v>
      </c>
      <c r="G820" s="7">
        <v>46000</v>
      </c>
      <c r="H820" s="7">
        <f>+G820-(I820+L820+N820)</f>
        <v>43281.4</v>
      </c>
      <c r="I820" s="7">
        <f t="shared" si="208"/>
        <v>1320.2</v>
      </c>
      <c r="J820" s="7">
        <f t="shared" si="209"/>
        <v>3265.9999999999995</v>
      </c>
      <c r="K820" s="7">
        <f t="shared" si="210"/>
        <v>506.00000000000006</v>
      </c>
      <c r="L820" s="7">
        <f t="shared" si="217"/>
        <v>1398.4</v>
      </c>
      <c r="M820" s="7">
        <f t="shared" si="218"/>
        <v>3261.4</v>
      </c>
      <c r="N820" s="7">
        <v>0</v>
      </c>
      <c r="O820" s="7">
        <f>+I820+J820+K820+L820+M820+N820</f>
        <v>9752</v>
      </c>
      <c r="P820" s="7">
        <v>25</v>
      </c>
      <c r="Q820" s="7">
        <v>0</v>
      </c>
      <c r="R820" s="7">
        <v>0</v>
      </c>
      <c r="S820" s="7">
        <v>1164.58</v>
      </c>
      <c r="T820" s="7">
        <v>100</v>
      </c>
      <c r="U820" s="7">
        <v>0</v>
      </c>
      <c r="V820" s="7">
        <v>0</v>
      </c>
      <c r="W820" s="7">
        <f t="shared" si="216"/>
        <v>1289.58</v>
      </c>
      <c r="X820" s="7">
        <f t="shared" si="212"/>
        <v>2718.6000000000004</v>
      </c>
      <c r="Y820" s="7">
        <f>+J820+M820</f>
        <v>6527.4</v>
      </c>
      <c r="Z820" s="7">
        <f>+G820-(W820+X820)</f>
        <v>41991.82</v>
      </c>
      <c r="AA820" s="7" t="s">
        <v>879</v>
      </c>
      <c r="AB820" s="7">
        <v>2023</v>
      </c>
    </row>
    <row r="821" spans="1:28" x14ac:dyDescent="0.25">
      <c r="A821" s="7">
        <v>53</v>
      </c>
      <c r="B821" s="7" t="s">
        <v>799</v>
      </c>
      <c r="C821" s="7" t="s">
        <v>102</v>
      </c>
      <c r="D821" s="7" t="s">
        <v>6</v>
      </c>
      <c r="E821" s="7" t="s">
        <v>26</v>
      </c>
      <c r="F821" s="7" t="s">
        <v>100</v>
      </c>
      <c r="G821" s="7">
        <v>36000</v>
      </c>
      <c r="H821" s="7">
        <f>+G821-(I821+L821+N821)</f>
        <v>33872.400000000001</v>
      </c>
      <c r="I821" s="7">
        <f t="shared" si="208"/>
        <v>1033.2</v>
      </c>
      <c r="J821" s="7">
        <f t="shared" si="209"/>
        <v>2555.9999999999995</v>
      </c>
      <c r="K821" s="7">
        <f t="shared" si="210"/>
        <v>396.00000000000006</v>
      </c>
      <c r="L821" s="7">
        <f t="shared" si="217"/>
        <v>1094.4000000000001</v>
      </c>
      <c r="M821" s="7">
        <f t="shared" si="218"/>
        <v>2552.4</v>
      </c>
      <c r="N821" s="7">
        <v>0</v>
      </c>
      <c r="O821" s="7">
        <f>+I821+J821+K821+L821+M821+N821</f>
        <v>7632</v>
      </c>
      <c r="P821" s="7">
        <v>25</v>
      </c>
      <c r="Q821" s="7">
        <v>0</v>
      </c>
      <c r="R821" s="7">
        <v>0</v>
      </c>
      <c r="S821" s="7">
        <v>0</v>
      </c>
      <c r="T821" s="7">
        <v>100</v>
      </c>
      <c r="U821" s="7">
        <v>0</v>
      </c>
      <c r="V821" s="7">
        <v>0</v>
      </c>
      <c r="W821" s="7">
        <f t="shared" si="216"/>
        <v>125</v>
      </c>
      <c r="X821" s="7">
        <f t="shared" si="212"/>
        <v>2127.6000000000004</v>
      </c>
      <c r="Y821" s="7">
        <f>+J821+M821</f>
        <v>5108.3999999999996</v>
      </c>
      <c r="Z821" s="7">
        <f>+G821-(W821+X821)</f>
        <v>33747.4</v>
      </c>
      <c r="AA821" s="7" t="s">
        <v>879</v>
      </c>
      <c r="AB821" s="7">
        <v>2023</v>
      </c>
    </row>
    <row r="822" spans="1:28" x14ac:dyDescent="0.25">
      <c r="A822" s="7">
        <v>54</v>
      </c>
      <c r="B822" s="7" t="s">
        <v>173</v>
      </c>
      <c r="C822" s="7" t="s">
        <v>102</v>
      </c>
      <c r="D822" s="7" t="s">
        <v>6</v>
      </c>
      <c r="E822" s="7" t="s">
        <v>26</v>
      </c>
      <c r="F822" s="7" t="s">
        <v>100</v>
      </c>
      <c r="G822" s="7">
        <v>46000</v>
      </c>
      <c r="H822" s="7">
        <f t="shared" si="215"/>
        <v>41703.97</v>
      </c>
      <c r="I822" s="7">
        <f t="shared" si="208"/>
        <v>1320.2</v>
      </c>
      <c r="J822" s="7">
        <f t="shared" si="209"/>
        <v>3265.9999999999995</v>
      </c>
      <c r="K822" s="7">
        <f t="shared" si="210"/>
        <v>506.00000000000006</v>
      </c>
      <c r="L822" s="7">
        <f t="shared" si="217"/>
        <v>1398.4</v>
      </c>
      <c r="M822" s="7">
        <f t="shared" si="218"/>
        <v>3261.4</v>
      </c>
      <c r="N822" s="7">
        <v>1577.43</v>
      </c>
      <c r="O822" s="7">
        <f t="shared" si="211"/>
        <v>11329.43</v>
      </c>
      <c r="P822" s="7">
        <v>25</v>
      </c>
      <c r="Q822" s="7">
        <v>0</v>
      </c>
      <c r="R822" s="7">
        <v>0</v>
      </c>
      <c r="S822" s="7">
        <v>0</v>
      </c>
      <c r="T822" s="7">
        <v>100</v>
      </c>
      <c r="U822" s="7">
        <v>1052.8399999999999</v>
      </c>
      <c r="V822" s="7">
        <v>0</v>
      </c>
      <c r="W822" s="7">
        <f t="shared" si="216"/>
        <v>1177.8399999999999</v>
      </c>
      <c r="X822" s="7">
        <f t="shared" si="212"/>
        <v>4296.0300000000007</v>
      </c>
      <c r="Y822" s="7">
        <f t="shared" si="219"/>
        <v>6527.4</v>
      </c>
      <c r="Z822" s="7">
        <f t="shared" si="214"/>
        <v>40526.129999999997</v>
      </c>
      <c r="AA822" s="7" t="s">
        <v>879</v>
      </c>
      <c r="AB822" s="7">
        <v>2023</v>
      </c>
    </row>
    <row r="823" spans="1:28" x14ac:dyDescent="0.25">
      <c r="A823" s="7">
        <v>55</v>
      </c>
      <c r="B823" s="7" t="s">
        <v>177</v>
      </c>
      <c r="C823" s="7" t="s">
        <v>102</v>
      </c>
      <c r="D823" s="7" t="s">
        <v>22</v>
      </c>
      <c r="E823" s="7" t="s">
        <v>26</v>
      </c>
      <c r="F823" s="7" t="s">
        <v>100</v>
      </c>
      <c r="G823" s="7">
        <v>46000</v>
      </c>
      <c r="H823" s="7">
        <f t="shared" si="215"/>
        <v>43281.4</v>
      </c>
      <c r="I823" s="7">
        <f t="shared" si="208"/>
        <v>1320.2</v>
      </c>
      <c r="J823" s="7">
        <f t="shared" si="209"/>
        <v>3265.9999999999995</v>
      </c>
      <c r="K823" s="7">
        <f t="shared" si="210"/>
        <v>506.00000000000006</v>
      </c>
      <c r="L823" s="7">
        <f t="shared" si="217"/>
        <v>1398.4</v>
      </c>
      <c r="M823" s="7">
        <f t="shared" si="218"/>
        <v>3261.4</v>
      </c>
      <c r="N823" s="7">
        <v>0</v>
      </c>
      <c r="O823" s="7">
        <f t="shared" si="211"/>
        <v>9752</v>
      </c>
      <c r="P823" s="7">
        <v>25</v>
      </c>
      <c r="Q823" s="7">
        <v>0</v>
      </c>
      <c r="R823" s="7">
        <v>0</v>
      </c>
      <c r="S823" s="7">
        <v>398.64</v>
      </c>
      <c r="T823" s="7">
        <v>100</v>
      </c>
      <c r="U823" s="7">
        <v>0</v>
      </c>
      <c r="V823" s="7">
        <v>0</v>
      </c>
      <c r="W823" s="7">
        <f t="shared" si="216"/>
        <v>523.64</v>
      </c>
      <c r="X823" s="7">
        <f t="shared" si="212"/>
        <v>2718.6000000000004</v>
      </c>
      <c r="Y823" s="7">
        <f t="shared" si="219"/>
        <v>6527.4</v>
      </c>
      <c r="Z823" s="7">
        <f t="shared" si="214"/>
        <v>42757.760000000002</v>
      </c>
      <c r="AA823" s="7" t="s">
        <v>879</v>
      </c>
      <c r="AB823" s="7">
        <v>2023</v>
      </c>
    </row>
    <row r="824" spans="1:28" x14ac:dyDescent="0.25">
      <c r="A824" s="7">
        <v>56</v>
      </c>
      <c r="B824" s="7" t="s">
        <v>178</v>
      </c>
      <c r="C824" s="7" t="s">
        <v>103</v>
      </c>
      <c r="D824" s="7" t="s">
        <v>6</v>
      </c>
      <c r="E824" s="7" t="s">
        <v>32</v>
      </c>
      <c r="F824" s="7" t="s">
        <v>100</v>
      </c>
      <c r="G824" s="7">
        <v>36000</v>
      </c>
      <c r="H824" s="7">
        <f>+G824-(I824+L824+N824)</f>
        <v>33872.400000000001</v>
      </c>
      <c r="I824" s="7">
        <f t="shared" si="208"/>
        <v>1033.2</v>
      </c>
      <c r="J824" s="7">
        <f t="shared" si="209"/>
        <v>2555.9999999999995</v>
      </c>
      <c r="K824" s="7">
        <f t="shared" si="210"/>
        <v>396.00000000000006</v>
      </c>
      <c r="L824" s="7">
        <f t="shared" si="217"/>
        <v>1094.4000000000001</v>
      </c>
      <c r="M824" s="7">
        <f t="shared" si="218"/>
        <v>2552.4</v>
      </c>
      <c r="N824" s="7">
        <v>0</v>
      </c>
      <c r="O824" s="7">
        <f>+I824+J824+K824+L824+M824+N824</f>
        <v>7632</v>
      </c>
      <c r="P824" s="7">
        <v>25</v>
      </c>
      <c r="Q824" s="7">
        <v>0</v>
      </c>
      <c r="R824" s="7">
        <v>0</v>
      </c>
      <c r="S824" s="7">
        <v>398.64</v>
      </c>
      <c r="T824" s="7">
        <v>100</v>
      </c>
      <c r="U824" s="7">
        <v>0</v>
      </c>
      <c r="V824" s="7">
        <v>0</v>
      </c>
      <c r="W824" s="7">
        <f t="shared" si="216"/>
        <v>523.64</v>
      </c>
      <c r="X824" s="7">
        <f t="shared" si="212"/>
        <v>2127.6000000000004</v>
      </c>
      <c r="Y824" s="7">
        <f t="shared" si="219"/>
        <v>5108.3999999999996</v>
      </c>
      <c r="Z824" s="7">
        <f t="shared" si="214"/>
        <v>33348.76</v>
      </c>
      <c r="AA824" s="7" t="s">
        <v>879</v>
      </c>
      <c r="AB824" s="7">
        <v>2023</v>
      </c>
    </row>
    <row r="825" spans="1:28" x14ac:dyDescent="0.25">
      <c r="A825" s="7">
        <v>57</v>
      </c>
      <c r="B825" s="7" t="s">
        <v>817</v>
      </c>
      <c r="C825" s="7" t="s">
        <v>102</v>
      </c>
      <c r="D825" s="7" t="s">
        <v>793</v>
      </c>
      <c r="E825" s="7" t="s">
        <v>33</v>
      </c>
      <c r="F825" s="7" t="s">
        <v>100</v>
      </c>
      <c r="G825" s="7">
        <v>30000</v>
      </c>
      <c r="H825" s="7">
        <f t="shared" si="215"/>
        <v>28227</v>
      </c>
      <c r="I825" s="7">
        <f t="shared" si="208"/>
        <v>861</v>
      </c>
      <c r="J825" s="7">
        <f t="shared" si="209"/>
        <v>2130</v>
      </c>
      <c r="K825" s="7">
        <f t="shared" si="210"/>
        <v>330.00000000000006</v>
      </c>
      <c r="L825" s="7">
        <f t="shared" si="217"/>
        <v>912</v>
      </c>
      <c r="M825" s="7">
        <f t="shared" si="218"/>
        <v>2127</v>
      </c>
      <c r="N825" s="7">
        <v>0</v>
      </c>
      <c r="O825" s="7">
        <f t="shared" ref="O825:O832" si="221">+I825+J825+K825+L825+M825+N825</f>
        <v>6360</v>
      </c>
      <c r="P825" s="7">
        <v>25</v>
      </c>
      <c r="Q825" s="7">
        <v>0</v>
      </c>
      <c r="R825" s="7">
        <v>0</v>
      </c>
      <c r="S825" s="7">
        <v>0</v>
      </c>
      <c r="T825" s="7">
        <v>100</v>
      </c>
      <c r="U825" s="7">
        <v>0</v>
      </c>
      <c r="V825" s="7">
        <v>0</v>
      </c>
      <c r="W825" s="7">
        <f t="shared" si="216"/>
        <v>125</v>
      </c>
      <c r="X825" s="7">
        <f t="shared" si="212"/>
        <v>1773</v>
      </c>
      <c r="Y825" s="7">
        <f t="shared" si="219"/>
        <v>4257</v>
      </c>
      <c r="Z825" s="7">
        <f t="shared" si="214"/>
        <v>28102</v>
      </c>
      <c r="AA825" s="7" t="s">
        <v>879</v>
      </c>
      <c r="AB825" s="7">
        <v>2023</v>
      </c>
    </row>
    <row r="826" spans="1:28" x14ac:dyDescent="0.25">
      <c r="A826" s="7">
        <v>58</v>
      </c>
      <c r="B826" s="7" t="s">
        <v>818</v>
      </c>
      <c r="C826" s="7" t="s">
        <v>102</v>
      </c>
      <c r="D826" s="7" t="s">
        <v>793</v>
      </c>
      <c r="E826" s="7" t="s">
        <v>32</v>
      </c>
      <c r="F826" s="7" t="s">
        <v>100</v>
      </c>
      <c r="G826" s="7">
        <v>30000</v>
      </c>
      <c r="H826" s="7">
        <f t="shared" si="215"/>
        <v>28227</v>
      </c>
      <c r="I826" s="7">
        <f t="shared" si="208"/>
        <v>861</v>
      </c>
      <c r="J826" s="7">
        <f t="shared" si="209"/>
        <v>2130</v>
      </c>
      <c r="K826" s="7">
        <f t="shared" si="210"/>
        <v>330.00000000000006</v>
      </c>
      <c r="L826" s="7">
        <f t="shared" si="217"/>
        <v>912</v>
      </c>
      <c r="M826" s="7">
        <f t="shared" si="218"/>
        <v>2127</v>
      </c>
      <c r="N826" s="7">
        <v>0</v>
      </c>
      <c r="O826" s="7">
        <f t="shared" si="221"/>
        <v>6360</v>
      </c>
      <c r="P826" s="7">
        <v>25</v>
      </c>
      <c r="Q826" s="7">
        <v>0</v>
      </c>
      <c r="R826" s="7">
        <v>0</v>
      </c>
      <c r="S826" s="7">
        <v>0</v>
      </c>
      <c r="T826" s="7">
        <v>100</v>
      </c>
      <c r="U826" s="7">
        <v>0</v>
      </c>
      <c r="V826" s="7">
        <v>0</v>
      </c>
      <c r="W826" s="7">
        <f t="shared" si="216"/>
        <v>125</v>
      </c>
      <c r="X826" s="7">
        <f t="shared" si="212"/>
        <v>1773</v>
      </c>
      <c r="Y826" s="7">
        <f t="shared" si="219"/>
        <v>4257</v>
      </c>
      <c r="Z826" s="7">
        <f t="shared" si="214"/>
        <v>28102</v>
      </c>
      <c r="AA826" s="7" t="s">
        <v>879</v>
      </c>
      <c r="AB826" s="7">
        <v>2023</v>
      </c>
    </row>
    <row r="827" spans="1:28" x14ac:dyDescent="0.25">
      <c r="A827" s="7">
        <v>59</v>
      </c>
      <c r="B827" s="7" t="s">
        <v>819</v>
      </c>
      <c r="C827" s="7" t="s">
        <v>103</v>
      </c>
      <c r="D827" s="7" t="s">
        <v>6</v>
      </c>
      <c r="E827" s="7" t="s">
        <v>32</v>
      </c>
      <c r="F827" s="7" t="s">
        <v>100</v>
      </c>
      <c r="G827" s="7">
        <v>30000</v>
      </c>
      <c r="H827" s="7">
        <f>+G827-(I827+L827+N827)</f>
        <v>28227</v>
      </c>
      <c r="I827" s="7">
        <f t="shared" si="208"/>
        <v>861</v>
      </c>
      <c r="J827" s="7">
        <f t="shared" si="209"/>
        <v>2130</v>
      </c>
      <c r="K827" s="7">
        <f t="shared" si="210"/>
        <v>330.00000000000006</v>
      </c>
      <c r="L827" s="7">
        <f t="shared" si="217"/>
        <v>912</v>
      </c>
      <c r="M827" s="7">
        <f t="shared" si="218"/>
        <v>2127</v>
      </c>
      <c r="N827" s="7">
        <v>0</v>
      </c>
      <c r="O827" s="7">
        <f t="shared" si="221"/>
        <v>6360</v>
      </c>
      <c r="P827" s="7">
        <v>25</v>
      </c>
      <c r="Q827" s="7">
        <v>0</v>
      </c>
      <c r="R827" s="7">
        <v>0</v>
      </c>
      <c r="S827" s="7">
        <v>32.39</v>
      </c>
      <c r="T827" s="7">
        <v>100</v>
      </c>
      <c r="U827" s="7">
        <v>0</v>
      </c>
      <c r="V827" s="7">
        <v>0</v>
      </c>
      <c r="W827" s="7">
        <f t="shared" si="216"/>
        <v>157.38999999999999</v>
      </c>
      <c r="X827" s="7">
        <f t="shared" si="212"/>
        <v>1773</v>
      </c>
      <c r="Y827" s="7">
        <f t="shared" si="219"/>
        <v>4257</v>
      </c>
      <c r="Z827" s="7">
        <f t="shared" si="214"/>
        <v>28069.61</v>
      </c>
      <c r="AA827" s="7" t="s">
        <v>879</v>
      </c>
      <c r="AB827" s="7">
        <v>2023</v>
      </c>
    </row>
    <row r="828" spans="1:28" x14ac:dyDescent="0.25">
      <c r="A828" s="7">
        <v>60</v>
      </c>
      <c r="B828" s="7" t="s">
        <v>820</v>
      </c>
      <c r="C828" s="7" t="s">
        <v>102</v>
      </c>
      <c r="D828" s="7" t="s">
        <v>821</v>
      </c>
      <c r="E828" s="7" t="s">
        <v>32</v>
      </c>
      <c r="F828" s="7" t="s">
        <v>100</v>
      </c>
      <c r="G828" s="7">
        <v>46000</v>
      </c>
      <c r="H828" s="7">
        <f t="shared" si="215"/>
        <v>43281.4</v>
      </c>
      <c r="I828" s="7">
        <f t="shared" si="208"/>
        <v>1320.2</v>
      </c>
      <c r="J828" s="7">
        <f t="shared" si="209"/>
        <v>3265.9999999999995</v>
      </c>
      <c r="K828" s="7">
        <f t="shared" si="210"/>
        <v>506.00000000000006</v>
      </c>
      <c r="L828" s="7">
        <f t="shared" si="217"/>
        <v>1398.4</v>
      </c>
      <c r="M828" s="7">
        <f t="shared" si="218"/>
        <v>3261.4</v>
      </c>
      <c r="N828" s="7">
        <v>0</v>
      </c>
      <c r="O828" s="7">
        <f t="shared" si="221"/>
        <v>9752</v>
      </c>
      <c r="P828" s="7">
        <v>25</v>
      </c>
      <c r="Q828" s="7">
        <v>500</v>
      </c>
      <c r="R828" s="7">
        <v>0</v>
      </c>
      <c r="S828" s="7">
        <v>398.64</v>
      </c>
      <c r="T828" s="7">
        <v>100</v>
      </c>
      <c r="U828" s="7">
        <v>1289.46</v>
      </c>
      <c r="V828" s="7">
        <v>0</v>
      </c>
      <c r="W828" s="7">
        <f t="shared" si="216"/>
        <v>2313.1</v>
      </c>
      <c r="X828" s="7">
        <f t="shared" si="212"/>
        <v>2718.6000000000004</v>
      </c>
      <c r="Y828" s="7">
        <f t="shared" si="219"/>
        <v>6527.4</v>
      </c>
      <c r="Z828" s="7">
        <f t="shared" si="214"/>
        <v>40968.300000000003</v>
      </c>
      <c r="AA828" s="7" t="s">
        <v>879</v>
      </c>
      <c r="AB828" s="7">
        <v>2023</v>
      </c>
    </row>
    <row r="829" spans="1:28" x14ac:dyDescent="0.25">
      <c r="A829" s="7">
        <v>61</v>
      </c>
      <c r="B829" s="7" t="s">
        <v>822</v>
      </c>
      <c r="C829" s="7" t="s">
        <v>103</v>
      </c>
      <c r="D829" s="7" t="s">
        <v>12</v>
      </c>
      <c r="E829" s="7" t="s">
        <v>32</v>
      </c>
      <c r="F829" s="7" t="s">
        <v>100</v>
      </c>
      <c r="G829" s="7">
        <v>46000</v>
      </c>
      <c r="H829" s="7">
        <f t="shared" si="215"/>
        <v>43281.4</v>
      </c>
      <c r="I829" s="7">
        <f t="shared" si="208"/>
        <v>1320.2</v>
      </c>
      <c r="J829" s="7">
        <f t="shared" si="209"/>
        <v>3265.9999999999995</v>
      </c>
      <c r="K829" s="7">
        <f t="shared" si="210"/>
        <v>506.00000000000006</v>
      </c>
      <c r="L829" s="7">
        <f t="shared" si="217"/>
        <v>1398.4</v>
      </c>
      <c r="M829" s="7">
        <f t="shared" si="218"/>
        <v>3261.4</v>
      </c>
      <c r="N829" s="7">
        <v>0</v>
      </c>
      <c r="O829" s="7">
        <f t="shared" si="221"/>
        <v>9752</v>
      </c>
      <c r="P829" s="7">
        <v>25</v>
      </c>
      <c r="Q829" s="7">
        <v>0</v>
      </c>
      <c r="R829" s="7">
        <v>0</v>
      </c>
      <c r="S829" s="7">
        <v>1419.55</v>
      </c>
      <c r="T829" s="7">
        <v>100</v>
      </c>
      <c r="U829" s="7">
        <f>IF((H829*12)&gt;867123.01,(79776+(((H829*12)-867123.01)*0.25))/12,IF((H829*12)&gt;624329.01,(31216+(((H829*12)-624329.01)*0.2))/12,IF((H829*12)&gt;416220.01,(((H829*12)-416220.01)*0.15)/12,0)))</f>
        <v>1289.4598750000005</v>
      </c>
      <c r="V829" s="7">
        <v>0</v>
      </c>
      <c r="W829" s="7">
        <f t="shared" si="216"/>
        <v>2834.0098750000006</v>
      </c>
      <c r="X829" s="7">
        <f t="shared" si="212"/>
        <v>2718.6000000000004</v>
      </c>
      <c r="Y829" s="7">
        <f t="shared" si="219"/>
        <v>6527.4</v>
      </c>
      <c r="Z829" s="7">
        <f t="shared" si="214"/>
        <v>40447.390124999998</v>
      </c>
      <c r="AA829" s="7" t="s">
        <v>879</v>
      </c>
      <c r="AB829" s="7">
        <v>2023</v>
      </c>
    </row>
    <row r="830" spans="1:28" x14ac:dyDescent="0.25">
      <c r="A830" s="7">
        <v>62</v>
      </c>
      <c r="B830" s="7" t="s">
        <v>823</v>
      </c>
      <c r="C830" s="7" t="s">
        <v>102</v>
      </c>
      <c r="D830" s="7" t="s">
        <v>94</v>
      </c>
      <c r="E830" s="7" t="s">
        <v>32</v>
      </c>
      <c r="F830" s="7" t="s">
        <v>100</v>
      </c>
      <c r="G830" s="7">
        <v>46000</v>
      </c>
      <c r="H830" s="7">
        <f t="shared" si="215"/>
        <v>43281.4</v>
      </c>
      <c r="I830" s="7">
        <f t="shared" si="208"/>
        <v>1320.2</v>
      </c>
      <c r="J830" s="7">
        <f t="shared" si="209"/>
        <v>3265.9999999999995</v>
      </c>
      <c r="K830" s="7">
        <f t="shared" si="210"/>
        <v>506.00000000000006</v>
      </c>
      <c r="L830" s="7">
        <f t="shared" si="217"/>
        <v>1398.4</v>
      </c>
      <c r="M830" s="7">
        <f t="shared" si="218"/>
        <v>3261.4</v>
      </c>
      <c r="N830" s="7">
        <v>0</v>
      </c>
      <c r="O830" s="7">
        <f t="shared" si="221"/>
        <v>9752</v>
      </c>
      <c r="P830" s="7">
        <v>25</v>
      </c>
      <c r="Q830" s="7">
        <v>0</v>
      </c>
      <c r="R830" s="7">
        <v>0</v>
      </c>
      <c r="S830" s="7">
        <v>462.43</v>
      </c>
      <c r="T830" s="7">
        <v>100</v>
      </c>
      <c r="U830" s="7">
        <v>1289.46</v>
      </c>
      <c r="V830" s="7">
        <v>0</v>
      </c>
      <c r="W830" s="7">
        <f t="shared" si="216"/>
        <v>1876.89</v>
      </c>
      <c r="X830" s="7">
        <f t="shared" si="212"/>
        <v>2718.6000000000004</v>
      </c>
      <c r="Y830" s="7">
        <f t="shared" si="219"/>
        <v>6527.4</v>
      </c>
      <c r="Z830" s="7">
        <f t="shared" si="214"/>
        <v>41404.51</v>
      </c>
      <c r="AA830" s="7" t="s">
        <v>879</v>
      </c>
      <c r="AB830" s="7">
        <v>2023</v>
      </c>
    </row>
    <row r="831" spans="1:28" x14ac:dyDescent="0.25">
      <c r="A831" s="7">
        <v>63</v>
      </c>
      <c r="B831" s="7" t="s">
        <v>824</v>
      </c>
      <c r="C831" s="7" t="s">
        <v>103</v>
      </c>
      <c r="D831" s="7" t="s">
        <v>22</v>
      </c>
      <c r="E831" s="7" t="s">
        <v>32</v>
      </c>
      <c r="F831" s="7" t="s">
        <v>100</v>
      </c>
      <c r="G831" s="7">
        <v>36000</v>
      </c>
      <c r="H831" s="7">
        <f t="shared" si="215"/>
        <v>33872.400000000001</v>
      </c>
      <c r="I831" s="7">
        <f t="shared" si="208"/>
        <v>1033.2</v>
      </c>
      <c r="J831" s="7">
        <f t="shared" si="209"/>
        <v>2555.9999999999995</v>
      </c>
      <c r="K831" s="7">
        <f t="shared" si="210"/>
        <v>396.00000000000006</v>
      </c>
      <c r="L831" s="7">
        <f t="shared" si="217"/>
        <v>1094.4000000000001</v>
      </c>
      <c r="M831" s="7">
        <f t="shared" si="218"/>
        <v>2552.4</v>
      </c>
      <c r="N831" s="7">
        <v>0</v>
      </c>
      <c r="O831" s="7">
        <f t="shared" si="221"/>
        <v>7632</v>
      </c>
      <c r="P831" s="7">
        <v>25</v>
      </c>
      <c r="Q831" s="7">
        <v>0</v>
      </c>
      <c r="R831" s="7">
        <v>0</v>
      </c>
      <c r="S831" s="7">
        <v>1522.63</v>
      </c>
      <c r="T831" s="7">
        <v>100</v>
      </c>
      <c r="U831" s="7">
        <v>0</v>
      </c>
      <c r="V831" s="7">
        <v>0</v>
      </c>
      <c r="W831" s="7">
        <f t="shared" si="216"/>
        <v>1647.63</v>
      </c>
      <c r="X831" s="7">
        <f t="shared" si="212"/>
        <v>2127.6000000000004</v>
      </c>
      <c r="Y831" s="7">
        <f t="shared" si="219"/>
        <v>5108.3999999999996</v>
      </c>
      <c r="Z831" s="7">
        <f t="shared" si="214"/>
        <v>32224.77</v>
      </c>
      <c r="AA831" s="7" t="s">
        <v>879</v>
      </c>
      <c r="AB831" s="7">
        <v>2023</v>
      </c>
    </row>
    <row r="832" spans="1:28" x14ac:dyDescent="0.25">
      <c r="A832" s="7">
        <v>64</v>
      </c>
      <c r="B832" s="7" t="s">
        <v>825</v>
      </c>
      <c r="C832" s="7" t="s">
        <v>103</v>
      </c>
      <c r="D832" s="7" t="s">
        <v>793</v>
      </c>
      <c r="E832" s="7" t="s">
        <v>32</v>
      </c>
      <c r="F832" s="7" t="s">
        <v>100</v>
      </c>
      <c r="G832" s="7">
        <v>46000</v>
      </c>
      <c r="H832" s="7">
        <f t="shared" si="215"/>
        <v>43281.4</v>
      </c>
      <c r="I832" s="7">
        <f t="shared" si="208"/>
        <v>1320.2</v>
      </c>
      <c r="J832" s="7">
        <f t="shared" si="209"/>
        <v>3265.9999999999995</v>
      </c>
      <c r="K832" s="7">
        <f t="shared" si="210"/>
        <v>506.00000000000006</v>
      </c>
      <c r="L832" s="7">
        <f t="shared" si="217"/>
        <v>1398.4</v>
      </c>
      <c r="M832" s="7">
        <f t="shared" si="218"/>
        <v>3261.4</v>
      </c>
      <c r="N832" s="7">
        <v>0</v>
      </c>
      <c r="O832" s="7">
        <f t="shared" si="221"/>
        <v>9752</v>
      </c>
      <c r="P832" s="7">
        <v>25</v>
      </c>
      <c r="Q832" s="7">
        <v>0</v>
      </c>
      <c r="R832" s="7">
        <v>0</v>
      </c>
      <c r="S832" s="7">
        <v>0</v>
      </c>
      <c r="T832" s="7">
        <v>100</v>
      </c>
      <c r="U832" s="7">
        <v>0</v>
      </c>
      <c r="V832" s="7">
        <v>0</v>
      </c>
      <c r="W832" s="7">
        <f t="shared" si="216"/>
        <v>125</v>
      </c>
      <c r="X832" s="7">
        <f t="shared" si="212"/>
        <v>2718.6000000000004</v>
      </c>
      <c r="Y832" s="7">
        <f t="shared" si="219"/>
        <v>6527.4</v>
      </c>
      <c r="Z832" s="7">
        <f t="shared" si="214"/>
        <v>43156.4</v>
      </c>
      <c r="AA832" s="7" t="s">
        <v>879</v>
      </c>
      <c r="AB832" s="7">
        <v>2023</v>
      </c>
    </row>
    <row r="833" spans="1:28" x14ac:dyDescent="0.25">
      <c r="A833" s="7">
        <v>65</v>
      </c>
      <c r="B833" s="7" t="s">
        <v>179</v>
      </c>
      <c r="C833" s="7" t="s">
        <v>103</v>
      </c>
      <c r="D833" s="7" t="s">
        <v>800</v>
      </c>
      <c r="E833" s="7" t="s">
        <v>32</v>
      </c>
      <c r="F833" s="7" t="s">
        <v>100</v>
      </c>
      <c r="G833" s="7">
        <v>46000</v>
      </c>
      <c r="H833" s="7">
        <f t="shared" si="215"/>
        <v>43281.4</v>
      </c>
      <c r="I833" s="7">
        <f t="shared" si="208"/>
        <v>1320.2</v>
      </c>
      <c r="J833" s="7">
        <f t="shared" si="209"/>
        <v>3265.9999999999995</v>
      </c>
      <c r="K833" s="7">
        <f t="shared" si="210"/>
        <v>506.00000000000006</v>
      </c>
      <c r="L833" s="7">
        <f t="shared" si="217"/>
        <v>1398.4</v>
      </c>
      <c r="M833" s="7">
        <f t="shared" si="218"/>
        <v>3261.4</v>
      </c>
      <c r="N833" s="7">
        <v>0</v>
      </c>
      <c r="O833" s="7">
        <f t="shared" si="211"/>
        <v>9752</v>
      </c>
      <c r="P833" s="7">
        <v>25</v>
      </c>
      <c r="Q833" s="7">
        <v>1000</v>
      </c>
      <c r="R833" s="7">
        <v>0</v>
      </c>
      <c r="S833" s="7">
        <v>418.64</v>
      </c>
      <c r="T833" s="7">
        <v>100</v>
      </c>
      <c r="U833" s="7">
        <v>0</v>
      </c>
      <c r="V833" s="7">
        <v>0</v>
      </c>
      <c r="W833" s="7">
        <f t="shared" si="216"/>
        <v>1543.6399999999999</v>
      </c>
      <c r="X833" s="7">
        <f t="shared" si="212"/>
        <v>2718.6000000000004</v>
      </c>
      <c r="Y833" s="7">
        <f t="shared" si="219"/>
        <v>6527.4</v>
      </c>
      <c r="Z833" s="7">
        <f t="shared" si="214"/>
        <v>41737.760000000002</v>
      </c>
      <c r="AA833" s="7" t="s">
        <v>879</v>
      </c>
      <c r="AB833" s="7">
        <v>2023</v>
      </c>
    </row>
    <row r="834" spans="1:28" x14ac:dyDescent="0.25">
      <c r="A834" s="7">
        <v>66</v>
      </c>
      <c r="B834" s="7" t="s">
        <v>180</v>
      </c>
      <c r="C834" s="7" t="s">
        <v>103</v>
      </c>
      <c r="D834" s="7" t="s">
        <v>22</v>
      </c>
      <c r="E834" s="7" t="s">
        <v>32</v>
      </c>
      <c r="F834" s="7" t="s">
        <v>100</v>
      </c>
      <c r="G834" s="7">
        <v>36000</v>
      </c>
      <c r="H834" s="7">
        <f t="shared" si="215"/>
        <v>32294.97</v>
      </c>
      <c r="I834" s="7">
        <f t="shared" si="208"/>
        <v>1033.2</v>
      </c>
      <c r="J834" s="7">
        <f t="shared" si="209"/>
        <v>2555.9999999999995</v>
      </c>
      <c r="K834" s="7">
        <f t="shared" ref="K834:K878" si="222">IF(G834&lt;=74808,G834*1.1%,822.89)</f>
        <v>396.00000000000006</v>
      </c>
      <c r="L834" s="7">
        <f t="shared" si="217"/>
        <v>1094.4000000000001</v>
      </c>
      <c r="M834" s="7">
        <f t="shared" si="218"/>
        <v>2552.4</v>
      </c>
      <c r="N834" s="7">
        <v>1577.43</v>
      </c>
      <c r="O834" s="7">
        <f t="shared" ref="O834:O860" si="223">+I834+J834+K834+L834+M834+N834</f>
        <v>9209.43</v>
      </c>
      <c r="P834" s="7">
        <v>25</v>
      </c>
      <c r="Q834" s="7">
        <v>0</v>
      </c>
      <c r="R834" s="7">
        <v>0</v>
      </c>
      <c r="S834" s="7">
        <v>2199.86</v>
      </c>
      <c r="T834" s="7">
        <v>100</v>
      </c>
      <c r="U834" s="7">
        <v>0</v>
      </c>
      <c r="V834" s="7">
        <v>0</v>
      </c>
      <c r="W834" s="7">
        <f t="shared" si="216"/>
        <v>2324.86</v>
      </c>
      <c r="X834" s="7">
        <f t="shared" ref="X834:X878" si="224">+I834+L834+N834</f>
        <v>3705.0300000000007</v>
      </c>
      <c r="Y834" s="7">
        <f t="shared" si="219"/>
        <v>5108.3999999999996</v>
      </c>
      <c r="Z834" s="7">
        <f t="shared" ref="Z834:Z840" si="225">+G834-(W834+X834)</f>
        <v>29970.11</v>
      </c>
      <c r="AA834" s="7" t="s">
        <v>879</v>
      </c>
      <c r="AB834" s="7">
        <v>2023</v>
      </c>
    </row>
    <row r="835" spans="1:28" x14ac:dyDescent="0.25">
      <c r="A835" s="7">
        <v>67</v>
      </c>
      <c r="B835" s="7" t="s">
        <v>183</v>
      </c>
      <c r="C835" s="7" t="s">
        <v>103</v>
      </c>
      <c r="D835" s="7" t="s">
        <v>22</v>
      </c>
      <c r="E835" s="7" t="s">
        <v>52</v>
      </c>
      <c r="F835" s="7" t="s">
        <v>100</v>
      </c>
      <c r="G835" s="7">
        <v>36000</v>
      </c>
      <c r="H835" s="7">
        <f t="shared" ref="H835:H860" si="226">+G835-(I835+L835+N835)</f>
        <v>33872.400000000001</v>
      </c>
      <c r="I835" s="7">
        <f t="shared" ref="I835:I878" si="227">IF(G835&lt;=374040,G835*2.87%,9334.68)</f>
        <v>1033.2</v>
      </c>
      <c r="J835" s="7">
        <f t="shared" ref="J835:J878" si="228">IF(G835&lt;=374040,G835*7.1%,23092.75)</f>
        <v>2555.9999999999995</v>
      </c>
      <c r="K835" s="7">
        <f t="shared" si="222"/>
        <v>396.00000000000006</v>
      </c>
      <c r="L835" s="7">
        <f t="shared" si="217"/>
        <v>1094.4000000000001</v>
      </c>
      <c r="M835" s="7">
        <f t="shared" si="218"/>
        <v>2552.4</v>
      </c>
      <c r="N835" s="7">
        <v>0</v>
      </c>
      <c r="O835" s="7">
        <f t="shared" si="223"/>
        <v>7632</v>
      </c>
      <c r="P835" s="7">
        <v>25</v>
      </c>
      <c r="Q835" s="7">
        <v>1500</v>
      </c>
      <c r="R835" s="7">
        <v>0</v>
      </c>
      <c r="S835" s="7">
        <v>395.99</v>
      </c>
      <c r="T835" s="7">
        <v>100</v>
      </c>
      <c r="U835" s="7">
        <v>0</v>
      </c>
      <c r="V835" s="7">
        <v>0</v>
      </c>
      <c r="W835" s="7">
        <f t="shared" ref="W835:W872" si="229">P835+Q835+R835+S835+T835+U835</f>
        <v>2020.99</v>
      </c>
      <c r="X835" s="7">
        <f t="shared" si="224"/>
        <v>2127.6000000000004</v>
      </c>
      <c r="Y835" s="7">
        <f t="shared" si="219"/>
        <v>5108.3999999999996</v>
      </c>
      <c r="Z835" s="7">
        <f t="shared" si="225"/>
        <v>31851.41</v>
      </c>
      <c r="AA835" s="7" t="s">
        <v>879</v>
      </c>
      <c r="AB835" s="7">
        <v>2023</v>
      </c>
    </row>
    <row r="836" spans="1:28" x14ac:dyDescent="0.25">
      <c r="A836" s="7">
        <v>68</v>
      </c>
      <c r="B836" s="7" t="s">
        <v>185</v>
      </c>
      <c r="C836" s="7" t="s">
        <v>103</v>
      </c>
      <c r="D836" s="7" t="s">
        <v>22</v>
      </c>
      <c r="E836" s="7" t="s">
        <v>789</v>
      </c>
      <c r="F836" s="7" t="s">
        <v>100</v>
      </c>
      <c r="G836" s="7">
        <v>46000</v>
      </c>
      <c r="H836" s="7">
        <f t="shared" si="226"/>
        <v>43281.4</v>
      </c>
      <c r="I836" s="7">
        <f t="shared" si="227"/>
        <v>1320.2</v>
      </c>
      <c r="J836" s="7">
        <f t="shared" si="228"/>
        <v>3265.9999999999995</v>
      </c>
      <c r="K836" s="7">
        <f t="shared" si="222"/>
        <v>506.00000000000006</v>
      </c>
      <c r="L836" s="7">
        <f t="shared" ref="L836:L878" si="230">IF(G836&lt;=187020,G836*3.04%,4943.8)</f>
        <v>1398.4</v>
      </c>
      <c r="M836" s="7">
        <f t="shared" ref="M836:M878" si="231">IF(G836&lt;=187020,G836*7.09%,11530.11)</f>
        <v>3261.4</v>
      </c>
      <c r="N836" s="7">
        <v>0</v>
      </c>
      <c r="O836" s="7">
        <f t="shared" si="223"/>
        <v>9752</v>
      </c>
      <c r="P836" s="7">
        <v>25</v>
      </c>
      <c r="Q836" s="7">
        <v>200</v>
      </c>
      <c r="R836" s="7">
        <v>0</v>
      </c>
      <c r="S836" s="7">
        <v>1250.92</v>
      </c>
      <c r="T836" s="7">
        <v>100</v>
      </c>
      <c r="U836" s="7">
        <v>652.15</v>
      </c>
      <c r="V836" s="7">
        <v>0</v>
      </c>
      <c r="W836" s="7">
        <f t="shared" si="229"/>
        <v>2228.0700000000002</v>
      </c>
      <c r="X836" s="7">
        <f t="shared" si="224"/>
        <v>2718.6000000000004</v>
      </c>
      <c r="Y836" s="7">
        <f t="shared" si="219"/>
        <v>6527.4</v>
      </c>
      <c r="Z836" s="7">
        <f t="shared" si="225"/>
        <v>41053.33</v>
      </c>
      <c r="AA836" s="7" t="s">
        <v>879</v>
      </c>
      <c r="AB836" s="7">
        <v>2023</v>
      </c>
    </row>
    <row r="837" spans="1:28" x14ac:dyDescent="0.25">
      <c r="A837" s="7">
        <v>69</v>
      </c>
      <c r="B837" s="7" t="s">
        <v>186</v>
      </c>
      <c r="C837" s="7" t="s">
        <v>102</v>
      </c>
      <c r="D837" s="7" t="s">
        <v>17</v>
      </c>
      <c r="E837" s="7" t="s">
        <v>36</v>
      </c>
      <c r="F837" s="7" t="s">
        <v>100</v>
      </c>
      <c r="G837" s="7">
        <v>46000</v>
      </c>
      <c r="H837" s="7">
        <f t="shared" si="226"/>
        <v>43281.4</v>
      </c>
      <c r="I837" s="7">
        <f t="shared" si="227"/>
        <v>1320.2</v>
      </c>
      <c r="J837" s="7">
        <f t="shared" si="228"/>
        <v>3265.9999999999995</v>
      </c>
      <c r="K837" s="7">
        <f t="shared" si="222"/>
        <v>506.00000000000006</v>
      </c>
      <c r="L837" s="7">
        <f t="shared" si="230"/>
        <v>1398.4</v>
      </c>
      <c r="M837" s="7">
        <f t="shared" si="231"/>
        <v>3261.4</v>
      </c>
      <c r="N837" s="7">
        <v>0</v>
      </c>
      <c r="O837" s="7">
        <f t="shared" si="223"/>
        <v>9752</v>
      </c>
      <c r="P837" s="7">
        <v>25</v>
      </c>
      <c r="Q837" s="7">
        <v>0</v>
      </c>
      <c r="R837" s="7">
        <v>0</v>
      </c>
      <c r="S837" s="7">
        <v>774.9</v>
      </c>
      <c r="T837" s="7">
        <v>100</v>
      </c>
      <c r="U837" s="7">
        <v>0</v>
      </c>
      <c r="V837" s="7">
        <v>0</v>
      </c>
      <c r="W837" s="7">
        <f t="shared" si="229"/>
        <v>899.9</v>
      </c>
      <c r="X837" s="7">
        <f t="shared" si="224"/>
        <v>2718.6000000000004</v>
      </c>
      <c r="Y837" s="7">
        <f t="shared" si="219"/>
        <v>6527.4</v>
      </c>
      <c r="Z837" s="7">
        <f t="shared" si="225"/>
        <v>42381.5</v>
      </c>
      <c r="AA837" s="7" t="s">
        <v>879</v>
      </c>
      <c r="AB837" s="7">
        <v>2023</v>
      </c>
    </row>
    <row r="838" spans="1:28" x14ac:dyDescent="0.25">
      <c r="A838" s="7">
        <v>70</v>
      </c>
      <c r="B838" s="7" t="s">
        <v>188</v>
      </c>
      <c r="C838" s="7" t="s">
        <v>102</v>
      </c>
      <c r="D838" s="7" t="s">
        <v>10</v>
      </c>
      <c r="E838" s="7" t="s">
        <v>33</v>
      </c>
      <c r="F838" s="7" t="s">
        <v>100</v>
      </c>
      <c r="G838" s="7">
        <v>36000</v>
      </c>
      <c r="H838" s="7">
        <f t="shared" si="226"/>
        <v>30717.54</v>
      </c>
      <c r="I838" s="7">
        <f t="shared" si="227"/>
        <v>1033.2</v>
      </c>
      <c r="J838" s="7">
        <f t="shared" si="228"/>
        <v>2555.9999999999995</v>
      </c>
      <c r="K838" s="7">
        <f t="shared" si="222"/>
        <v>396.00000000000006</v>
      </c>
      <c r="L838" s="7">
        <f t="shared" si="230"/>
        <v>1094.4000000000001</v>
      </c>
      <c r="M838" s="7">
        <f t="shared" si="231"/>
        <v>2552.4</v>
      </c>
      <c r="N838" s="7">
        <v>3154.86</v>
      </c>
      <c r="O838" s="7">
        <f t="shared" si="223"/>
        <v>10786.86</v>
      </c>
      <c r="P838" s="7">
        <v>25</v>
      </c>
      <c r="Q838" s="7">
        <v>0</v>
      </c>
      <c r="R838" s="7">
        <v>0</v>
      </c>
      <c r="S838" s="7">
        <v>2214.66</v>
      </c>
      <c r="T838" s="7">
        <v>100</v>
      </c>
      <c r="U838" s="7">
        <v>0</v>
      </c>
      <c r="V838" s="7">
        <v>0</v>
      </c>
      <c r="W838" s="7">
        <f t="shared" si="229"/>
        <v>2339.66</v>
      </c>
      <c r="X838" s="7">
        <f t="shared" si="224"/>
        <v>5282.4600000000009</v>
      </c>
      <c r="Y838" s="7">
        <f t="shared" si="219"/>
        <v>5108.3999999999996</v>
      </c>
      <c r="Z838" s="7">
        <f t="shared" si="225"/>
        <v>28377.879999999997</v>
      </c>
      <c r="AA838" s="7" t="s">
        <v>879</v>
      </c>
      <c r="AB838" s="7">
        <v>2023</v>
      </c>
    </row>
    <row r="839" spans="1:28" x14ac:dyDescent="0.25">
      <c r="A839" s="7">
        <v>71</v>
      </c>
      <c r="B839" s="7" t="s">
        <v>190</v>
      </c>
      <c r="C839" s="7" t="s">
        <v>102</v>
      </c>
      <c r="D839" s="7" t="s">
        <v>801</v>
      </c>
      <c r="E839" s="7" t="s">
        <v>38</v>
      </c>
      <c r="F839" s="7" t="s">
        <v>100</v>
      </c>
      <c r="G839" s="7">
        <v>36000</v>
      </c>
      <c r="H839" s="7">
        <f t="shared" si="226"/>
        <v>33872.400000000001</v>
      </c>
      <c r="I839" s="7">
        <f t="shared" si="227"/>
        <v>1033.2</v>
      </c>
      <c r="J839" s="7">
        <f t="shared" si="228"/>
        <v>2555.9999999999995</v>
      </c>
      <c r="K839" s="7">
        <f t="shared" si="222"/>
        <v>396.00000000000006</v>
      </c>
      <c r="L839" s="7">
        <f t="shared" si="230"/>
        <v>1094.4000000000001</v>
      </c>
      <c r="M839" s="7">
        <f t="shared" si="231"/>
        <v>2552.4</v>
      </c>
      <c r="N839" s="7">
        <v>0</v>
      </c>
      <c r="O839" s="7">
        <f t="shared" si="223"/>
        <v>7632</v>
      </c>
      <c r="P839" s="7">
        <v>25</v>
      </c>
      <c r="Q839" s="7">
        <v>6505.87</v>
      </c>
      <c r="R839" s="7">
        <v>0</v>
      </c>
      <c r="S839" s="7">
        <v>1261.71</v>
      </c>
      <c r="T839" s="7">
        <v>100</v>
      </c>
      <c r="U839" s="7">
        <v>0</v>
      </c>
      <c r="V839" s="7">
        <v>0</v>
      </c>
      <c r="W839" s="7">
        <f t="shared" si="229"/>
        <v>7892.58</v>
      </c>
      <c r="X839" s="7">
        <f t="shared" si="224"/>
        <v>2127.6000000000004</v>
      </c>
      <c r="Y839" s="7">
        <f t="shared" si="219"/>
        <v>5108.3999999999996</v>
      </c>
      <c r="Z839" s="7">
        <f t="shared" si="225"/>
        <v>25979.82</v>
      </c>
      <c r="AA839" s="7" t="s">
        <v>879</v>
      </c>
      <c r="AB839" s="7">
        <v>2023</v>
      </c>
    </row>
    <row r="840" spans="1:28" x14ac:dyDescent="0.25">
      <c r="A840" s="7">
        <v>72</v>
      </c>
      <c r="B840" s="7" t="s">
        <v>854</v>
      </c>
      <c r="C840" s="7" t="s">
        <v>103</v>
      </c>
      <c r="D840" s="7" t="s">
        <v>94</v>
      </c>
      <c r="E840" s="7" t="s">
        <v>855</v>
      </c>
      <c r="F840" s="7" t="s">
        <v>100</v>
      </c>
      <c r="G840" s="7">
        <v>46000</v>
      </c>
      <c r="H840" s="7">
        <f t="shared" si="226"/>
        <v>43281.4</v>
      </c>
      <c r="I840" s="7">
        <f t="shared" si="227"/>
        <v>1320.2</v>
      </c>
      <c r="J840" s="7">
        <f t="shared" si="228"/>
        <v>3265.9999999999995</v>
      </c>
      <c r="K840" s="7">
        <f t="shared" si="222"/>
        <v>506.00000000000006</v>
      </c>
      <c r="L840" s="7">
        <f t="shared" si="230"/>
        <v>1398.4</v>
      </c>
      <c r="M840" s="7">
        <f t="shared" si="231"/>
        <v>3261.4</v>
      </c>
      <c r="N840" s="7">
        <v>0</v>
      </c>
      <c r="O840" s="7">
        <f t="shared" si="223"/>
        <v>9752</v>
      </c>
      <c r="P840" s="7">
        <v>25</v>
      </c>
      <c r="Q840" s="7">
        <v>5000</v>
      </c>
      <c r="R840" s="7">
        <v>0</v>
      </c>
      <c r="S840" s="7">
        <v>539.9</v>
      </c>
      <c r="T840" s="7">
        <v>100</v>
      </c>
      <c r="U840" s="7">
        <f>IF((H840*12)&gt;867123.01,(79776+(((H840*12)-867123.01)*0.25))/12,IF((H840*12)&gt;624329.01,(31216+(((H840*12)-624329.01)*0.2))/12,IF((H840*12)&gt;416220.01,(((H840*12)-416220.01)*0.15)/12,0)))</f>
        <v>1289.4598750000005</v>
      </c>
      <c r="V840" s="7">
        <v>0</v>
      </c>
      <c r="W840" s="7">
        <f t="shared" si="229"/>
        <v>6954.3598750000001</v>
      </c>
      <c r="X840" s="7">
        <f t="shared" si="224"/>
        <v>2718.6000000000004</v>
      </c>
      <c r="Y840" s="7">
        <f t="shared" si="219"/>
        <v>6527.4</v>
      </c>
      <c r="Z840" s="7">
        <f t="shared" si="225"/>
        <v>36327.040125</v>
      </c>
      <c r="AA840" s="7" t="s">
        <v>879</v>
      </c>
      <c r="AB840" s="7">
        <v>2023</v>
      </c>
    </row>
    <row r="841" spans="1:28" x14ac:dyDescent="0.25">
      <c r="A841" s="7">
        <v>73</v>
      </c>
      <c r="B841" s="7" t="s">
        <v>201</v>
      </c>
      <c r="C841" s="7" t="s">
        <v>102</v>
      </c>
      <c r="D841" s="7" t="s">
        <v>22</v>
      </c>
      <c r="E841" s="7" t="s">
        <v>32</v>
      </c>
      <c r="F841" s="7" t="s">
        <v>100</v>
      </c>
      <c r="G841" s="7">
        <v>36000</v>
      </c>
      <c r="H841" s="7">
        <f t="shared" si="226"/>
        <v>33872.400000000001</v>
      </c>
      <c r="I841" s="7">
        <f t="shared" si="227"/>
        <v>1033.2</v>
      </c>
      <c r="J841" s="7">
        <f t="shared" si="228"/>
        <v>2555.9999999999995</v>
      </c>
      <c r="K841" s="7">
        <f t="shared" si="222"/>
        <v>396.00000000000006</v>
      </c>
      <c r="L841" s="7">
        <f t="shared" si="230"/>
        <v>1094.4000000000001</v>
      </c>
      <c r="M841" s="7">
        <f t="shared" si="231"/>
        <v>2552.4</v>
      </c>
      <c r="N841" s="7">
        <v>0</v>
      </c>
      <c r="O841" s="7">
        <f t="shared" si="223"/>
        <v>7632</v>
      </c>
      <c r="P841" s="7">
        <v>25</v>
      </c>
      <c r="Q841" s="7">
        <v>2125.4899999999998</v>
      </c>
      <c r="R841" s="7">
        <v>0</v>
      </c>
      <c r="S841" s="7">
        <v>0</v>
      </c>
      <c r="T841" s="7">
        <v>100</v>
      </c>
      <c r="U841" s="7">
        <v>0</v>
      </c>
      <c r="V841" s="7">
        <v>0</v>
      </c>
      <c r="W841" s="7">
        <f t="shared" si="229"/>
        <v>2250.4899999999998</v>
      </c>
      <c r="X841" s="7">
        <f t="shared" si="224"/>
        <v>2127.6000000000004</v>
      </c>
      <c r="Y841" s="7">
        <f>+J841+M841</f>
        <v>5108.3999999999996</v>
      </c>
      <c r="Z841" s="7">
        <f>+G841-(W841+X841)</f>
        <v>31621.91</v>
      </c>
      <c r="AA841" s="7" t="s">
        <v>879</v>
      </c>
      <c r="AB841" s="7">
        <v>2023</v>
      </c>
    </row>
    <row r="842" spans="1:28" x14ac:dyDescent="0.25">
      <c r="A842" s="7">
        <v>74</v>
      </c>
      <c r="B842" s="7" t="s">
        <v>207</v>
      </c>
      <c r="C842" s="7" t="s">
        <v>103</v>
      </c>
      <c r="D842" s="7" t="s">
        <v>6</v>
      </c>
      <c r="E842" s="7" t="s">
        <v>28</v>
      </c>
      <c r="F842" s="7" t="s">
        <v>100</v>
      </c>
      <c r="G842" s="7">
        <v>25000</v>
      </c>
      <c r="H842" s="7">
        <f t="shared" si="226"/>
        <v>23522.5</v>
      </c>
      <c r="I842" s="7">
        <f t="shared" si="227"/>
        <v>717.5</v>
      </c>
      <c r="J842" s="7">
        <f t="shared" si="228"/>
        <v>1774.9999999999998</v>
      </c>
      <c r="K842" s="7">
        <f t="shared" si="222"/>
        <v>275</v>
      </c>
      <c r="L842" s="7">
        <f t="shared" si="230"/>
        <v>760</v>
      </c>
      <c r="M842" s="7">
        <f t="shared" si="231"/>
        <v>1772.5000000000002</v>
      </c>
      <c r="N842" s="7">
        <v>0</v>
      </c>
      <c r="O842" s="7">
        <f t="shared" si="223"/>
        <v>5300</v>
      </c>
      <c r="P842" s="7">
        <v>25</v>
      </c>
      <c r="Q842" s="7">
        <v>9635.91</v>
      </c>
      <c r="R842" s="7">
        <v>0</v>
      </c>
      <c r="S842" s="7">
        <v>2657.6</v>
      </c>
      <c r="T842" s="7">
        <v>100</v>
      </c>
      <c r="U842" s="7">
        <v>0</v>
      </c>
      <c r="V842" s="7">
        <v>0</v>
      </c>
      <c r="W842" s="7">
        <f t="shared" si="229"/>
        <v>12418.51</v>
      </c>
      <c r="X842" s="7">
        <f t="shared" si="224"/>
        <v>1477.5</v>
      </c>
      <c r="Y842" s="7">
        <f>+J842+M842</f>
        <v>3547.5</v>
      </c>
      <c r="Z842" s="7">
        <f>+G842-(W842+X842)</f>
        <v>11103.99</v>
      </c>
      <c r="AA842" s="7" t="s">
        <v>879</v>
      </c>
      <c r="AB842" s="7">
        <v>2023</v>
      </c>
    </row>
    <row r="843" spans="1:28" x14ac:dyDescent="0.25">
      <c r="A843" s="7">
        <v>75</v>
      </c>
      <c r="B843" s="7" t="s">
        <v>878</v>
      </c>
      <c r="C843" s="7" t="s">
        <v>103</v>
      </c>
      <c r="D843" s="7" t="s">
        <v>22</v>
      </c>
      <c r="E843" s="7" t="s">
        <v>835</v>
      </c>
      <c r="F843" s="7" t="s">
        <v>100</v>
      </c>
      <c r="G843" s="7">
        <v>30000</v>
      </c>
      <c r="H843" s="7">
        <f t="shared" si="226"/>
        <v>28227</v>
      </c>
      <c r="I843" s="7">
        <f t="shared" si="227"/>
        <v>861</v>
      </c>
      <c r="J843" s="7">
        <f t="shared" si="228"/>
        <v>2130</v>
      </c>
      <c r="K843" s="7">
        <f t="shared" si="222"/>
        <v>330.00000000000006</v>
      </c>
      <c r="L843" s="7">
        <f t="shared" si="230"/>
        <v>912</v>
      </c>
      <c r="M843" s="7">
        <f t="shared" si="231"/>
        <v>2127</v>
      </c>
      <c r="N843" s="7">
        <v>0</v>
      </c>
      <c r="O843" s="7">
        <f t="shared" si="223"/>
        <v>6360</v>
      </c>
      <c r="P843" s="7">
        <v>25</v>
      </c>
      <c r="Q843" s="7">
        <v>2995.75</v>
      </c>
      <c r="R843" s="7">
        <v>0</v>
      </c>
      <c r="S843" s="7">
        <v>0</v>
      </c>
      <c r="T843" s="7">
        <v>100</v>
      </c>
      <c r="U843" s="7">
        <v>0</v>
      </c>
      <c r="V843" s="7">
        <v>0</v>
      </c>
      <c r="W843" s="7">
        <f t="shared" si="229"/>
        <v>3120.75</v>
      </c>
      <c r="X843" s="7">
        <f t="shared" si="224"/>
        <v>1773</v>
      </c>
      <c r="Y843" s="7">
        <f>+J843+M843</f>
        <v>4257</v>
      </c>
      <c r="Z843" s="7">
        <f>+G843-(W843+X843)</f>
        <v>25106.25</v>
      </c>
      <c r="AA843" s="7" t="s">
        <v>879</v>
      </c>
      <c r="AB843" s="7">
        <v>2023</v>
      </c>
    </row>
    <row r="844" spans="1:28" x14ac:dyDescent="0.25">
      <c r="A844" s="7">
        <v>76</v>
      </c>
      <c r="B844" s="7" t="s">
        <v>815</v>
      </c>
      <c r="C844" s="7" t="s">
        <v>102</v>
      </c>
      <c r="D844" s="7" t="s">
        <v>811</v>
      </c>
      <c r="E844" s="7" t="s">
        <v>619</v>
      </c>
      <c r="F844" s="7" t="s">
        <v>85</v>
      </c>
      <c r="G844" s="7">
        <v>30000</v>
      </c>
      <c r="H844" s="7">
        <f t="shared" si="226"/>
        <v>28227</v>
      </c>
      <c r="I844" s="7">
        <f t="shared" si="227"/>
        <v>861</v>
      </c>
      <c r="J844" s="7">
        <f t="shared" si="228"/>
        <v>2130</v>
      </c>
      <c r="K844" s="7">
        <f t="shared" si="222"/>
        <v>330.00000000000006</v>
      </c>
      <c r="L844" s="7">
        <f t="shared" si="230"/>
        <v>912</v>
      </c>
      <c r="M844" s="7">
        <f t="shared" si="231"/>
        <v>2127</v>
      </c>
      <c r="N844" s="7">
        <v>0</v>
      </c>
      <c r="O844" s="7">
        <f t="shared" si="223"/>
        <v>6360</v>
      </c>
      <c r="P844" s="7">
        <v>25</v>
      </c>
      <c r="Q844" s="7">
        <v>500</v>
      </c>
      <c r="R844" s="7">
        <v>0</v>
      </c>
      <c r="S844" s="7">
        <v>0</v>
      </c>
      <c r="T844" s="7">
        <v>100</v>
      </c>
      <c r="U844" s="7">
        <v>0</v>
      </c>
      <c r="V844" s="7">
        <v>0</v>
      </c>
      <c r="W844" s="7">
        <f t="shared" si="229"/>
        <v>625</v>
      </c>
      <c r="X844" s="7">
        <f t="shared" si="224"/>
        <v>1773</v>
      </c>
      <c r="Y844" s="7">
        <f t="shared" ref="Y844:Y860" si="232">+J844+M844</f>
        <v>4257</v>
      </c>
      <c r="Z844" s="7">
        <f t="shared" ref="Z844:Z872" si="233">+G844-(W844+X844)</f>
        <v>27602</v>
      </c>
      <c r="AA844" s="7" t="s">
        <v>879</v>
      </c>
      <c r="AB844" s="7">
        <v>2023</v>
      </c>
    </row>
    <row r="845" spans="1:28" x14ac:dyDescent="0.25">
      <c r="A845" s="7">
        <v>77</v>
      </c>
      <c r="B845" s="7" t="s">
        <v>836</v>
      </c>
      <c r="C845" s="7" t="s">
        <v>102</v>
      </c>
      <c r="D845" s="7" t="s">
        <v>22</v>
      </c>
      <c r="E845" s="7" t="s">
        <v>33</v>
      </c>
      <c r="F845" s="7" t="s">
        <v>100</v>
      </c>
      <c r="G845" s="7">
        <v>30000</v>
      </c>
      <c r="H845" s="7">
        <f t="shared" si="226"/>
        <v>28227</v>
      </c>
      <c r="I845" s="7">
        <f t="shared" si="227"/>
        <v>861</v>
      </c>
      <c r="J845" s="7">
        <f t="shared" si="228"/>
        <v>2130</v>
      </c>
      <c r="K845" s="7">
        <f t="shared" si="222"/>
        <v>330.00000000000006</v>
      </c>
      <c r="L845" s="7">
        <f t="shared" si="230"/>
        <v>912</v>
      </c>
      <c r="M845" s="7">
        <f t="shared" si="231"/>
        <v>2127</v>
      </c>
      <c r="N845" s="7">
        <v>0</v>
      </c>
      <c r="O845" s="7">
        <f t="shared" si="223"/>
        <v>6360</v>
      </c>
      <c r="P845" s="7">
        <v>25</v>
      </c>
      <c r="Q845" s="7">
        <v>2000</v>
      </c>
      <c r="R845" s="7">
        <v>0</v>
      </c>
      <c r="S845" s="7">
        <v>0</v>
      </c>
      <c r="T845" s="7">
        <v>100</v>
      </c>
      <c r="U845" s="7">
        <v>0</v>
      </c>
      <c r="V845" s="7">
        <v>0</v>
      </c>
      <c r="W845" s="7">
        <f t="shared" si="229"/>
        <v>2125</v>
      </c>
      <c r="X845" s="7">
        <f t="shared" si="224"/>
        <v>1773</v>
      </c>
      <c r="Y845" s="7">
        <f t="shared" si="232"/>
        <v>4257</v>
      </c>
      <c r="Z845" s="7">
        <f t="shared" si="233"/>
        <v>26102</v>
      </c>
      <c r="AA845" s="7" t="s">
        <v>879</v>
      </c>
      <c r="AB845" s="7">
        <v>2023</v>
      </c>
    </row>
    <row r="846" spans="1:28" x14ac:dyDescent="0.25">
      <c r="A846" s="7">
        <v>78</v>
      </c>
      <c r="B846" s="7" t="s">
        <v>881</v>
      </c>
      <c r="C846" s="7" t="s">
        <v>103</v>
      </c>
      <c r="D846" s="7" t="s">
        <v>94</v>
      </c>
      <c r="E846" s="7" t="s">
        <v>838</v>
      </c>
      <c r="F846" s="7" t="s">
        <v>100</v>
      </c>
      <c r="G846" s="7">
        <v>30000</v>
      </c>
      <c r="H846" s="7">
        <f t="shared" si="226"/>
        <v>28227</v>
      </c>
      <c r="I846" s="7">
        <f t="shared" si="227"/>
        <v>861</v>
      </c>
      <c r="J846" s="7">
        <f t="shared" si="228"/>
        <v>2130</v>
      </c>
      <c r="K846" s="7">
        <f t="shared" si="222"/>
        <v>330.00000000000006</v>
      </c>
      <c r="L846" s="7">
        <f t="shared" si="230"/>
        <v>912</v>
      </c>
      <c r="M846" s="7">
        <f t="shared" si="231"/>
        <v>2127</v>
      </c>
      <c r="N846" s="7">
        <v>0</v>
      </c>
      <c r="O846" s="7">
        <f t="shared" si="223"/>
        <v>6360</v>
      </c>
      <c r="P846" s="7">
        <v>25</v>
      </c>
      <c r="Q846" s="7">
        <v>3397.87</v>
      </c>
      <c r="R846" s="7">
        <v>0</v>
      </c>
      <c r="S846" s="7">
        <v>0</v>
      </c>
      <c r="T846" s="7">
        <v>100</v>
      </c>
      <c r="U846" s="7">
        <v>0</v>
      </c>
      <c r="V846" s="7">
        <v>0</v>
      </c>
      <c r="W846" s="7">
        <f t="shared" si="229"/>
        <v>3522.87</v>
      </c>
      <c r="X846" s="7">
        <f t="shared" si="224"/>
        <v>1773</v>
      </c>
      <c r="Y846" s="7">
        <f t="shared" si="232"/>
        <v>4257</v>
      </c>
      <c r="Z846" s="7">
        <f t="shared" si="233"/>
        <v>24704.13</v>
      </c>
      <c r="AA846" s="7" t="s">
        <v>879</v>
      </c>
      <c r="AB846" s="7">
        <v>2023</v>
      </c>
    </row>
    <row r="847" spans="1:28" x14ac:dyDescent="0.25">
      <c r="A847" s="7">
        <v>79</v>
      </c>
      <c r="B847" s="7" t="s">
        <v>839</v>
      </c>
      <c r="C847" s="7" t="s">
        <v>102</v>
      </c>
      <c r="D847" s="7" t="s">
        <v>94</v>
      </c>
      <c r="E847" s="7" t="s">
        <v>52</v>
      </c>
      <c r="F847" s="7" t="s">
        <v>100</v>
      </c>
      <c r="G847" s="7">
        <v>26000</v>
      </c>
      <c r="H847" s="7">
        <f t="shared" si="226"/>
        <v>22885.97</v>
      </c>
      <c r="I847" s="7">
        <f t="shared" si="227"/>
        <v>746.2</v>
      </c>
      <c r="J847" s="7">
        <f t="shared" si="228"/>
        <v>1845.9999999999998</v>
      </c>
      <c r="K847" s="7">
        <f t="shared" si="222"/>
        <v>286.00000000000006</v>
      </c>
      <c r="L847" s="7">
        <f t="shared" si="230"/>
        <v>790.4</v>
      </c>
      <c r="M847" s="7">
        <f t="shared" si="231"/>
        <v>1843.4</v>
      </c>
      <c r="N847" s="7">
        <v>1577.43</v>
      </c>
      <c r="O847" s="7">
        <f t="shared" si="223"/>
        <v>7089.43</v>
      </c>
      <c r="P847" s="7">
        <v>25</v>
      </c>
      <c r="Q847" s="7">
        <v>1000</v>
      </c>
      <c r="R847" s="7">
        <v>0</v>
      </c>
      <c r="S847" s="7">
        <v>0</v>
      </c>
      <c r="T847" s="7">
        <v>100</v>
      </c>
      <c r="U847" s="7">
        <v>0</v>
      </c>
      <c r="V847" s="7">
        <v>0</v>
      </c>
      <c r="W847" s="7">
        <f t="shared" si="229"/>
        <v>1125</v>
      </c>
      <c r="X847" s="7">
        <f t="shared" si="224"/>
        <v>3114.0299999999997</v>
      </c>
      <c r="Y847" s="7">
        <f t="shared" si="232"/>
        <v>3689.3999999999996</v>
      </c>
      <c r="Z847" s="7">
        <f t="shared" si="233"/>
        <v>21760.97</v>
      </c>
      <c r="AA847" s="7" t="s">
        <v>879</v>
      </c>
      <c r="AB847" s="7">
        <v>2023</v>
      </c>
    </row>
    <row r="848" spans="1:28" x14ac:dyDescent="0.25">
      <c r="A848" s="7">
        <v>80</v>
      </c>
      <c r="B848" s="7" t="s">
        <v>840</v>
      </c>
      <c r="C848" s="7" t="s">
        <v>103</v>
      </c>
      <c r="D848" s="7" t="s">
        <v>94</v>
      </c>
      <c r="E848" s="7" t="s">
        <v>52</v>
      </c>
      <c r="F848" s="7" t="s">
        <v>100</v>
      </c>
      <c r="G848" s="7">
        <v>26000</v>
      </c>
      <c r="H848" s="7">
        <f t="shared" si="226"/>
        <v>24463.4</v>
      </c>
      <c r="I848" s="7">
        <f t="shared" si="227"/>
        <v>746.2</v>
      </c>
      <c r="J848" s="7">
        <f t="shared" si="228"/>
        <v>1845.9999999999998</v>
      </c>
      <c r="K848" s="7">
        <f t="shared" si="222"/>
        <v>286.00000000000006</v>
      </c>
      <c r="L848" s="7">
        <f t="shared" si="230"/>
        <v>790.4</v>
      </c>
      <c r="M848" s="7">
        <f t="shared" si="231"/>
        <v>1843.4</v>
      </c>
      <c r="N848" s="7">
        <v>0</v>
      </c>
      <c r="O848" s="7">
        <f t="shared" si="223"/>
        <v>5512</v>
      </c>
      <c r="P848" s="7">
        <v>25</v>
      </c>
      <c r="Q848" s="7">
        <v>1000</v>
      </c>
      <c r="R848" s="7">
        <v>0</v>
      </c>
      <c r="S848" s="7">
        <v>0</v>
      </c>
      <c r="T848" s="7">
        <v>100</v>
      </c>
      <c r="U848" s="7">
        <v>0</v>
      </c>
      <c r="V848" s="7">
        <v>0</v>
      </c>
      <c r="W848" s="7">
        <f t="shared" si="229"/>
        <v>1125</v>
      </c>
      <c r="X848" s="7">
        <f t="shared" si="224"/>
        <v>1536.6</v>
      </c>
      <c r="Y848" s="7">
        <f t="shared" si="232"/>
        <v>3689.3999999999996</v>
      </c>
      <c r="Z848" s="7">
        <f t="shared" si="233"/>
        <v>23338.400000000001</v>
      </c>
      <c r="AA848" s="7" t="s">
        <v>879</v>
      </c>
      <c r="AB848" s="7">
        <v>2023</v>
      </c>
    </row>
    <row r="849" spans="1:28" x14ac:dyDescent="0.25">
      <c r="A849" s="7">
        <v>81</v>
      </c>
      <c r="B849" s="7" t="s">
        <v>841</v>
      </c>
      <c r="C849" s="7" t="s">
        <v>102</v>
      </c>
      <c r="D849" s="7" t="s">
        <v>842</v>
      </c>
      <c r="E849" s="7" t="s">
        <v>33</v>
      </c>
      <c r="F849" s="7" t="s">
        <v>100</v>
      </c>
      <c r="G849" s="7">
        <v>26000</v>
      </c>
      <c r="H849" s="7">
        <f t="shared" si="226"/>
        <v>24463.4</v>
      </c>
      <c r="I849" s="7">
        <f t="shared" si="227"/>
        <v>746.2</v>
      </c>
      <c r="J849" s="7">
        <f t="shared" si="228"/>
        <v>1845.9999999999998</v>
      </c>
      <c r="K849" s="7">
        <f t="shared" si="222"/>
        <v>286.00000000000006</v>
      </c>
      <c r="L849" s="7">
        <f t="shared" si="230"/>
        <v>790.4</v>
      </c>
      <c r="M849" s="7">
        <f t="shared" si="231"/>
        <v>1843.4</v>
      </c>
      <c r="N849" s="7">
        <v>0</v>
      </c>
      <c r="O849" s="7">
        <f t="shared" si="223"/>
        <v>5512</v>
      </c>
      <c r="P849" s="7">
        <v>25</v>
      </c>
      <c r="Q849" s="7">
        <v>0</v>
      </c>
      <c r="R849" s="7">
        <v>0</v>
      </c>
      <c r="S849" s="7">
        <v>58.8</v>
      </c>
      <c r="T849" s="7">
        <v>100</v>
      </c>
      <c r="U849" s="7">
        <v>0</v>
      </c>
      <c r="V849" s="7">
        <v>0</v>
      </c>
      <c r="W849" s="7">
        <f t="shared" si="229"/>
        <v>183.8</v>
      </c>
      <c r="X849" s="7">
        <f t="shared" si="224"/>
        <v>1536.6</v>
      </c>
      <c r="Y849" s="7">
        <f t="shared" si="232"/>
        <v>3689.3999999999996</v>
      </c>
      <c r="Z849" s="7">
        <f t="shared" si="233"/>
        <v>24279.599999999999</v>
      </c>
      <c r="AA849" s="7" t="s">
        <v>879</v>
      </c>
      <c r="AB849" s="7">
        <v>2023</v>
      </c>
    </row>
    <row r="850" spans="1:28" x14ac:dyDescent="0.25">
      <c r="A850" s="7">
        <v>82</v>
      </c>
      <c r="B850" s="7" t="s">
        <v>843</v>
      </c>
      <c r="C850" s="7" t="s">
        <v>102</v>
      </c>
      <c r="D850" s="7" t="s">
        <v>842</v>
      </c>
      <c r="E850" s="7" t="s">
        <v>33</v>
      </c>
      <c r="F850" s="7" t="s">
        <v>100</v>
      </c>
      <c r="G850" s="7">
        <v>26000</v>
      </c>
      <c r="H850" s="7">
        <f t="shared" si="226"/>
        <v>24463.4</v>
      </c>
      <c r="I850" s="7">
        <f t="shared" si="227"/>
        <v>746.2</v>
      </c>
      <c r="J850" s="7">
        <f t="shared" si="228"/>
        <v>1845.9999999999998</v>
      </c>
      <c r="K850" s="7">
        <f t="shared" si="222"/>
        <v>286.00000000000006</v>
      </c>
      <c r="L850" s="7">
        <f t="shared" si="230"/>
        <v>790.4</v>
      </c>
      <c r="M850" s="7">
        <f t="shared" si="231"/>
        <v>1843.4</v>
      </c>
      <c r="N850" s="7">
        <v>0</v>
      </c>
      <c r="O850" s="7">
        <f t="shared" si="223"/>
        <v>5512</v>
      </c>
      <c r="P850" s="7">
        <v>25</v>
      </c>
      <c r="Q850" s="7">
        <v>0</v>
      </c>
      <c r="R850" s="7">
        <v>0</v>
      </c>
      <c r="S850" s="7">
        <v>17.809999999999999</v>
      </c>
      <c r="T850" s="7">
        <v>100</v>
      </c>
      <c r="U850" s="7">
        <v>0</v>
      </c>
      <c r="V850" s="7">
        <v>0</v>
      </c>
      <c r="W850" s="7">
        <f t="shared" si="229"/>
        <v>142.81</v>
      </c>
      <c r="X850" s="7">
        <f t="shared" si="224"/>
        <v>1536.6</v>
      </c>
      <c r="Y850" s="7">
        <f t="shared" si="232"/>
        <v>3689.3999999999996</v>
      </c>
      <c r="Z850" s="7">
        <f t="shared" si="233"/>
        <v>24320.59</v>
      </c>
      <c r="AA850" s="7" t="s">
        <v>879</v>
      </c>
      <c r="AB850" s="7">
        <v>2023</v>
      </c>
    </row>
    <row r="851" spans="1:28" x14ac:dyDescent="0.25">
      <c r="A851" s="7">
        <v>83</v>
      </c>
      <c r="B851" s="7" t="s">
        <v>844</v>
      </c>
      <c r="C851" s="7" t="s">
        <v>103</v>
      </c>
      <c r="D851" s="7" t="s">
        <v>94</v>
      </c>
      <c r="E851" s="7" t="s">
        <v>32</v>
      </c>
      <c r="F851" s="7" t="s">
        <v>100</v>
      </c>
      <c r="G851" s="7">
        <v>30000</v>
      </c>
      <c r="H851" s="7">
        <f t="shared" si="226"/>
        <v>28227</v>
      </c>
      <c r="I851" s="7">
        <f t="shared" si="227"/>
        <v>861</v>
      </c>
      <c r="J851" s="7">
        <f t="shared" si="228"/>
        <v>2130</v>
      </c>
      <c r="K851" s="7">
        <f t="shared" si="222"/>
        <v>330.00000000000006</v>
      </c>
      <c r="L851" s="7">
        <f t="shared" si="230"/>
        <v>912</v>
      </c>
      <c r="M851" s="7">
        <f t="shared" si="231"/>
        <v>2127</v>
      </c>
      <c r="N851" s="7">
        <v>0</v>
      </c>
      <c r="O851" s="7">
        <f t="shared" si="223"/>
        <v>6360</v>
      </c>
      <c r="P851" s="7">
        <v>25</v>
      </c>
      <c r="Q851" s="7">
        <v>0</v>
      </c>
      <c r="R851" s="7">
        <v>0</v>
      </c>
      <c r="S851" s="7">
        <v>0</v>
      </c>
      <c r="T851" s="7">
        <v>100</v>
      </c>
      <c r="U851" s="7">
        <v>0</v>
      </c>
      <c r="V851" s="7">
        <v>0</v>
      </c>
      <c r="W851" s="7">
        <f t="shared" si="229"/>
        <v>125</v>
      </c>
      <c r="X851" s="7">
        <f t="shared" si="224"/>
        <v>1773</v>
      </c>
      <c r="Y851" s="7">
        <f t="shared" si="232"/>
        <v>4257</v>
      </c>
      <c r="Z851" s="7">
        <f t="shared" si="233"/>
        <v>28102</v>
      </c>
      <c r="AA851" s="7" t="s">
        <v>879</v>
      </c>
      <c r="AB851" s="7">
        <v>2023</v>
      </c>
    </row>
    <row r="852" spans="1:28" x14ac:dyDescent="0.25">
      <c r="A852" s="7">
        <v>84</v>
      </c>
      <c r="B852" s="7" t="s">
        <v>845</v>
      </c>
      <c r="C852" s="7" t="s">
        <v>102</v>
      </c>
      <c r="D852" s="7" t="s">
        <v>826</v>
      </c>
      <c r="E852" s="7" t="s">
        <v>846</v>
      </c>
      <c r="F852" s="7" t="s">
        <v>100</v>
      </c>
      <c r="G852" s="7">
        <v>36000</v>
      </c>
      <c r="H852" s="7">
        <f t="shared" si="226"/>
        <v>33872.400000000001</v>
      </c>
      <c r="I852" s="7">
        <f t="shared" si="227"/>
        <v>1033.2</v>
      </c>
      <c r="J852" s="7">
        <f t="shared" si="228"/>
        <v>2555.9999999999995</v>
      </c>
      <c r="K852" s="7">
        <f t="shared" si="222"/>
        <v>396.00000000000006</v>
      </c>
      <c r="L852" s="7">
        <f t="shared" si="230"/>
        <v>1094.4000000000001</v>
      </c>
      <c r="M852" s="7">
        <f t="shared" si="231"/>
        <v>2552.4</v>
      </c>
      <c r="N852" s="7">
        <v>0</v>
      </c>
      <c r="O852" s="7">
        <f t="shared" si="223"/>
        <v>7632</v>
      </c>
      <c r="P852" s="7">
        <v>25</v>
      </c>
      <c r="Q852" s="7">
        <v>0</v>
      </c>
      <c r="R852" s="7">
        <v>0</v>
      </c>
      <c r="S852" s="7">
        <v>482.94</v>
      </c>
      <c r="T852" s="7">
        <v>100</v>
      </c>
      <c r="U852" s="7">
        <v>0</v>
      </c>
      <c r="V852" s="7">
        <v>0</v>
      </c>
      <c r="W852" s="7">
        <f t="shared" si="229"/>
        <v>607.94000000000005</v>
      </c>
      <c r="X852" s="7">
        <f t="shared" si="224"/>
        <v>2127.6000000000004</v>
      </c>
      <c r="Y852" s="7">
        <f t="shared" si="232"/>
        <v>5108.3999999999996</v>
      </c>
      <c r="Z852" s="7">
        <f t="shared" si="233"/>
        <v>33264.46</v>
      </c>
      <c r="AA852" s="7" t="s">
        <v>879</v>
      </c>
      <c r="AB852" s="7">
        <v>2023</v>
      </c>
    </row>
    <row r="853" spans="1:28" x14ac:dyDescent="0.25">
      <c r="A853" s="7">
        <v>85</v>
      </c>
      <c r="B853" s="7" t="s">
        <v>848</v>
      </c>
      <c r="C853" s="7" t="s">
        <v>103</v>
      </c>
      <c r="D853" s="7" t="s">
        <v>94</v>
      </c>
      <c r="E853" s="7" t="s">
        <v>52</v>
      </c>
      <c r="F853" s="7" t="s">
        <v>100</v>
      </c>
      <c r="G853" s="7">
        <v>30000</v>
      </c>
      <c r="H853" s="7">
        <f t="shared" si="226"/>
        <v>28227</v>
      </c>
      <c r="I853" s="7">
        <f t="shared" si="227"/>
        <v>861</v>
      </c>
      <c r="J853" s="7">
        <f t="shared" si="228"/>
        <v>2130</v>
      </c>
      <c r="K853" s="7">
        <f t="shared" si="222"/>
        <v>330.00000000000006</v>
      </c>
      <c r="L853" s="7">
        <f t="shared" si="230"/>
        <v>912</v>
      </c>
      <c r="M853" s="7">
        <f t="shared" si="231"/>
        <v>2127</v>
      </c>
      <c r="N853" s="7">
        <v>0</v>
      </c>
      <c r="O853" s="7">
        <f t="shared" si="223"/>
        <v>6360</v>
      </c>
      <c r="P853" s="7">
        <v>25</v>
      </c>
      <c r="Q853" s="7">
        <v>0</v>
      </c>
      <c r="R853" s="7">
        <v>0</v>
      </c>
      <c r="S853" s="7">
        <v>0</v>
      </c>
      <c r="T853" s="7">
        <v>100</v>
      </c>
      <c r="U853" s="7">
        <v>0</v>
      </c>
      <c r="V853" s="7">
        <v>0</v>
      </c>
      <c r="W853" s="7">
        <f t="shared" si="229"/>
        <v>125</v>
      </c>
      <c r="X853" s="7">
        <f t="shared" si="224"/>
        <v>1773</v>
      </c>
      <c r="Y853" s="7">
        <f t="shared" si="232"/>
        <v>4257</v>
      </c>
      <c r="Z853" s="7">
        <f t="shared" si="233"/>
        <v>28102</v>
      </c>
      <c r="AA853" s="7" t="s">
        <v>879</v>
      </c>
      <c r="AB853" s="7">
        <v>2023</v>
      </c>
    </row>
    <row r="854" spans="1:28" x14ac:dyDescent="0.25">
      <c r="A854" s="7">
        <v>86</v>
      </c>
      <c r="B854" s="7" t="s">
        <v>851</v>
      </c>
      <c r="C854" s="7" t="s">
        <v>103</v>
      </c>
      <c r="D854" s="7" t="s">
        <v>94</v>
      </c>
      <c r="E854" s="7" t="s">
        <v>52</v>
      </c>
      <c r="F854" s="7" t="s">
        <v>100</v>
      </c>
      <c r="G854" s="7">
        <v>46000</v>
      </c>
      <c r="H854" s="7">
        <f t="shared" si="226"/>
        <v>43281.4</v>
      </c>
      <c r="I854" s="7">
        <f t="shared" si="227"/>
        <v>1320.2</v>
      </c>
      <c r="J854" s="7">
        <f t="shared" si="228"/>
        <v>3265.9999999999995</v>
      </c>
      <c r="K854" s="7">
        <f t="shared" si="222"/>
        <v>506.00000000000006</v>
      </c>
      <c r="L854" s="7">
        <f t="shared" si="230"/>
        <v>1398.4</v>
      </c>
      <c r="M854" s="7">
        <f t="shared" si="231"/>
        <v>3261.4</v>
      </c>
      <c r="N854" s="7">
        <v>0</v>
      </c>
      <c r="O854" s="7">
        <f t="shared" si="223"/>
        <v>9752</v>
      </c>
      <c r="P854" s="7">
        <v>25</v>
      </c>
      <c r="Q854" s="7">
        <v>0</v>
      </c>
      <c r="R854" s="7">
        <v>0</v>
      </c>
      <c r="S854" s="7">
        <v>0</v>
      </c>
      <c r="T854" s="7">
        <v>100</v>
      </c>
      <c r="U854" s="7">
        <f>IF((H854*12)&gt;867123.01,(79776+(((H854*12)-867123.01)*0.25))/12,IF((H854*12)&gt;624329.01,(31216+(((H854*12)-624329.01)*0.2))/12,IF((H854*12)&gt;416220.01,(((H854*12)-416220.01)*0.15)/12,0)))</f>
        <v>1289.4598750000005</v>
      </c>
      <c r="V854" s="7">
        <v>0</v>
      </c>
      <c r="W854" s="7">
        <f t="shared" si="229"/>
        <v>1414.4598750000005</v>
      </c>
      <c r="X854" s="7">
        <f t="shared" si="224"/>
        <v>2718.6000000000004</v>
      </c>
      <c r="Y854" s="7">
        <f t="shared" si="232"/>
        <v>6527.4</v>
      </c>
      <c r="Z854" s="7">
        <f t="shared" si="233"/>
        <v>41866.940125000001</v>
      </c>
      <c r="AA854" s="7" t="s">
        <v>879</v>
      </c>
      <c r="AB854" s="7">
        <v>2023</v>
      </c>
    </row>
    <row r="855" spans="1:28" x14ac:dyDescent="0.25">
      <c r="A855" s="7">
        <v>87</v>
      </c>
      <c r="B855" s="7" t="s">
        <v>174</v>
      </c>
      <c r="C855" s="7" t="s">
        <v>102</v>
      </c>
      <c r="D855" s="7" t="s">
        <v>94</v>
      </c>
      <c r="E855" s="7" t="s">
        <v>26</v>
      </c>
      <c r="F855" s="7" t="s">
        <v>100</v>
      </c>
      <c r="G855" s="7">
        <v>46000</v>
      </c>
      <c r="H855" s="7">
        <f t="shared" si="226"/>
        <v>43281.4</v>
      </c>
      <c r="I855" s="7">
        <f t="shared" si="227"/>
        <v>1320.2</v>
      </c>
      <c r="J855" s="7">
        <f t="shared" si="228"/>
        <v>3265.9999999999995</v>
      </c>
      <c r="K855" s="7">
        <f t="shared" si="222"/>
        <v>506.00000000000006</v>
      </c>
      <c r="L855" s="7">
        <f t="shared" si="230"/>
        <v>1398.4</v>
      </c>
      <c r="M855" s="7">
        <f t="shared" si="231"/>
        <v>3261.4</v>
      </c>
      <c r="N855" s="7">
        <v>0</v>
      </c>
      <c r="O855" s="7">
        <f t="shared" si="223"/>
        <v>9752</v>
      </c>
      <c r="P855" s="7">
        <v>25</v>
      </c>
      <c r="Q855" s="7">
        <v>0</v>
      </c>
      <c r="R855" s="7">
        <v>0</v>
      </c>
      <c r="S855" s="7">
        <v>1301.1500000000001</v>
      </c>
      <c r="T855" s="7">
        <v>100</v>
      </c>
      <c r="U855" s="7">
        <v>0</v>
      </c>
      <c r="V855" s="7">
        <v>0</v>
      </c>
      <c r="W855" s="7">
        <f t="shared" si="229"/>
        <v>1426.15</v>
      </c>
      <c r="X855" s="7">
        <f t="shared" si="224"/>
        <v>2718.6000000000004</v>
      </c>
      <c r="Y855" s="7">
        <f t="shared" si="232"/>
        <v>6527.4</v>
      </c>
      <c r="Z855" s="7">
        <f t="shared" si="233"/>
        <v>41855.25</v>
      </c>
      <c r="AA855" s="7" t="s">
        <v>879</v>
      </c>
      <c r="AB855" s="7">
        <v>2023</v>
      </c>
    </row>
    <row r="856" spans="1:28" x14ac:dyDescent="0.25">
      <c r="A856" s="7">
        <v>88</v>
      </c>
      <c r="B856" s="7" t="s">
        <v>856</v>
      </c>
      <c r="C856" s="7" t="s">
        <v>103</v>
      </c>
      <c r="D856" s="7" t="s">
        <v>94</v>
      </c>
      <c r="E856" s="7" t="s">
        <v>857</v>
      </c>
      <c r="F856" s="7" t="s">
        <v>100</v>
      </c>
      <c r="G856" s="7">
        <v>46000</v>
      </c>
      <c r="H856" s="7">
        <f t="shared" si="226"/>
        <v>43281.4</v>
      </c>
      <c r="I856" s="7">
        <f t="shared" si="227"/>
        <v>1320.2</v>
      </c>
      <c r="J856" s="7">
        <f t="shared" si="228"/>
        <v>3265.9999999999995</v>
      </c>
      <c r="K856" s="7">
        <f t="shared" si="222"/>
        <v>506.00000000000006</v>
      </c>
      <c r="L856" s="7">
        <f t="shared" si="230"/>
        <v>1398.4</v>
      </c>
      <c r="M856" s="7">
        <f t="shared" si="231"/>
        <v>3261.4</v>
      </c>
      <c r="N856" s="7">
        <v>0</v>
      </c>
      <c r="O856" s="7">
        <f t="shared" si="223"/>
        <v>9752</v>
      </c>
      <c r="P856" s="7">
        <v>25</v>
      </c>
      <c r="Q856" s="7">
        <v>0</v>
      </c>
      <c r="R856" s="7">
        <v>0</v>
      </c>
      <c r="S856" s="7">
        <v>559.91999999999996</v>
      </c>
      <c r="T856" s="7">
        <v>100</v>
      </c>
      <c r="U856" s="7">
        <f>IF((H856*12)&gt;867123.01,(79776+(((H856*12)-867123.01)*0.25))/12,IF((H856*12)&gt;624329.01,(31216+(((H856*12)-624329.01)*0.2))/12,IF((H856*12)&gt;416220.01,(((H856*12)-416220.01)*0.15)/12,0)))</f>
        <v>1289.4598750000005</v>
      </c>
      <c r="V856" s="7">
        <v>0</v>
      </c>
      <c r="W856" s="7">
        <f t="shared" si="229"/>
        <v>1974.3798750000005</v>
      </c>
      <c r="X856" s="7">
        <f t="shared" si="224"/>
        <v>2718.6000000000004</v>
      </c>
      <c r="Y856" s="7">
        <f t="shared" si="232"/>
        <v>6527.4</v>
      </c>
      <c r="Z856" s="7">
        <f t="shared" si="233"/>
        <v>41307.020124999995</v>
      </c>
      <c r="AA856" s="7" t="s">
        <v>879</v>
      </c>
      <c r="AB856" s="7">
        <v>2023</v>
      </c>
    </row>
    <row r="857" spans="1:28" x14ac:dyDescent="0.25">
      <c r="A857" s="7">
        <v>89</v>
      </c>
      <c r="B857" s="7" t="s">
        <v>858</v>
      </c>
      <c r="C857" s="7" t="s">
        <v>103</v>
      </c>
      <c r="D857" s="7" t="s">
        <v>94</v>
      </c>
      <c r="E857" s="7" t="s">
        <v>52</v>
      </c>
      <c r="F857" s="7" t="s">
        <v>100</v>
      </c>
      <c r="G857" s="7">
        <v>36000</v>
      </c>
      <c r="H857" s="7">
        <f t="shared" si="226"/>
        <v>33872.400000000001</v>
      </c>
      <c r="I857" s="7">
        <f t="shared" si="227"/>
        <v>1033.2</v>
      </c>
      <c r="J857" s="7">
        <f t="shared" si="228"/>
        <v>2555.9999999999995</v>
      </c>
      <c r="K857" s="7">
        <f t="shared" si="222"/>
        <v>396.00000000000006</v>
      </c>
      <c r="L857" s="7">
        <f t="shared" si="230"/>
        <v>1094.4000000000001</v>
      </c>
      <c r="M857" s="7">
        <f t="shared" si="231"/>
        <v>2552.4</v>
      </c>
      <c r="N857" s="7">
        <v>0</v>
      </c>
      <c r="O857" s="7">
        <f t="shared" si="223"/>
        <v>7632</v>
      </c>
      <c r="P857" s="7">
        <v>25</v>
      </c>
      <c r="Q857" s="7">
        <v>0</v>
      </c>
      <c r="R857" s="7">
        <v>0</v>
      </c>
      <c r="S857" s="7">
        <v>1255.77</v>
      </c>
      <c r="T857" s="7">
        <v>100</v>
      </c>
      <c r="U857" s="7">
        <f t="shared" ref="U857:U878" si="234">IF((H857*12)&gt;867123.01,(79776+(((H857*12)-867123.01)*0.25))/12,IF((H857*12)&gt;624329.01,(31216+(((H857*12)-624329.01)*0.2))/12,IF((H857*12)&gt;416220.01,(((H857*12)-416220.01)*0.15)/12,0)))</f>
        <v>0</v>
      </c>
      <c r="V857" s="7">
        <v>0</v>
      </c>
      <c r="W857" s="7">
        <f t="shared" si="229"/>
        <v>1380.77</v>
      </c>
      <c r="X857" s="7">
        <f t="shared" si="224"/>
        <v>2127.6000000000004</v>
      </c>
      <c r="Y857" s="7">
        <f t="shared" si="232"/>
        <v>5108.3999999999996</v>
      </c>
      <c r="Z857" s="7">
        <f t="shared" si="233"/>
        <v>32491.63</v>
      </c>
      <c r="AA857" s="7" t="s">
        <v>879</v>
      </c>
      <c r="AB857" s="7">
        <v>2023</v>
      </c>
    </row>
    <row r="858" spans="1:28" x14ac:dyDescent="0.25">
      <c r="A858" s="7">
        <v>90</v>
      </c>
      <c r="B858" s="7" t="s">
        <v>859</v>
      </c>
      <c r="C858" s="7" t="s">
        <v>102</v>
      </c>
      <c r="D858" s="7" t="s">
        <v>6</v>
      </c>
      <c r="E858" s="7" t="s">
        <v>26</v>
      </c>
      <c r="F858" s="7" t="s">
        <v>100</v>
      </c>
      <c r="G858" s="7">
        <v>36000</v>
      </c>
      <c r="H858" s="7">
        <f t="shared" si="226"/>
        <v>33872.400000000001</v>
      </c>
      <c r="I858" s="7">
        <f t="shared" si="227"/>
        <v>1033.2</v>
      </c>
      <c r="J858" s="7">
        <f t="shared" si="228"/>
        <v>2555.9999999999995</v>
      </c>
      <c r="K858" s="7">
        <f t="shared" si="222"/>
        <v>396.00000000000006</v>
      </c>
      <c r="L858" s="7">
        <f t="shared" si="230"/>
        <v>1094.4000000000001</v>
      </c>
      <c r="M858" s="7">
        <f t="shared" si="231"/>
        <v>2552.4</v>
      </c>
      <c r="N858" s="7">
        <v>0</v>
      </c>
      <c r="O858" s="7">
        <f t="shared" si="223"/>
        <v>7632</v>
      </c>
      <c r="P858" s="7">
        <v>25</v>
      </c>
      <c r="Q858" s="7">
        <v>0</v>
      </c>
      <c r="R858" s="7">
        <v>0</v>
      </c>
      <c r="S858" s="7">
        <v>0</v>
      </c>
      <c r="T858" s="7">
        <v>100</v>
      </c>
      <c r="U858" s="7">
        <f t="shared" si="234"/>
        <v>0</v>
      </c>
      <c r="V858" s="7">
        <v>0</v>
      </c>
      <c r="W858" s="7">
        <f t="shared" si="229"/>
        <v>125</v>
      </c>
      <c r="X858" s="7">
        <f t="shared" si="224"/>
        <v>2127.6000000000004</v>
      </c>
      <c r="Y858" s="7">
        <f t="shared" si="232"/>
        <v>5108.3999999999996</v>
      </c>
      <c r="Z858" s="7">
        <f t="shared" si="233"/>
        <v>33747.4</v>
      </c>
      <c r="AA858" s="7" t="s">
        <v>879</v>
      </c>
      <c r="AB858" s="7">
        <v>2023</v>
      </c>
    </row>
    <row r="859" spans="1:28" x14ac:dyDescent="0.25">
      <c r="A859" s="7">
        <v>91</v>
      </c>
      <c r="B859" s="7" t="s">
        <v>860</v>
      </c>
      <c r="C859" s="7" t="s">
        <v>103</v>
      </c>
      <c r="D859" s="7" t="s">
        <v>861</v>
      </c>
      <c r="E859" s="7" t="s">
        <v>862</v>
      </c>
      <c r="F859" s="7" t="s">
        <v>100</v>
      </c>
      <c r="G859" s="7">
        <v>30000</v>
      </c>
      <c r="H859" s="7">
        <f t="shared" si="226"/>
        <v>28227</v>
      </c>
      <c r="I859" s="7">
        <f t="shared" si="227"/>
        <v>861</v>
      </c>
      <c r="J859" s="7">
        <f t="shared" si="228"/>
        <v>2130</v>
      </c>
      <c r="K859" s="7">
        <f t="shared" si="222"/>
        <v>330.00000000000006</v>
      </c>
      <c r="L859" s="7">
        <f t="shared" si="230"/>
        <v>912</v>
      </c>
      <c r="M859" s="7">
        <f t="shared" si="231"/>
        <v>2127</v>
      </c>
      <c r="N859" s="7">
        <v>0</v>
      </c>
      <c r="O859" s="7">
        <f t="shared" si="223"/>
        <v>6360</v>
      </c>
      <c r="P859" s="7">
        <v>25</v>
      </c>
      <c r="Q859" s="7">
        <v>500</v>
      </c>
      <c r="R859" s="7">
        <v>0</v>
      </c>
      <c r="S859" s="7">
        <v>78.47</v>
      </c>
      <c r="T859" s="7">
        <v>100</v>
      </c>
      <c r="U859" s="7">
        <f t="shared" si="234"/>
        <v>0</v>
      </c>
      <c r="V859" s="7">
        <v>0</v>
      </c>
      <c r="W859" s="7">
        <f t="shared" si="229"/>
        <v>703.47</v>
      </c>
      <c r="X859" s="7">
        <f t="shared" si="224"/>
        <v>1773</v>
      </c>
      <c r="Y859" s="7">
        <f t="shared" si="232"/>
        <v>4257</v>
      </c>
      <c r="Z859" s="7">
        <f t="shared" si="233"/>
        <v>27523.53</v>
      </c>
      <c r="AA859" s="7" t="s">
        <v>879</v>
      </c>
      <c r="AB859" s="7">
        <v>2023</v>
      </c>
    </row>
    <row r="860" spans="1:28" x14ac:dyDescent="0.25">
      <c r="A860" s="7">
        <v>92</v>
      </c>
      <c r="B860" s="7" t="s">
        <v>176</v>
      </c>
      <c r="C860" s="7" t="s">
        <v>102</v>
      </c>
      <c r="D860" s="7" t="s">
        <v>94</v>
      </c>
      <c r="E860" s="7" t="s">
        <v>26</v>
      </c>
      <c r="F860" s="7" t="s">
        <v>100</v>
      </c>
      <c r="G860" s="7">
        <v>36000</v>
      </c>
      <c r="H860" s="7">
        <f t="shared" si="226"/>
        <v>33872.400000000001</v>
      </c>
      <c r="I860" s="7">
        <f t="shared" si="227"/>
        <v>1033.2</v>
      </c>
      <c r="J860" s="7">
        <f t="shared" si="228"/>
        <v>2555.9999999999995</v>
      </c>
      <c r="K860" s="7">
        <f t="shared" si="222"/>
        <v>396.00000000000006</v>
      </c>
      <c r="L860" s="7">
        <f t="shared" si="230"/>
        <v>1094.4000000000001</v>
      </c>
      <c r="M860" s="7">
        <f t="shared" si="231"/>
        <v>2552.4</v>
      </c>
      <c r="N860" s="7">
        <v>0</v>
      </c>
      <c r="O860" s="7">
        <f t="shared" si="223"/>
        <v>7632</v>
      </c>
      <c r="P860" s="7">
        <v>25</v>
      </c>
      <c r="Q860" s="7">
        <v>0</v>
      </c>
      <c r="R860" s="7">
        <v>0</v>
      </c>
      <c r="S860" s="7">
        <v>98.83</v>
      </c>
      <c r="T860" s="7">
        <v>100</v>
      </c>
      <c r="U860" s="7">
        <f t="shared" si="234"/>
        <v>0</v>
      </c>
      <c r="V860" s="7">
        <v>0</v>
      </c>
      <c r="W860" s="7">
        <f t="shared" si="229"/>
        <v>223.82999999999998</v>
      </c>
      <c r="X860" s="7">
        <f t="shared" si="224"/>
        <v>2127.6000000000004</v>
      </c>
      <c r="Y860" s="7">
        <f t="shared" si="232"/>
        <v>5108.3999999999996</v>
      </c>
      <c r="Z860" s="7">
        <f t="shared" si="233"/>
        <v>33648.57</v>
      </c>
      <c r="AA860" s="7" t="s">
        <v>879</v>
      </c>
      <c r="AB860" s="7">
        <v>2023</v>
      </c>
    </row>
    <row r="861" spans="1:28" x14ac:dyDescent="0.25">
      <c r="A861" s="7">
        <v>93</v>
      </c>
      <c r="B861" s="7" t="s">
        <v>850</v>
      </c>
      <c r="C861" s="7" t="s">
        <v>102</v>
      </c>
      <c r="D861" s="7" t="s">
        <v>94</v>
      </c>
      <c r="E861" s="7" t="s">
        <v>765</v>
      </c>
      <c r="F861" s="7" t="s">
        <v>100</v>
      </c>
      <c r="G861" s="7">
        <v>20000</v>
      </c>
      <c r="H861" s="7">
        <f>+G861-(I861+L861+N861)</f>
        <v>18818</v>
      </c>
      <c r="I861" s="7">
        <f t="shared" si="227"/>
        <v>574</v>
      </c>
      <c r="J861" s="7">
        <f t="shared" si="228"/>
        <v>1419.9999999999998</v>
      </c>
      <c r="K861" s="7">
        <f t="shared" si="222"/>
        <v>220.00000000000003</v>
      </c>
      <c r="L861" s="7">
        <f t="shared" si="230"/>
        <v>608</v>
      </c>
      <c r="M861" s="7">
        <f t="shared" si="231"/>
        <v>1418</v>
      </c>
      <c r="N861" s="7">
        <v>0</v>
      </c>
      <c r="O861" s="7">
        <f>+I861+J861+K861+L861+M861+N861</f>
        <v>4240</v>
      </c>
      <c r="P861" s="7">
        <v>25</v>
      </c>
      <c r="Q861" s="7">
        <v>0</v>
      </c>
      <c r="R861" s="7">
        <v>0</v>
      </c>
      <c r="S861" s="7">
        <v>0</v>
      </c>
      <c r="T861" s="7">
        <v>100</v>
      </c>
      <c r="U861" s="7">
        <f t="shared" si="234"/>
        <v>0</v>
      </c>
      <c r="V861" s="7">
        <v>0</v>
      </c>
      <c r="W861" s="7">
        <f t="shared" si="229"/>
        <v>125</v>
      </c>
      <c r="X861" s="7">
        <f t="shared" si="224"/>
        <v>1182</v>
      </c>
      <c r="Y861" s="7">
        <f>+J861+M861</f>
        <v>2838</v>
      </c>
      <c r="Z861" s="7">
        <f t="shared" si="233"/>
        <v>18693</v>
      </c>
      <c r="AA861" s="7" t="s">
        <v>879</v>
      </c>
      <c r="AB861" s="7">
        <v>2023</v>
      </c>
    </row>
    <row r="862" spans="1:28" x14ac:dyDescent="0.25">
      <c r="A862" s="7">
        <v>94</v>
      </c>
      <c r="B862" s="7" t="s">
        <v>876</v>
      </c>
      <c r="C862" s="7" t="s">
        <v>102</v>
      </c>
      <c r="D862" s="7" t="s">
        <v>94</v>
      </c>
      <c r="E862" s="7" t="s">
        <v>765</v>
      </c>
      <c r="F862" s="7" t="s">
        <v>100</v>
      </c>
      <c r="G862" s="7">
        <v>20000</v>
      </c>
      <c r="H862" s="7">
        <f>+G862-(I862+L862+N862)</f>
        <v>18818</v>
      </c>
      <c r="I862" s="7">
        <f t="shared" si="227"/>
        <v>574</v>
      </c>
      <c r="J862" s="7">
        <f t="shared" si="228"/>
        <v>1419.9999999999998</v>
      </c>
      <c r="K862" s="7">
        <f t="shared" si="222"/>
        <v>220.00000000000003</v>
      </c>
      <c r="L862" s="7">
        <f t="shared" si="230"/>
        <v>608</v>
      </c>
      <c r="M862" s="7">
        <f t="shared" si="231"/>
        <v>1418</v>
      </c>
      <c r="N862" s="7">
        <v>0</v>
      </c>
      <c r="O862" s="7">
        <f>+I862+J862+K862+L862+M862+N862</f>
        <v>4240</v>
      </c>
      <c r="P862" s="7">
        <v>25</v>
      </c>
      <c r="Q862" s="7">
        <v>0</v>
      </c>
      <c r="R862" s="7">
        <v>0</v>
      </c>
      <c r="S862" s="7">
        <v>25.61</v>
      </c>
      <c r="T862" s="7">
        <v>100</v>
      </c>
      <c r="U862" s="7">
        <f t="shared" si="234"/>
        <v>0</v>
      </c>
      <c r="V862" s="7">
        <v>0</v>
      </c>
      <c r="W862" s="7">
        <f t="shared" si="229"/>
        <v>150.61000000000001</v>
      </c>
      <c r="X862" s="7">
        <f t="shared" si="224"/>
        <v>1182</v>
      </c>
      <c r="Y862" s="7">
        <f>+J862+M862</f>
        <v>2838</v>
      </c>
      <c r="Z862" s="7">
        <f t="shared" si="233"/>
        <v>18667.39</v>
      </c>
      <c r="AA862" s="7" t="s">
        <v>879</v>
      </c>
      <c r="AB862" s="7">
        <v>2023</v>
      </c>
    </row>
    <row r="863" spans="1:28" x14ac:dyDescent="0.25">
      <c r="A863" s="7">
        <v>95</v>
      </c>
      <c r="B863" s="7" t="s">
        <v>202</v>
      </c>
      <c r="C863" s="7" t="s">
        <v>102</v>
      </c>
      <c r="D863" s="7" t="s">
        <v>22</v>
      </c>
      <c r="E863" s="7" t="s">
        <v>37</v>
      </c>
      <c r="F863" s="7" t="s">
        <v>100</v>
      </c>
      <c r="G863" s="7">
        <v>25000</v>
      </c>
      <c r="H863" s="7">
        <f t="shared" ref="H863:H878" si="235">+G863-(I863+L863+N863)</f>
        <v>23522.5</v>
      </c>
      <c r="I863" s="7">
        <f t="shared" si="227"/>
        <v>717.5</v>
      </c>
      <c r="J863" s="7">
        <f t="shared" si="228"/>
        <v>1774.9999999999998</v>
      </c>
      <c r="K863" s="7">
        <f t="shared" si="222"/>
        <v>275</v>
      </c>
      <c r="L863" s="7">
        <f t="shared" si="230"/>
        <v>760</v>
      </c>
      <c r="M863" s="7">
        <f t="shared" si="231"/>
        <v>1772.5000000000002</v>
      </c>
      <c r="N863" s="7">
        <v>0</v>
      </c>
      <c r="O863" s="7">
        <f t="shared" ref="O863:O878" si="236">+I863+J863+K863+L863+M863+N863</f>
        <v>5300</v>
      </c>
      <c r="P863" s="7">
        <v>25</v>
      </c>
      <c r="Q863" s="7">
        <v>1638.06</v>
      </c>
      <c r="R863" s="7">
        <v>0</v>
      </c>
      <c r="S863" s="7">
        <v>0</v>
      </c>
      <c r="T863" s="7">
        <v>100</v>
      </c>
      <c r="U863" s="7">
        <f t="shared" si="234"/>
        <v>0</v>
      </c>
      <c r="V863" s="7">
        <v>0</v>
      </c>
      <c r="W863" s="7">
        <f t="shared" si="229"/>
        <v>1763.06</v>
      </c>
      <c r="X863" s="7">
        <f t="shared" si="224"/>
        <v>1477.5</v>
      </c>
      <c r="Y863" s="7">
        <f t="shared" ref="Y863:Y878" si="237">+J863+M863</f>
        <v>3547.5</v>
      </c>
      <c r="Z863" s="7">
        <f t="shared" si="233"/>
        <v>21759.439999999999</v>
      </c>
      <c r="AA863" s="7" t="s">
        <v>879</v>
      </c>
      <c r="AB863" s="7">
        <v>2023</v>
      </c>
    </row>
    <row r="864" spans="1:28" x14ac:dyDescent="0.25">
      <c r="A864" s="7">
        <v>96</v>
      </c>
      <c r="B864" s="7" t="s">
        <v>203</v>
      </c>
      <c r="C864" s="7" t="s">
        <v>102</v>
      </c>
      <c r="D864" s="7" t="s">
        <v>6</v>
      </c>
      <c r="E864" s="7" t="s">
        <v>37</v>
      </c>
      <c r="F864" s="7" t="s">
        <v>100</v>
      </c>
      <c r="G864" s="7">
        <v>15000</v>
      </c>
      <c r="H864" s="7">
        <f t="shared" si="235"/>
        <v>14113.5</v>
      </c>
      <c r="I864" s="7">
        <f t="shared" si="227"/>
        <v>430.5</v>
      </c>
      <c r="J864" s="7">
        <f t="shared" si="228"/>
        <v>1065</v>
      </c>
      <c r="K864" s="7">
        <f t="shared" si="222"/>
        <v>165.00000000000003</v>
      </c>
      <c r="L864" s="7">
        <f t="shared" si="230"/>
        <v>456</v>
      </c>
      <c r="M864" s="7">
        <f t="shared" si="231"/>
        <v>1063.5</v>
      </c>
      <c r="N864" s="7">
        <v>0</v>
      </c>
      <c r="O864" s="7">
        <f t="shared" si="236"/>
        <v>3180</v>
      </c>
      <c r="P864" s="7">
        <v>25</v>
      </c>
      <c r="Q864" s="7">
        <v>0</v>
      </c>
      <c r="R864" s="7">
        <v>0</v>
      </c>
      <c r="S864" s="7">
        <v>0</v>
      </c>
      <c r="T864" s="7">
        <v>100</v>
      </c>
      <c r="U864" s="7">
        <f t="shared" si="234"/>
        <v>0</v>
      </c>
      <c r="V864" s="7">
        <v>0</v>
      </c>
      <c r="W864" s="7">
        <f t="shared" si="229"/>
        <v>125</v>
      </c>
      <c r="X864" s="7">
        <f t="shared" si="224"/>
        <v>886.5</v>
      </c>
      <c r="Y864" s="7">
        <f t="shared" si="237"/>
        <v>2128.5</v>
      </c>
      <c r="Z864" s="7">
        <f t="shared" si="233"/>
        <v>13988.5</v>
      </c>
      <c r="AA864" s="7" t="s">
        <v>879</v>
      </c>
      <c r="AB864" s="7">
        <v>2023</v>
      </c>
    </row>
    <row r="865" spans="1:28" x14ac:dyDescent="0.25">
      <c r="A865" s="7">
        <v>97</v>
      </c>
      <c r="B865" s="7" t="s">
        <v>204</v>
      </c>
      <c r="C865" s="7" t="s">
        <v>102</v>
      </c>
      <c r="D865" s="7" t="s">
        <v>6</v>
      </c>
      <c r="E865" s="7" t="s">
        <v>37</v>
      </c>
      <c r="F865" s="7" t="s">
        <v>100</v>
      </c>
      <c r="G865" s="7">
        <v>15000</v>
      </c>
      <c r="H865" s="7">
        <f t="shared" si="235"/>
        <v>14113.5</v>
      </c>
      <c r="I865" s="7">
        <f t="shared" si="227"/>
        <v>430.5</v>
      </c>
      <c r="J865" s="7">
        <f t="shared" si="228"/>
        <v>1065</v>
      </c>
      <c r="K865" s="7">
        <f t="shared" si="222"/>
        <v>165.00000000000003</v>
      </c>
      <c r="L865" s="7">
        <f t="shared" si="230"/>
        <v>456</v>
      </c>
      <c r="M865" s="7">
        <f t="shared" si="231"/>
        <v>1063.5</v>
      </c>
      <c r="N865" s="7">
        <v>0</v>
      </c>
      <c r="O865" s="7">
        <f t="shared" si="236"/>
        <v>3180</v>
      </c>
      <c r="P865" s="7">
        <v>25</v>
      </c>
      <c r="Q865" s="7">
        <v>0</v>
      </c>
      <c r="R865" s="7">
        <v>0</v>
      </c>
      <c r="S865" s="7">
        <v>0</v>
      </c>
      <c r="T865" s="7">
        <v>100</v>
      </c>
      <c r="U865" s="7">
        <f t="shared" si="234"/>
        <v>0</v>
      </c>
      <c r="V865" s="7">
        <v>0</v>
      </c>
      <c r="W865" s="7">
        <f t="shared" si="229"/>
        <v>125</v>
      </c>
      <c r="X865" s="7">
        <f t="shared" si="224"/>
        <v>886.5</v>
      </c>
      <c r="Y865" s="7">
        <f t="shared" si="237"/>
        <v>2128.5</v>
      </c>
      <c r="Z865" s="7">
        <f t="shared" si="233"/>
        <v>13988.5</v>
      </c>
      <c r="AA865" s="7" t="s">
        <v>879</v>
      </c>
      <c r="AB865" s="7">
        <v>2023</v>
      </c>
    </row>
    <row r="866" spans="1:28" x14ac:dyDescent="0.25">
      <c r="A866" s="7">
        <v>98</v>
      </c>
      <c r="B866" s="7" t="s">
        <v>205</v>
      </c>
      <c r="C866" s="7" t="s">
        <v>102</v>
      </c>
      <c r="D866" s="7" t="s">
        <v>6</v>
      </c>
      <c r="E866" s="7" t="s">
        <v>37</v>
      </c>
      <c r="F866" s="7" t="s">
        <v>100</v>
      </c>
      <c r="G866" s="7">
        <v>25000</v>
      </c>
      <c r="H866" s="7">
        <f t="shared" si="235"/>
        <v>23522.5</v>
      </c>
      <c r="I866" s="7">
        <f t="shared" si="227"/>
        <v>717.5</v>
      </c>
      <c r="J866" s="7">
        <f t="shared" si="228"/>
        <v>1774.9999999999998</v>
      </c>
      <c r="K866" s="7">
        <f t="shared" si="222"/>
        <v>275</v>
      </c>
      <c r="L866" s="7">
        <f t="shared" si="230"/>
        <v>760</v>
      </c>
      <c r="M866" s="7">
        <f t="shared" si="231"/>
        <v>1772.5000000000002</v>
      </c>
      <c r="N866" s="7">
        <v>0</v>
      </c>
      <c r="O866" s="7">
        <f t="shared" si="236"/>
        <v>5300</v>
      </c>
      <c r="P866" s="7">
        <v>25</v>
      </c>
      <c r="Q866" s="7">
        <v>0</v>
      </c>
      <c r="R866" s="7">
        <v>0</v>
      </c>
      <c r="S866" s="7">
        <v>0</v>
      </c>
      <c r="T866" s="7">
        <v>100</v>
      </c>
      <c r="U866" s="7">
        <f t="shared" si="234"/>
        <v>0</v>
      </c>
      <c r="V866" s="7">
        <v>0</v>
      </c>
      <c r="W866" s="7">
        <f t="shared" si="229"/>
        <v>125</v>
      </c>
      <c r="X866" s="7">
        <f t="shared" si="224"/>
        <v>1477.5</v>
      </c>
      <c r="Y866" s="7">
        <f t="shared" si="237"/>
        <v>3547.5</v>
      </c>
      <c r="Z866" s="7">
        <f t="shared" si="233"/>
        <v>23397.5</v>
      </c>
      <c r="AA866" s="7" t="s">
        <v>879</v>
      </c>
      <c r="AB866" s="7">
        <v>2023</v>
      </c>
    </row>
    <row r="867" spans="1:28" x14ac:dyDescent="0.25">
      <c r="A867" s="7">
        <v>99</v>
      </c>
      <c r="B867" s="7" t="s">
        <v>813</v>
      </c>
      <c r="C867" s="7" t="s">
        <v>102</v>
      </c>
      <c r="D867" s="7" t="s">
        <v>94</v>
      </c>
      <c r="E867" s="7" t="s">
        <v>37</v>
      </c>
      <c r="F867" s="7" t="s">
        <v>100</v>
      </c>
      <c r="G867" s="7">
        <v>25000</v>
      </c>
      <c r="H867" s="7">
        <f t="shared" si="235"/>
        <v>23522.5</v>
      </c>
      <c r="I867" s="7">
        <f t="shared" si="227"/>
        <v>717.5</v>
      </c>
      <c r="J867" s="7">
        <f t="shared" si="228"/>
        <v>1774.9999999999998</v>
      </c>
      <c r="K867" s="7">
        <f t="shared" si="222"/>
        <v>275</v>
      </c>
      <c r="L867" s="7">
        <f t="shared" si="230"/>
        <v>760</v>
      </c>
      <c r="M867" s="7">
        <f t="shared" si="231"/>
        <v>1772.5000000000002</v>
      </c>
      <c r="N867" s="7">
        <v>0</v>
      </c>
      <c r="O867" s="7">
        <f t="shared" si="236"/>
        <v>5300</v>
      </c>
      <c r="P867" s="7">
        <v>25</v>
      </c>
      <c r="Q867" s="7">
        <v>2100.16</v>
      </c>
      <c r="R867" s="7">
        <v>0</v>
      </c>
      <c r="S867" s="7">
        <v>0</v>
      </c>
      <c r="T867" s="7">
        <v>100</v>
      </c>
      <c r="U867" s="7">
        <f t="shared" si="234"/>
        <v>0</v>
      </c>
      <c r="V867" s="7">
        <v>0</v>
      </c>
      <c r="W867" s="7">
        <f t="shared" si="229"/>
        <v>2225.16</v>
      </c>
      <c r="X867" s="7">
        <f t="shared" si="224"/>
        <v>1477.5</v>
      </c>
      <c r="Y867" s="7">
        <f t="shared" si="237"/>
        <v>3547.5</v>
      </c>
      <c r="Z867" s="7">
        <f t="shared" si="233"/>
        <v>21297.34</v>
      </c>
      <c r="AA867" s="7" t="s">
        <v>879</v>
      </c>
      <c r="AB867" s="7">
        <v>2023</v>
      </c>
    </row>
    <row r="868" spans="1:28" x14ac:dyDescent="0.25">
      <c r="A868" s="7">
        <v>100</v>
      </c>
      <c r="B868" s="7" t="s">
        <v>802</v>
      </c>
      <c r="C868" s="7" t="s">
        <v>103</v>
      </c>
      <c r="D868" s="7" t="s">
        <v>22</v>
      </c>
      <c r="E868" s="7" t="s">
        <v>54</v>
      </c>
      <c r="F868" s="7" t="s">
        <v>100</v>
      </c>
      <c r="G868" s="7">
        <v>30000</v>
      </c>
      <c r="H868" s="7">
        <f t="shared" si="235"/>
        <v>28227</v>
      </c>
      <c r="I868" s="7">
        <f t="shared" si="227"/>
        <v>861</v>
      </c>
      <c r="J868" s="7">
        <f t="shared" si="228"/>
        <v>2130</v>
      </c>
      <c r="K868" s="7">
        <f t="shared" si="222"/>
        <v>330.00000000000006</v>
      </c>
      <c r="L868" s="7">
        <f t="shared" si="230"/>
        <v>912</v>
      </c>
      <c r="M868" s="7">
        <f t="shared" si="231"/>
        <v>2127</v>
      </c>
      <c r="N868" s="7">
        <v>0</v>
      </c>
      <c r="O868" s="7">
        <f t="shared" si="236"/>
        <v>6360</v>
      </c>
      <c r="P868" s="7">
        <v>25</v>
      </c>
      <c r="Q868" s="7">
        <v>4777.8999999999996</v>
      </c>
      <c r="R868" s="7">
        <v>0</v>
      </c>
      <c r="S868" s="7">
        <v>0</v>
      </c>
      <c r="T868" s="7">
        <v>100</v>
      </c>
      <c r="U868" s="7">
        <f t="shared" si="234"/>
        <v>0</v>
      </c>
      <c r="V868" s="7">
        <v>0</v>
      </c>
      <c r="W868" s="7">
        <f t="shared" si="229"/>
        <v>4902.8999999999996</v>
      </c>
      <c r="X868" s="7">
        <f t="shared" si="224"/>
        <v>1773</v>
      </c>
      <c r="Y868" s="7">
        <f t="shared" si="237"/>
        <v>4257</v>
      </c>
      <c r="Z868" s="7">
        <f t="shared" si="233"/>
        <v>23324.1</v>
      </c>
      <c r="AA868" s="7" t="s">
        <v>879</v>
      </c>
      <c r="AB868" s="7">
        <v>2023</v>
      </c>
    </row>
    <row r="869" spans="1:28" x14ac:dyDescent="0.25">
      <c r="A869" s="7">
        <v>101</v>
      </c>
      <c r="B869" s="7" t="s">
        <v>193</v>
      </c>
      <c r="C869" s="7" t="s">
        <v>103</v>
      </c>
      <c r="D869" s="7" t="s">
        <v>22</v>
      </c>
      <c r="E869" s="7" t="s">
        <v>54</v>
      </c>
      <c r="F869" s="7" t="s">
        <v>100</v>
      </c>
      <c r="G869" s="7">
        <v>30000</v>
      </c>
      <c r="H869" s="7">
        <f t="shared" si="235"/>
        <v>26649.57</v>
      </c>
      <c r="I869" s="7">
        <f t="shared" si="227"/>
        <v>861</v>
      </c>
      <c r="J869" s="7">
        <f t="shared" si="228"/>
        <v>2130</v>
      </c>
      <c r="K869" s="7">
        <f t="shared" si="222"/>
        <v>330.00000000000006</v>
      </c>
      <c r="L869" s="7">
        <f t="shared" si="230"/>
        <v>912</v>
      </c>
      <c r="M869" s="7">
        <f t="shared" si="231"/>
        <v>2127</v>
      </c>
      <c r="N869" s="7">
        <v>1577.43</v>
      </c>
      <c r="O869" s="7">
        <f t="shared" si="236"/>
        <v>7937.43</v>
      </c>
      <c r="P869" s="7">
        <v>25</v>
      </c>
      <c r="Q869" s="7">
        <v>500</v>
      </c>
      <c r="R869" s="7">
        <v>0</v>
      </c>
      <c r="S869" s="7">
        <v>0</v>
      </c>
      <c r="T869" s="7">
        <v>100</v>
      </c>
      <c r="U869" s="7">
        <f t="shared" si="234"/>
        <v>0</v>
      </c>
      <c r="V869" s="7">
        <v>0</v>
      </c>
      <c r="W869" s="7">
        <f t="shared" si="229"/>
        <v>625</v>
      </c>
      <c r="X869" s="7">
        <f t="shared" si="224"/>
        <v>3350.4300000000003</v>
      </c>
      <c r="Y869" s="7">
        <f t="shared" si="237"/>
        <v>4257</v>
      </c>
      <c r="Z869" s="7">
        <f t="shared" si="233"/>
        <v>26024.57</v>
      </c>
      <c r="AA869" s="7" t="s">
        <v>879</v>
      </c>
      <c r="AB869" s="7">
        <v>2023</v>
      </c>
    </row>
    <row r="870" spans="1:28" x14ac:dyDescent="0.25">
      <c r="A870" s="7">
        <v>102</v>
      </c>
      <c r="B870" s="7" t="s">
        <v>197</v>
      </c>
      <c r="C870" s="7" t="s">
        <v>103</v>
      </c>
      <c r="D870" s="7" t="s">
        <v>94</v>
      </c>
      <c r="E870" s="7" t="s">
        <v>54</v>
      </c>
      <c r="F870" s="7" t="s">
        <v>100</v>
      </c>
      <c r="G870" s="7">
        <v>30000</v>
      </c>
      <c r="H870" s="7">
        <f t="shared" si="235"/>
        <v>28227</v>
      </c>
      <c r="I870" s="7">
        <f t="shared" si="227"/>
        <v>861</v>
      </c>
      <c r="J870" s="7">
        <f t="shared" si="228"/>
        <v>2130</v>
      </c>
      <c r="K870" s="7">
        <f t="shared" si="222"/>
        <v>330.00000000000006</v>
      </c>
      <c r="L870" s="7">
        <f t="shared" si="230"/>
        <v>912</v>
      </c>
      <c r="M870" s="7">
        <f t="shared" si="231"/>
        <v>2127</v>
      </c>
      <c r="N870" s="7">
        <v>0</v>
      </c>
      <c r="O870" s="7">
        <f t="shared" si="236"/>
        <v>6360</v>
      </c>
      <c r="P870" s="7">
        <v>25</v>
      </c>
      <c r="Q870" s="7">
        <v>0</v>
      </c>
      <c r="R870" s="7">
        <v>0</v>
      </c>
      <c r="S870" s="7">
        <v>0</v>
      </c>
      <c r="T870" s="7">
        <v>100</v>
      </c>
      <c r="U870" s="7">
        <f t="shared" si="234"/>
        <v>0</v>
      </c>
      <c r="V870" s="7">
        <v>0</v>
      </c>
      <c r="W870" s="7">
        <f t="shared" si="229"/>
        <v>125</v>
      </c>
      <c r="X870" s="7">
        <f t="shared" si="224"/>
        <v>1773</v>
      </c>
      <c r="Y870" s="7">
        <f t="shared" si="237"/>
        <v>4257</v>
      </c>
      <c r="Z870" s="7">
        <f t="shared" si="233"/>
        <v>28102</v>
      </c>
      <c r="AA870" s="7" t="s">
        <v>879</v>
      </c>
      <c r="AB870" s="7">
        <v>2023</v>
      </c>
    </row>
    <row r="871" spans="1:28" x14ac:dyDescent="0.25">
      <c r="A871" s="7">
        <v>103</v>
      </c>
      <c r="B871" s="7" t="s">
        <v>198</v>
      </c>
      <c r="C871" s="7" t="s">
        <v>103</v>
      </c>
      <c r="D871" s="7" t="s">
        <v>22</v>
      </c>
      <c r="E871" s="7" t="s">
        <v>54</v>
      </c>
      <c r="F871" s="7" t="s">
        <v>100</v>
      </c>
      <c r="G871" s="7">
        <v>30000</v>
      </c>
      <c r="H871" s="7">
        <f t="shared" si="235"/>
        <v>28227</v>
      </c>
      <c r="I871" s="7">
        <f t="shared" si="227"/>
        <v>861</v>
      </c>
      <c r="J871" s="7">
        <f t="shared" si="228"/>
        <v>2130</v>
      </c>
      <c r="K871" s="7">
        <f t="shared" si="222"/>
        <v>330.00000000000006</v>
      </c>
      <c r="L871" s="7">
        <f t="shared" si="230"/>
        <v>912</v>
      </c>
      <c r="M871" s="7">
        <f t="shared" si="231"/>
        <v>2127</v>
      </c>
      <c r="N871" s="7">
        <v>0</v>
      </c>
      <c r="O871" s="7">
        <f t="shared" si="236"/>
        <v>6360</v>
      </c>
      <c r="P871" s="7">
        <v>25</v>
      </c>
      <c r="Q871" s="7">
        <v>4073.69</v>
      </c>
      <c r="R871" s="7">
        <v>0</v>
      </c>
      <c r="S871" s="7">
        <v>0</v>
      </c>
      <c r="T871" s="7">
        <v>100</v>
      </c>
      <c r="U871" s="7">
        <f t="shared" si="234"/>
        <v>0</v>
      </c>
      <c r="V871" s="7">
        <v>0</v>
      </c>
      <c r="W871" s="7">
        <f t="shared" si="229"/>
        <v>4198.6900000000005</v>
      </c>
      <c r="X871" s="7">
        <f t="shared" si="224"/>
        <v>1773</v>
      </c>
      <c r="Y871" s="7">
        <f t="shared" si="237"/>
        <v>4257</v>
      </c>
      <c r="Z871" s="7">
        <f t="shared" si="233"/>
        <v>24028.309999999998</v>
      </c>
      <c r="AA871" s="7" t="s">
        <v>879</v>
      </c>
      <c r="AB871" s="7">
        <v>2023</v>
      </c>
    </row>
    <row r="872" spans="1:28" x14ac:dyDescent="0.25">
      <c r="A872" s="7">
        <v>104</v>
      </c>
      <c r="B872" s="7" t="s">
        <v>200</v>
      </c>
      <c r="C872" s="7" t="s">
        <v>103</v>
      </c>
      <c r="D872" s="7" t="s">
        <v>19</v>
      </c>
      <c r="E872" s="7" t="s">
        <v>60</v>
      </c>
      <c r="F872" s="7" t="s">
        <v>100</v>
      </c>
      <c r="G872" s="7">
        <v>35000</v>
      </c>
      <c r="H872" s="7">
        <f t="shared" si="235"/>
        <v>32931.5</v>
      </c>
      <c r="I872" s="7">
        <f t="shared" si="227"/>
        <v>1004.5</v>
      </c>
      <c r="J872" s="7">
        <f t="shared" si="228"/>
        <v>2485</v>
      </c>
      <c r="K872" s="7">
        <f t="shared" si="222"/>
        <v>385.00000000000006</v>
      </c>
      <c r="L872" s="7">
        <f t="shared" si="230"/>
        <v>1064</v>
      </c>
      <c r="M872" s="7">
        <f t="shared" si="231"/>
        <v>2481.5</v>
      </c>
      <c r="N872" s="7">
        <v>0</v>
      </c>
      <c r="O872" s="7">
        <f t="shared" si="236"/>
        <v>7420</v>
      </c>
      <c r="P872" s="7">
        <v>25</v>
      </c>
      <c r="Q872" s="7">
        <v>17474.189999999999</v>
      </c>
      <c r="R872" s="7">
        <v>0</v>
      </c>
      <c r="S872" s="7">
        <v>2258.86</v>
      </c>
      <c r="T872" s="7">
        <v>100</v>
      </c>
      <c r="U872" s="7">
        <f t="shared" si="234"/>
        <v>0</v>
      </c>
      <c r="V872" s="7">
        <v>0</v>
      </c>
      <c r="W872" s="7">
        <f t="shared" si="229"/>
        <v>19858.05</v>
      </c>
      <c r="X872" s="7">
        <f t="shared" si="224"/>
        <v>2068.5</v>
      </c>
      <c r="Y872" s="7">
        <f t="shared" si="237"/>
        <v>4966.5</v>
      </c>
      <c r="Z872" s="7">
        <f t="shared" si="233"/>
        <v>13073.45</v>
      </c>
      <c r="AA872" s="7" t="s">
        <v>879</v>
      </c>
      <c r="AB872" s="7">
        <v>2023</v>
      </c>
    </row>
    <row r="873" spans="1:28" x14ac:dyDescent="0.25">
      <c r="A873" s="7">
        <v>105</v>
      </c>
      <c r="B873" s="7" t="s">
        <v>814</v>
      </c>
      <c r="C873" s="7" t="s">
        <v>103</v>
      </c>
      <c r="D873" s="7" t="s">
        <v>811</v>
      </c>
      <c r="E873" s="7" t="s">
        <v>54</v>
      </c>
      <c r="F873" s="7" t="s">
        <v>99</v>
      </c>
      <c r="G873" s="7">
        <v>45000</v>
      </c>
      <c r="H873" s="7">
        <f t="shared" si="235"/>
        <v>42340.5</v>
      </c>
      <c r="I873" s="7">
        <f t="shared" si="227"/>
        <v>1291.5</v>
      </c>
      <c r="J873" s="7">
        <f t="shared" si="228"/>
        <v>3194.9999999999995</v>
      </c>
      <c r="K873" s="7">
        <f t="shared" si="222"/>
        <v>495.00000000000006</v>
      </c>
      <c r="L873" s="7">
        <f t="shared" si="230"/>
        <v>1368</v>
      </c>
      <c r="M873" s="7">
        <f t="shared" si="231"/>
        <v>3190.5</v>
      </c>
      <c r="N873" s="7">
        <v>0</v>
      </c>
      <c r="O873" s="7">
        <f t="shared" si="236"/>
        <v>9540</v>
      </c>
      <c r="P873" s="7">
        <v>25</v>
      </c>
      <c r="Q873" s="7">
        <v>1500</v>
      </c>
      <c r="R873" s="7">
        <v>0</v>
      </c>
      <c r="S873" s="7">
        <v>797.28</v>
      </c>
      <c r="T873" s="7">
        <v>100</v>
      </c>
      <c r="U873" s="7">
        <v>0</v>
      </c>
      <c r="V873" s="7">
        <v>0</v>
      </c>
      <c r="W873" s="7">
        <f>P873+Q873+R873+S873+T873+U873</f>
        <v>2422.2799999999997</v>
      </c>
      <c r="X873" s="7">
        <f t="shared" si="224"/>
        <v>2659.5</v>
      </c>
      <c r="Y873" s="7">
        <f t="shared" si="237"/>
        <v>6385.5</v>
      </c>
      <c r="Z873" s="7">
        <f>+G873-(W873+X873)</f>
        <v>39918.22</v>
      </c>
      <c r="AA873" s="7" t="s">
        <v>879</v>
      </c>
      <c r="AB873" s="7">
        <v>2023</v>
      </c>
    </row>
    <row r="874" spans="1:28" x14ac:dyDescent="0.25">
      <c r="A874" s="7">
        <v>106</v>
      </c>
      <c r="B874" s="7" t="s">
        <v>882</v>
      </c>
      <c r="C874" s="7" t="s">
        <v>103</v>
      </c>
      <c r="D874" s="7" t="s">
        <v>94</v>
      </c>
      <c r="E874" s="7" t="s">
        <v>883</v>
      </c>
      <c r="F874" s="7" t="s">
        <v>84</v>
      </c>
      <c r="G874" s="7">
        <v>26000</v>
      </c>
      <c r="H874" s="7">
        <f t="shared" si="235"/>
        <v>24463.4</v>
      </c>
      <c r="I874" s="7">
        <f t="shared" si="227"/>
        <v>746.2</v>
      </c>
      <c r="J874" s="7">
        <f t="shared" si="228"/>
        <v>1845.9999999999998</v>
      </c>
      <c r="K874" s="7">
        <f t="shared" si="222"/>
        <v>286.00000000000006</v>
      </c>
      <c r="L874" s="7">
        <f t="shared" si="230"/>
        <v>790.4</v>
      </c>
      <c r="M874" s="7">
        <f t="shared" si="231"/>
        <v>1843.4</v>
      </c>
      <c r="N874" s="7">
        <v>0</v>
      </c>
      <c r="O874" s="7">
        <f t="shared" si="236"/>
        <v>5512</v>
      </c>
      <c r="P874" s="7">
        <v>25</v>
      </c>
      <c r="Q874" s="7">
        <v>0</v>
      </c>
      <c r="R874" s="7">
        <v>0</v>
      </c>
      <c r="S874" s="7">
        <v>0</v>
      </c>
      <c r="T874" s="7">
        <v>100</v>
      </c>
      <c r="U874" s="7">
        <f t="shared" si="234"/>
        <v>0</v>
      </c>
      <c r="V874" s="7">
        <v>0</v>
      </c>
      <c r="W874" s="7">
        <f t="shared" ref="W874:W878" si="238">P874+Q874+R874+S874+T874+U874</f>
        <v>125</v>
      </c>
      <c r="X874" s="7">
        <f t="shared" si="224"/>
        <v>1536.6</v>
      </c>
      <c r="Y874" s="7">
        <f t="shared" si="237"/>
        <v>3689.3999999999996</v>
      </c>
      <c r="Z874" s="7">
        <f t="shared" ref="Z874:Z878" si="239">+G874-(W874+X874)</f>
        <v>24338.400000000001</v>
      </c>
      <c r="AA874" s="7" t="s">
        <v>879</v>
      </c>
      <c r="AB874" s="7">
        <v>2023</v>
      </c>
    </row>
    <row r="875" spans="1:28" x14ac:dyDescent="0.25">
      <c r="A875" s="7">
        <v>107</v>
      </c>
      <c r="B875" s="7" t="s">
        <v>884</v>
      </c>
      <c r="C875" s="7" t="s">
        <v>103</v>
      </c>
      <c r="D875" s="7" t="s">
        <v>94</v>
      </c>
      <c r="E875" s="7" t="s">
        <v>54</v>
      </c>
      <c r="F875" s="7" t="s">
        <v>84</v>
      </c>
      <c r="G875" s="7">
        <v>25000</v>
      </c>
      <c r="H875" s="7">
        <f t="shared" si="235"/>
        <v>23522.5</v>
      </c>
      <c r="I875" s="7">
        <f t="shared" si="227"/>
        <v>717.5</v>
      </c>
      <c r="J875" s="7">
        <f t="shared" si="228"/>
        <v>1774.9999999999998</v>
      </c>
      <c r="K875" s="7">
        <f t="shared" si="222"/>
        <v>275</v>
      </c>
      <c r="L875" s="7">
        <f t="shared" si="230"/>
        <v>760</v>
      </c>
      <c r="M875" s="7">
        <f t="shared" si="231"/>
        <v>1772.5000000000002</v>
      </c>
      <c r="N875" s="7">
        <v>0</v>
      </c>
      <c r="O875" s="7">
        <f t="shared" si="236"/>
        <v>5300</v>
      </c>
      <c r="P875" s="7">
        <v>25</v>
      </c>
      <c r="Q875" s="7">
        <v>0</v>
      </c>
      <c r="R875" s="7">
        <v>0</v>
      </c>
      <c r="S875" s="7">
        <v>0</v>
      </c>
      <c r="T875" s="7">
        <v>100</v>
      </c>
      <c r="U875" s="7">
        <f t="shared" si="234"/>
        <v>0</v>
      </c>
      <c r="V875" s="7">
        <v>0</v>
      </c>
      <c r="W875" s="7">
        <f t="shared" si="238"/>
        <v>125</v>
      </c>
      <c r="X875" s="7">
        <f t="shared" si="224"/>
        <v>1477.5</v>
      </c>
      <c r="Y875" s="7">
        <f t="shared" si="237"/>
        <v>3547.5</v>
      </c>
      <c r="Z875" s="7">
        <f t="shared" si="239"/>
        <v>23397.5</v>
      </c>
      <c r="AA875" s="7" t="s">
        <v>879</v>
      </c>
      <c r="AB875" s="7">
        <v>2023</v>
      </c>
    </row>
    <row r="876" spans="1:28" x14ac:dyDescent="0.25">
      <c r="A876" s="7">
        <v>108</v>
      </c>
      <c r="B876" s="7" t="s">
        <v>885</v>
      </c>
      <c r="C876" s="7" t="s">
        <v>103</v>
      </c>
      <c r="D876" s="7" t="s">
        <v>94</v>
      </c>
      <c r="E876" s="7" t="s">
        <v>886</v>
      </c>
      <c r="F876" s="7" t="s">
        <v>84</v>
      </c>
      <c r="G876" s="7">
        <v>20000</v>
      </c>
      <c r="H876" s="7">
        <f t="shared" si="235"/>
        <v>18818</v>
      </c>
      <c r="I876" s="7">
        <f t="shared" si="227"/>
        <v>574</v>
      </c>
      <c r="J876" s="7">
        <f t="shared" si="228"/>
        <v>1419.9999999999998</v>
      </c>
      <c r="K876" s="7">
        <f t="shared" si="222"/>
        <v>220.00000000000003</v>
      </c>
      <c r="L876" s="7">
        <f t="shared" si="230"/>
        <v>608</v>
      </c>
      <c r="M876" s="7">
        <f t="shared" si="231"/>
        <v>1418</v>
      </c>
      <c r="N876" s="7">
        <v>0</v>
      </c>
      <c r="O876" s="7">
        <f t="shared" si="236"/>
        <v>4240</v>
      </c>
      <c r="P876" s="7">
        <v>25</v>
      </c>
      <c r="Q876" s="7">
        <v>0</v>
      </c>
      <c r="R876" s="7">
        <v>0</v>
      </c>
      <c r="S876" s="7">
        <v>0</v>
      </c>
      <c r="T876" s="7">
        <v>100</v>
      </c>
      <c r="U876" s="7">
        <f t="shared" si="234"/>
        <v>0</v>
      </c>
      <c r="V876" s="7">
        <v>0</v>
      </c>
      <c r="W876" s="7">
        <f t="shared" si="238"/>
        <v>125</v>
      </c>
      <c r="X876" s="7">
        <f t="shared" si="224"/>
        <v>1182</v>
      </c>
      <c r="Y876" s="7">
        <f t="shared" si="237"/>
        <v>2838</v>
      </c>
      <c r="Z876" s="7">
        <f t="shared" si="239"/>
        <v>18693</v>
      </c>
      <c r="AA876" s="7" t="s">
        <v>879</v>
      </c>
      <c r="AB876" s="7">
        <v>2023</v>
      </c>
    </row>
    <row r="877" spans="1:28" x14ac:dyDescent="0.25">
      <c r="A877" s="7">
        <v>109</v>
      </c>
      <c r="B877" s="7" t="s">
        <v>887</v>
      </c>
      <c r="C877" s="7" t="s">
        <v>102</v>
      </c>
      <c r="D877" s="7" t="s">
        <v>94</v>
      </c>
      <c r="E877" s="7" t="s">
        <v>32</v>
      </c>
      <c r="F877" s="7" t="s">
        <v>84</v>
      </c>
      <c r="G877" s="7">
        <v>46000</v>
      </c>
      <c r="H877" s="7">
        <f t="shared" si="235"/>
        <v>43281.4</v>
      </c>
      <c r="I877" s="7">
        <f t="shared" si="227"/>
        <v>1320.2</v>
      </c>
      <c r="J877" s="7">
        <f t="shared" si="228"/>
        <v>3265.9999999999995</v>
      </c>
      <c r="K877" s="7">
        <f t="shared" si="222"/>
        <v>506.00000000000006</v>
      </c>
      <c r="L877" s="7">
        <f t="shared" si="230"/>
        <v>1398.4</v>
      </c>
      <c r="M877" s="7">
        <f t="shared" si="231"/>
        <v>3261.4</v>
      </c>
      <c r="N877" s="7">
        <v>0</v>
      </c>
      <c r="O877" s="7">
        <f t="shared" si="236"/>
        <v>9752</v>
      </c>
      <c r="P877" s="7">
        <v>25</v>
      </c>
      <c r="Q877" s="7">
        <v>0</v>
      </c>
      <c r="R877" s="7">
        <v>0</v>
      </c>
      <c r="S877" s="7">
        <v>0</v>
      </c>
      <c r="T877" s="7">
        <v>100</v>
      </c>
      <c r="U877" s="7">
        <f t="shared" si="234"/>
        <v>1289.4598750000005</v>
      </c>
      <c r="V877" s="7">
        <v>0</v>
      </c>
      <c r="W877" s="7">
        <f t="shared" si="238"/>
        <v>1414.4598750000005</v>
      </c>
      <c r="X877" s="7">
        <f t="shared" si="224"/>
        <v>2718.6000000000004</v>
      </c>
      <c r="Y877" s="7">
        <f t="shared" si="237"/>
        <v>6527.4</v>
      </c>
      <c r="Z877" s="7">
        <f t="shared" si="239"/>
        <v>41866.940125000001</v>
      </c>
      <c r="AA877" s="7" t="s">
        <v>879</v>
      </c>
      <c r="AB877" s="7">
        <v>2023</v>
      </c>
    </row>
    <row r="878" spans="1:28" x14ac:dyDescent="0.25">
      <c r="A878" s="7">
        <v>110</v>
      </c>
      <c r="B878" s="7" t="s">
        <v>888</v>
      </c>
      <c r="C878" s="7" t="s">
        <v>103</v>
      </c>
      <c r="D878" s="7" t="s">
        <v>826</v>
      </c>
      <c r="E878" s="7" t="s">
        <v>80</v>
      </c>
      <c r="F878" s="7" t="s">
        <v>84</v>
      </c>
      <c r="G878" s="7">
        <v>130000</v>
      </c>
      <c r="H878" s="7">
        <f t="shared" si="235"/>
        <v>122317</v>
      </c>
      <c r="I878" s="7">
        <f t="shared" si="227"/>
        <v>3731</v>
      </c>
      <c r="J878" s="7">
        <f t="shared" si="228"/>
        <v>9230</v>
      </c>
      <c r="K878" s="7">
        <f t="shared" si="222"/>
        <v>822.89</v>
      </c>
      <c r="L878" s="7">
        <f t="shared" si="230"/>
        <v>3952</v>
      </c>
      <c r="M878" s="7">
        <f t="shared" si="231"/>
        <v>9217</v>
      </c>
      <c r="N878" s="7">
        <v>0</v>
      </c>
      <c r="O878" s="7">
        <f t="shared" si="236"/>
        <v>26952.89</v>
      </c>
      <c r="P878" s="7">
        <v>25</v>
      </c>
      <c r="Q878" s="7">
        <v>0</v>
      </c>
      <c r="R878" s="7">
        <v>0</v>
      </c>
      <c r="S878" s="7">
        <v>1079.79</v>
      </c>
      <c r="T878" s="7">
        <v>100</v>
      </c>
      <c r="U878" s="7">
        <f t="shared" si="234"/>
        <v>19162.187291666665</v>
      </c>
      <c r="V878" s="7">
        <v>0</v>
      </c>
      <c r="W878" s="7">
        <f t="shared" si="238"/>
        <v>20366.977291666666</v>
      </c>
      <c r="X878" s="7">
        <f t="shared" si="224"/>
        <v>7683</v>
      </c>
      <c r="Y878" s="7">
        <f t="shared" si="237"/>
        <v>18447</v>
      </c>
      <c r="Z878" s="7">
        <f t="shared" si="239"/>
        <v>101950.02270833333</v>
      </c>
      <c r="AA878" s="7" t="s">
        <v>879</v>
      </c>
      <c r="AB878" s="7">
        <v>2023</v>
      </c>
    </row>
    <row r="879" spans="1:28" x14ac:dyDescent="0.25">
      <c r="A879" s="7">
        <v>1</v>
      </c>
      <c r="B879" s="7" t="s">
        <v>807</v>
      </c>
      <c r="C879" s="7" t="s">
        <v>103</v>
      </c>
      <c r="D879" s="7" t="s">
        <v>826</v>
      </c>
      <c r="E879" s="7" t="s">
        <v>27</v>
      </c>
      <c r="F879" s="7" t="s">
        <v>98</v>
      </c>
      <c r="G879" s="7">
        <v>360000</v>
      </c>
      <c r="H879" s="7">
        <f>+G879-(I879+L879+N879)</f>
        <v>342405.16</v>
      </c>
      <c r="I879" s="7">
        <f>IF(G879&lt;=374040,G879*2.87%,9334.68)</f>
        <v>10332</v>
      </c>
      <c r="J879" s="7">
        <f>IF(G879&lt;=374040,G879*7.1%,23092.75)</f>
        <v>25559.999999999996</v>
      </c>
      <c r="K879" s="7">
        <f>IF(G879&lt;=74808,G879*1.1%,822.89)</f>
        <v>822.89</v>
      </c>
      <c r="L879" s="7">
        <v>5685.41</v>
      </c>
      <c r="M879" s="7">
        <v>13259.72</v>
      </c>
      <c r="N879" s="7">
        <v>1577.43</v>
      </c>
      <c r="O879" s="7">
        <f>+I879+J879+K879+L879+M879+N879</f>
        <v>57237.450000000004</v>
      </c>
      <c r="P879" s="7">
        <v>25</v>
      </c>
      <c r="Q879" s="7">
        <v>0</v>
      </c>
      <c r="R879" s="7">
        <v>0</v>
      </c>
      <c r="S879" s="7">
        <v>1328.8</v>
      </c>
      <c r="T879" s="7">
        <v>0</v>
      </c>
      <c r="U879" s="7">
        <v>74184.149999999994</v>
      </c>
      <c r="V879" s="7">
        <v>0</v>
      </c>
      <c r="W879" s="7">
        <f>P879+Q879+R879+S879+T879+U879</f>
        <v>75537.95</v>
      </c>
      <c r="X879" s="7">
        <f>+I879+L879+N879</f>
        <v>17594.84</v>
      </c>
      <c r="Y879" s="7">
        <f>+J879+M879</f>
        <v>38819.719999999994</v>
      </c>
      <c r="Z879" s="7">
        <f>+G879-(W879+X879)</f>
        <v>266867.21000000002</v>
      </c>
      <c r="AA879" s="7" t="s">
        <v>227</v>
      </c>
      <c r="AB879" s="7">
        <v>2023</v>
      </c>
    </row>
    <row r="880" spans="1:28" x14ac:dyDescent="0.25">
      <c r="A880" s="7">
        <v>2</v>
      </c>
      <c r="B880" s="7" t="s">
        <v>784</v>
      </c>
      <c r="C880" s="7" t="s">
        <v>102</v>
      </c>
      <c r="D880" s="7" t="s">
        <v>19</v>
      </c>
      <c r="E880" s="7" t="s">
        <v>71</v>
      </c>
      <c r="F880" s="7" t="s">
        <v>98</v>
      </c>
      <c r="G880" s="7">
        <v>300000</v>
      </c>
      <c r="H880" s="7">
        <f>+G880-(I880+L880+N880)</f>
        <v>285704.59000000003</v>
      </c>
      <c r="I880" s="7">
        <f t="shared" ref="I880:I944" si="240">IF(G880&lt;=374040,G880*2.87%,9334.68)</f>
        <v>8610</v>
      </c>
      <c r="J880" s="7">
        <f t="shared" ref="J880:J944" si="241">IF(G880&lt;=374040,G880*7.1%,23092.75)</f>
        <v>21299.999999999996</v>
      </c>
      <c r="K880" s="7">
        <f t="shared" ref="K880:K943" si="242">IF(G880&lt;=74808,G880*1.1%,822.89)</f>
        <v>822.89</v>
      </c>
      <c r="L880" s="7">
        <v>5685.41</v>
      </c>
      <c r="M880" s="7">
        <v>13259.72</v>
      </c>
      <c r="N880" s="7">
        <v>0</v>
      </c>
      <c r="O880" s="7">
        <f t="shared" ref="O880:O943" si="243">+I880+J880+K880+L880+M880+N880</f>
        <v>49678.02</v>
      </c>
      <c r="P880" s="7">
        <v>25</v>
      </c>
      <c r="Q880" s="7">
        <v>0</v>
      </c>
      <c r="R880" s="7">
        <v>0</v>
      </c>
      <c r="S880" s="7">
        <v>0</v>
      </c>
      <c r="T880" s="7">
        <v>0</v>
      </c>
      <c r="U880" s="7">
        <v>60009.02</v>
      </c>
      <c r="V880" s="7">
        <v>0</v>
      </c>
      <c r="W880" s="7">
        <f>P880+Q880+R880+S880+T880+U880</f>
        <v>60034.02</v>
      </c>
      <c r="X880" s="7">
        <f t="shared" ref="X880:X943" si="244">+I880+L880+N880</f>
        <v>14295.41</v>
      </c>
      <c r="Y880" s="7">
        <f t="shared" ref="Y880:Y894" si="245">+J880+M880</f>
        <v>34559.719999999994</v>
      </c>
      <c r="Z880" s="7">
        <f t="shared" ref="Z880:Z943" si="246">+G880-(W880+X880)</f>
        <v>225670.57</v>
      </c>
      <c r="AA880" s="7" t="s">
        <v>227</v>
      </c>
      <c r="AB880" s="7">
        <v>2023</v>
      </c>
    </row>
    <row r="881" spans="1:28" x14ac:dyDescent="0.25">
      <c r="A881" s="7">
        <v>3</v>
      </c>
      <c r="B881" s="7" t="s">
        <v>110</v>
      </c>
      <c r="C881" s="7" t="s">
        <v>103</v>
      </c>
      <c r="D881" s="7" t="s">
        <v>10</v>
      </c>
      <c r="E881" s="7" t="s">
        <v>53</v>
      </c>
      <c r="F881" s="7" t="s">
        <v>98</v>
      </c>
      <c r="G881" s="7">
        <v>300000</v>
      </c>
      <c r="H881" s="7">
        <f t="shared" ref="H881:H944" si="247">+G881-(I881+L881+N881)</f>
        <v>284127.15999999997</v>
      </c>
      <c r="I881" s="7">
        <f t="shared" si="240"/>
        <v>8610</v>
      </c>
      <c r="J881" s="7">
        <f t="shared" si="241"/>
        <v>21299.999999999996</v>
      </c>
      <c r="K881" s="7">
        <f t="shared" si="242"/>
        <v>822.89</v>
      </c>
      <c r="L881" s="7">
        <v>5685.41</v>
      </c>
      <c r="M881" s="7">
        <v>13259.72</v>
      </c>
      <c r="N881" s="7">
        <v>1577.43</v>
      </c>
      <c r="O881" s="7">
        <f t="shared" si="243"/>
        <v>51255.45</v>
      </c>
      <c r="P881" s="7">
        <v>25</v>
      </c>
      <c r="Q881" s="7">
        <v>0</v>
      </c>
      <c r="R881" s="7">
        <v>0</v>
      </c>
      <c r="S881" s="7">
        <v>1328.8</v>
      </c>
      <c r="T881" s="7">
        <v>0</v>
      </c>
      <c r="U881" s="7">
        <v>60009.02</v>
      </c>
      <c r="V881" s="7">
        <v>0</v>
      </c>
      <c r="W881" s="7">
        <f t="shared" ref="W881:W944" si="248">P881+Q881+R881+S881+T881+U881</f>
        <v>61362.82</v>
      </c>
      <c r="X881" s="7">
        <f t="shared" si="244"/>
        <v>15872.84</v>
      </c>
      <c r="Y881" s="7">
        <f t="shared" si="245"/>
        <v>34559.719999999994</v>
      </c>
      <c r="Z881" s="7">
        <f t="shared" si="246"/>
        <v>222764.34</v>
      </c>
      <c r="AA881" s="7" t="s">
        <v>227</v>
      </c>
      <c r="AB881" s="7">
        <v>2023</v>
      </c>
    </row>
    <row r="882" spans="1:28" x14ac:dyDescent="0.25">
      <c r="A882" s="7">
        <v>4</v>
      </c>
      <c r="B882" s="7" t="s">
        <v>115</v>
      </c>
      <c r="C882" s="7" t="s">
        <v>103</v>
      </c>
      <c r="D882" s="7" t="s">
        <v>21</v>
      </c>
      <c r="E882" s="7" t="s">
        <v>81</v>
      </c>
      <c r="F882" s="7" t="s">
        <v>84</v>
      </c>
      <c r="G882" s="7">
        <v>185000</v>
      </c>
      <c r="H882" s="7">
        <f>+G882-(I882+L882+N882)</f>
        <v>170911.64</v>
      </c>
      <c r="I882" s="7">
        <f t="shared" si="240"/>
        <v>5309.5</v>
      </c>
      <c r="J882" s="7">
        <f t="shared" si="241"/>
        <v>13134.999999999998</v>
      </c>
      <c r="K882" s="7">
        <f t="shared" si="242"/>
        <v>822.89</v>
      </c>
      <c r="L882" s="7">
        <f t="shared" ref="L882:L945" si="249">IF(G882&lt;=187020,G882*3.04%,4943.8)</f>
        <v>5624</v>
      </c>
      <c r="M882" s="7">
        <f t="shared" ref="M882:M945" si="250">IF(G882&lt;=187020,G882*7.09%,11530.11)</f>
        <v>13116.5</v>
      </c>
      <c r="N882" s="7">
        <v>3154.86</v>
      </c>
      <c r="O882" s="7">
        <f t="shared" si="243"/>
        <v>41162.75</v>
      </c>
      <c r="P882" s="7">
        <v>25</v>
      </c>
      <c r="Q882" s="7">
        <v>38886.51</v>
      </c>
      <c r="R882" s="7">
        <v>0</v>
      </c>
      <c r="S882" s="7">
        <v>2657.6</v>
      </c>
      <c r="T882" s="7">
        <v>100</v>
      </c>
      <c r="U882" s="7">
        <v>30916.41</v>
      </c>
      <c r="V882" s="7">
        <v>0</v>
      </c>
      <c r="W882" s="7">
        <f t="shared" si="248"/>
        <v>72585.52</v>
      </c>
      <c r="X882" s="7">
        <f t="shared" si="244"/>
        <v>14088.36</v>
      </c>
      <c r="Y882" s="7">
        <f t="shared" si="245"/>
        <v>26251.5</v>
      </c>
      <c r="Z882" s="7">
        <f t="shared" si="246"/>
        <v>98326.12</v>
      </c>
      <c r="AA882" s="7" t="s">
        <v>227</v>
      </c>
      <c r="AB882" s="7">
        <v>2023</v>
      </c>
    </row>
    <row r="883" spans="1:28" x14ac:dyDescent="0.25">
      <c r="A883" s="7">
        <v>5</v>
      </c>
      <c r="B883" s="7" t="s">
        <v>116</v>
      </c>
      <c r="C883" s="7" t="s">
        <v>102</v>
      </c>
      <c r="D883" s="7" t="s">
        <v>4</v>
      </c>
      <c r="E883" s="7" t="s">
        <v>91</v>
      </c>
      <c r="F883" s="7" t="s">
        <v>84</v>
      </c>
      <c r="G883" s="7">
        <v>185000</v>
      </c>
      <c r="H883" s="7">
        <f t="shared" si="247"/>
        <v>174066.5</v>
      </c>
      <c r="I883" s="7">
        <f t="shared" si="240"/>
        <v>5309.5</v>
      </c>
      <c r="J883" s="7">
        <f t="shared" si="241"/>
        <v>13134.999999999998</v>
      </c>
      <c r="K883" s="7">
        <f t="shared" si="242"/>
        <v>822.89</v>
      </c>
      <c r="L883" s="7">
        <f t="shared" si="249"/>
        <v>5624</v>
      </c>
      <c r="M883" s="7">
        <f t="shared" si="250"/>
        <v>13116.5</v>
      </c>
      <c r="N883" s="7">
        <v>0</v>
      </c>
      <c r="O883" s="7">
        <f t="shared" si="243"/>
        <v>38007.89</v>
      </c>
      <c r="P883" s="7">
        <v>25</v>
      </c>
      <c r="Q883" s="7">
        <v>10669.68</v>
      </c>
      <c r="R883" s="7">
        <v>0</v>
      </c>
      <c r="S883" s="7">
        <v>1328.8</v>
      </c>
      <c r="T883" s="7">
        <v>100</v>
      </c>
      <c r="U883" s="7">
        <v>32099.49</v>
      </c>
      <c r="V883" s="7">
        <v>0</v>
      </c>
      <c r="W883" s="7">
        <f t="shared" si="248"/>
        <v>44222.97</v>
      </c>
      <c r="X883" s="7">
        <f t="shared" si="244"/>
        <v>10933.5</v>
      </c>
      <c r="Y883" s="7">
        <f t="shared" si="245"/>
        <v>26251.5</v>
      </c>
      <c r="Z883" s="7">
        <f t="shared" si="246"/>
        <v>129843.53</v>
      </c>
      <c r="AA883" s="7" t="s">
        <v>227</v>
      </c>
      <c r="AB883" s="7">
        <v>2023</v>
      </c>
    </row>
    <row r="884" spans="1:28" x14ac:dyDescent="0.25">
      <c r="A884" s="7">
        <v>6</v>
      </c>
      <c r="B884" s="7" t="s">
        <v>117</v>
      </c>
      <c r="C884" s="7" t="s">
        <v>102</v>
      </c>
      <c r="D884" s="7" t="s">
        <v>793</v>
      </c>
      <c r="E884" s="7" t="s">
        <v>794</v>
      </c>
      <c r="F884" s="7" t="s">
        <v>84</v>
      </c>
      <c r="G884" s="7">
        <v>185000</v>
      </c>
      <c r="H884" s="7">
        <f t="shared" si="247"/>
        <v>170911.64</v>
      </c>
      <c r="I884" s="7">
        <f t="shared" si="240"/>
        <v>5309.5</v>
      </c>
      <c r="J884" s="7">
        <f t="shared" si="241"/>
        <v>13134.999999999998</v>
      </c>
      <c r="K884" s="7">
        <f t="shared" si="242"/>
        <v>822.89</v>
      </c>
      <c r="L884" s="7">
        <f t="shared" si="249"/>
        <v>5624</v>
      </c>
      <c r="M884" s="7">
        <f t="shared" si="250"/>
        <v>13116.5</v>
      </c>
      <c r="N884" s="7">
        <v>3154.86</v>
      </c>
      <c r="O884" s="7">
        <f t="shared" si="243"/>
        <v>41162.75</v>
      </c>
      <c r="P884" s="7">
        <v>25</v>
      </c>
      <c r="Q884" s="7">
        <v>0</v>
      </c>
      <c r="R884" s="7">
        <v>0</v>
      </c>
      <c r="S884" s="7">
        <v>2657.6</v>
      </c>
      <c r="T884" s="7">
        <v>100</v>
      </c>
      <c r="U884" s="7">
        <v>31310.77</v>
      </c>
      <c r="V884" s="7">
        <v>0</v>
      </c>
      <c r="W884" s="7">
        <f t="shared" si="248"/>
        <v>34093.370000000003</v>
      </c>
      <c r="X884" s="7">
        <f t="shared" si="244"/>
        <v>14088.36</v>
      </c>
      <c r="Y884" s="7">
        <f t="shared" si="245"/>
        <v>26251.5</v>
      </c>
      <c r="Z884" s="7">
        <f t="shared" si="246"/>
        <v>136818.26999999999</v>
      </c>
      <c r="AA884" s="7" t="s">
        <v>227</v>
      </c>
      <c r="AB884" s="7">
        <v>2023</v>
      </c>
    </row>
    <row r="885" spans="1:28" x14ac:dyDescent="0.25">
      <c r="A885" s="7">
        <v>7</v>
      </c>
      <c r="B885" s="7" t="s">
        <v>119</v>
      </c>
      <c r="C885" s="7" t="s">
        <v>103</v>
      </c>
      <c r="D885" s="7" t="s">
        <v>10</v>
      </c>
      <c r="E885" s="7" t="s">
        <v>827</v>
      </c>
      <c r="F885" s="7" t="s">
        <v>84</v>
      </c>
      <c r="G885" s="7">
        <v>170000</v>
      </c>
      <c r="H885" s="7">
        <f t="shared" si="247"/>
        <v>159953</v>
      </c>
      <c r="I885" s="7">
        <f t="shared" si="240"/>
        <v>4879</v>
      </c>
      <c r="J885" s="7">
        <f t="shared" si="241"/>
        <v>12069.999999999998</v>
      </c>
      <c r="K885" s="7">
        <f t="shared" si="242"/>
        <v>822.89</v>
      </c>
      <c r="L885" s="7">
        <f t="shared" si="249"/>
        <v>5168</v>
      </c>
      <c r="M885" s="7">
        <f t="shared" si="250"/>
        <v>12053</v>
      </c>
      <c r="N885" s="7">
        <v>0</v>
      </c>
      <c r="O885" s="7">
        <f t="shared" si="243"/>
        <v>34992.89</v>
      </c>
      <c r="P885" s="7">
        <v>25</v>
      </c>
      <c r="Q885" s="7">
        <v>11633.07</v>
      </c>
      <c r="R885" s="7">
        <v>0</v>
      </c>
      <c r="S885" s="7">
        <v>1328.8</v>
      </c>
      <c r="T885" s="7">
        <v>100</v>
      </c>
      <c r="U885" s="7">
        <v>28571.119999999999</v>
      </c>
      <c r="V885" s="7">
        <v>0</v>
      </c>
      <c r="W885" s="7">
        <f t="shared" si="248"/>
        <v>41657.99</v>
      </c>
      <c r="X885" s="7">
        <f t="shared" si="244"/>
        <v>10047</v>
      </c>
      <c r="Y885" s="7">
        <f t="shared" si="245"/>
        <v>24123</v>
      </c>
      <c r="Z885" s="7">
        <f t="shared" si="246"/>
        <v>118295.01000000001</v>
      </c>
      <c r="AA885" s="7" t="s">
        <v>227</v>
      </c>
      <c r="AB885" s="7">
        <v>2023</v>
      </c>
    </row>
    <row r="886" spans="1:28" x14ac:dyDescent="0.25">
      <c r="A886" s="7">
        <v>8</v>
      </c>
      <c r="B886" s="7" t="s">
        <v>121</v>
      </c>
      <c r="C886" s="7" t="s">
        <v>102</v>
      </c>
      <c r="D886" s="7" t="s">
        <v>21</v>
      </c>
      <c r="E886" s="7" t="s">
        <v>48</v>
      </c>
      <c r="F886" s="7" t="s">
        <v>84</v>
      </c>
      <c r="G886" s="7">
        <v>155000</v>
      </c>
      <c r="H886" s="7">
        <f t="shared" si="247"/>
        <v>144262.07</v>
      </c>
      <c r="I886" s="7">
        <f t="shared" si="240"/>
        <v>4448.5</v>
      </c>
      <c r="J886" s="7">
        <f t="shared" si="241"/>
        <v>11004.999999999998</v>
      </c>
      <c r="K886" s="7">
        <f t="shared" si="242"/>
        <v>822.89</v>
      </c>
      <c r="L886" s="7">
        <f t="shared" si="249"/>
        <v>4712</v>
      </c>
      <c r="M886" s="7">
        <f t="shared" si="250"/>
        <v>10989.5</v>
      </c>
      <c r="N886" s="7">
        <v>1577.43</v>
      </c>
      <c r="O886" s="7">
        <f t="shared" si="243"/>
        <v>33555.32</v>
      </c>
      <c r="P886" s="7">
        <v>25</v>
      </c>
      <c r="Q886" s="7">
        <v>8398.6299999999992</v>
      </c>
      <c r="R886" s="7">
        <v>0</v>
      </c>
      <c r="S886" s="7">
        <v>960.95</v>
      </c>
      <c r="T886" s="7">
        <v>100</v>
      </c>
      <c r="U886" s="7">
        <f t="shared" ref="U886:U939" si="251">IF((H886*12)&gt;867123.01,(79776+(((H886*12)-867123.01)*0.25))/12,IF((H886*12)&gt;624329.01,(31216+(((H886*12)-624329.01)*0.2))/12,IF((H886*12)&gt;416220.01,(((H886*12)-416220.01)*0.15)/12,0)))</f>
        <v>24648.454791666667</v>
      </c>
      <c r="V886" s="7">
        <v>0</v>
      </c>
      <c r="W886" s="7">
        <f t="shared" si="248"/>
        <v>34133.034791666665</v>
      </c>
      <c r="X886" s="7">
        <f t="shared" si="244"/>
        <v>10737.93</v>
      </c>
      <c r="Y886" s="7">
        <f t="shared" si="245"/>
        <v>21994.5</v>
      </c>
      <c r="Z886" s="7">
        <f t="shared" si="246"/>
        <v>110129.03520833334</v>
      </c>
      <c r="AA886" s="7" t="s">
        <v>227</v>
      </c>
      <c r="AB886" s="7">
        <v>2023</v>
      </c>
    </row>
    <row r="887" spans="1:28" x14ac:dyDescent="0.25">
      <c r="A887" s="7">
        <v>9</v>
      </c>
      <c r="B887" s="7" t="s">
        <v>137</v>
      </c>
      <c r="C887" s="7" t="s">
        <v>102</v>
      </c>
      <c r="D887" s="7" t="s">
        <v>22</v>
      </c>
      <c r="E887" s="7" t="s">
        <v>788</v>
      </c>
      <c r="F887" s="7" t="s">
        <v>85</v>
      </c>
      <c r="G887" s="7">
        <v>140000</v>
      </c>
      <c r="H887" s="7">
        <f>+G887-(I887+L887+N887)</f>
        <v>130148.57</v>
      </c>
      <c r="I887" s="7">
        <f t="shared" si="240"/>
        <v>4018</v>
      </c>
      <c r="J887" s="7">
        <f t="shared" si="241"/>
        <v>9940</v>
      </c>
      <c r="K887" s="7">
        <f t="shared" si="242"/>
        <v>822.89</v>
      </c>
      <c r="L887" s="7">
        <f t="shared" si="249"/>
        <v>4256</v>
      </c>
      <c r="M887" s="7">
        <f t="shared" si="250"/>
        <v>9926</v>
      </c>
      <c r="N887" s="7">
        <v>1577.43</v>
      </c>
      <c r="O887" s="7">
        <f>+I887+J887+K887+L887+M887+N887</f>
        <v>30540.32</v>
      </c>
      <c r="P887" s="7">
        <v>25</v>
      </c>
      <c r="Q887" s="7">
        <v>1000</v>
      </c>
      <c r="R887" s="7">
        <v>0</v>
      </c>
      <c r="S887" s="7">
        <v>194.96</v>
      </c>
      <c r="T887" s="7">
        <v>100</v>
      </c>
      <c r="U887" s="7">
        <f t="shared" si="251"/>
        <v>21120.079791666667</v>
      </c>
      <c r="V887" s="7">
        <v>0</v>
      </c>
      <c r="W887" s="7">
        <f t="shared" si="248"/>
        <v>22440.039791666666</v>
      </c>
      <c r="X887" s="7">
        <f t="shared" si="244"/>
        <v>9851.43</v>
      </c>
      <c r="Y887" s="7">
        <f>+J887+M887</f>
        <v>19866</v>
      </c>
      <c r="Z887" s="7">
        <f>+G887-(W887+X887)</f>
        <v>107708.53020833334</v>
      </c>
      <c r="AA887" s="7" t="s">
        <v>227</v>
      </c>
      <c r="AB887" s="7">
        <v>2023</v>
      </c>
    </row>
    <row r="888" spans="1:28" x14ac:dyDescent="0.25">
      <c r="A888" s="7">
        <v>10</v>
      </c>
      <c r="B888" s="7" t="s">
        <v>123</v>
      </c>
      <c r="C888" s="7" t="s">
        <v>102</v>
      </c>
      <c r="D888" s="7" t="s">
        <v>10</v>
      </c>
      <c r="E888" s="7" t="s">
        <v>829</v>
      </c>
      <c r="F888" s="7" t="s">
        <v>84</v>
      </c>
      <c r="G888" s="7">
        <v>145000</v>
      </c>
      <c r="H888" s="7">
        <f t="shared" si="247"/>
        <v>136430.5</v>
      </c>
      <c r="I888" s="7">
        <f t="shared" si="240"/>
        <v>4161.5</v>
      </c>
      <c r="J888" s="7">
        <f t="shared" si="241"/>
        <v>10294.999999999998</v>
      </c>
      <c r="K888" s="7">
        <f t="shared" si="242"/>
        <v>822.89</v>
      </c>
      <c r="L888" s="7">
        <f t="shared" si="249"/>
        <v>4408</v>
      </c>
      <c r="M888" s="7">
        <f t="shared" si="250"/>
        <v>10280.5</v>
      </c>
      <c r="N888" s="7">
        <v>0</v>
      </c>
      <c r="O888" s="7">
        <f t="shared" si="243"/>
        <v>29967.89</v>
      </c>
      <c r="P888" s="7">
        <v>25</v>
      </c>
      <c r="Q888" s="7">
        <v>6000</v>
      </c>
      <c r="R888" s="7">
        <v>0</v>
      </c>
      <c r="S888" s="7">
        <v>539.9</v>
      </c>
      <c r="T888" s="7">
        <v>100</v>
      </c>
      <c r="U888" s="7">
        <f t="shared" si="251"/>
        <v>22690.562291666665</v>
      </c>
      <c r="V888" s="7">
        <v>0</v>
      </c>
      <c r="W888" s="7">
        <f t="shared" si="248"/>
        <v>29355.462291666663</v>
      </c>
      <c r="X888" s="7">
        <f t="shared" si="244"/>
        <v>8569.5</v>
      </c>
      <c r="Y888" s="7">
        <f t="shared" si="245"/>
        <v>20575.5</v>
      </c>
      <c r="Z888" s="7">
        <f t="shared" si="246"/>
        <v>107075.03770833334</v>
      </c>
      <c r="AA888" s="7" t="s">
        <v>227</v>
      </c>
      <c r="AB888" s="7">
        <v>2023</v>
      </c>
    </row>
    <row r="889" spans="1:28" x14ac:dyDescent="0.25">
      <c r="A889" s="7">
        <v>11</v>
      </c>
      <c r="B889" s="7" t="s">
        <v>125</v>
      </c>
      <c r="C889" s="7" t="s">
        <v>102</v>
      </c>
      <c r="D889" s="7" t="s">
        <v>94</v>
      </c>
      <c r="E889" s="7" t="s">
        <v>65</v>
      </c>
      <c r="F889" s="7" t="s">
        <v>85</v>
      </c>
      <c r="G889" s="7">
        <v>96000</v>
      </c>
      <c r="H889" s="7">
        <f t="shared" si="247"/>
        <v>88748.97</v>
      </c>
      <c r="I889" s="7">
        <f t="shared" si="240"/>
        <v>2755.2</v>
      </c>
      <c r="J889" s="7">
        <f t="shared" si="241"/>
        <v>6815.9999999999991</v>
      </c>
      <c r="K889" s="7">
        <f t="shared" si="242"/>
        <v>822.89</v>
      </c>
      <c r="L889" s="7">
        <f t="shared" si="249"/>
        <v>2918.4</v>
      </c>
      <c r="M889" s="7">
        <f t="shared" si="250"/>
        <v>6806.4000000000005</v>
      </c>
      <c r="N889" s="7">
        <v>1577.43</v>
      </c>
      <c r="O889" s="7">
        <f t="shared" si="243"/>
        <v>21696.32</v>
      </c>
      <c r="P889" s="7">
        <v>25</v>
      </c>
      <c r="Q889" s="7">
        <v>1000</v>
      </c>
      <c r="R889" s="7">
        <v>0</v>
      </c>
      <c r="S889" s="7">
        <v>1007.25</v>
      </c>
      <c r="T889" s="7">
        <v>100</v>
      </c>
      <c r="U889" s="7">
        <v>10770.11</v>
      </c>
      <c r="V889" s="7">
        <v>0</v>
      </c>
      <c r="W889" s="7">
        <f t="shared" si="248"/>
        <v>12902.36</v>
      </c>
      <c r="X889" s="7">
        <f t="shared" si="244"/>
        <v>7251.0300000000007</v>
      </c>
      <c r="Y889" s="7">
        <f t="shared" si="245"/>
        <v>13622.4</v>
      </c>
      <c r="Z889" s="7">
        <f t="shared" si="246"/>
        <v>75846.61</v>
      </c>
      <c r="AA889" s="7" t="s">
        <v>227</v>
      </c>
      <c r="AB889" s="7">
        <v>2023</v>
      </c>
    </row>
    <row r="890" spans="1:28" x14ac:dyDescent="0.25">
      <c r="A890" s="7">
        <v>12</v>
      </c>
      <c r="B890" s="7" t="s">
        <v>126</v>
      </c>
      <c r="C890" s="7" t="s">
        <v>103</v>
      </c>
      <c r="D890" s="7" t="s">
        <v>94</v>
      </c>
      <c r="E890" s="7" t="s">
        <v>58</v>
      </c>
      <c r="F890" s="7" t="s">
        <v>84</v>
      </c>
      <c r="G890" s="7">
        <v>60000</v>
      </c>
      <c r="H890" s="7">
        <f t="shared" si="247"/>
        <v>56454</v>
      </c>
      <c r="I890" s="7">
        <f t="shared" si="240"/>
        <v>1722</v>
      </c>
      <c r="J890" s="7">
        <f t="shared" si="241"/>
        <v>4260</v>
      </c>
      <c r="K890" s="7">
        <f t="shared" si="242"/>
        <v>660.00000000000011</v>
      </c>
      <c r="L890" s="7">
        <f t="shared" si="249"/>
        <v>1824</v>
      </c>
      <c r="M890" s="7">
        <f t="shared" si="250"/>
        <v>4254</v>
      </c>
      <c r="N890" s="7">
        <v>0</v>
      </c>
      <c r="O890" s="7">
        <f t="shared" si="243"/>
        <v>12720</v>
      </c>
      <c r="P890" s="7">
        <v>25</v>
      </c>
      <c r="Q890" s="7">
        <v>2996.21</v>
      </c>
      <c r="R890" s="7">
        <v>0</v>
      </c>
      <c r="S890" s="7">
        <v>1430.48</v>
      </c>
      <c r="T890" s="7">
        <v>100</v>
      </c>
      <c r="U890" s="7">
        <f t="shared" si="251"/>
        <v>3486.6498333333329</v>
      </c>
      <c r="V890" s="7">
        <v>0</v>
      </c>
      <c r="W890" s="7">
        <f t="shared" si="248"/>
        <v>8038.3398333333334</v>
      </c>
      <c r="X890" s="7">
        <f t="shared" si="244"/>
        <v>3546</v>
      </c>
      <c r="Y890" s="7">
        <f t="shared" si="245"/>
        <v>8514</v>
      </c>
      <c r="Z890" s="7">
        <f t="shared" si="246"/>
        <v>48415.660166666668</v>
      </c>
      <c r="AA890" s="7" t="s">
        <v>227</v>
      </c>
      <c r="AB890" s="7">
        <v>2023</v>
      </c>
    </row>
    <row r="891" spans="1:28" x14ac:dyDescent="0.25">
      <c r="A891" s="7">
        <v>13</v>
      </c>
      <c r="B891" s="7" t="s">
        <v>128</v>
      </c>
      <c r="C891" s="7" t="s">
        <v>102</v>
      </c>
      <c r="D891" s="7" t="s">
        <v>12</v>
      </c>
      <c r="E891" s="7" t="s">
        <v>865</v>
      </c>
      <c r="F891" s="7" t="s">
        <v>84</v>
      </c>
      <c r="G891" s="7">
        <v>155000</v>
      </c>
      <c r="H891" s="7">
        <f t="shared" si="247"/>
        <v>142684.64000000001</v>
      </c>
      <c r="I891" s="7">
        <f t="shared" si="240"/>
        <v>4448.5</v>
      </c>
      <c r="J891" s="7">
        <f t="shared" si="241"/>
        <v>11004.999999999998</v>
      </c>
      <c r="K891" s="7">
        <f t="shared" si="242"/>
        <v>822.89</v>
      </c>
      <c r="L891" s="7">
        <f t="shared" si="249"/>
        <v>4712</v>
      </c>
      <c r="M891" s="7">
        <f t="shared" si="250"/>
        <v>10989.5</v>
      </c>
      <c r="N891" s="7">
        <v>3154.86</v>
      </c>
      <c r="O891" s="7">
        <f t="shared" si="243"/>
        <v>35132.75</v>
      </c>
      <c r="P891" s="7">
        <v>25</v>
      </c>
      <c r="Q891" s="7">
        <v>0</v>
      </c>
      <c r="R891" s="7">
        <v>0</v>
      </c>
      <c r="S891" s="7">
        <v>1363.57</v>
      </c>
      <c r="T891" s="7">
        <v>100</v>
      </c>
      <c r="U891" s="7">
        <f t="shared" si="251"/>
        <v>24254.097291666669</v>
      </c>
      <c r="V891" s="7">
        <v>0</v>
      </c>
      <c r="W891" s="7">
        <f>P891+Q891+R891+S891+T891+U891</f>
        <v>25742.667291666668</v>
      </c>
      <c r="X891" s="7">
        <f t="shared" si="244"/>
        <v>12315.36</v>
      </c>
      <c r="Y891" s="7">
        <f t="shared" si="245"/>
        <v>21994.5</v>
      </c>
      <c r="Z891" s="7">
        <f>+G891-(W891+X891)</f>
        <v>116941.97270833333</v>
      </c>
      <c r="AA891" s="7" t="s">
        <v>227</v>
      </c>
      <c r="AB891" s="7">
        <v>2023</v>
      </c>
    </row>
    <row r="892" spans="1:28" x14ac:dyDescent="0.25">
      <c r="A892" s="7">
        <v>14</v>
      </c>
      <c r="B892" s="7" t="s">
        <v>129</v>
      </c>
      <c r="C892" s="7" t="s">
        <v>102</v>
      </c>
      <c r="D892" s="7" t="s">
        <v>16</v>
      </c>
      <c r="E892" s="7" t="s">
        <v>79</v>
      </c>
      <c r="F892" s="7" t="s">
        <v>84</v>
      </c>
      <c r="G892" s="7">
        <v>80000</v>
      </c>
      <c r="H892" s="7">
        <f t="shared" si="247"/>
        <v>75272</v>
      </c>
      <c r="I892" s="7">
        <f t="shared" si="240"/>
        <v>2296</v>
      </c>
      <c r="J892" s="7">
        <f t="shared" si="241"/>
        <v>5679.9999999999991</v>
      </c>
      <c r="K892" s="7">
        <f t="shared" si="242"/>
        <v>822.89</v>
      </c>
      <c r="L892" s="7">
        <f t="shared" si="249"/>
        <v>2432</v>
      </c>
      <c r="M892" s="7">
        <f t="shared" si="250"/>
        <v>5672</v>
      </c>
      <c r="N892" s="7">
        <v>0</v>
      </c>
      <c r="O892" s="7">
        <f t="shared" si="243"/>
        <v>16902.89</v>
      </c>
      <c r="P892" s="7">
        <v>25</v>
      </c>
      <c r="Q892" s="7">
        <v>1066.1199999999999</v>
      </c>
      <c r="R892" s="7">
        <v>0</v>
      </c>
      <c r="S892" s="7">
        <v>944.94</v>
      </c>
      <c r="T892" s="7">
        <v>100</v>
      </c>
      <c r="U892" s="7">
        <f t="shared" si="251"/>
        <v>7400.9372916666662</v>
      </c>
      <c r="V892" s="7">
        <v>0</v>
      </c>
      <c r="W892" s="7">
        <f t="shared" si="248"/>
        <v>9536.9972916666666</v>
      </c>
      <c r="X892" s="7">
        <f t="shared" si="244"/>
        <v>4728</v>
      </c>
      <c r="Y892" s="7">
        <f t="shared" si="245"/>
        <v>11352</v>
      </c>
      <c r="Z892" s="7">
        <f t="shared" si="246"/>
        <v>65735.002708333341</v>
      </c>
      <c r="AA892" s="7" t="s">
        <v>227</v>
      </c>
      <c r="AB892" s="7">
        <v>2023</v>
      </c>
    </row>
    <row r="893" spans="1:28" x14ac:dyDescent="0.25">
      <c r="A893" s="7">
        <v>15</v>
      </c>
      <c r="B893" s="7" t="s">
        <v>130</v>
      </c>
      <c r="C893" s="7" t="s">
        <v>102</v>
      </c>
      <c r="D893" s="7" t="s">
        <v>16</v>
      </c>
      <c r="E893" s="7" t="s">
        <v>61</v>
      </c>
      <c r="F893" s="7" t="s">
        <v>84</v>
      </c>
      <c r="G893" s="7">
        <v>80000</v>
      </c>
      <c r="H893" s="7">
        <f t="shared" si="247"/>
        <v>70539.709999999992</v>
      </c>
      <c r="I893" s="7">
        <f t="shared" si="240"/>
        <v>2296</v>
      </c>
      <c r="J893" s="7">
        <f t="shared" si="241"/>
        <v>5679.9999999999991</v>
      </c>
      <c r="K893" s="7">
        <f t="shared" si="242"/>
        <v>822.89</v>
      </c>
      <c r="L893" s="7">
        <f t="shared" si="249"/>
        <v>2432</v>
      </c>
      <c r="M893" s="7">
        <f t="shared" si="250"/>
        <v>5672</v>
      </c>
      <c r="N893" s="7">
        <v>4732.29</v>
      </c>
      <c r="O893" s="7">
        <f t="shared" si="243"/>
        <v>21635.18</v>
      </c>
      <c r="P893" s="7">
        <v>25</v>
      </c>
      <c r="Q893" s="7">
        <v>1200</v>
      </c>
      <c r="R893" s="7">
        <v>0</v>
      </c>
      <c r="S893" s="7">
        <v>2034.62</v>
      </c>
      <c r="T893" s="7">
        <v>100</v>
      </c>
      <c r="U893" s="7">
        <v>5715.19</v>
      </c>
      <c r="V893" s="7">
        <v>0</v>
      </c>
      <c r="W893" s="7">
        <f t="shared" si="248"/>
        <v>9074.81</v>
      </c>
      <c r="X893" s="7">
        <f t="shared" si="244"/>
        <v>9460.2900000000009</v>
      </c>
      <c r="Y893" s="7">
        <f t="shared" si="245"/>
        <v>11352</v>
      </c>
      <c r="Z893" s="7">
        <f t="shared" si="246"/>
        <v>61464.9</v>
      </c>
      <c r="AA893" s="7" t="s">
        <v>227</v>
      </c>
      <c r="AB893" s="7">
        <v>2023</v>
      </c>
    </row>
    <row r="894" spans="1:28" x14ac:dyDescent="0.25">
      <c r="A894" s="7">
        <v>16</v>
      </c>
      <c r="B894" s="7" t="s">
        <v>131</v>
      </c>
      <c r="C894" s="7" t="s">
        <v>102</v>
      </c>
      <c r="D894" s="7" t="s">
        <v>6</v>
      </c>
      <c r="E894" s="7" t="s">
        <v>866</v>
      </c>
      <c r="F894" s="7" t="s">
        <v>84</v>
      </c>
      <c r="G894" s="7">
        <v>95000</v>
      </c>
      <c r="H894" s="7">
        <f t="shared" si="247"/>
        <v>86230.64</v>
      </c>
      <c r="I894" s="7">
        <f t="shared" si="240"/>
        <v>2726.5</v>
      </c>
      <c r="J894" s="7">
        <f t="shared" si="241"/>
        <v>6744.9999999999991</v>
      </c>
      <c r="K894" s="7">
        <f t="shared" si="242"/>
        <v>822.89</v>
      </c>
      <c r="L894" s="7">
        <f t="shared" si="249"/>
        <v>2888</v>
      </c>
      <c r="M894" s="7">
        <f t="shared" si="250"/>
        <v>6735.5</v>
      </c>
      <c r="N894" s="7">
        <v>3154.86</v>
      </c>
      <c r="O894" s="7">
        <f t="shared" si="243"/>
        <v>23072.75</v>
      </c>
      <c r="P894" s="7">
        <v>25</v>
      </c>
      <c r="Q894" s="7">
        <v>0</v>
      </c>
      <c r="R894" s="7">
        <v>0</v>
      </c>
      <c r="S894" s="7">
        <v>4317.5</v>
      </c>
      <c r="T894" s="7">
        <v>100</v>
      </c>
      <c r="U894" s="7">
        <f t="shared" si="251"/>
        <v>10140.597291666665</v>
      </c>
      <c r="V894" s="7">
        <v>0</v>
      </c>
      <c r="W894" s="7">
        <f t="shared" si="248"/>
        <v>14583.097291666665</v>
      </c>
      <c r="X894" s="7">
        <f t="shared" si="244"/>
        <v>8769.36</v>
      </c>
      <c r="Y894" s="7">
        <f t="shared" si="245"/>
        <v>13480.5</v>
      </c>
      <c r="Z894" s="7">
        <f t="shared" si="246"/>
        <v>71647.542708333334</v>
      </c>
      <c r="AA894" s="7" t="s">
        <v>227</v>
      </c>
      <c r="AB894" s="7">
        <v>2023</v>
      </c>
    </row>
    <row r="895" spans="1:28" x14ac:dyDescent="0.25">
      <c r="A895" s="7">
        <v>17</v>
      </c>
      <c r="B895" s="7" t="s">
        <v>132</v>
      </c>
      <c r="C895" s="7" t="s">
        <v>102</v>
      </c>
      <c r="D895" s="7" t="s">
        <v>4</v>
      </c>
      <c r="E895" s="7" t="s">
        <v>24</v>
      </c>
      <c r="F895" s="7" t="s">
        <v>84</v>
      </c>
      <c r="G895" s="7">
        <v>95000</v>
      </c>
      <c r="H895" s="7">
        <f t="shared" si="247"/>
        <v>86230.64</v>
      </c>
      <c r="I895" s="7">
        <f t="shared" si="240"/>
        <v>2726.5</v>
      </c>
      <c r="J895" s="7">
        <f t="shared" si="241"/>
        <v>6744.9999999999991</v>
      </c>
      <c r="K895" s="7">
        <f t="shared" si="242"/>
        <v>822.89</v>
      </c>
      <c r="L895" s="7">
        <f t="shared" si="249"/>
        <v>2888</v>
      </c>
      <c r="M895" s="7">
        <f t="shared" si="250"/>
        <v>6735.5</v>
      </c>
      <c r="N895" s="7">
        <v>3154.86</v>
      </c>
      <c r="O895" s="7">
        <f t="shared" si="243"/>
        <v>23072.75</v>
      </c>
      <c r="P895" s="7">
        <v>25</v>
      </c>
      <c r="Q895" s="7">
        <v>10686.79</v>
      </c>
      <c r="R895" s="7">
        <v>0</v>
      </c>
      <c r="S895" s="7">
        <v>1650.56</v>
      </c>
      <c r="T895" s="7">
        <v>100</v>
      </c>
      <c r="U895" s="7">
        <f t="shared" si="251"/>
        <v>10140.597291666665</v>
      </c>
      <c r="V895" s="7">
        <v>0</v>
      </c>
      <c r="W895" s="7">
        <f t="shared" si="248"/>
        <v>22602.947291666664</v>
      </c>
      <c r="X895" s="7">
        <f t="shared" si="244"/>
        <v>8769.36</v>
      </c>
      <c r="Y895" s="7">
        <f>+J895++K895+M895</f>
        <v>14303.39</v>
      </c>
      <c r="Z895" s="7">
        <f t="shared" si="246"/>
        <v>63627.692708333336</v>
      </c>
      <c r="AA895" s="7" t="s">
        <v>227</v>
      </c>
      <c r="AB895" s="7">
        <v>2023</v>
      </c>
    </row>
    <row r="896" spans="1:28" x14ac:dyDescent="0.25">
      <c r="A896" s="7">
        <v>18</v>
      </c>
      <c r="B896" s="7" t="s">
        <v>133</v>
      </c>
      <c r="C896" s="7" t="s">
        <v>103</v>
      </c>
      <c r="D896" s="7" t="s">
        <v>831</v>
      </c>
      <c r="E896" s="7" t="s">
        <v>832</v>
      </c>
      <c r="F896" s="7" t="s">
        <v>84</v>
      </c>
      <c r="G896" s="7">
        <v>95000</v>
      </c>
      <c r="H896" s="7">
        <f t="shared" si="247"/>
        <v>89385.5</v>
      </c>
      <c r="I896" s="7">
        <f t="shared" si="240"/>
        <v>2726.5</v>
      </c>
      <c r="J896" s="7">
        <f t="shared" si="241"/>
        <v>6744.9999999999991</v>
      </c>
      <c r="K896" s="7">
        <f t="shared" si="242"/>
        <v>822.89</v>
      </c>
      <c r="L896" s="7">
        <f t="shared" si="249"/>
        <v>2888</v>
      </c>
      <c r="M896" s="7">
        <f t="shared" si="250"/>
        <v>6735.5</v>
      </c>
      <c r="N896" s="7">
        <v>0</v>
      </c>
      <c r="O896" s="7">
        <f t="shared" si="243"/>
        <v>19917.89</v>
      </c>
      <c r="P896" s="7">
        <v>25</v>
      </c>
      <c r="Q896" s="7">
        <v>200</v>
      </c>
      <c r="R896" s="7">
        <v>0</v>
      </c>
      <c r="S896" s="7">
        <v>2044.63</v>
      </c>
      <c r="T896" s="7">
        <v>100</v>
      </c>
      <c r="U896" s="7">
        <f t="shared" si="251"/>
        <v>10929.312291666667</v>
      </c>
      <c r="V896" s="7">
        <v>0</v>
      </c>
      <c r="W896" s="7">
        <f t="shared" si="248"/>
        <v>13298.942291666666</v>
      </c>
      <c r="X896" s="7">
        <f t="shared" si="244"/>
        <v>5614.5</v>
      </c>
      <c r="Y896" s="7">
        <f t="shared" ref="Y896:Y959" si="252">+J896+M896</f>
        <v>13480.5</v>
      </c>
      <c r="Z896" s="7">
        <f t="shared" si="246"/>
        <v>76086.557708333334</v>
      </c>
      <c r="AA896" s="7" t="s">
        <v>227</v>
      </c>
      <c r="AB896" s="7">
        <v>2023</v>
      </c>
    </row>
    <row r="897" spans="1:28" x14ac:dyDescent="0.25">
      <c r="A897" s="7">
        <v>19</v>
      </c>
      <c r="B897" s="7" t="s">
        <v>134</v>
      </c>
      <c r="C897" s="7" t="s">
        <v>102</v>
      </c>
      <c r="D897" s="7" t="s">
        <v>16</v>
      </c>
      <c r="E897" s="7" t="s">
        <v>45</v>
      </c>
      <c r="F897" s="7" t="s">
        <v>84</v>
      </c>
      <c r="G897" s="7">
        <v>80000</v>
      </c>
      <c r="H897" s="7">
        <f t="shared" si="247"/>
        <v>73694.570000000007</v>
      </c>
      <c r="I897" s="7">
        <f t="shared" si="240"/>
        <v>2296</v>
      </c>
      <c r="J897" s="7">
        <f t="shared" si="241"/>
        <v>5679.9999999999991</v>
      </c>
      <c r="K897" s="7">
        <f t="shared" si="242"/>
        <v>822.89</v>
      </c>
      <c r="L897" s="7">
        <f t="shared" si="249"/>
        <v>2432</v>
      </c>
      <c r="M897" s="7">
        <f t="shared" si="250"/>
        <v>5672</v>
      </c>
      <c r="N897" s="7">
        <v>1577.43</v>
      </c>
      <c r="O897" s="7">
        <f t="shared" si="243"/>
        <v>18480.32</v>
      </c>
      <c r="P897" s="7">
        <v>25</v>
      </c>
      <c r="Q897" s="7">
        <v>0</v>
      </c>
      <c r="R897" s="7">
        <v>0</v>
      </c>
      <c r="S897" s="7">
        <v>2170.85</v>
      </c>
      <c r="T897" s="7">
        <v>100</v>
      </c>
      <c r="U897" s="7">
        <f t="shared" si="251"/>
        <v>7006.5797916666679</v>
      </c>
      <c r="V897" s="7">
        <v>0</v>
      </c>
      <c r="W897" s="7">
        <f t="shared" si="248"/>
        <v>9302.4297916666674</v>
      </c>
      <c r="X897" s="7">
        <f t="shared" si="244"/>
        <v>6305.43</v>
      </c>
      <c r="Y897" s="7">
        <f t="shared" si="252"/>
        <v>11352</v>
      </c>
      <c r="Z897" s="7">
        <f t="shared" si="246"/>
        <v>64392.140208333331</v>
      </c>
      <c r="AA897" s="7" t="s">
        <v>227</v>
      </c>
      <c r="AB897" s="7">
        <v>2023</v>
      </c>
    </row>
    <row r="898" spans="1:28" x14ac:dyDescent="0.25">
      <c r="A898" s="7">
        <v>20</v>
      </c>
      <c r="B898" s="7" t="s">
        <v>140</v>
      </c>
      <c r="C898" s="7" t="s">
        <v>102</v>
      </c>
      <c r="D898" s="7" t="s">
        <v>826</v>
      </c>
      <c r="E898" s="7" t="s">
        <v>29</v>
      </c>
      <c r="F898" s="7" t="s">
        <v>99</v>
      </c>
      <c r="G898" s="7">
        <v>130000</v>
      </c>
      <c r="H898" s="7">
        <f t="shared" si="247"/>
        <v>122317</v>
      </c>
      <c r="I898" s="7">
        <f t="shared" si="240"/>
        <v>3731</v>
      </c>
      <c r="J898" s="7">
        <f t="shared" si="241"/>
        <v>9230</v>
      </c>
      <c r="K898" s="7">
        <f t="shared" si="242"/>
        <v>822.89</v>
      </c>
      <c r="L898" s="7">
        <f t="shared" si="249"/>
        <v>3952</v>
      </c>
      <c r="M898" s="7">
        <f t="shared" si="250"/>
        <v>9217</v>
      </c>
      <c r="N898" s="7">
        <v>0</v>
      </c>
      <c r="O898" s="7">
        <f t="shared" si="243"/>
        <v>26952.89</v>
      </c>
      <c r="P898" s="7">
        <v>25</v>
      </c>
      <c r="Q898" s="7">
        <v>0</v>
      </c>
      <c r="R898" s="7">
        <v>0</v>
      </c>
      <c r="S898" s="7">
        <v>398.64</v>
      </c>
      <c r="T898" s="7">
        <v>100</v>
      </c>
      <c r="U898" s="7">
        <f t="shared" si="251"/>
        <v>19162.187291666665</v>
      </c>
      <c r="V898" s="7">
        <v>0</v>
      </c>
      <c r="W898" s="7">
        <f t="shared" si="248"/>
        <v>19685.827291666665</v>
      </c>
      <c r="X898" s="7">
        <f t="shared" si="244"/>
        <v>7683</v>
      </c>
      <c r="Y898" s="7">
        <f t="shared" si="252"/>
        <v>18447</v>
      </c>
      <c r="Z898" s="7">
        <f t="shared" si="246"/>
        <v>102631.17270833334</v>
      </c>
      <c r="AA898" s="7" t="s">
        <v>227</v>
      </c>
      <c r="AB898" s="7">
        <v>2023</v>
      </c>
    </row>
    <row r="899" spans="1:28" x14ac:dyDescent="0.25">
      <c r="A899" s="7">
        <v>21</v>
      </c>
      <c r="B899" s="7" t="s">
        <v>852</v>
      </c>
      <c r="C899" s="7" t="s">
        <v>103</v>
      </c>
      <c r="D899" s="7" t="s">
        <v>826</v>
      </c>
      <c r="E899" s="7" t="s">
        <v>853</v>
      </c>
      <c r="F899" s="7" t="s">
        <v>84</v>
      </c>
      <c r="G899" s="7">
        <v>100000</v>
      </c>
      <c r="H899" s="7">
        <f t="shared" si="247"/>
        <v>94090</v>
      </c>
      <c r="I899" s="7">
        <f t="shared" si="240"/>
        <v>2870</v>
      </c>
      <c r="J899" s="7">
        <f t="shared" si="241"/>
        <v>7099.9999999999991</v>
      </c>
      <c r="K899" s="7">
        <f t="shared" si="242"/>
        <v>822.89</v>
      </c>
      <c r="L899" s="7">
        <f t="shared" si="249"/>
        <v>3040</v>
      </c>
      <c r="M899" s="7">
        <f t="shared" si="250"/>
        <v>7090.0000000000009</v>
      </c>
      <c r="N899" s="7">
        <v>0</v>
      </c>
      <c r="O899" s="7">
        <f t="shared" si="243"/>
        <v>20922.89</v>
      </c>
      <c r="P899" s="7">
        <v>25</v>
      </c>
      <c r="Q899" s="7">
        <v>0</v>
      </c>
      <c r="R899" s="7">
        <v>0</v>
      </c>
      <c r="S899" s="7">
        <v>0</v>
      </c>
      <c r="T899" s="7">
        <v>100</v>
      </c>
      <c r="U899" s="7">
        <f t="shared" si="251"/>
        <v>12105.437291666667</v>
      </c>
      <c r="V899" s="7">
        <v>0</v>
      </c>
      <c r="W899" s="7">
        <f t="shared" si="248"/>
        <v>12230.437291666667</v>
      </c>
      <c r="X899" s="7">
        <f t="shared" si="244"/>
        <v>5910</v>
      </c>
      <c r="Y899" s="7">
        <f t="shared" si="252"/>
        <v>14190</v>
      </c>
      <c r="Z899" s="7">
        <f t="shared" si="246"/>
        <v>81859.562708333338</v>
      </c>
      <c r="AA899" s="7" t="s">
        <v>227</v>
      </c>
      <c r="AB899" s="7">
        <v>2023</v>
      </c>
    </row>
    <row r="900" spans="1:28" x14ac:dyDescent="0.25">
      <c r="A900" s="7">
        <v>22</v>
      </c>
      <c r="B900" s="7" t="s">
        <v>867</v>
      </c>
      <c r="C900" s="7" t="s">
        <v>103</v>
      </c>
      <c r="D900" s="7" t="s">
        <v>94</v>
      </c>
      <c r="E900" s="7" t="s">
        <v>868</v>
      </c>
      <c r="F900" s="7" t="s">
        <v>85</v>
      </c>
      <c r="G900" s="7">
        <v>65000</v>
      </c>
      <c r="H900" s="7">
        <f>+G900-(I900+L900+N900)</f>
        <v>61158.5</v>
      </c>
      <c r="I900" s="7">
        <f t="shared" si="240"/>
        <v>1865.5</v>
      </c>
      <c r="J900" s="7">
        <f t="shared" si="241"/>
        <v>4615</v>
      </c>
      <c r="K900" s="7">
        <f t="shared" si="242"/>
        <v>715.00000000000011</v>
      </c>
      <c r="L900" s="7">
        <f t="shared" si="249"/>
        <v>1976</v>
      </c>
      <c r="M900" s="7">
        <f t="shared" si="250"/>
        <v>4608.5</v>
      </c>
      <c r="N900" s="7">
        <v>0</v>
      </c>
      <c r="O900" s="7">
        <f>+I900+J900+K900+L900+M900+N900</f>
        <v>13780</v>
      </c>
      <c r="P900" s="7">
        <v>25</v>
      </c>
      <c r="Q900" s="7">
        <v>0</v>
      </c>
      <c r="R900" s="7">
        <v>0</v>
      </c>
      <c r="S900" s="7">
        <v>1672.13</v>
      </c>
      <c r="T900" s="7">
        <v>100</v>
      </c>
      <c r="U900" s="7">
        <f t="shared" si="251"/>
        <v>4427.5498333333335</v>
      </c>
      <c r="V900" s="7">
        <v>0</v>
      </c>
      <c r="W900" s="7">
        <f t="shared" si="248"/>
        <v>6224.6798333333336</v>
      </c>
      <c r="X900" s="7">
        <f t="shared" si="244"/>
        <v>3841.5</v>
      </c>
      <c r="Y900" s="7">
        <f>+J900+M900</f>
        <v>9223.5</v>
      </c>
      <c r="Z900" s="7">
        <f>+G900-(W900+X900)</f>
        <v>54933.820166666665</v>
      </c>
      <c r="AA900" s="7" t="s">
        <v>227</v>
      </c>
      <c r="AB900" s="7">
        <v>2023</v>
      </c>
    </row>
    <row r="901" spans="1:28" x14ac:dyDescent="0.25">
      <c r="A901" s="7">
        <v>23</v>
      </c>
      <c r="B901" s="7" t="s">
        <v>144</v>
      </c>
      <c r="C901" s="7" t="s">
        <v>103</v>
      </c>
      <c r="D901" s="7" t="s">
        <v>10</v>
      </c>
      <c r="E901" s="7" t="s">
        <v>40</v>
      </c>
      <c r="F901" s="7" t="s">
        <v>85</v>
      </c>
      <c r="G901" s="7">
        <v>80000</v>
      </c>
      <c r="H901" s="7">
        <f t="shared" si="247"/>
        <v>73694.570000000007</v>
      </c>
      <c r="I901" s="7">
        <f t="shared" si="240"/>
        <v>2296</v>
      </c>
      <c r="J901" s="7">
        <f t="shared" si="241"/>
        <v>5679.9999999999991</v>
      </c>
      <c r="K901" s="7">
        <f t="shared" si="242"/>
        <v>822.89</v>
      </c>
      <c r="L901" s="7">
        <f t="shared" si="249"/>
        <v>2432</v>
      </c>
      <c r="M901" s="7">
        <f t="shared" si="250"/>
        <v>5672</v>
      </c>
      <c r="N901" s="7">
        <v>1577.43</v>
      </c>
      <c r="O901" s="7">
        <f t="shared" si="243"/>
        <v>18480.32</v>
      </c>
      <c r="P901" s="7">
        <v>25</v>
      </c>
      <c r="Q901" s="7">
        <v>0</v>
      </c>
      <c r="R901" s="7">
        <v>0</v>
      </c>
      <c r="S901" s="7">
        <v>635.41</v>
      </c>
      <c r="T901" s="7">
        <v>100</v>
      </c>
      <c r="U901" s="7">
        <v>7006.51</v>
      </c>
      <c r="V901" s="7">
        <v>0</v>
      </c>
      <c r="W901" s="7">
        <f t="shared" si="248"/>
        <v>7766.92</v>
      </c>
      <c r="X901" s="7">
        <f t="shared" si="244"/>
        <v>6305.43</v>
      </c>
      <c r="Y901" s="7">
        <f t="shared" si="252"/>
        <v>11352</v>
      </c>
      <c r="Z901" s="7">
        <f t="shared" si="246"/>
        <v>65927.649999999994</v>
      </c>
      <c r="AA901" s="7" t="s">
        <v>227</v>
      </c>
      <c r="AB901" s="7">
        <v>2023</v>
      </c>
    </row>
    <row r="902" spans="1:28" x14ac:dyDescent="0.25">
      <c r="A902" s="7">
        <v>24</v>
      </c>
      <c r="B902" s="7" t="s">
        <v>145</v>
      </c>
      <c r="C902" s="7" t="s">
        <v>102</v>
      </c>
      <c r="D902" s="7" t="s">
        <v>10</v>
      </c>
      <c r="E902" s="7" t="s">
        <v>50</v>
      </c>
      <c r="F902" s="7" t="s">
        <v>84</v>
      </c>
      <c r="G902" s="7">
        <v>95000</v>
      </c>
      <c r="H902" s="7">
        <f t="shared" si="247"/>
        <v>86230.64</v>
      </c>
      <c r="I902" s="7">
        <f t="shared" si="240"/>
        <v>2726.5</v>
      </c>
      <c r="J902" s="7">
        <f t="shared" si="241"/>
        <v>6744.9999999999991</v>
      </c>
      <c r="K902" s="7">
        <f t="shared" si="242"/>
        <v>822.89</v>
      </c>
      <c r="L902" s="7">
        <f t="shared" si="249"/>
        <v>2888</v>
      </c>
      <c r="M902" s="7">
        <f t="shared" si="250"/>
        <v>6735.5</v>
      </c>
      <c r="N902" s="7">
        <v>3154.86</v>
      </c>
      <c r="O902" s="7">
        <f t="shared" si="243"/>
        <v>23072.75</v>
      </c>
      <c r="P902" s="7">
        <v>25</v>
      </c>
      <c r="Q902" s="7">
        <v>0</v>
      </c>
      <c r="R902" s="7">
        <v>0</v>
      </c>
      <c r="S902" s="7">
        <v>179.97</v>
      </c>
      <c r="T902" s="7">
        <v>100</v>
      </c>
      <c r="U902" s="7">
        <f>IF((H902*12)&gt;867123.01,(79776+(((H902*12)-867123.01)*0.25))/12,IF((H902*12)&gt;624329.01,(31216+(((H902*12)-624329.01)*0.2))/12,IF((H902*12)&gt;416220.01,(((H902*12)-416220.01)*0.15)/12,0)))</f>
        <v>10140.597291666665</v>
      </c>
      <c r="V902" s="7">
        <v>0</v>
      </c>
      <c r="W902" s="7">
        <f t="shared" si="248"/>
        <v>10445.567291666664</v>
      </c>
      <c r="X902" s="7">
        <f t="shared" si="244"/>
        <v>8769.36</v>
      </c>
      <c r="Y902" s="7">
        <f t="shared" si="252"/>
        <v>13480.5</v>
      </c>
      <c r="Z902" s="7">
        <f t="shared" si="246"/>
        <v>75785.072708333333</v>
      </c>
      <c r="AA902" s="7" t="s">
        <v>227</v>
      </c>
      <c r="AB902" s="7">
        <v>2023</v>
      </c>
    </row>
    <row r="903" spans="1:28" x14ac:dyDescent="0.25">
      <c r="A903" s="7">
        <v>25</v>
      </c>
      <c r="B903" s="7" t="s">
        <v>146</v>
      </c>
      <c r="C903" s="7" t="s">
        <v>102</v>
      </c>
      <c r="D903" s="7" t="s">
        <v>10</v>
      </c>
      <c r="E903" s="7" t="s">
        <v>44</v>
      </c>
      <c r="F903" s="7" t="s">
        <v>84</v>
      </c>
      <c r="G903" s="7">
        <v>80000</v>
      </c>
      <c r="H903" s="7">
        <f t="shared" si="247"/>
        <v>75272</v>
      </c>
      <c r="I903" s="7">
        <f t="shared" si="240"/>
        <v>2296</v>
      </c>
      <c r="J903" s="7">
        <f t="shared" si="241"/>
        <v>5679.9999999999991</v>
      </c>
      <c r="K903" s="7">
        <f t="shared" si="242"/>
        <v>822.89</v>
      </c>
      <c r="L903" s="7">
        <f t="shared" si="249"/>
        <v>2432</v>
      </c>
      <c r="M903" s="7">
        <f t="shared" si="250"/>
        <v>5672</v>
      </c>
      <c r="N903" s="7">
        <v>0</v>
      </c>
      <c r="O903" s="7">
        <f t="shared" si="243"/>
        <v>16902.89</v>
      </c>
      <c r="P903" s="7">
        <v>25</v>
      </c>
      <c r="Q903" s="7">
        <v>0</v>
      </c>
      <c r="R903" s="7">
        <v>0</v>
      </c>
      <c r="S903" s="7">
        <v>1358.45</v>
      </c>
      <c r="T903" s="7">
        <v>100</v>
      </c>
      <c r="U903" s="7">
        <f t="shared" si="251"/>
        <v>7400.9372916666662</v>
      </c>
      <c r="V903" s="7">
        <v>0</v>
      </c>
      <c r="W903" s="7">
        <f t="shared" si="248"/>
        <v>8884.387291666666</v>
      </c>
      <c r="X903" s="7">
        <f t="shared" si="244"/>
        <v>4728</v>
      </c>
      <c r="Y903" s="7">
        <f t="shared" si="252"/>
        <v>11352</v>
      </c>
      <c r="Z903" s="7">
        <f t="shared" si="246"/>
        <v>66387.612708333327</v>
      </c>
      <c r="AA903" s="7" t="s">
        <v>227</v>
      </c>
      <c r="AB903" s="7">
        <v>2023</v>
      </c>
    </row>
    <row r="904" spans="1:28" x14ac:dyDescent="0.25">
      <c r="A904" s="7">
        <v>26</v>
      </c>
      <c r="B904" s="7" t="s">
        <v>869</v>
      </c>
      <c r="C904" s="7" t="s">
        <v>102</v>
      </c>
      <c r="D904" s="7" t="s">
        <v>10</v>
      </c>
      <c r="E904" s="7" t="s">
        <v>44</v>
      </c>
      <c r="F904" s="7" t="s">
        <v>84</v>
      </c>
      <c r="G904" s="7">
        <v>80000</v>
      </c>
      <c r="H904" s="7">
        <f t="shared" si="247"/>
        <v>75272</v>
      </c>
      <c r="I904" s="7">
        <f t="shared" si="240"/>
        <v>2296</v>
      </c>
      <c r="J904" s="7">
        <f t="shared" si="241"/>
        <v>5679.9999999999991</v>
      </c>
      <c r="K904" s="7">
        <f t="shared" si="242"/>
        <v>822.89</v>
      </c>
      <c r="L904" s="7">
        <f t="shared" si="249"/>
        <v>2432</v>
      </c>
      <c r="M904" s="7">
        <f t="shared" si="250"/>
        <v>5672</v>
      </c>
      <c r="N904" s="7">
        <v>0</v>
      </c>
      <c r="O904" s="7">
        <f t="shared" si="243"/>
        <v>16902.89</v>
      </c>
      <c r="P904" s="7">
        <v>25</v>
      </c>
      <c r="Q904" s="7">
        <v>0</v>
      </c>
      <c r="R904" s="7">
        <v>0</v>
      </c>
      <c r="S904" s="7">
        <v>1628.41</v>
      </c>
      <c r="T904" s="7">
        <v>100</v>
      </c>
      <c r="U904" s="7">
        <f t="shared" si="251"/>
        <v>7400.9372916666662</v>
      </c>
      <c r="V904" s="7">
        <v>0</v>
      </c>
      <c r="W904" s="7">
        <f t="shared" si="248"/>
        <v>9154.3472916666669</v>
      </c>
      <c r="X904" s="7">
        <f t="shared" si="244"/>
        <v>4728</v>
      </c>
      <c r="Y904" s="7">
        <f t="shared" si="252"/>
        <v>11352</v>
      </c>
      <c r="Z904" s="7">
        <f t="shared" si="246"/>
        <v>66117.652708333335</v>
      </c>
      <c r="AA904" s="7" t="s">
        <v>227</v>
      </c>
      <c r="AB904" s="7">
        <v>2023</v>
      </c>
    </row>
    <row r="905" spans="1:28" x14ac:dyDescent="0.25">
      <c r="A905" s="7">
        <v>27</v>
      </c>
      <c r="B905" s="7" t="s">
        <v>148</v>
      </c>
      <c r="C905" s="7" t="s">
        <v>103</v>
      </c>
      <c r="D905" s="7" t="s">
        <v>10</v>
      </c>
      <c r="E905" s="7" t="s">
        <v>44</v>
      </c>
      <c r="F905" s="7" t="s">
        <v>84</v>
      </c>
      <c r="G905" s="7">
        <v>80000</v>
      </c>
      <c r="H905" s="7">
        <f t="shared" si="247"/>
        <v>75272</v>
      </c>
      <c r="I905" s="7">
        <f t="shared" si="240"/>
        <v>2296</v>
      </c>
      <c r="J905" s="7">
        <f t="shared" si="241"/>
        <v>5679.9999999999991</v>
      </c>
      <c r="K905" s="7">
        <f t="shared" si="242"/>
        <v>822.89</v>
      </c>
      <c r="L905" s="7">
        <f t="shared" si="249"/>
        <v>2432</v>
      </c>
      <c r="M905" s="7">
        <f t="shared" si="250"/>
        <v>5672</v>
      </c>
      <c r="N905" s="7">
        <v>0</v>
      </c>
      <c r="O905" s="7">
        <f t="shared" si="243"/>
        <v>16902.89</v>
      </c>
      <c r="P905" s="7">
        <v>25</v>
      </c>
      <c r="Q905" s="7">
        <v>0</v>
      </c>
      <c r="R905" s="7">
        <v>0</v>
      </c>
      <c r="S905" s="7">
        <v>1887.11</v>
      </c>
      <c r="T905" s="7">
        <v>100</v>
      </c>
      <c r="U905" s="7">
        <f t="shared" si="251"/>
        <v>7400.9372916666662</v>
      </c>
      <c r="V905" s="7">
        <v>0</v>
      </c>
      <c r="W905" s="7">
        <f t="shared" si="248"/>
        <v>9413.0472916666658</v>
      </c>
      <c r="X905" s="7">
        <f t="shared" si="244"/>
        <v>4728</v>
      </c>
      <c r="Y905" s="7">
        <f t="shared" si="252"/>
        <v>11352</v>
      </c>
      <c r="Z905" s="7">
        <f t="shared" si="246"/>
        <v>65858.952708333338</v>
      </c>
      <c r="AA905" s="7" t="s">
        <v>227</v>
      </c>
      <c r="AB905" s="7">
        <v>2023</v>
      </c>
    </row>
    <row r="906" spans="1:28" x14ac:dyDescent="0.25">
      <c r="A906" s="7">
        <v>28</v>
      </c>
      <c r="B906" s="7" t="s">
        <v>149</v>
      </c>
      <c r="C906" s="7" t="s">
        <v>102</v>
      </c>
      <c r="D906" s="7" t="s">
        <v>10</v>
      </c>
      <c r="E906" s="7" t="s">
        <v>43</v>
      </c>
      <c r="F906" s="7" t="s">
        <v>84</v>
      </c>
      <c r="G906" s="7">
        <v>95000</v>
      </c>
      <c r="H906" s="7">
        <f t="shared" si="247"/>
        <v>87808.07</v>
      </c>
      <c r="I906" s="7">
        <f t="shared" si="240"/>
        <v>2726.5</v>
      </c>
      <c r="J906" s="7">
        <f t="shared" si="241"/>
        <v>6744.9999999999991</v>
      </c>
      <c r="K906" s="7">
        <f t="shared" si="242"/>
        <v>822.89</v>
      </c>
      <c r="L906" s="7">
        <f t="shared" si="249"/>
        <v>2888</v>
      </c>
      <c r="M906" s="7">
        <f t="shared" si="250"/>
        <v>6735.5</v>
      </c>
      <c r="N906" s="7">
        <v>1577.43</v>
      </c>
      <c r="O906" s="7">
        <f t="shared" si="243"/>
        <v>21495.32</v>
      </c>
      <c r="P906" s="7">
        <v>25</v>
      </c>
      <c r="Q906" s="7">
        <v>5000</v>
      </c>
      <c r="R906" s="7">
        <v>0</v>
      </c>
      <c r="S906" s="7">
        <v>2354.42</v>
      </c>
      <c r="T906" s="7">
        <v>100</v>
      </c>
      <c r="U906" s="7">
        <v>10097.290000000001</v>
      </c>
      <c r="V906" s="7">
        <v>0</v>
      </c>
      <c r="W906" s="7">
        <f t="shared" si="248"/>
        <v>17576.71</v>
      </c>
      <c r="X906" s="7">
        <f t="shared" si="244"/>
        <v>7191.93</v>
      </c>
      <c r="Y906" s="7">
        <f t="shared" si="252"/>
        <v>13480.5</v>
      </c>
      <c r="Z906" s="7">
        <f t="shared" si="246"/>
        <v>70231.360000000001</v>
      </c>
      <c r="AA906" s="7" t="s">
        <v>227</v>
      </c>
      <c r="AB906" s="7">
        <v>2023</v>
      </c>
    </row>
    <row r="907" spans="1:28" x14ac:dyDescent="0.25">
      <c r="A907" s="7">
        <v>29</v>
      </c>
      <c r="B907" s="7" t="s">
        <v>151</v>
      </c>
      <c r="C907" s="7" t="s">
        <v>102</v>
      </c>
      <c r="D907" s="7" t="s">
        <v>793</v>
      </c>
      <c r="E907" s="7" t="s">
        <v>66</v>
      </c>
      <c r="F907" s="7" t="s">
        <v>84</v>
      </c>
      <c r="G907" s="7">
        <v>80000</v>
      </c>
      <c r="H907" s="7">
        <f t="shared" si="247"/>
        <v>75272</v>
      </c>
      <c r="I907" s="7">
        <f t="shared" si="240"/>
        <v>2296</v>
      </c>
      <c r="J907" s="7">
        <f t="shared" si="241"/>
        <v>5679.9999999999991</v>
      </c>
      <c r="K907" s="7">
        <f t="shared" si="242"/>
        <v>822.89</v>
      </c>
      <c r="L907" s="7">
        <f t="shared" si="249"/>
        <v>2432</v>
      </c>
      <c r="M907" s="7">
        <f t="shared" si="250"/>
        <v>5672</v>
      </c>
      <c r="N907" s="7">
        <v>0</v>
      </c>
      <c r="O907" s="7">
        <f t="shared" si="243"/>
        <v>16902.89</v>
      </c>
      <c r="P907" s="7">
        <v>25</v>
      </c>
      <c r="Q907" s="7">
        <v>4000</v>
      </c>
      <c r="R907" s="7">
        <v>0</v>
      </c>
      <c r="S907" s="7">
        <v>2360.5</v>
      </c>
      <c r="T907" s="7">
        <v>100</v>
      </c>
      <c r="U907" s="7">
        <f t="shared" si="251"/>
        <v>7400.9372916666662</v>
      </c>
      <c r="V907" s="7">
        <v>0</v>
      </c>
      <c r="W907" s="7">
        <f t="shared" si="248"/>
        <v>13886.437291666665</v>
      </c>
      <c r="X907" s="7">
        <f t="shared" si="244"/>
        <v>4728</v>
      </c>
      <c r="Y907" s="7">
        <f t="shared" si="252"/>
        <v>11352</v>
      </c>
      <c r="Z907" s="7">
        <f t="shared" si="246"/>
        <v>61385.562708333338</v>
      </c>
      <c r="AA907" s="7" t="s">
        <v>227</v>
      </c>
      <c r="AB907" s="7">
        <v>2023</v>
      </c>
    </row>
    <row r="908" spans="1:28" x14ac:dyDescent="0.25">
      <c r="A908" s="7">
        <v>30</v>
      </c>
      <c r="B908" s="7" t="s">
        <v>152</v>
      </c>
      <c r="C908" s="7" t="s">
        <v>103</v>
      </c>
      <c r="D908" s="7" t="s">
        <v>21</v>
      </c>
      <c r="E908" s="7" t="s">
        <v>70</v>
      </c>
      <c r="F908" s="7" t="s">
        <v>84</v>
      </c>
      <c r="G908" s="7">
        <v>95000</v>
      </c>
      <c r="H908" s="7">
        <f t="shared" si="247"/>
        <v>89385.5</v>
      </c>
      <c r="I908" s="7">
        <f t="shared" si="240"/>
        <v>2726.5</v>
      </c>
      <c r="J908" s="7">
        <f t="shared" si="241"/>
        <v>6744.9999999999991</v>
      </c>
      <c r="K908" s="7">
        <f t="shared" si="242"/>
        <v>822.89</v>
      </c>
      <c r="L908" s="7">
        <f t="shared" si="249"/>
        <v>2888</v>
      </c>
      <c r="M908" s="7">
        <f t="shared" si="250"/>
        <v>6735.5</v>
      </c>
      <c r="N908" s="7">
        <v>0</v>
      </c>
      <c r="O908" s="7">
        <f t="shared" si="243"/>
        <v>19917.89</v>
      </c>
      <c r="P908" s="7">
        <v>25</v>
      </c>
      <c r="Q908" s="7">
        <v>500</v>
      </c>
      <c r="R908" s="7">
        <v>0</v>
      </c>
      <c r="S908" s="7">
        <v>1223.48</v>
      </c>
      <c r="T908" s="7">
        <v>100</v>
      </c>
      <c r="U908" s="7">
        <v>10929.24</v>
      </c>
      <c r="V908" s="7">
        <v>0</v>
      </c>
      <c r="W908" s="7">
        <f t="shared" si="248"/>
        <v>12777.72</v>
      </c>
      <c r="X908" s="7">
        <f t="shared" si="244"/>
        <v>5614.5</v>
      </c>
      <c r="Y908" s="7">
        <f t="shared" si="252"/>
        <v>13480.5</v>
      </c>
      <c r="Z908" s="7">
        <f t="shared" si="246"/>
        <v>76607.78</v>
      </c>
      <c r="AA908" s="7" t="s">
        <v>227</v>
      </c>
      <c r="AB908" s="7">
        <v>2023</v>
      </c>
    </row>
    <row r="909" spans="1:28" x14ac:dyDescent="0.25">
      <c r="A909" s="7">
        <v>31</v>
      </c>
      <c r="B909" s="7" t="s">
        <v>153</v>
      </c>
      <c r="C909" s="7" t="s">
        <v>102</v>
      </c>
      <c r="D909" s="7" t="s">
        <v>17</v>
      </c>
      <c r="E909" s="7" t="s">
        <v>76</v>
      </c>
      <c r="F909" s="7" t="s">
        <v>84</v>
      </c>
      <c r="G909" s="7">
        <v>95000</v>
      </c>
      <c r="H909" s="7">
        <f t="shared" si="247"/>
        <v>87808.07</v>
      </c>
      <c r="I909" s="7">
        <f t="shared" si="240"/>
        <v>2726.5</v>
      </c>
      <c r="J909" s="7">
        <f t="shared" si="241"/>
        <v>6744.9999999999991</v>
      </c>
      <c r="K909" s="7">
        <f t="shared" si="242"/>
        <v>822.89</v>
      </c>
      <c r="L909" s="7">
        <f t="shared" si="249"/>
        <v>2888</v>
      </c>
      <c r="M909" s="7">
        <f t="shared" si="250"/>
        <v>6735.5</v>
      </c>
      <c r="N909" s="7">
        <v>1577.43</v>
      </c>
      <c r="O909" s="7">
        <f t="shared" si="243"/>
        <v>21495.32</v>
      </c>
      <c r="P909" s="7">
        <v>25</v>
      </c>
      <c r="Q909" s="7">
        <v>3052.23</v>
      </c>
      <c r="R909" s="7">
        <v>0</v>
      </c>
      <c r="S909" s="7">
        <v>576.9</v>
      </c>
      <c r="T909" s="7">
        <v>100</v>
      </c>
      <c r="U909" s="7">
        <v>10534.88</v>
      </c>
      <c r="V909" s="7">
        <v>0</v>
      </c>
      <c r="W909" s="7">
        <f t="shared" si="248"/>
        <v>14289.009999999998</v>
      </c>
      <c r="X909" s="7">
        <f t="shared" si="244"/>
        <v>7191.93</v>
      </c>
      <c r="Y909" s="7">
        <f t="shared" si="252"/>
        <v>13480.5</v>
      </c>
      <c r="Z909" s="7">
        <f t="shared" si="246"/>
        <v>73519.06</v>
      </c>
      <c r="AA909" s="7" t="s">
        <v>227</v>
      </c>
      <c r="AB909" s="7">
        <v>2023</v>
      </c>
    </row>
    <row r="910" spans="1:28" x14ac:dyDescent="0.25">
      <c r="A910" s="7">
        <v>32</v>
      </c>
      <c r="B910" s="7" t="s">
        <v>871</v>
      </c>
      <c r="C910" s="7" t="s">
        <v>103</v>
      </c>
      <c r="D910" s="7" t="s">
        <v>800</v>
      </c>
      <c r="E910" s="7" t="s">
        <v>83</v>
      </c>
      <c r="F910" s="7" t="s">
        <v>84</v>
      </c>
      <c r="G910" s="7">
        <v>48000</v>
      </c>
      <c r="H910" s="7">
        <f t="shared" si="247"/>
        <v>45163.199999999997</v>
      </c>
      <c r="I910" s="7">
        <f t="shared" si="240"/>
        <v>1377.6</v>
      </c>
      <c r="J910" s="7">
        <f t="shared" si="241"/>
        <v>3407.9999999999995</v>
      </c>
      <c r="K910" s="7">
        <f t="shared" si="242"/>
        <v>528</v>
      </c>
      <c r="L910" s="7">
        <f t="shared" si="249"/>
        <v>1459.2</v>
      </c>
      <c r="M910" s="7">
        <f t="shared" si="250"/>
        <v>3403.2000000000003</v>
      </c>
      <c r="N910" s="7">
        <v>0</v>
      </c>
      <c r="O910" s="7">
        <f t="shared" si="243"/>
        <v>10176</v>
      </c>
      <c r="P910" s="7">
        <v>25</v>
      </c>
      <c r="Q910" s="7">
        <v>0</v>
      </c>
      <c r="R910" s="7">
        <v>0</v>
      </c>
      <c r="S910" s="7">
        <v>2537.5</v>
      </c>
      <c r="T910" s="7">
        <v>100</v>
      </c>
      <c r="U910" s="7">
        <v>0</v>
      </c>
      <c r="V910" s="7">
        <v>0</v>
      </c>
      <c r="W910" s="7">
        <f t="shared" si="248"/>
        <v>2662.5</v>
      </c>
      <c r="X910" s="7">
        <f t="shared" si="244"/>
        <v>2836.8</v>
      </c>
      <c r="Y910" s="7">
        <f t="shared" si="252"/>
        <v>6811.2</v>
      </c>
      <c r="Z910" s="7">
        <f t="shared" si="246"/>
        <v>42500.7</v>
      </c>
      <c r="AA910" s="7" t="s">
        <v>227</v>
      </c>
      <c r="AB910" s="7">
        <v>2023</v>
      </c>
    </row>
    <row r="911" spans="1:28" x14ac:dyDescent="0.25">
      <c r="A911" s="7">
        <v>33</v>
      </c>
      <c r="B911" s="7" t="s">
        <v>872</v>
      </c>
      <c r="C911" s="7" t="s">
        <v>103</v>
      </c>
      <c r="D911" s="7" t="s">
        <v>793</v>
      </c>
      <c r="E911" s="7" t="s">
        <v>72</v>
      </c>
      <c r="F911" s="7" t="s">
        <v>84</v>
      </c>
      <c r="G911" s="7">
        <v>48000</v>
      </c>
      <c r="H911" s="7">
        <f t="shared" si="247"/>
        <v>45163.199999999997</v>
      </c>
      <c r="I911" s="7">
        <f t="shared" si="240"/>
        <v>1377.6</v>
      </c>
      <c r="J911" s="7">
        <f t="shared" si="241"/>
        <v>3407.9999999999995</v>
      </c>
      <c r="K911" s="7">
        <f t="shared" si="242"/>
        <v>528</v>
      </c>
      <c r="L911" s="7">
        <f t="shared" si="249"/>
        <v>1459.2</v>
      </c>
      <c r="M911" s="7">
        <f t="shared" si="250"/>
        <v>3403.2000000000003</v>
      </c>
      <c r="N911" s="7">
        <v>0</v>
      </c>
      <c r="O911" s="7">
        <f t="shared" si="243"/>
        <v>10176</v>
      </c>
      <c r="P911" s="7">
        <v>25</v>
      </c>
      <c r="Q911" s="7">
        <v>6590.74</v>
      </c>
      <c r="R911" s="7">
        <v>0</v>
      </c>
      <c r="S911" s="7">
        <v>0</v>
      </c>
      <c r="T911" s="7">
        <v>100</v>
      </c>
      <c r="U911" s="7">
        <v>1443.51</v>
      </c>
      <c r="V911" s="7">
        <v>0</v>
      </c>
      <c r="W911" s="7">
        <f t="shared" si="248"/>
        <v>8159.25</v>
      </c>
      <c r="X911" s="7">
        <f t="shared" si="244"/>
        <v>2836.8</v>
      </c>
      <c r="Y911" s="7">
        <f t="shared" si="252"/>
        <v>6811.2</v>
      </c>
      <c r="Z911" s="7">
        <f t="shared" si="246"/>
        <v>37003.949999999997</v>
      </c>
      <c r="AA911" s="7" t="s">
        <v>227</v>
      </c>
      <c r="AB911" s="7">
        <v>2023</v>
      </c>
    </row>
    <row r="912" spans="1:28" x14ac:dyDescent="0.25">
      <c r="A912" s="7">
        <v>34</v>
      </c>
      <c r="B912" s="7" t="s">
        <v>124</v>
      </c>
      <c r="C912" s="7" t="s">
        <v>103</v>
      </c>
      <c r="D912" s="7" t="s">
        <v>10</v>
      </c>
      <c r="E912" s="7" t="s">
        <v>706</v>
      </c>
      <c r="F912" s="7" t="s">
        <v>84</v>
      </c>
      <c r="G912" s="7">
        <v>48000</v>
      </c>
      <c r="H912" s="7">
        <f>+G912-(I912+L912+N912)</f>
        <v>45163.199999999997</v>
      </c>
      <c r="I912" s="7">
        <f t="shared" si="240"/>
        <v>1377.6</v>
      </c>
      <c r="J912" s="7">
        <f t="shared" si="241"/>
        <v>3407.9999999999995</v>
      </c>
      <c r="K912" s="7">
        <f t="shared" si="242"/>
        <v>528</v>
      </c>
      <c r="L912" s="7">
        <f t="shared" si="249"/>
        <v>1459.2</v>
      </c>
      <c r="M912" s="7">
        <f t="shared" si="250"/>
        <v>3403.2000000000003</v>
      </c>
      <c r="N912" s="7">
        <v>0</v>
      </c>
      <c r="O912" s="7">
        <f>+I912+J912+K912+L912+M912+N912</f>
        <v>10176</v>
      </c>
      <c r="P912" s="7">
        <v>25</v>
      </c>
      <c r="Q912" s="7">
        <v>0</v>
      </c>
      <c r="R912" s="7">
        <v>0</v>
      </c>
      <c r="S912" s="7">
        <v>1388.53</v>
      </c>
      <c r="T912" s="7">
        <v>100</v>
      </c>
      <c r="U912" s="7">
        <v>0</v>
      </c>
      <c r="V912" s="7">
        <v>0</v>
      </c>
      <c r="W912" s="7">
        <f t="shared" si="248"/>
        <v>1513.53</v>
      </c>
      <c r="X912" s="7">
        <f t="shared" si="244"/>
        <v>2836.8</v>
      </c>
      <c r="Y912" s="7">
        <f>+J912+M912</f>
        <v>6811.2</v>
      </c>
      <c r="Z912" s="7">
        <f>+G912-(W912+X912)</f>
        <v>43649.67</v>
      </c>
      <c r="AA912" s="7" t="s">
        <v>227</v>
      </c>
      <c r="AB912" s="7">
        <v>2023</v>
      </c>
    </row>
    <row r="913" spans="1:28" x14ac:dyDescent="0.25">
      <c r="A913" s="7">
        <v>35</v>
      </c>
      <c r="B913" s="7" t="s">
        <v>833</v>
      </c>
      <c r="C913" s="7" t="s">
        <v>102</v>
      </c>
      <c r="D913" s="7" t="s">
        <v>19</v>
      </c>
      <c r="E913" s="7" t="s">
        <v>73</v>
      </c>
      <c r="F913" s="7" t="s">
        <v>84</v>
      </c>
      <c r="G913" s="7">
        <v>60000</v>
      </c>
      <c r="H913" s="7">
        <f t="shared" si="247"/>
        <v>54876.57</v>
      </c>
      <c r="I913" s="7">
        <f t="shared" si="240"/>
        <v>1722</v>
      </c>
      <c r="J913" s="7">
        <f t="shared" si="241"/>
        <v>4260</v>
      </c>
      <c r="K913" s="7">
        <f t="shared" si="242"/>
        <v>660.00000000000011</v>
      </c>
      <c r="L913" s="7">
        <f t="shared" si="249"/>
        <v>1824</v>
      </c>
      <c r="M913" s="7">
        <f t="shared" si="250"/>
        <v>4254</v>
      </c>
      <c r="N913" s="7">
        <v>1577.43</v>
      </c>
      <c r="O913" s="7">
        <f t="shared" si="243"/>
        <v>14297.43</v>
      </c>
      <c r="P913" s="7">
        <v>25</v>
      </c>
      <c r="Q913" s="7">
        <v>2500</v>
      </c>
      <c r="R913" s="7">
        <v>0</v>
      </c>
      <c r="S913" s="7">
        <v>365.08</v>
      </c>
      <c r="T913" s="7">
        <v>100</v>
      </c>
      <c r="U913" s="7">
        <f t="shared" si="251"/>
        <v>3171.1638333333326</v>
      </c>
      <c r="V913" s="7">
        <v>0</v>
      </c>
      <c r="W913" s="7">
        <f t="shared" si="248"/>
        <v>6161.2438333333321</v>
      </c>
      <c r="X913" s="7">
        <f t="shared" si="244"/>
        <v>5123.43</v>
      </c>
      <c r="Y913" s="7">
        <f t="shared" si="252"/>
        <v>8514</v>
      </c>
      <c r="Z913" s="7">
        <f t="shared" si="246"/>
        <v>48715.326166666666</v>
      </c>
      <c r="AA913" s="7" t="s">
        <v>227</v>
      </c>
      <c r="AB913" s="7">
        <v>2023</v>
      </c>
    </row>
    <row r="914" spans="1:28" x14ac:dyDescent="0.25">
      <c r="A914" s="7">
        <v>36</v>
      </c>
      <c r="B914" s="7" t="s">
        <v>157</v>
      </c>
      <c r="C914" s="7" t="s">
        <v>102</v>
      </c>
      <c r="D914" s="7" t="s">
        <v>10</v>
      </c>
      <c r="E914" s="7" t="s">
        <v>46</v>
      </c>
      <c r="F914" s="7" t="s">
        <v>84</v>
      </c>
      <c r="G914" s="7">
        <v>53000</v>
      </c>
      <c r="H914" s="7">
        <f t="shared" si="247"/>
        <v>49867.7</v>
      </c>
      <c r="I914" s="7">
        <f t="shared" si="240"/>
        <v>1521.1</v>
      </c>
      <c r="J914" s="7">
        <f t="shared" si="241"/>
        <v>3762.9999999999995</v>
      </c>
      <c r="K914" s="7">
        <f t="shared" si="242"/>
        <v>583.00000000000011</v>
      </c>
      <c r="L914" s="7">
        <f t="shared" si="249"/>
        <v>1611.2</v>
      </c>
      <c r="M914" s="7">
        <f t="shared" si="250"/>
        <v>3757.7000000000003</v>
      </c>
      <c r="N914" s="7">
        <v>0</v>
      </c>
      <c r="O914" s="7">
        <f t="shared" si="243"/>
        <v>11236</v>
      </c>
      <c r="P914" s="7">
        <v>25</v>
      </c>
      <c r="Q914" s="7">
        <v>3495.45</v>
      </c>
      <c r="R914" s="7">
        <v>0</v>
      </c>
      <c r="S914" s="7">
        <v>1199.27</v>
      </c>
      <c r="T914" s="7">
        <v>100</v>
      </c>
      <c r="U914" s="7">
        <v>1209.29</v>
      </c>
      <c r="V914" s="7">
        <v>0</v>
      </c>
      <c r="W914" s="7">
        <f t="shared" si="248"/>
        <v>6029.0099999999993</v>
      </c>
      <c r="X914" s="7">
        <f t="shared" si="244"/>
        <v>3132.3</v>
      </c>
      <c r="Y914" s="7">
        <f t="shared" si="252"/>
        <v>7520.7</v>
      </c>
      <c r="Z914" s="7">
        <f t="shared" si="246"/>
        <v>43838.69</v>
      </c>
      <c r="AA914" s="7" t="s">
        <v>227</v>
      </c>
      <c r="AB914" s="7">
        <v>2023</v>
      </c>
    </row>
    <row r="915" spans="1:28" x14ac:dyDescent="0.25">
      <c r="A915" s="7">
        <v>37</v>
      </c>
      <c r="B915" s="7" t="s">
        <v>158</v>
      </c>
      <c r="C915" s="7" t="s">
        <v>102</v>
      </c>
      <c r="D915" s="7" t="s">
        <v>834</v>
      </c>
      <c r="E915" s="7" t="s">
        <v>874</v>
      </c>
      <c r="F915" s="7" t="s">
        <v>84</v>
      </c>
      <c r="G915" s="7">
        <v>60000</v>
      </c>
      <c r="H915" s="7">
        <f t="shared" si="247"/>
        <v>56454</v>
      </c>
      <c r="I915" s="7">
        <f t="shared" si="240"/>
        <v>1722</v>
      </c>
      <c r="J915" s="7">
        <f t="shared" si="241"/>
        <v>4260</v>
      </c>
      <c r="K915" s="7">
        <f t="shared" si="242"/>
        <v>660.00000000000011</v>
      </c>
      <c r="L915" s="7">
        <f t="shared" si="249"/>
        <v>1824</v>
      </c>
      <c r="M915" s="7">
        <f t="shared" si="250"/>
        <v>4254</v>
      </c>
      <c r="N915" s="7">
        <v>0</v>
      </c>
      <c r="O915" s="7">
        <f t="shared" si="243"/>
        <v>12720</v>
      </c>
      <c r="P915" s="7">
        <v>25</v>
      </c>
      <c r="Q915" s="7">
        <v>0</v>
      </c>
      <c r="R915" s="7">
        <v>0</v>
      </c>
      <c r="S915" s="7">
        <v>933.87</v>
      </c>
      <c r="T915" s="7">
        <v>100</v>
      </c>
      <c r="U915" s="7">
        <v>3486.68</v>
      </c>
      <c r="V915" s="7">
        <v>0</v>
      </c>
      <c r="W915" s="7">
        <f t="shared" si="248"/>
        <v>4545.5499999999993</v>
      </c>
      <c r="X915" s="7">
        <f t="shared" si="244"/>
        <v>3546</v>
      </c>
      <c r="Y915" s="7">
        <f t="shared" si="252"/>
        <v>8514</v>
      </c>
      <c r="Z915" s="7">
        <f t="shared" si="246"/>
        <v>51908.45</v>
      </c>
      <c r="AA915" s="7" t="s">
        <v>227</v>
      </c>
      <c r="AB915" s="7">
        <v>2023</v>
      </c>
    </row>
    <row r="916" spans="1:28" x14ac:dyDescent="0.25">
      <c r="A916" s="7">
        <v>38</v>
      </c>
      <c r="B916" s="7" t="s">
        <v>159</v>
      </c>
      <c r="C916" s="7" t="s">
        <v>103</v>
      </c>
      <c r="D916" s="7" t="s">
        <v>21</v>
      </c>
      <c r="E916" s="7" t="s">
        <v>68</v>
      </c>
      <c r="F916" s="7" t="s">
        <v>84</v>
      </c>
      <c r="G916" s="7">
        <v>60000</v>
      </c>
      <c r="H916" s="7">
        <f t="shared" si="247"/>
        <v>54876.57</v>
      </c>
      <c r="I916" s="7">
        <f t="shared" si="240"/>
        <v>1722</v>
      </c>
      <c r="J916" s="7">
        <f t="shared" si="241"/>
        <v>4260</v>
      </c>
      <c r="K916" s="7">
        <f t="shared" si="242"/>
        <v>660.00000000000011</v>
      </c>
      <c r="L916" s="7">
        <f t="shared" si="249"/>
        <v>1824</v>
      </c>
      <c r="M916" s="7">
        <f t="shared" si="250"/>
        <v>4254</v>
      </c>
      <c r="N916" s="7">
        <v>1577.43</v>
      </c>
      <c r="O916" s="7">
        <f t="shared" si="243"/>
        <v>14297.43</v>
      </c>
      <c r="P916" s="7">
        <v>25</v>
      </c>
      <c r="Q916" s="7">
        <v>3495.45</v>
      </c>
      <c r="R916" s="7">
        <v>0</v>
      </c>
      <c r="S916" s="7">
        <v>939.86</v>
      </c>
      <c r="T916" s="7">
        <v>100</v>
      </c>
      <c r="U916" s="7">
        <f t="shared" si="251"/>
        <v>3171.1638333333326</v>
      </c>
      <c r="V916" s="7">
        <v>0</v>
      </c>
      <c r="W916" s="7">
        <f t="shared" si="248"/>
        <v>7731.4738333333316</v>
      </c>
      <c r="X916" s="7">
        <f t="shared" si="244"/>
        <v>5123.43</v>
      </c>
      <c r="Y916" s="7">
        <f t="shared" si="252"/>
        <v>8514</v>
      </c>
      <c r="Z916" s="7">
        <f t="shared" si="246"/>
        <v>47145.09616666667</v>
      </c>
      <c r="AA916" s="7" t="s">
        <v>227</v>
      </c>
      <c r="AB916" s="7">
        <v>2023</v>
      </c>
    </row>
    <row r="917" spans="1:28" x14ac:dyDescent="0.25">
      <c r="A917" s="7">
        <v>39</v>
      </c>
      <c r="B917" s="7" t="s">
        <v>150</v>
      </c>
      <c r="C917" s="7" t="s">
        <v>102</v>
      </c>
      <c r="D917" s="7" t="s">
        <v>16</v>
      </c>
      <c r="E917" s="7" t="s">
        <v>45</v>
      </c>
      <c r="F917" s="7" t="s">
        <v>84</v>
      </c>
      <c r="G917" s="7">
        <v>60000</v>
      </c>
      <c r="H917" s="7">
        <f>+G917-(I917+L917+N917)</f>
        <v>56454</v>
      </c>
      <c r="I917" s="7">
        <f t="shared" si="240"/>
        <v>1722</v>
      </c>
      <c r="J917" s="7">
        <f t="shared" si="241"/>
        <v>4260</v>
      </c>
      <c r="K917" s="7">
        <f t="shared" si="242"/>
        <v>660.00000000000011</v>
      </c>
      <c r="L917" s="7">
        <f t="shared" si="249"/>
        <v>1824</v>
      </c>
      <c r="M917" s="7">
        <f t="shared" si="250"/>
        <v>4254</v>
      </c>
      <c r="N917" s="7">
        <v>0</v>
      </c>
      <c r="O917" s="7">
        <f>+I917+J917+K917+L917+M917+N917</f>
        <v>12720</v>
      </c>
      <c r="P917" s="7">
        <v>25</v>
      </c>
      <c r="Q917" s="7">
        <v>0</v>
      </c>
      <c r="R917" s="7">
        <v>0</v>
      </c>
      <c r="S917" s="7">
        <v>1211.22</v>
      </c>
      <c r="T917" s="7">
        <v>100</v>
      </c>
      <c r="U917" s="7">
        <f t="shared" si="251"/>
        <v>3486.6498333333329</v>
      </c>
      <c r="V917" s="7">
        <v>0</v>
      </c>
      <c r="W917" s="7">
        <f t="shared" si="248"/>
        <v>4822.8698333333332</v>
      </c>
      <c r="X917" s="7">
        <f t="shared" si="244"/>
        <v>3546</v>
      </c>
      <c r="Y917" s="7">
        <f>+J917+M917</f>
        <v>8514</v>
      </c>
      <c r="Z917" s="7">
        <f>+G917-(W917+X917)</f>
        <v>51631.13016666667</v>
      </c>
      <c r="AA917" s="7" t="s">
        <v>227</v>
      </c>
      <c r="AB917" s="7">
        <v>2023</v>
      </c>
    </row>
    <row r="918" spans="1:28" x14ac:dyDescent="0.25">
      <c r="A918" s="7">
        <v>40</v>
      </c>
      <c r="B918" s="7" t="s">
        <v>160</v>
      </c>
      <c r="C918" s="7" t="s">
        <v>102</v>
      </c>
      <c r="D918" s="7" t="s">
        <v>4</v>
      </c>
      <c r="E918" s="7" t="s">
        <v>93</v>
      </c>
      <c r="F918" s="7" t="s">
        <v>84</v>
      </c>
      <c r="G918" s="7">
        <v>60000</v>
      </c>
      <c r="H918" s="7">
        <f t="shared" si="247"/>
        <v>56454</v>
      </c>
      <c r="I918" s="7">
        <f t="shared" si="240"/>
        <v>1722</v>
      </c>
      <c r="J918" s="7">
        <f t="shared" si="241"/>
        <v>4260</v>
      </c>
      <c r="K918" s="7">
        <f t="shared" si="242"/>
        <v>660.00000000000011</v>
      </c>
      <c r="L918" s="7">
        <f t="shared" si="249"/>
        <v>1824</v>
      </c>
      <c r="M918" s="7">
        <f t="shared" si="250"/>
        <v>4254</v>
      </c>
      <c r="N918" s="7">
        <v>0</v>
      </c>
      <c r="O918" s="7">
        <f t="shared" si="243"/>
        <v>12720</v>
      </c>
      <c r="P918" s="7">
        <v>25</v>
      </c>
      <c r="Q918" s="7">
        <v>2458.4</v>
      </c>
      <c r="R918" s="7">
        <v>0</v>
      </c>
      <c r="S918" s="7">
        <v>1874.56</v>
      </c>
      <c r="T918" s="7">
        <v>100</v>
      </c>
      <c r="U918" s="7">
        <f t="shared" si="251"/>
        <v>3486.6498333333329</v>
      </c>
      <c r="V918" s="7">
        <v>0</v>
      </c>
      <c r="W918" s="7">
        <f t="shared" si="248"/>
        <v>7944.609833333333</v>
      </c>
      <c r="X918" s="7">
        <f t="shared" si="244"/>
        <v>3546</v>
      </c>
      <c r="Y918" s="7">
        <f t="shared" si="252"/>
        <v>8514</v>
      </c>
      <c r="Z918" s="7">
        <f t="shared" si="246"/>
        <v>48509.390166666664</v>
      </c>
      <c r="AA918" s="7" t="s">
        <v>227</v>
      </c>
      <c r="AB918" s="7">
        <v>2023</v>
      </c>
    </row>
    <row r="919" spans="1:28" x14ac:dyDescent="0.25">
      <c r="A919" s="7">
        <v>41</v>
      </c>
      <c r="B919" s="7" t="s">
        <v>809</v>
      </c>
      <c r="C919" s="7" t="s">
        <v>102</v>
      </c>
      <c r="D919" s="7" t="s">
        <v>12</v>
      </c>
      <c r="E919" s="7" t="s">
        <v>75</v>
      </c>
      <c r="F919" s="7" t="s">
        <v>99</v>
      </c>
      <c r="G919" s="7">
        <v>65000</v>
      </c>
      <c r="H919" s="7">
        <f t="shared" si="247"/>
        <v>61158.5</v>
      </c>
      <c r="I919" s="7">
        <f t="shared" si="240"/>
        <v>1865.5</v>
      </c>
      <c r="J919" s="7">
        <f t="shared" si="241"/>
        <v>4615</v>
      </c>
      <c r="K919" s="7">
        <f t="shared" si="242"/>
        <v>715.00000000000011</v>
      </c>
      <c r="L919" s="7">
        <f t="shared" si="249"/>
        <v>1976</v>
      </c>
      <c r="M919" s="7">
        <f t="shared" si="250"/>
        <v>4608.5</v>
      </c>
      <c r="N919" s="7">
        <v>0</v>
      </c>
      <c r="O919" s="7">
        <f t="shared" si="243"/>
        <v>13780</v>
      </c>
      <c r="P919" s="7">
        <v>25</v>
      </c>
      <c r="Q919" s="7">
        <v>7689.07</v>
      </c>
      <c r="R919" s="7">
        <v>0</v>
      </c>
      <c r="S919" s="7">
        <v>1367.17</v>
      </c>
      <c r="T919" s="7">
        <v>100</v>
      </c>
      <c r="U919" s="7">
        <f t="shared" si="251"/>
        <v>4427.5498333333335</v>
      </c>
      <c r="V919" s="7">
        <v>0</v>
      </c>
      <c r="W919" s="7">
        <f t="shared" si="248"/>
        <v>13608.789833333332</v>
      </c>
      <c r="X919" s="7">
        <f t="shared" si="244"/>
        <v>3841.5</v>
      </c>
      <c r="Y919" s="7">
        <f t="shared" si="252"/>
        <v>9223.5</v>
      </c>
      <c r="Z919" s="7">
        <f t="shared" si="246"/>
        <v>47549.710166666671</v>
      </c>
      <c r="AA919" s="7" t="s">
        <v>227</v>
      </c>
      <c r="AB919" s="7">
        <v>2023</v>
      </c>
    </row>
    <row r="920" spans="1:28" x14ac:dyDescent="0.25">
      <c r="A920" s="7">
        <v>42</v>
      </c>
      <c r="B920" s="7" t="s">
        <v>162</v>
      </c>
      <c r="C920" s="7" t="s">
        <v>102</v>
      </c>
      <c r="D920" s="7" t="s">
        <v>15</v>
      </c>
      <c r="E920" s="7" t="s">
        <v>92</v>
      </c>
      <c r="F920" s="7" t="s">
        <v>99</v>
      </c>
      <c r="G920" s="7">
        <v>70000</v>
      </c>
      <c r="H920" s="7">
        <f t="shared" si="247"/>
        <v>61130.71</v>
      </c>
      <c r="I920" s="7">
        <f t="shared" si="240"/>
        <v>2009</v>
      </c>
      <c r="J920" s="7">
        <f t="shared" si="241"/>
        <v>4970</v>
      </c>
      <c r="K920" s="7">
        <f t="shared" si="242"/>
        <v>770.00000000000011</v>
      </c>
      <c r="L920" s="7">
        <f t="shared" si="249"/>
        <v>2128</v>
      </c>
      <c r="M920" s="7">
        <f t="shared" si="250"/>
        <v>4963</v>
      </c>
      <c r="N920" s="7">
        <v>4732.29</v>
      </c>
      <c r="O920" s="7">
        <f t="shared" si="243"/>
        <v>19572.29</v>
      </c>
      <c r="P920" s="7">
        <v>25</v>
      </c>
      <c r="Q920" s="7">
        <v>0</v>
      </c>
      <c r="R920" s="7">
        <v>0</v>
      </c>
      <c r="S920" s="7">
        <v>984.7</v>
      </c>
      <c r="T920" s="7">
        <v>100</v>
      </c>
      <c r="U920" s="7">
        <v>4422.01</v>
      </c>
      <c r="V920" s="7">
        <v>0</v>
      </c>
      <c r="W920" s="7">
        <f t="shared" si="248"/>
        <v>5531.71</v>
      </c>
      <c r="X920" s="7">
        <f t="shared" si="244"/>
        <v>8869.2900000000009</v>
      </c>
      <c r="Y920" s="7">
        <f t="shared" si="252"/>
        <v>9933</v>
      </c>
      <c r="Z920" s="7">
        <f t="shared" si="246"/>
        <v>55599</v>
      </c>
      <c r="AA920" s="7" t="s">
        <v>227</v>
      </c>
      <c r="AB920" s="7">
        <v>2023</v>
      </c>
    </row>
    <row r="921" spans="1:28" x14ac:dyDescent="0.25">
      <c r="A921" s="7">
        <v>43</v>
      </c>
      <c r="B921" s="7" t="s">
        <v>810</v>
      </c>
      <c r="C921" s="7" t="s">
        <v>102</v>
      </c>
      <c r="D921" s="7" t="s">
        <v>811</v>
      </c>
      <c r="E921" s="7" t="s">
        <v>62</v>
      </c>
      <c r="F921" s="7" t="s">
        <v>99</v>
      </c>
      <c r="G921" s="7">
        <v>125000</v>
      </c>
      <c r="H921" s="7">
        <f>+G921-(I921+L921+N921)</f>
        <v>116035.07</v>
      </c>
      <c r="I921" s="7">
        <f t="shared" si="240"/>
        <v>3587.5</v>
      </c>
      <c r="J921" s="7">
        <f t="shared" si="241"/>
        <v>8875</v>
      </c>
      <c r="K921" s="7">
        <f t="shared" si="242"/>
        <v>822.89</v>
      </c>
      <c r="L921" s="7">
        <f t="shared" si="249"/>
        <v>3800</v>
      </c>
      <c r="M921" s="7">
        <f t="shared" si="250"/>
        <v>8862.5</v>
      </c>
      <c r="N921" s="7">
        <v>1577.43</v>
      </c>
      <c r="O921" s="7">
        <f>+I921+J921+K921+L921+M921+N921</f>
        <v>27525.32</v>
      </c>
      <c r="P921" s="7">
        <v>25</v>
      </c>
      <c r="Q921" s="7">
        <v>4292</v>
      </c>
      <c r="R921" s="7">
        <v>0</v>
      </c>
      <c r="S921" s="7">
        <v>0</v>
      </c>
      <c r="T921" s="7">
        <v>100</v>
      </c>
      <c r="U921" s="7">
        <v>17591.599999999999</v>
      </c>
      <c r="V921" s="7">
        <v>0</v>
      </c>
      <c r="W921" s="7">
        <f t="shared" si="248"/>
        <v>22008.6</v>
      </c>
      <c r="X921" s="7">
        <f t="shared" si="244"/>
        <v>8964.93</v>
      </c>
      <c r="Y921" s="7">
        <f>+J921+M921</f>
        <v>17737.5</v>
      </c>
      <c r="Z921" s="7">
        <f>+G921-(W921+X921)</f>
        <v>94026.47</v>
      </c>
      <c r="AA921" s="7" t="s">
        <v>227</v>
      </c>
      <c r="AB921" s="7">
        <v>2023</v>
      </c>
    </row>
    <row r="922" spans="1:28" x14ac:dyDescent="0.25">
      <c r="A922" s="7">
        <v>44</v>
      </c>
      <c r="B922" s="7" t="s">
        <v>812</v>
      </c>
      <c r="C922" s="7" t="s">
        <v>102</v>
      </c>
      <c r="D922" s="7" t="s">
        <v>811</v>
      </c>
      <c r="E922" s="7" t="s">
        <v>62</v>
      </c>
      <c r="F922" s="7" t="s">
        <v>99</v>
      </c>
      <c r="G922" s="7">
        <v>80000</v>
      </c>
      <c r="H922" s="7">
        <f>+G922-(I922+L922+N922)</f>
        <v>75272</v>
      </c>
      <c r="I922" s="7">
        <f t="shared" si="240"/>
        <v>2296</v>
      </c>
      <c r="J922" s="7">
        <f t="shared" si="241"/>
        <v>5679.9999999999991</v>
      </c>
      <c r="K922" s="7">
        <f t="shared" si="242"/>
        <v>822.89</v>
      </c>
      <c r="L922" s="7">
        <f t="shared" si="249"/>
        <v>2432</v>
      </c>
      <c r="M922" s="7">
        <f t="shared" si="250"/>
        <v>5672</v>
      </c>
      <c r="N922" s="7">
        <v>0</v>
      </c>
      <c r="O922" s="7">
        <f>+I922+J922+K922+L922+M922+N922</f>
        <v>16902.89</v>
      </c>
      <c r="P922" s="7">
        <v>25</v>
      </c>
      <c r="Q922" s="7">
        <v>1000</v>
      </c>
      <c r="R922" s="7">
        <v>0</v>
      </c>
      <c r="S922" s="7">
        <v>398.64</v>
      </c>
      <c r="T922" s="7">
        <v>100</v>
      </c>
      <c r="U922" s="7">
        <f t="shared" si="251"/>
        <v>7400.9372916666662</v>
      </c>
      <c r="V922" s="7">
        <v>0</v>
      </c>
      <c r="W922" s="7">
        <f t="shared" si="248"/>
        <v>8924.5772916666665</v>
      </c>
      <c r="X922" s="7">
        <f t="shared" si="244"/>
        <v>4728</v>
      </c>
      <c r="Y922" s="7">
        <f>+J922+M922</f>
        <v>11352</v>
      </c>
      <c r="Z922" s="7">
        <f>+G922-(W922+X922)</f>
        <v>66347.422708333339</v>
      </c>
      <c r="AA922" s="7" t="s">
        <v>227</v>
      </c>
      <c r="AB922" s="7">
        <v>2023</v>
      </c>
    </row>
    <row r="923" spans="1:28" x14ac:dyDescent="0.25">
      <c r="A923" s="7">
        <v>45</v>
      </c>
      <c r="B923" s="7" t="s">
        <v>816</v>
      </c>
      <c r="C923" s="7" t="s">
        <v>103</v>
      </c>
      <c r="D923" s="7" t="s">
        <v>811</v>
      </c>
      <c r="E923" s="7" t="s">
        <v>92</v>
      </c>
      <c r="F923" s="7" t="s">
        <v>99</v>
      </c>
      <c r="G923" s="7">
        <v>80000</v>
      </c>
      <c r="H923" s="7">
        <f t="shared" si="247"/>
        <v>75272</v>
      </c>
      <c r="I923" s="7">
        <f t="shared" si="240"/>
        <v>2296</v>
      </c>
      <c r="J923" s="7">
        <f t="shared" si="241"/>
        <v>5679.9999999999991</v>
      </c>
      <c r="K923" s="7">
        <f t="shared" si="242"/>
        <v>822.89</v>
      </c>
      <c r="L923" s="7">
        <f t="shared" si="249"/>
        <v>2432</v>
      </c>
      <c r="M923" s="7">
        <f t="shared" si="250"/>
        <v>5672</v>
      </c>
      <c r="N923" s="7">
        <v>0</v>
      </c>
      <c r="O923" s="7">
        <f t="shared" si="243"/>
        <v>16902.89</v>
      </c>
      <c r="P923" s="7">
        <v>25</v>
      </c>
      <c r="Q923" s="7">
        <v>0</v>
      </c>
      <c r="R923" s="7">
        <v>0</v>
      </c>
      <c r="S923" s="7">
        <v>0</v>
      </c>
      <c r="T923" s="7">
        <v>100</v>
      </c>
      <c r="U923" s="7">
        <v>0</v>
      </c>
      <c r="V923" s="7">
        <v>0</v>
      </c>
      <c r="W923" s="7">
        <f t="shared" si="248"/>
        <v>125</v>
      </c>
      <c r="X923" s="7">
        <f t="shared" si="244"/>
        <v>4728</v>
      </c>
      <c r="Y923" s="7">
        <f t="shared" si="252"/>
        <v>11352</v>
      </c>
      <c r="Z923" s="7">
        <f t="shared" si="246"/>
        <v>75147</v>
      </c>
      <c r="AA923" s="7" t="s">
        <v>227</v>
      </c>
      <c r="AB923" s="7">
        <v>2023</v>
      </c>
    </row>
    <row r="924" spans="1:28" x14ac:dyDescent="0.25">
      <c r="A924" s="7">
        <v>46</v>
      </c>
      <c r="B924" s="7" t="s">
        <v>877</v>
      </c>
      <c r="C924" s="7" t="s">
        <v>103</v>
      </c>
      <c r="D924" s="7" t="s">
        <v>10</v>
      </c>
      <c r="E924" s="7" t="s">
        <v>32</v>
      </c>
      <c r="F924" s="7" t="s">
        <v>84</v>
      </c>
      <c r="G924" s="7">
        <v>46000</v>
      </c>
      <c r="H924" s="7">
        <f t="shared" si="247"/>
        <v>43281.4</v>
      </c>
      <c r="I924" s="7">
        <f t="shared" si="240"/>
        <v>1320.2</v>
      </c>
      <c r="J924" s="7">
        <f t="shared" si="241"/>
        <v>3265.9999999999995</v>
      </c>
      <c r="K924" s="7">
        <f t="shared" si="242"/>
        <v>506.00000000000006</v>
      </c>
      <c r="L924" s="7">
        <f t="shared" si="249"/>
        <v>1398.4</v>
      </c>
      <c r="M924" s="7">
        <f t="shared" si="250"/>
        <v>3261.4</v>
      </c>
      <c r="N924" s="7">
        <v>0</v>
      </c>
      <c r="O924" s="7">
        <f t="shared" si="243"/>
        <v>9752</v>
      </c>
      <c r="P924" s="7">
        <v>25</v>
      </c>
      <c r="Q924" s="7">
        <v>0</v>
      </c>
      <c r="R924" s="7">
        <v>0</v>
      </c>
      <c r="S924" s="7">
        <v>0</v>
      </c>
      <c r="T924" s="7">
        <v>100</v>
      </c>
      <c r="U924" s="7">
        <f>IF((H924*12)&gt;867123.01,(79776+(((H924*12)-867123.01)*0.25))/12,IF((H924*12)&gt;624329.01,(31216+(((H924*12)-624329.01)*0.2))/12,IF((H924*12)&gt;416220.01,(((H924*12)-416220.01)*0.15)/12,0)))</f>
        <v>1289.4598750000005</v>
      </c>
      <c r="V924" s="7">
        <v>0</v>
      </c>
      <c r="W924" s="7">
        <f t="shared" si="248"/>
        <v>1414.4598750000005</v>
      </c>
      <c r="X924" s="7">
        <f t="shared" si="244"/>
        <v>2718.6000000000004</v>
      </c>
      <c r="Y924" s="7">
        <f t="shared" si="252"/>
        <v>6527.4</v>
      </c>
      <c r="Z924" s="7">
        <f t="shared" si="246"/>
        <v>41866.940125000001</v>
      </c>
      <c r="AA924" s="7" t="s">
        <v>227</v>
      </c>
      <c r="AB924" s="7">
        <v>2023</v>
      </c>
    </row>
    <row r="925" spans="1:28" x14ac:dyDescent="0.25">
      <c r="A925" s="7">
        <v>47</v>
      </c>
      <c r="B925" s="7" t="s">
        <v>167</v>
      </c>
      <c r="C925" s="7" t="s">
        <v>102</v>
      </c>
      <c r="D925" s="7" t="s">
        <v>6</v>
      </c>
      <c r="E925" s="7" t="s">
        <v>36</v>
      </c>
      <c r="F925" s="7" t="s">
        <v>100</v>
      </c>
      <c r="G925" s="7">
        <v>46000</v>
      </c>
      <c r="H925" s="7">
        <f t="shared" si="247"/>
        <v>43281.4</v>
      </c>
      <c r="I925" s="7">
        <f t="shared" si="240"/>
        <v>1320.2</v>
      </c>
      <c r="J925" s="7">
        <f t="shared" si="241"/>
        <v>3265.9999999999995</v>
      </c>
      <c r="K925" s="7">
        <f t="shared" si="242"/>
        <v>506.00000000000006</v>
      </c>
      <c r="L925" s="7">
        <f t="shared" si="249"/>
        <v>1398.4</v>
      </c>
      <c r="M925" s="7">
        <f t="shared" si="250"/>
        <v>3261.4</v>
      </c>
      <c r="N925" s="7">
        <v>0</v>
      </c>
      <c r="O925" s="7">
        <f t="shared" si="243"/>
        <v>9752</v>
      </c>
      <c r="P925" s="7">
        <v>25</v>
      </c>
      <c r="Q925" s="7">
        <v>5667</v>
      </c>
      <c r="R925" s="7">
        <v>0</v>
      </c>
      <c r="S925" s="7">
        <v>312.7</v>
      </c>
      <c r="T925" s="7">
        <v>100</v>
      </c>
      <c r="U925" s="7">
        <v>1289.46</v>
      </c>
      <c r="V925" s="7">
        <v>0</v>
      </c>
      <c r="W925" s="7">
        <f t="shared" si="248"/>
        <v>7394.16</v>
      </c>
      <c r="X925" s="7">
        <f t="shared" si="244"/>
        <v>2718.6000000000004</v>
      </c>
      <c r="Y925" s="7">
        <f t="shared" si="252"/>
        <v>6527.4</v>
      </c>
      <c r="Z925" s="7">
        <f t="shared" si="246"/>
        <v>35887.24</v>
      </c>
      <c r="AA925" s="7" t="s">
        <v>227</v>
      </c>
      <c r="AB925" s="7">
        <v>2023</v>
      </c>
    </row>
    <row r="926" spans="1:28" x14ac:dyDescent="0.25">
      <c r="A926" s="7">
        <v>48</v>
      </c>
      <c r="B926" s="7" t="s">
        <v>169</v>
      </c>
      <c r="C926" s="7" t="s">
        <v>102</v>
      </c>
      <c r="D926" s="7" t="s">
        <v>6</v>
      </c>
      <c r="E926" s="7" t="s">
        <v>36</v>
      </c>
      <c r="F926" s="7" t="s">
        <v>100</v>
      </c>
      <c r="G926" s="7">
        <v>36000</v>
      </c>
      <c r="H926" s="7">
        <f t="shared" si="247"/>
        <v>33872.400000000001</v>
      </c>
      <c r="I926" s="7">
        <f t="shared" si="240"/>
        <v>1033.2</v>
      </c>
      <c r="J926" s="7">
        <f t="shared" si="241"/>
        <v>2555.9999999999995</v>
      </c>
      <c r="K926" s="7">
        <f t="shared" si="242"/>
        <v>396.00000000000006</v>
      </c>
      <c r="L926" s="7">
        <f t="shared" si="249"/>
        <v>1094.4000000000001</v>
      </c>
      <c r="M926" s="7">
        <f t="shared" si="250"/>
        <v>2552.4</v>
      </c>
      <c r="N926" s="7">
        <v>0</v>
      </c>
      <c r="O926" s="7">
        <f t="shared" si="243"/>
        <v>7632</v>
      </c>
      <c r="P926" s="7">
        <v>25</v>
      </c>
      <c r="Q926" s="7">
        <v>0</v>
      </c>
      <c r="R926" s="7">
        <v>0</v>
      </c>
      <c r="S926" s="7">
        <v>0</v>
      </c>
      <c r="T926" s="7">
        <v>100</v>
      </c>
      <c r="U926" s="7">
        <v>0</v>
      </c>
      <c r="V926" s="7">
        <v>0</v>
      </c>
      <c r="W926" s="7">
        <f t="shared" si="248"/>
        <v>125</v>
      </c>
      <c r="X926" s="7">
        <f t="shared" si="244"/>
        <v>2127.6000000000004</v>
      </c>
      <c r="Y926" s="7">
        <f t="shared" si="252"/>
        <v>5108.3999999999996</v>
      </c>
      <c r="Z926" s="7">
        <f t="shared" si="246"/>
        <v>33747.4</v>
      </c>
      <c r="AA926" s="7" t="s">
        <v>227</v>
      </c>
      <c r="AB926" s="7">
        <v>2023</v>
      </c>
    </row>
    <row r="927" spans="1:28" x14ac:dyDescent="0.25">
      <c r="A927" s="7">
        <v>49</v>
      </c>
      <c r="B927" s="7" t="s">
        <v>170</v>
      </c>
      <c r="C927" s="7" t="s">
        <v>102</v>
      </c>
      <c r="D927" s="7" t="s">
        <v>17</v>
      </c>
      <c r="E927" s="7" t="s">
        <v>36</v>
      </c>
      <c r="F927" s="7" t="s">
        <v>100</v>
      </c>
      <c r="G927" s="7">
        <v>46000</v>
      </c>
      <c r="H927" s="7">
        <f t="shared" si="247"/>
        <v>40126.54</v>
      </c>
      <c r="I927" s="7">
        <f t="shared" si="240"/>
        <v>1320.2</v>
      </c>
      <c r="J927" s="7">
        <f t="shared" si="241"/>
        <v>3265.9999999999995</v>
      </c>
      <c r="K927" s="7">
        <f t="shared" si="242"/>
        <v>506.00000000000006</v>
      </c>
      <c r="L927" s="7">
        <f t="shared" si="249"/>
        <v>1398.4</v>
      </c>
      <c r="M927" s="7">
        <f t="shared" si="250"/>
        <v>3261.4</v>
      </c>
      <c r="N927" s="7">
        <v>3154.86</v>
      </c>
      <c r="O927" s="7">
        <f t="shared" si="243"/>
        <v>12906.86</v>
      </c>
      <c r="P927" s="7">
        <v>25</v>
      </c>
      <c r="Q927" s="7">
        <v>3395.29</v>
      </c>
      <c r="R927" s="7">
        <v>0</v>
      </c>
      <c r="S927" s="7">
        <v>1283.0899999999999</v>
      </c>
      <c r="T927" s="7">
        <v>100</v>
      </c>
      <c r="U927" s="7">
        <v>0</v>
      </c>
      <c r="V927" s="7">
        <v>0</v>
      </c>
      <c r="W927" s="7">
        <f t="shared" si="248"/>
        <v>4803.38</v>
      </c>
      <c r="X927" s="7">
        <f t="shared" si="244"/>
        <v>5873.4600000000009</v>
      </c>
      <c r="Y927" s="7">
        <f t="shared" si="252"/>
        <v>6527.4</v>
      </c>
      <c r="Z927" s="7">
        <f t="shared" si="246"/>
        <v>35323.160000000003</v>
      </c>
      <c r="AA927" s="7" t="s">
        <v>227</v>
      </c>
      <c r="AB927" s="7">
        <v>2023</v>
      </c>
    </row>
    <row r="928" spans="1:28" x14ac:dyDescent="0.25">
      <c r="A928" s="7">
        <v>50</v>
      </c>
      <c r="B928" s="7" t="s">
        <v>171</v>
      </c>
      <c r="C928" s="7" t="s">
        <v>102</v>
      </c>
      <c r="D928" s="7" t="s">
        <v>793</v>
      </c>
      <c r="E928" s="7" t="s">
        <v>36</v>
      </c>
      <c r="F928" s="7" t="s">
        <v>100</v>
      </c>
      <c r="G928" s="7">
        <v>36000</v>
      </c>
      <c r="H928" s="7">
        <f t="shared" si="247"/>
        <v>33872.400000000001</v>
      </c>
      <c r="I928" s="7">
        <f t="shared" si="240"/>
        <v>1033.2</v>
      </c>
      <c r="J928" s="7">
        <f t="shared" si="241"/>
        <v>2555.9999999999995</v>
      </c>
      <c r="K928" s="7">
        <f t="shared" si="242"/>
        <v>396.00000000000006</v>
      </c>
      <c r="L928" s="7">
        <f t="shared" si="249"/>
        <v>1094.4000000000001</v>
      </c>
      <c r="M928" s="7">
        <f t="shared" si="250"/>
        <v>2552.4</v>
      </c>
      <c r="N928" s="7">
        <v>0</v>
      </c>
      <c r="O928" s="7">
        <f t="shared" si="243"/>
        <v>7632</v>
      </c>
      <c r="P928" s="7">
        <v>25</v>
      </c>
      <c r="Q928" s="7">
        <v>10000</v>
      </c>
      <c r="R928" s="7">
        <v>0</v>
      </c>
      <c r="S928" s="7">
        <v>409.93</v>
      </c>
      <c r="T928" s="7">
        <v>100</v>
      </c>
      <c r="U928" s="7">
        <v>0</v>
      </c>
      <c r="V928" s="7">
        <v>0</v>
      </c>
      <c r="W928" s="7">
        <f t="shared" si="248"/>
        <v>10534.93</v>
      </c>
      <c r="X928" s="7">
        <f t="shared" si="244"/>
        <v>2127.6000000000004</v>
      </c>
      <c r="Y928" s="7">
        <f t="shared" si="252"/>
        <v>5108.3999999999996</v>
      </c>
      <c r="Z928" s="7">
        <f t="shared" si="246"/>
        <v>23337.47</v>
      </c>
      <c r="AA928" s="7" t="s">
        <v>227</v>
      </c>
      <c r="AB928" s="7">
        <v>2023</v>
      </c>
    </row>
    <row r="929" spans="1:28" x14ac:dyDescent="0.25">
      <c r="A929" s="7">
        <v>51</v>
      </c>
      <c r="B929" s="7" t="s">
        <v>172</v>
      </c>
      <c r="C929" s="7" t="s">
        <v>102</v>
      </c>
      <c r="D929" s="7" t="s">
        <v>6</v>
      </c>
      <c r="E929" s="7" t="s">
        <v>26</v>
      </c>
      <c r="F929" s="7" t="s">
        <v>100</v>
      </c>
      <c r="G929" s="7">
        <v>46000</v>
      </c>
      <c r="H929" s="7">
        <f t="shared" si="247"/>
        <v>43281.4</v>
      </c>
      <c r="I929" s="7">
        <f t="shared" si="240"/>
        <v>1320.2</v>
      </c>
      <c r="J929" s="7">
        <f t="shared" si="241"/>
        <v>3265.9999999999995</v>
      </c>
      <c r="K929" s="7">
        <f t="shared" si="242"/>
        <v>506.00000000000006</v>
      </c>
      <c r="L929" s="7">
        <f t="shared" si="249"/>
        <v>1398.4</v>
      </c>
      <c r="M929" s="7">
        <f t="shared" si="250"/>
        <v>3261.4</v>
      </c>
      <c r="N929" s="7">
        <v>0</v>
      </c>
      <c r="O929" s="7">
        <f t="shared" si="243"/>
        <v>9752</v>
      </c>
      <c r="P929" s="7">
        <v>25</v>
      </c>
      <c r="Q929" s="7">
        <v>0</v>
      </c>
      <c r="R929" s="7">
        <v>0</v>
      </c>
      <c r="S929" s="7">
        <v>586.92999999999995</v>
      </c>
      <c r="T929" s="7">
        <v>100</v>
      </c>
      <c r="U929" s="7">
        <v>0</v>
      </c>
      <c r="V929" s="7">
        <v>0</v>
      </c>
      <c r="W929" s="7">
        <f t="shared" si="248"/>
        <v>711.93</v>
      </c>
      <c r="X929" s="7">
        <f t="shared" si="244"/>
        <v>2718.6000000000004</v>
      </c>
      <c r="Y929" s="7">
        <f t="shared" si="252"/>
        <v>6527.4</v>
      </c>
      <c r="Z929" s="7">
        <f t="shared" si="246"/>
        <v>42569.47</v>
      </c>
      <c r="AA929" s="7" t="s">
        <v>227</v>
      </c>
      <c r="AB929" s="7">
        <v>2023</v>
      </c>
    </row>
    <row r="930" spans="1:28" x14ac:dyDescent="0.25">
      <c r="A930" s="7">
        <v>52</v>
      </c>
      <c r="B930" s="7" t="s">
        <v>798</v>
      </c>
      <c r="C930" s="7" t="s">
        <v>102</v>
      </c>
      <c r="D930" s="7" t="s">
        <v>12</v>
      </c>
      <c r="E930" s="7" t="s">
        <v>26</v>
      </c>
      <c r="F930" s="7" t="s">
        <v>100</v>
      </c>
      <c r="G930" s="7">
        <v>46000</v>
      </c>
      <c r="H930" s="7">
        <f>+G930-(I930+L930+N930)</f>
        <v>43281.4</v>
      </c>
      <c r="I930" s="7">
        <f t="shared" si="240"/>
        <v>1320.2</v>
      </c>
      <c r="J930" s="7">
        <f t="shared" si="241"/>
        <v>3265.9999999999995</v>
      </c>
      <c r="K930" s="7">
        <f t="shared" si="242"/>
        <v>506.00000000000006</v>
      </c>
      <c r="L930" s="7">
        <f t="shared" si="249"/>
        <v>1398.4</v>
      </c>
      <c r="M930" s="7">
        <f t="shared" si="250"/>
        <v>3261.4</v>
      </c>
      <c r="N930" s="7">
        <v>0</v>
      </c>
      <c r="O930" s="7">
        <f>+I930+J930+K930+L930+M930+N930</f>
        <v>9752</v>
      </c>
      <c r="P930" s="7">
        <v>25</v>
      </c>
      <c r="Q930" s="7">
        <v>0</v>
      </c>
      <c r="R930" s="7">
        <v>0</v>
      </c>
      <c r="S930" s="7">
        <v>942.61</v>
      </c>
      <c r="T930" s="7">
        <v>100</v>
      </c>
      <c r="U930" s="7">
        <v>0</v>
      </c>
      <c r="V930" s="7">
        <v>0</v>
      </c>
      <c r="W930" s="7">
        <f t="shared" si="248"/>
        <v>1067.6100000000001</v>
      </c>
      <c r="X930" s="7">
        <f t="shared" si="244"/>
        <v>2718.6000000000004</v>
      </c>
      <c r="Y930" s="7">
        <f>+J930+M930</f>
        <v>6527.4</v>
      </c>
      <c r="Z930" s="7">
        <f>+G930-(W930+X930)</f>
        <v>42213.79</v>
      </c>
      <c r="AA930" s="7" t="s">
        <v>227</v>
      </c>
      <c r="AB930" s="7">
        <v>2023</v>
      </c>
    </row>
    <row r="931" spans="1:28" x14ac:dyDescent="0.25">
      <c r="A931" s="7">
        <v>53</v>
      </c>
      <c r="B931" s="7" t="s">
        <v>799</v>
      </c>
      <c r="C931" s="7" t="s">
        <v>102</v>
      </c>
      <c r="D931" s="7" t="s">
        <v>6</v>
      </c>
      <c r="E931" s="7" t="s">
        <v>26</v>
      </c>
      <c r="F931" s="7" t="s">
        <v>100</v>
      </c>
      <c r="G931" s="7">
        <v>36000</v>
      </c>
      <c r="H931" s="7">
        <f>+G931-(I931+L931+N931)</f>
        <v>33872.400000000001</v>
      </c>
      <c r="I931" s="7">
        <f t="shared" si="240"/>
        <v>1033.2</v>
      </c>
      <c r="J931" s="7">
        <f t="shared" si="241"/>
        <v>2555.9999999999995</v>
      </c>
      <c r="K931" s="7">
        <f t="shared" si="242"/>
        <v>396.00000000000006</v>
      </c>
      <c r="L931" s="7">
        <f t="shared" si="249"/>
        <v>1094.4000000000001</v>
      </c>
      <c r="M931" s="7">
        <f t="shared" si="250"/>
        <v>2552.4</v>
      </c>
      <c r="N931" s="7">
        <v>0</v>
      </c>
      <c r="O931" s="7">
        <f>+I931+J931+K931+L931+M931+N931</f>
        <v>7632</v>
      </c>
      <c r="P931" s="7">
        <v>25</v>
      </c>
      <c r="Q931" s="7">
        <v>0</v>
      </c>
      <c r="R931" s="7">
        <v>0</v>
      </c>
      <c r="S931" s="7">
        <v>0</v>
      </c>
      <c r="T931" s="7">
        <v>100</v>
      </c>
      <c r="U931" s="7">
        <v>0</v>
      </c>
      <c r="V931" s="7">
        <v>0</v>
      </c>
      <c r="W931" s="7">
        <f t="shared" si="248"/>
        <v>125</v>
      </c>
      <c r="X931" s="7">
        <f t="shared" si="244"/>
        <v>2127.6000000000004</v>
      </c>
      <c r="Y931" s="7">
        <f>+J931+M931</f>
        <v>5108.3999999999996</v>
      </c>
      <c r="Z931" s="7">
        <f>+G931-(W931+X931)</f>
        <v>33747.4</v>
      </c>
      <c r="AA931" s="7" t="s">
        <v>227</v>
      </c>
      <c r="AB931" s="7">
        <v>2023</v>
      </c>
    </row>
    <row r="932" spans="1:28" x14ac:dyDescent="0.25">
      <c r="A932" s="7">
        <v>54</v>
      </c>
      <c r="B932" s="7" t="s">
        <v>173</v>
      </c>
      <c r="C932" s="7" t="s">
        <v>102</v>
      </c>
      <c r="D932" s="7" t="s">
        <v>6</v>
      </c>
      <c r="E932" s="7" t="s">
        <v>26</v>
      </c>
      <c r="F932" s="7" t="s">
        <v>100</v>
      </c>
      <c r="G932" s="7">
        <v>46000</v>
      </c>
      <c r="H932" s="7">
        <f t="shared" si="247"/>
        <v>41703.97</v>
      </c>
      <c r="I932" s="7">
        <f t="shared" si="240"/>
        <v>1320.2</v>
      </c>
      <c r="J932" s="7">
        <f t="shared" si="241"/>
        <v>3265.9999999999995</v>
      </c>
      <c r="K932" s="7">
        <f t="shared" si="242"/>
        <v>506.00000000000006</v>
      </c>
      <c r="L932" s="7">
        <f t="shared" si="249"/>
        <v>1398.4</v>
      </c>
      <c r="M932" s="7">
        <f t="shared" si="250"/>
        <v>3261.4</v>
      </c>
      <c r="N932" s="7">
        <v>1577.43</v>
      </c>
      <c r="O932" s="7">
        <f t="shared" si="243"/>
        <v>11329.43</v>
      </c>
      <c r="P932" s="7">
        <v>25</v>
      </c>
      <c r="Q932" s="7">
        <v>0</v>
      </c>
      <c r="R932" s="7">
        <v>0</v>
      </c>
      <c r="S932" s="7">
        <v>0</v>
      </c>
      <c r="T932" s="7">
        <v>100</v>
      </c>
      <c r="U932" s="7">
        <v>1052.8399999999999</v>
      </c>
      <c r="V932" s="7">
        <v>0</v>
      </c>
      <c r="W932" s="7">
        <f t="shared" si="248"/>
        <v>1177.8399999999999</v>
      </c>
      <c r="X932" s="7">
        <f t="shared" si="244"/>
        <v>4296.0300000000007</v>
      </c>
      <c r="Y932" s="7">
        <f t="shared" si="252"/>
        <v>6527.4</v>
      </c>
      <c r="Z932" s="7">
        <f t="shared" si="246"/>
        <v>40526.129999999997</v>
      </c>
      <c r="AA932" s="7" t="s">
        <v>227</v>
      </c>
      <c r="AB932" s="7">
        <v>2023</v>
      </c>
    </row>
    <row r="933" spans="1:28" x14ac:dyDescent="0.25">
      <c r="A933" s="7">
        <v>55</v>
      </c>
      <c r="B933" s="7" t="s">
        <v>177</v>
      </c>
      <c r="C933" s="7" t="s">
        <v>102</v>
      </c>
      <c r="D933" s="7" t="s">
        <v>22</v>
      </c>
      <c r="E933" s="7" t="s">
        <v>26</v>
      </c>
      <c r="F933" s="7" t="s">
        <v>100</v>
      </c>
      <c r="G933" s="7">
        <v>46000</v>
      </c>
      <c r="H933" s="7">
        <f t="shared" si="247"/>
        <v>43281.4</v>
      </c>
      <c r="I933" s="7">
        <f t="shared" si="240"/>
        <v>1320.2</v>
      </c>
      <c r="J933" s="7">
        <f t="shared" si="241"/>
        <v>3265.9999999999995</v>
      </c>
      <c r="K933" s="7">
        <f t="shared" si="242"/>
        <v>506.00000000000006</v>
      </c>
      <c r="L933" s="7">
        <f t="shared" si="249"/>
        <v>1398.4</v>
      </c>
      <c r="M933" s="7">
        <f t="shared" si="250"/>
        <v>3261.4</v>
      </c>
      <c r="N933" s="7">
        <v>0</v>
      </c>
      <c r="O933" s="7">
        <f t="shared" si="243"/>
        <v>9752</v>
      </c>
      <c r="P933" s="7">
        <v>25</v>
      </c>
      <c r="Q933" s="7">
        <v>0</v>
      </c>
      <c r="R933" s="7">
        <v>0</v>
      </c>
      <c r="S933" s="7">
        <v>458.65</v>
      </c>
      <c r="T933" s="7">
        <v>100</v>
      </c>
      <c r="U933" s="7">
        <v>0</v>
      </c>
      <c r="V933" s="7">
        <v>0</v>
      </c>
      <c r="W933" s="7">
        <f t="shared" si="248"/>
        <v>583.65</v>
      </c>
      <c r="X933" s="7">
        <f t="shared" si="244"/>
        <v>2718.6000000000004</v>
      </c>
      <c r="Y933" s="7">
        <f t="shared" si="252"/>
        <v>6527.4</v>
      </c>
      <c r="Z933" s="7">
        <f t="shared" si="246"/>
        <v>42697.75</v>
      </c>
      <c r="AA933" s="7" t="s">
        <v>227</v>
      </c>
      <c r="AB933" s="7">
        <v>2023</v>
      </c>
    </row>
    <row r="934" spans="1:28" x14ac:dyDescent="0.25">
      <c r="A934" s="7">
        <v>56</v>
      </c>
      <c r="B934" s="7" t="s">
        <v>178</v>
      </c>
      <c r="C934" s="7" t="s">
        <v>103</v>
      </c>
      <c r="D934" s="7" t="s">
        <v>6</v>
      </c>
      <c r="E934" s="7" t="s">
        <v>32</v>
      </c>
      <c r="F934" s="7" t="s">
        <v>100</v>
      </c>
      <c r="G934" s="7">
        <v>36000</v>
      </c>
      <c r="H934" s="7">
        <f>+G934-(I934+L934+N934)</f>
        <v>33872.400000000001</v>
      </c>
      <c r="I934" s="7">
        <f t="shared" si="240"/>
        <v>1033.2</v>
      </c>
      <c r="J934" s="7">
        <f t="shared" si="241"/>
        <v>2555.9999999999995</v>
      </c>
      <c r="K934" s="7">
        <f t="shared" si="242"/>
        <v>396.00000000000006</v>
      </c>
      <c r="L934" s="7">
        <f t="shared" si="249"/>
        <v>1094.4000000000001</v>
      </c>
      <c r="M934" s="7">
        <f t="shared" si="250"/>
        <v>2552.4</v>
      </c>
      <c r="N934" s="7">
        <v>0</v>
      </c>
      <c r="O934" s="7">
        <f>+I934+J934+K934+L934+M934+N934</f>
        <v>7632</v>
      </c>
      <c r="P934" s="7">
        <v>25</v>
      </c>
      <c r="Q934" s="7">
        <v>0</v>
      </c>
      <c r="R934" s="7">
        <v>0</v>
      </c>
      <c r="S934" s="7">
        <v>398.64</v>
      </c>
      <c r="T934" s="7">
        <v>100</v>
      </c>
      <c r="U934" s="7">
        <v>0</v>
      </c>
      <c r="V934" s="7">
        <v>0</v>
      </c>
      <c r="W934" s="7">
        <f t="shared" si="248"/>
        <v>523.64</v>
      </c>
      <c r="X934" s="7">
        <f t="shared" si="244"/>
        <v>2127.6000000000004</v>
      </c>
      <c r="Y934" s="7">
        <f t="shared" si="252"/>
        <v>5108.3999999999996</v>
      </c>
      <c r="Z934" s="7">
        <f t="shared" si="246"/>
        <v>33348.76</v>
      </c>
      <c r="AA934" s="7" t="s">
        <v>227</v>
      </c>
      <c r="AB934" s="7">
        <v>2023</v>
      </c>
    </row>
    <row r="935" spans="1:28" x14ac:dyDescent="0.25">
      <c r="A935" s="7">
        <v>57</v>
      </c>
      <c r="B935" s="7" t="s">
        <v>817</v>
      </c>
      <c r="C935" s="7" t="s">
        <v>102</v>
      </c>
      <c r="D935" s="7" t="s">
        <v>793</v>
      </c>
      <c r="E935" s="7" t="s">
        <v>33</v>
      </c>
      <c r="F935" s="7" t="s">
        <v>100</v>
      </c>
      <c r="G935" s="7">
        <v>30000</v>
      </c>
      <c r="H935" s="7">
        <f t="shared" si="247"/>
        <v>28227</v>
      </c>
      <c r="I935" s="7">
        <f t="shared" si="240"/>
        <v>861</v>
      </c>
      <c r="J935" s="7">
        <f t="shared" si="241"/>
        <v>2130</v>
      </c>
      <c r="K935" s="7">
        <f t="shared" si="242"/>
        <v>330.00000000000006</v>
      </c>
      <c r="L935" s="7">
        <f t="shared" si="249"/>
        <v>912</v>
      </c>
      <c r="M935" s="7">
        <f t="shared" si="250"/>
        <v>2127</v>
      </c>
      <c r="N935" s="7">
        <v>0</v>
      </c>
      <c r="O935" s="7">
        <f t="shared" ref="O935:O942" si="253">+I935+J935+K935+L935+M935+N935</f>
        <v>6360</v>
      </c>
      <c r="P935" s="7">
        <v>25</v>
      </c>
      <c r="Q935" s="7">
        <v>0</v>
      </c>
      <c r="R935" s="7">
        <v>0</v>
      </c>
      <c r="S935" s="7">
        <v>0</v>
      </c>
      <c r="T935" s="7">
        <v>100</v>
      </c>
      <c r="U935" s="7">
        <v>0</v>
      </c>
      <c r="V935" s="7">
        <v>0</v>
      </c>
      <c r="W935" s="7">
        <f t="shared" si="248"/>
        <v>125</v>
      </c>
      <c r="X935" s="7">
        <f t="shared" si="244"/>
        <v>1773</v>
      </c>
      <c r="Y935" s="7">
        <f t="shared" si="252"/>
        <v>4257</v>
      </c>
      <c r="Z935" s="7">
        <f t="shared" si="246"/>
        <v>28102</v>
      </c>
      <c r="AA935" s="7" t="s">
        <v>227</v>
      </c>
      <c r="AB935" s="7">
        <v>2023</v>
      </c>
    </row>
    <row r="936" spans="1:28" x14ac:dyDescent="0.25">
      <c r="A936" s="7">
        <v>58</v>
      </c>
      <c r="B936" s="7" t="s">
        <v>818</v>
      </c>
      <c r="C936" s="7" t="s">
        <v>102</v>
      </c>
      <c r="D936" s="7" t="s">
        <v>793</v>
      </c>
      <c r="E936" s="7" t="s">
        <v>32</v>
      </c>
      <c r="F936" s="7" t="s">
        <v>100</v>
      </c>
      <c r="G936" s="7">
        <v>30000</v>
      </c>
      <c r="H936" s="7">
        <f t="shared" si="247"/>
        <v>28227</v>
      </c>
      <c r="I936" s="7">
        <f t="shared" si="240"/>
        <v>861</v>
      </c>
      <c r="J936" s="7">
        <f t="shared" si="241"/>
        <v>2130</v>
      </c>
      <c r="K936" s="7">
        <f t="shared" si="242"/>
        <v>330.00000000000006</v>
      </c>
      <c r="L936" s="7">
        <f t="shared" si="249"/>
        <v>912</v>
      </c>
      <c r="M936" s="7">
        <f t="shared" si="250"/>
        <v>2127</v>
      </c>
      <c r="N936" s="7">
        <v>0</v>
      </c>
      <c r="O936" s="7">
        <f t="shared" si="253"/>
        <v>6360</v>
      </c>
      <c r="P936" s="7">
        <v>25</v>
      </c>
      <c r="Q936" s="7">
        <v>0</v>
      </c>
      <c r="R936" s="7">
        <v>0</v>
      </c>
      <c r="S936" s="7">
        <v>0</v>
      </c>
      <c r="T936" s="7">
        <v>100</v>
      </c>
      <c r="U936" s="7">
        <v>0</v>
      </c>
      <c r="V936" s="7">
        <v>0</v>
      </c>
      <c r="W936" s="7">
        <f t="shared" si="248"/>
        <v>125</v>
      </c>
      <c r="X936" s="7">
        <f t="shared" si="244"/>
        <v>1773</v>
      </c>
      <c r="Y936" s="7">
        <f t="shared" si="252"/>
        <v>4257</v>
      </c>
      <c r="Z936" s="7">
        <f t="shared" si="246"/>
        <v>28102</v>
      </c>
      <c r="AA936" s="7" t="s">
        <v>227</v>
      </c>
      <c r="AB936" s="7">
        <v>2023</v>
      </c>
    </row>
    <row r="937" spans="1:28" x14ac:dyDescent="0.25">
      <c r="A937" s="7">
        <v>59</v>
      </c>
      <c r="B937" s="7" t="s">
        <v>819</v>
      </c>
      <c r="C937" s="7" t="s">
        <v>103</v>
      </c>
      <c r="D937" s="7" t="s">
        <v>6</v>
      </c>
      <c r="E937" s="7" t="s">
        <v>32</v>
      </c>
      <c r="F937" s="7" t="s">
        <v>100</v>
      </c>
      <c r="G937" s="7">
        <v>30000</v>
      </c>
      <c r="H937" s="7">
        <f>+G937-(I937+L937+N937)</f>
        <v>28227</v>
      </c>
      <c r="I937" s="7">
        <f t="shared" si="240"/>
        <v>861</v>
      </c>
      <c r="J937" s="7">
        <f t="shared" si="241"/>
        <v>2130</v>
      </c>
      <c r="K937" s="7">
        <f t="shared" si="242"/>
        <v>330.00000000000006</v>
      </c>
      <c r="L937" s="7">
        <f t="shared" si="249"/>
        <v>912</v>
      </c>
      <c r="M937" s="7">
        <f t="shared" si="250"/>
        <v>2127</v>
      </c>
      <c r="N937" s="7">
        <v>0</v>
      </c>
      <c r="O937" s="7">
        <f t="shared" si="253"/>
        <v>6360</v>
      </c>
      <c r="P937" s="7">
        <v>25</v>
      </c>
      <c r="Q937" s="7">
        <v>0</v>
      </c>
      <c r="R937" s="7">
        <v>0</v>
      </c>
      <c r="S937" s="7">
        <v>24.96</v>
      </c>
      <c r="T937" s="7">
        <v>100</v>
      </c>
      <c r="U937" s="7">
        <v>0</v>
      </c>
      <c r="V937" s="7">
        <v>0</v>
      </c>
      <c r="W937" s="7">
        <f t="shared" si="248"/>
        <v>149.96</v>
      </c>
      <c r="X937" s="7">
        <f t="shared" si="244"/>
        <v>1773</v>
      </c>
      <c r="Y937" s="7">
        <f t="shared" si="252"/>
        <v>4257</v>
      </c>
      <c r="Z937" s="7">
        <f t="shared" si="246"/>
        <v>28077.040000000001</v>
      </c>
      <c r="AA937" s="7" t="s">
        <v>227</v>
      </c>
      <c r="AB937" s="7">
        <v>2023</v>
      </c>
    </row>
    <row r="938" spans="1:28" x14ac:dyDescent="0.25">
      <c r="A938" s="7">
        <v>60</v>
      </c>
      <c r="B938" s="7" t="s">
        <v>820</v>
      </c>
      <c r="C938" s="7" t="s">
        <v>102</v>
      </c>
      <c r="D938" s="7" t="s">
        <v>821</v>
      </c>
      <c r="E938" s="7" t="s">
        <v>32</v>
      </c>
      <c r="F938" s="7" t="s">
        <v>100</v>
      </c>
      <c r="G938" s="7">
        <v>46000</v>
      </c>
      <c r="H938" s="7">
        <f t="shared" si="247"/>
        <v>43281.4</v>
      </c>
      <c r="I938" s="7">
        <f t="shared" si="240"/>
        <v>1320.2</v>
      </c>
      <c r="J938" s="7">
        <f t="shared" si="241"/>
        <v>3265.9999999999995</v>
      </c>
      <c r="K938" s="7">
        <f t="shared" si="242"/>
        <v>506.00000000000006</v>
      </c>
      <c r="L938" s="7">
        <f t="shared" si="249"/>
        <v>1398.4</v>
      </c>
      <c r="M938" s="7">
        <f t="shared" si="250"/>
        <v>3261.4</v>
      </c>
      <c r="N938" s="7">
        <v>0</v>
      </c>
      <c r="O938" s="7">
        <f t="shared" si="253"/>
        <v>9752</v>
      </c>
      <c r="P938" s="7">
        <v>25</v>
      </c>
      <c r="Q938" s="7">
        <v>500</v>
      </c>
      <c r="R938" s="7">
        <v>0</v>
      </c>
      <c r="S938" s="7">
        <v>398.64</v>
      </c>
      <c r="T938" s="7">
        <v>100</v>
      </c>
      <c r="U938" s="7">
        <v>1289.46</v>
      </c>
      <c r="V938" s="7">
        <v>0</v>
      </c>
      <c r="W938" s="7">
        <f t="shared" si="248"/>
        <v>2313.1</v>
      </c>
      <c r="X938" s="7">
        <f t="shared" si="244"/>
        <v>2718.6000000000004</v>
      </c>
      <c r="Y938" s="7">
        <f t="shared" si="252"/>
        <v>6527.4</v>
      </c>
      <c r="Z938" s="7">
        <f t="shared" si="246"/>
        <v>40968.300000000003</v>
      </c>
      <c r="AA938" s="7" t="s">
        <v>227</v>
      </c>
      <c r="AB938" s="7">
        <v>2023</v>
      </c>
    </row>
    <row r="939" spans="1:28" x14ac:dyDescent="0.25">
      <c r="A939" s="7">
        <v>61</v>
      </c>
      <c r="B939" s="7" t="s">
        <v>822</v>
      </c>
      <c r="C939" s="7" t="s">
        <v>103</v>
      </c>
      <c r="D939" s="7" t="s">
        <v>12</v>
      </c>
      <c r="E939" s="7" t="s">
        <v>32</v>
      </c>
      <c r="F939" s="7" t="s">
        <v>100</v>
      </c>
      <c r="G939" s="7">
        <v>46000</v>
      </c>
      <c r="H939" s="7">
        <f t="shared" si="247"/>
        <v>43281.4</v>
      </c>
      <c r="I939" s="7">
        <f t="shared" si="240"/>
        <v>1320.2</v>
      </c>
      <c r="J939" s="7">
        <f t="shared" si="241"/>
        <v>3265.9999999999995</v>
      </c>
      <c r="K939" s="7">
        <f t="shared" si="242"/>
        <v>506.00000000000006</v>
      </c>
      <c r="L939" s="7">
        <f t="shared" si="249"/>
        <v>1398.4</v>
      </c>
      <c r="M939" s="7">
        <f t="shared" si="250"/>
        <v>3261.4</v>
      </c>
      <c r="N939" s="7">
        <v>0</v>
      </c>
      <c r="O939" s="7">
        <f t="shared" si="253"/>
        <v>9752</v>
      </c>
      <c r="P939" s="7">
        <v>25</v>
      </c>
      <c r="Q939" s="7">
        <v>0</v>
      </c>
      <c r="R939" s="7">
        <v>0</v>
      </c>
      <c r="S939" s="7">
        <v>729.58</v>
      </c>
      <c r="T939" s="7">
        <v>100</v>
      </c>
      <c r="U939" s="7">
        <f t="shared" si="251"/>
        <v>1289.4598750000005</v>
      </c>
      <c r="V939" s="7">
        <v>0</v>
      </c>
      <c r="W939" s="7">
        <f t="shared" si="248"/>
        <v>2144.0398750000004</v>
      </c>
      <c r="X939" s="7">
        <f t="shared" si="244"/>
        <v>2718.6000000000004</v>
      </c>
      <c r="Y939" s="7">
        <f t="shared" si="252"/>
        <v>6527.4</v>
      </c>
      <c r="Z939" s="7">
        <f t="shared" si="246"/>
        <v>41137.360124999999</v>
      </c>
      <c r="AA939" s="7" t="s">
        <v>227</v>
      </c>
      <c r="AB939" s="7">
        <v>2023</v>
      </c>
    </row>
    <row r="940" spans="1:28" x14ac:dyDescent="0.25">
      <c r="A940" s="7">
        <v>62</v>
      </c>
      <c r="B940" s="7" t="s">
        <v>823</v>
      </c>
      <c r="C940" s="7" t="s">
        <v>102</v>
      </c>
      <c r="D940" s="7" t="s">
        <v>94</v>
      </c>
      <c r="E940" s="7" t="s">
        <v>32</v>
      </c>
      <c r="F940" s="7" t="s">
        <v>100</v>
      </c>
      <c r="G940" s="7">
        <v>36000</v>
      </c>
      <c r="H940" s="7">
        <f t="shared" si="247"/>
        <v>33872.400000000001</v>
      </c>
      <c r="I940" s="7">
        <f t="shared" si="240"/>
        <v>1033.2</v>
      </c>
      <c r="J940" s="7">
        <f t="shared" si="241"/>
        <v>2555.9999999999995</v>
      </c>
      <c r="K940" s="7">
        <f t="shared" si="242"/>
        <v>396.00000000000006</v>
      </c>
      <c r="L940" s="7">
        <f t="shared" si="249"/>
        <v>1094.4000000000001</v>
      </c>
      <c r="M940" s="7">
        <f t="shared" si="250"/>
        <v>2552.4</v>
      </c>
      <c r="N940" s="7">
        <v>0</v>
      </c>
      <c r="O940" s="7">
        <f t="shared" si="253"/>
        <v>7632</v>
      </c>
      <c r="P940" s="7">
        <v>25</v>
      </c>
      <c r="Q940" s="7">
        <v>0</v>
      </c>
      <c r="R940" s="7">
        <v>0</v>
      </c>
      <c r="S940" s="7">
        <v>498.62</v>
      </c>
      <c r="T940" s="7">
        <v>100</v>
      </c>
      <c r="U940" s="7">
        <v>0</v>
      </c>
      <c r="V940" s="7">
        <v>0</v>
      </c>
      <c r="W940" s="7">
        <f t="shared" si="248"/>
        <v>623.62</v>
      </c>
      <c r="X940" s="7">
        <f t="shared" si="244"/>
        <v>2127.6000000000004</v>
      </c>
      <c r="Y940" s="7">
        <f t="shared" si="252"/>
        <v>5108.3999999999996</v>
      </c>
      <c r="Z940" s="7">
        <f t="shared" si="246"/>
        <v>33248.78</v>
      </c>
      <c r="AA940" s="7" t="s">
        <v>227</v>
      </c>
      <c r="AB940" s="7">
        <v>2023</v>
      </c>
    </row>
    <row r="941" spans="1:28" x14ac:dyDescent="0.25">
      <c r="A941" s="7">
        <v>63</v>
      </c>
      <c r="B941" s="7" t="s">
        <v>824</v>
      </c>
      <c r="C941" s="7" t="s">
        <v>103</v>
      </c>
      <c r="D941" s="7" t="s">
        <v>22</v>
      </c>
      <c r="E941" s="7" t="s">
        <v>32</v>
      </c>
      <c r="F941" s="7" t="s">
        <v>100</v>
      </c>
      <c r="G941" s="7">
        <v>36000</v>
      </c>
      <c r="H941" s="7">
        <f t="shared" si="247"/>
        <v>33872.400000000001</v>
      </c>
      <c r="I941" s="7">
        <f t="shared" si="240"/>
        <v>1033.2</v>
      </c>
      <c r="J941" s="7">
        <f t="shared" si="241"/>
        <v>2555.9999999999995</v>
      </c>
      <c r="K941" s="7">
        <f t="shared" si="242"/>
        <v>396.00000000000006</v>
      </c>
      <c r="L941" s="7">
        <f t="shared" si="249"/>
        <v>1094.4000000000001</v>
      </c>
      <c r="M941" s="7">
        <f t="shared" si="250"/>
        <v>2552.4</v>
      </c>
      <c r="N941" s="7">
        <v>0</v>
      </c>
      <c r="O941" s="7">
        <f t="shared" si="253"/>
        <v>7632</v>
      </c>
      <c r="P941" s="7">
        <v>25</v>
      </c>
      <c r="Q941" s="7">
        <v>0</v>
      </c>
      <c r="R941" s="7">
        <v>0</v>
      </c>
      <c r="S941" s="7">
        <v>1390.64</v>
      </c>
      <c r="T941" s="7">
        <v>100</v>
      </c>
      <c r="U941" s="7">
        <v>0</v>
      </c>
      <c r="V941" s="7">
        <v>0</v>
      </c>
      <c r="W941" s="7">
        <f t="shared" si="248"/>
        <v>1515.64</v>
      </c>
      <c r="X941" s="7">
        <f t="shared" si="244"/>
        <v>2127.6000000000004</v>
      </c>
      <c r="Y941" s="7">
        <f t="shared" si="252"/>
        <v>5108.3999999999996</v>
      </c>
      <c r="Z941" s="7">
        <f t="shared" si="246"/>
        <v>32356.76</v>
      </c>
      <c r="AA941" s="7" t="s">
        <v>227</v>
      </c>
      <c r="AB941" s="7">
        <v>2023</v>
      </c>
    </row>
    <row r="942" spans="1:28" x14ac:dyDescent="0.25">
      <c r="A942" s="7">
        <v>64</v>
      </c>
      <c r="B942" s="7" t="s">
        <v>825</v>
      </c>
      <c r="C942" s="7" t="s">
        <v>103</v>
      </c>
      <c r="D942" s="7" t="s">
        <v>793</v>
      </c>
      <c r="E942" s="7" t="s">
        <v>32</v>
      </c>
      <c r="F942" s="7" t="s">
        <v>100</v>
      </c>
      <c r="G942" s="7">
        <v>46000</v>
      </c>
      <c r="H942" s="7">
        <f t="shared" si="247"/>
        <v>43281.4</v>
      </c>
      <c r="I942" s="7">
        <f t="shared" si="240"/>
        <v>1320.2</v>
      </c>
      <c r="J942" s="7">
        <f t="shared" si="241"/>
        <v>3265.9999999999995</v>
      </c>
      <c r="K942" s="7">
        <f t="shared" si="242"/>
        <v>506.00000000000006</v>
      </c>
      <c r="L942" s="7">
        <f t="shared" si="249"/>
        <v>1398.4</v>
      </c>
      <c r="M942" s="7">
        <f t="shared" si="250"/>
        <v>3261.4</v>
      </c>
      <c r="N942" s="7">
        <v>0</v>
      </c>
      <c r="O942" s="7">
        <f t="shared" si="253"/>
        <v>9752</v>
      </c>
      <c r="P942" s="7">
        <v>25</v>
      </c>
      <c r="Q942" s="7">
        <v>0</v>
      </c>
      <c r="R942" s="7">
        <v>0</v>
      </c>
      <c r="S942" s="7">
        <v>0</v>
      </c>
      <c r="T942" s="7">
        <v>100</v>
      </c>
      <c r="U942" s="7">
        <v>0</v>
      </c>
      <c r="V942" s="7">
        <v>0</v>
      </c>
      <c r="W942" s="7">
        <f t="shared" si="248"/>
        <v>125</v>
      </c>
      <c r="X942" s="7">
        <f t="shared" si="244"/>
        <v>2718.6000000000004</v>
      </c>
      <c r="Y942" s="7">
        <f t="shared" si="252"/>
        <v>6527.4</v>
      </c>
      <c r="Z942" s="7">
        <f t="shared" si="246"/>
        <v>43156.4</v>
      </c>
      <c r="AA942" s="7" t="s">
        <v>227</v>
      </c>
      <c r="AB942" s="7">
        <v>2023</v>
      </c>
    </row>
    <row r="943" spans="1:28" x14ac:dyDescent="0.25">
      <c r="A943" s="7">
        <v>65</v>
      </c>
      <c r="B943" s="7" t="s">
        <v>179</v>
      </c>
      <c r="C943" s="7" t="s">
        <v>103</v>
      </c>
      <c r="D943" s="7" t="s">
        <v>800</v>
      </c>
      <c r="E943" s="7" t="s">
        <v>32</v>
      </c>
      <c r="F943" s="7" t="s">
        <v>100</v>
      </c>
      <c r="G943" s="7">
        <v>46000</v>
      </c>
      <c r="H943" s="7">
        <f t="shared" si="247"/>
        <v>43281.4</v>
      </c>
      <c r="I943" s="7">
        <f t="shared" si="240"/>
        <v>1320.2</v>
      </c>
      <c r="J943" s="7">
        <f t="shared" si="241"/>
        <v>3265.9999999999995</v>
      </c>
      <c r="K943" s="7">
        <f t="shared" si="242"/>
        <v>506.00000000000006</v>
      </c>
      <c r="L943" s="7">
        <f t="shared" si="249"/>
        <v>1398.4</v>
      </c>
      <c r="M943" s="7">
        <f t="shared" si="250"/>
        <v>3261.4</v>
      </c>
      <c r="N943" s="7">
        <v>0</v>
      </c>
      <c r="O943" s="7">
        <f t="shared" si="243"/>
        <v>9752</v>
      </c>
      <c r="P943" s="7">
        <v>25</v>
      </c>
      <c r="Q943" s="7">
        <v>1000</v>
      </c>
      <c r="R943" s="7">
        <v>0</v>
      </c>
      <c r="S943" s="7">
        <v>668.59</v>
      </c>
      <c r="T943" s="7">
        <v>100</v>
      </c>
      <c r="U943" s="7">
        <v>0</v>
      </c>
      <c r="V943" s="7">
        <v>0</v>
      </c>
      <c r="W943" s="7">
        <f t="shared" si="248"/>
        <v>1793.5900000000001</v>
      </c>
      <c r="X943" s="7">
        <f t="shared" si="244"/>
        <v>2718.6000000000004</v>
      </c>
      <c r="Y943" s="7">
        <f t="shared" si="252"/>
        <v>6527.4</v>
      </c>
      <c r="Z943" s="7">
        <f t="shared" si="246"/>
        <v>41487.81</v>
      </c>
      <c r="AA943" s="7" t="s">
        <v>227</v>
      </c>
      <c r="AB943" s="7">
        <v>2023</v>
      </c>
    </row>
    <row r="944" spans="1:28" x14ac:dyDescent="0.25">
      <c r="A944" s="7">
        <v>66</v>
      </c>
      <c r="B944" s="7" t="s">
        <v>180</v>
      </c>
      <c r="C944" s="7" t="s">
        <v>103</v>
      </c>
      <c r="D944" s="7" t="s">
        <v>22</v>
      </c>
      <c r="E944" s="7" t="s">
        <v>32</v>
      </c>
      <c r="F944" s="7" t="s">
        <v>100</v>
      </c>
      <c r="G944" s="7">
        <v>36000</v>
      </c>
      <c r="H944" s="7">
        <f t="shared" si="247"/>
        <v>32294.97</v>
      </c>
      <c r="I944" s="7">
        <f t="shared" si="240"/>
        <v>1033.2</v>
      </c>
      <c r="J944" s="7">
        <f t="shared" si="241"/>
        <v>2555.9999999999995</v>
      </c>
      <c r="K944" s="7">
        <f t="shared" ref="K944:K984" si="254">IF(G944&lt;=74808,G944*1.1%,822.89)</f>
        <v>396.00000000000006</v>
      </c>
      <c r="L944" s="7">
        <f t="shared" si="249"/>
        <v>1094.4000000000001</v>
      </c>
      <c r="M944" s="7">
        <f t="shared" si="250"/>
        <v>2552.4</v>
      </c>
      <c r="N944" s="7">
        <v>1577.43</v>
      </c>
      <c r="O944" s="7">
        <f t="shared" ref="O944:O984" si="255">+I944+J944+K944+L944+M944+N944</f>
        <v>9209.43</v>
      </c>
      <c r="P944" s="7">
        <v>25</v>
      </c>
      <c r="Q944" s="7">
        <v>0</v>
      </c>
      <c r="R944" s="7">
        <v>0</v>
      </c>
      <c r="S944" s="7">
        <v>2076.84</v>
      </c>
      <c r="T944" s="7">
        <v>100</v>
      </c>
      <c r="U944" s="7">
        <v>0</v>
      </c>
      <c r="V944" s="7">
        <v>0</v>
      </c>
      <c r="W944" s="7">
        <f t="shared" si="248"/>
        <v>2201.84</v>
      </c>
      <c r="X944" s="7">
        <f t="shared" ref="X944:X984" si="256">+I944+L944+N944</f>
        <v>3705.0300000000007</v>
      </c>
      <c r="Y944" s="7">
        <f t="shared" si="252"/>
        <v>5108.3999999999996</v>
      </c>
      <c r="Z944" s="7">
        <f t="shared" ref="Z944:Z984" si="257">+G944-(W944+X944)</f>
        <v>30093.129999999997</v>
      </c>
      <c r="AA944" s="7" t="s">
        <v>227</v>
      </c>
      <c r="AB944" s="7">
        <v>2023</v>
      </c>
    </row>
    <row r="945" spans="1:28" x14ac:dyDescent="0.25">
      <c r="A945" s="7">
        <v>67</v>
      </c>
      <c r="B945" s="7" t="s">
        <v>183</v>
      </c>
      <c r="C945" s="7" t="s">
        <v>103</v>
      </c>
      <c r="D945" s="7" t="s">
        <v>22</v>
      </c>
      <c r="E945" s="7" t="s">
        <v>52</v>
      </c>
      <c r="F945" s="7" t="s">
        <v>100</v>
      </c>
      <c r="G945" s="7">
        <v>36000</v>
      </c>
      <c r="H945" s="7">
        <f t="shared" ref="H945:H984" si="258">+G945-(I945+L945+N945)</f>
        <v>33872.400000000001</v>
      </c>
      <c r="I945" s="7">
        <f t="shared" ref="I945:I984" si="259">IF(G945&lt;=374040,G945*2.87%,9334.68)</f>
        <v>1033.2</v>
      </c>
      <c r="J945" s="7">
        <f t="shared" ref="J945:J984" si="260">IF(G945&lt;=374040,G945*7.1%,23092.75)</f>
        <v>2555.9999999999995</v>
      </c>
      <c r="K945" s="7">
        <f t="shared" si="254"/>
        <v>396.00000000000006</v>
      </c>
      <c r="L945" s="7">
        <f t="shared" si="249"/>
        <v>1094.4000000000001</v>
      </c>
      <c r="M945" s="7">
        <f t="shared" si="250"/>
        <v>2552.4</v>
      </c>
      <c r="N945" s="7">
        <v>0</v>
      </c>
      <c r="O945" s="7">
        <f t="shared" si="255"/>
        <v>7632</v>
      </c>
      <c r="P945" s="7">
        <v>25</v>
      </c>
      <c r="Q945" s="7">
        <v>1500</v>
      </c>
      <c r="R945" s="7">
        <v>0</v>
      </c>
      <c r="S945" s="7">
        <v>1057.99</v>
      </c>
      <c r="T945" s="7">
        <v>100</v>
      </c>
      <c r="U945" s="7">
        <v>0</v>
      </c>
      <c r="V945" s="7">
        <v>0</v>
      </c>
      <c r="W945" s="7">
        <f t="shared" ref="W945:W984" si="261">P945+Q945+R945+S945+T945+U945</f>
        <v>2682.99</v>
      </c>
      <c r="X945" s="7">
        <f t="shared" si="256"/>
        <v>2127.6000000000004</v>
      </c>
      <c r="Y945" s="7">
        <f t="shared" si="252"/>
        <v>5108.3999999999996</v>
      </c>
      <c r="Z945" s="7">
        <f t="shared" si="257"/>
        <v>31189.41</v>
      </c>
      <c r="AA945" s="7" t="s">
        <v>227</v>
      </c>
      <c r="AB945" s="7">
        <v>2023</v>
      </c>
    </row>
    <row r="946" spans="1:28" x14ac:dyDescent="0.25">
      <c r="A946" s="7">
        <v>68</v>
      </c>
      <c r="B946" s="7" t="s">
        <v>185</v>
      </c>
      <c r="C946" s="7" t="s">
        <v>103</v>
      </c>
      <c r="D946" s="7" t="s">
        <v>22</v>
      </c>
      <c r="E946" s="7" t="s">
        <v>789</v>
      </c>
      <c r="F946" s="7" t="s">
        <v>100</v>
      </c>
      <c r="G946" s="7">
        <v>46000</v>
      </c>
      <c r="H946" s="7">
        <f t="shared" si="258"/>
        <v>43281.4</v>
      </c>
      <c r="I946" s="7">
        <f t="shared" si="259"/>
        <v>1320.2</v>
      </c>
      <c r="J946" s="7">
        <f t="shared" si="260"/>
        <v>3265.9999999999995</v>
      </c>
      <c r="K946" s="7">
        <f t="shared" si="254"/>
        <v>506.00000000000006</v>
      </c>
      <c r="L946" s="7">
        <f t="shared" ref="L946:L984" si="262">IF(G946&lt;=187020,G946*3.04%,4943.8)</f>
        <v>1398.4</v>
      </c>
      <c r="M946" s="7">
        <f t="shared" ref="M946:M984" si="263">IF(G946&lt;=187020,G946*7.09%,11530.11)</f>
        <v>3261.4</v>
      </c>
      <c r="N946" s="7">
        <v>0</v>
      </c>
      <c r="O946" s="7">
        <f t="shared" si="255"/>
        <v>9752</v>
      </c>
      <c r="P946" s="7">
        <v>25</v>
      </c>
      <c r="Q946" s="7">
        <v>200</v>
      </c>
      <c r="R946" s="7">
        <v>0</v>
      </c>
      <c r="S946" s="7">
        <v>1250.92</v>
      </c>
      <c r="T946" s="7">
        <v>100</v>
      </c>
      <c r="U946" s="7">
        <v>0</v>
      </c>
      <c r="V946" s="7">
        <v>0</v>
      </c>
      <c r="W946" s="7">
        <f t="shared" si="261"/>
        <v>1575.92</v>
      </c>
      <c r="X946" s="7">
        <f t="shared" si="256"/>
        <v>2718.6000000000004</v>
      </c>
      <c r="Y946" s="7">
        <f t="shared" si="252"/>
        <v>6527.4</v>
      </c>
      <c r="Z946" s="7">
        <f t="shared" si="257"/>
        <v>41705.479999999996</v>
      </c>
      <c r="AA946" s="7" t="s">
        <v>227</v>
      </c>
      <c r="AB946" s="7">
        <v>2023</v>
      </c>
    </row>
    <row r="947" spans="1:28" x14ac:dyDescent="0.25">
      <c r="A947" s="7">
        <v>69</v>
      </c>
      <c r="B947" s="7" t="s">
        <v>186</v>
      </c>
      <c r="C947" s="7" t="s">
        <v>102</v>
      </c>
      <c r="D947" s="7" t="s">
        <v>17</v>
      </c>
      <c r="E947" s="7" t="s">
        <v>36</v>
      </c>
      <c r="F947" s="7" t="s">
        <v>100</v>
      </c>
      <c r="G947" s="7">
        <v>46000</v>
      </c>
      <c r="H947" s="7">
        <f t="shared" si="258"/>
        <v>43281.4</v>
      </c>
      <c r="I947" s="7">
        <f t="shared" si="259"/>
        <v>1320.2</v>
      </c>
      <c r="J947" s="7">
        <f t="shared" si="260"/>
        <v>3265.9999999999995</v>
      </c>
      <c r="K947" s="7">
        <f t="shared" si="254"/>
        <v>506.00000000000006</v>
      </c>
      <c r="L947" s="7">
        <f t="shared" si="262"/>
        <v>1398.4</v>
      </c>
      <c r="M947" s="7">
        <f t="shared" si="263"/>
        <v>3261.4</v>
      </c>
      <c r="N947" s="7">
        <v>0</v>
      </c>
      <c r="O947" s="7">
        <f t="shared" si="255"/>
        <v>9752</v>
      </c>
      <c r="P947" s="7">
        <v>25</v>
      </c>
      <c r="Q947" s="7">
        <v>0</v>
      </c>
      <c r="R947" s="7">
        <v>0</v>
      </c>
      <c r="S947" s="7">
        <v>760</v>
      </c>
      <c r="T947" s="7">
        <v>100</v>
      </c>
      <c r="U947" s="7">
        <v>0</v>
      </c>
      <c r="V947" s="7">
        <v>0</v>
      </c>
      <c r="W947" s="7">
        <f t="shared" si="261"/>
        <v>885</v>
      </c>
      <c r="X947" s="7">
        <f t="shared" si="256"/>
        <v>2718.6000000000004</v>
      </c>
      <c r="Y947" s="7">
        <f t="shared" si="252"/>
        <v>6527.4</v>
      </c>
      <c r="Z947" s="7">
        <f t="shared" si="257"/>
        <v>42396.4</v>
      </c>
      <c r="AA947" s="7" t="s">
        <v>227</v>
      </c>
      <c r="AB947" s="7">
        <v>2023</v>
      </c>
    </row>
    <row r="948" spans="1:28" x14ac:dyDescent="0.25">
      <c r="A948" s="7">
        <v>70</v>
      </c>
      <c r="B948" s="7" t="s">
        <v>188</v>
      </c>
      <c r="C948" s="7" t="s">
        <v>102</v>
      </c>
      <c r="D948" s="7" t="s">
        <v>10</v>
      </c>
      <c r="E948" s="7" t="s">
        <v>33</v>
      </c>
      <c r="F948" s="7" t="s">
        <v>100</v>
      </c>
      <c r="G948" s="7">
        <v>36000</v>
      </c>
      <c r="H948" s="7">
        <f t="shared" si="258"/>
        <v>30717.54</v>
      </c>
      <c r="I948" s="7">
        <f t="shared" si="259"/>
        <v>1033.2</v>
      </c>
      <c r="J948" s="7">
        <f t="shared" si="260"/>
        <v>2555.9999999999995</v>
      </c>
      <c r="K948" s="7">
        <f t="shared" si="254"/>
        <v>396.00000000000006</v>
      </c>
      <c r="L948" s="7">
        <f t="shared" si="262"/>
        <v>1094.4000000000001</v>
      </c>
      <c r="M948" s="7">
        <f t="shared" si="263"/>
        <v>2552.4</v>
      </c>
      <c r="N948" s="7">
        <v>3154.86</v>
      </c>
      <c r="O948" s="7">
        <f t="shared" si="255"/>
        <v>10786.86</v>
      </c>
      <c r="P948" s="7">
        <v>25</v>
      </c>
      <c r="Q948" s="7">
        <v>0</v>
      </c>
      <c r="R948" s="7">
        <v>0</v>
      </c>
      <c r="S948" s="7">
        <v>2234.65</v>
      </c>
      <c r="T948" s="7">
        <v>100</v>
      </c>
      <c r="U948" s="7">
        <v>0</v>
      </c>
      <c r="V948" s="7">
        <v>0</v>
      </c>
      <c r="W948" s="7">
        <f t="shared" si="261"/>
        <v>2359.65</v>
      </c>
      <c r="X948" s="7">
        <f t="shared" si="256"/>
        <v>5282.4600000000009</v>
      </c>
      <c r="Y948" s="7">
        <f t="shared" si="252"/>
        <v>5108.3999999999996</v>
      </c>
      <c r="Z948" s="7">
        <f t="shared" si="257"/>
        <v>28357.89</v>
      </c>
      <c r="AA948" s="7" t="s">
        <v>227</v>
      </c>
      <c r="AB948" s="7">
        <v>2023</v>
      </c>
    </row>
    <row r="949" spans="1:28" x14ac:dyDescent="0.25">
      <c r="A949" s="7">
        <v>71</v>
      </c>
      <c r="B949" s="7" t="s">
        <v>190</v>
      </c>
      <c r="C949" s="7" t="s">
        <v>102</v>
      </c>
      <c r="D949" s="7" t="s">
        <v>801</v>
      </c>
      <c r="E949" s="7" t="s">
        <v>38</v>
      </c>
      <c r="F949" s="7" t="s">
        <v>100</v>
      </c>
      <c r="G949" s="7">
        <v>36000</v>
      </c>
      <c r="H949" s="7">
        <f t="shared" si="258"/>
        <v>33872.400000000001</v>
      </c>
      <c r="I949" s="7">
        <f t="shared" si="259"/>
        <v>1033.2</v>
      </c>
      <c r="J949" s="7">
        <f t="shared" si="260"/>
        <v>2555.9999999999995</v>
      </c>
      <c r="K949" s="7">
        <f t="shared" si="254"/>
        <v>396.00000000000006</v>
      </c>
      <c r="L949" s="7">
        <f t="shared" si="262"/>
        <v>1094.4000000000001</v>
      </c>
      <c r="M949" s="7">
        <f t="shared" si="263"/>
        <v>2552.4</v>
      </c>
      <c r="N949" s="7">
        <v>0</v>
      </c>
      <c r="O949" s="7">
        <f t="shared" si="255"/>
        <v>7632</v>
      </c>
      <c r="P949" s="7">
        <v>25</v>
      </c>
      <c r="Q949" s="7">
        <v>6505.87</v>
      </c>
      <c r="R949" s="7">
        <v>0</v>
      </c>
      <c r="S949" s="7">
        <v>898.89</v>
      </c>
      <c r="T949" s="7">
        <v>100</v>
      </c>
      <c r="U949" s="7">
        <v>0</v>
      </c>
      <c r="V949" s="7">
        <v>0</v>
      </c>
      <c r="W949" s="7">
        <f t="shared" si="261"/>
        <v>7529.76</v>
      </c>
      <c r="X949" s="7">
        <f t="shared" si="256"/>
        <v>2127.6000000000004</v>
      </c>
      <c r="Y949" s="7">
        <f t="shared" si="252"/>
        <v>5108.3999999999996</v>
      </c>
      <c r="Z949" s="7">
        <f t="shared" si="257"/>
        <v>26342.639999999999</v>
      </c>
      <c r="AA949" s="7" t="s">
        <v>227</v>
      </c>
      <c r="AB949" s="7">
        <v>2023</v>
      </c>
    </row>
    <row r="950" spans="1:28" x14ac:dyDescent="0.25">
      <c r="A950" s="7">
        <v>72</v>
      </c>
      <c r="B950" s="7" t="s">
        <v>854</v>
      </c>
      <c r="C950" s="7" t="s">
        <v>103</v>
      </c>
      <c r="D950" s="7" t="s">
        <v>94</v>
      </c>
      <c r="E950" s="7" t="s">
        <v>855</v>
      </c>
      <c r="F950" s="7" t="s">
        <v>100</v>
      </c>
      <c r="G950" s="7">
        <v>46000</v>
      </c>
      <c r="H950" s="7">
        <f t="shared" si="258"/>
        <v>43281.4</v>
      </c>
      <c r="I950" s="7">
        <f t="shared" si="259"/>
        <v>1320.2</v>
      </c>
      <c r="J950" s="7">
        <f t="shared" si="260"/>
        <v>3265.9999999999995</v>
      </c>
      <c r="K950" s="7">
        <f t="shared" si="254"/>
        <v>506.00000000000006</v>
      </c>
      <c r="L950" s="7">
        <f t="shared" si="262"/>
        <v>1398.4</v>
      </c>
      <c r="M950" s="7">
        <f t="shared" si="263"/>
        <v>3261.4</v>
      </c>
      <c r="N950" s="7">
        <v>0</v>
      </c>
      <c r="O950" s="7">
        <f t="shared" si="255"/>
        <v>9752</v>
      </c>
      <c r="P950" s="7">
        <v>25</v>
      </c>
      <c r="Q950" s="7">
        <v>5000</v>
      </c>
      <c r="R950" s="7">
        <v>0</v>
      </c>
      <c r="S950" s="7">
        <v>325.95999999999998</v>
      </c>
      <c r="T950" s="7">
        <v>100</v>
      </c>
      <c r="U950" s="7">
        <f t="shared" ref="U950" si="264">IF((H950*12)&gt;867123.01,(79776+(((H950*12)-867123.01)*0.25))/12,IF((H950*12)&gt;624329.01,(31216+(((H950*12)-624329.01)*0.2))/12,IF((H950*12)&gt;416220.01,(((H950*12)-416220.01)*0.15)/12,0)))</f>
        <v>1289.4598750000005</v>
      </c>
      <c r="V950" s="7">
        <v>0</v>
      </c>
      <c r="W950" s="7">
        <f t="shared" si="261"/>
        <v>6740.4198750000005</v>
      </c>
      <c r="X950" s="7">
        <f t="shared" si="256"/>
        <v>2718.6000000000004</v>
      </c>
      <c r="Y950" s="7">
        <f t="shared" si="252"/>
        <v>6527.4</v>
      </c>
      <c r="Z950" s="7">
        <f t="shared" si="257"/>
        <v>36540.980125000002</v>
      </c>
      <c r="AA950" s="7" t="s">
        <v>227</v>
      </c>
      <c r="AB950" s="7">
        <v>2023</v>
      </c>
    </row>
    <row r="951" spans="1:28" x14ac:dyDescent="0.25">
      <c r="A951" s="7">
        <v>73</v>
      </c>
      <c r="B951" s="7" t="s">
        <v>201</v>
      </c>
      <c r="C951" s="7" t="s">
        <v>102</v>
      </c>
      <c r="D951" s="7" t="s">
        <v>22</v>
      </c>
      <c r="E951" s="7" t="s">
        <v>32</v>
      </c>
      <c r="F951" s="7" t="s">
        <v>100</v>
      </c>
      <c r="G951" s="7">
        <v>36000</v>
      </c>
      <c r="H951" s="7">
        <f t="shared" si="258"/>
        <v>33872.400000000001</v>
      </c>
      <c r="I951" s="7">
        <f t="shared" si="259"/>
        <v>1033.2</v>
      </c>
      <c r="J951" s="7">
        <f t="shared" si="260"/>
        <v>2555.9999999999995</v>
      </c>
      <c r="K951" s="7">
        <f t="shared" si="254"/>
        <v>396.00000000000006</v>
      </c>
      <c r="L951" s="7">
        <f t="shared" si="262"/>
        <v>1094.4000000000001</v>
      </c>
      <c r="M951" s="7">
        <f t="shared" si="263"/>
        <v>2552.4</v>
      </c>
      <c r="N951" s="7">
        <v>0</v>
      </c>
      <c r="O951" s="7">
        <f t="shared" si="255"/>
        <v>7632</v>
      </c>
      <c r="P951" s="7">
        <v>25</v>
      </c>
      <c r="Q951" s="7">
        <v>2125.4899999999998</v>
      </c>
      <c r="R951" s="7">
        <v>0</v>
      </c>
      <c r="S951" s="7">
        <v>0</v>
      </c>
      <c r="T951" s="7">
        <v>100</v>
      </c>
      <c r="U951" s="7">
        <v>0</v>
      </c>
      <c r="V951" s="7">
        <v>0</v>
      </c>
      <c r="W951" s="7">
        <f t="shared" si="261"/>
        <v>2250.4899999999998</v>
      </c>
      <c r="X951" s="7">
        <f t="shared" si="256"/>
        <v>2127.6000000000004</v>
      </c>
      <c r="Y951" s="7">
        <f t="shared" si="252"/>
        <v>5108.3999999999996</v>
      </c>
      <c r="Z951" s="7">
        <f t="shared" si="257"/>
        <v>31621.91</v>
      </c>
      <c r="AA951" s="7" t="s">
        <v>227</v>
      </c>
      <c r="AB951" s="7">
        <v>2023</v>
      </c>
    </row>
    <row r="952" spans="1:28" x14ac:dyDescent="0.25">
      <c r="A952" s="7">
        <v>74</v>
      </c>
      <c r="B952" s="7" t="s">
        <v>206</v>
      </c>
      <c r="C952" s="7" t="s">
        <v>103</v>
      </c>
      <c r="D952" s="7" t="s">
        <v>22</v>
      </c>
      <c r="E952" s="7" t="s">
        <v>57</v>
      </c>
      <c r="F952" s="7" t="s">
        <v>100</v>
      </c>
      <c r="G952" s="7">
        <v>25000</v>
      </c>
      <c r="H952" s="7">
        <f t="shared" si="258"/>
        <v>23522.5</v>
      </c>
      <c r="I952" s="7">
        <f t="shared" si="259"/>
        <v>717.5</v>
      </c>
      <c r="J952" s="7">
        <f t="shared" si="260"/>
        <v>1774.9999999999998</v>
      </c>
      <c r="K952" s="7">
        <f t="shared" si="254"/>
        <v>275</v>
      </c>
      <c r="L952" s="7">
        <f t="shared" si="262"/>
        <v>760</v>
      </c>
      <c r="M952" s="7">
        <f t="shared" si="263"/>
        <v>1772.5000000000002</v>
      </c>
      <c r="N952" s="7">
        <v>0</v>
      </c>
      <c r="O952" s="7">
        <f t="shared" si="255"/>
        <v>5300</v>
      </c>
      <c r="P952" s="7">
        <v>25</v>
      </c>
      <c r="Q952" s="7">
        <v>500</v>
      </c>
      <c r="R952" s="7">
        <v>0</v>
      </c>
      <c r="S952" s="7">
        <v>0</v>
      </c>
      <c r="T952" s="7">
        <v>100</v>
      </c>
      <c r="U952" s="7">
        <v>0</v>
      </c>
      <c r="V952" s="7">
        <v>0</v>
      </c>
      <c r="W952" s="7">
        <f t="shared" si="261"/>
        <v>625</v>
      </c>
      <c r="X952" s="7">
        <f t="shared" si="256"/>
        <v>1477.5</v>
      </c>
      <c r="Y952" s="7">
        <f t="shared" si="252"/>
        <v>3547.5</v>
      </c>
      <c r="Z952" s="7">
        <f t="shared" si="257"/>
        <v>22897.5</v>
      </c>
      <c r="AA952" s="7" t="s">
        <v>227</v>
      </c>
      <c r="AB952" s="7">
        <v>2023</v>
      </c>
    </row>
    <row r="953" spans="1:28" x14ac:dyDescent="0.25">
      <c r="A953" s="7">
        <v>75</v>
      </c>
      <c r="B953" s="7" t="s">
        <v>207</v>
      </c>
      <c r="C953" s="7" t="s">
        <v>103</v>
      </c>
      <c r="D953" s="7" t="s">
        <v>6</v>
      </c>
      <c r="E953" s="7" t="s">
        <v>28</v>
      </c>
      <c r="F953" s="7" t="s">
        <v>100</v>
      </c>
      <c r="G953" s="7">
        <v>25000</v>
      </c>
      <c r="H953" s="7">
        <f t="shared" si="258"/>
        <v>23522.5</v>
      </c>
      <c r="I953" s="7">
        <f t="shared" si="259"/>
        <v>717.5</v>
      </c>
      <c r="J953" s="7">
        <f t="shared" si="260"/>
        <v>1774.9999999999998</v>
      </c>
      <c r="K953" s="7">
        <f t="shared" si="254"/>
        <v>275</v>
      </c>
      <c r="L953" s="7">
        <f t="shared" si="262"/>
        <v>760</v>
      </c>
      <c r="M953" s="7">
        <f t="shared" si="263"/>
        <v>1772.5000000000002</v>
      </c>
      <c r="N953" s="7">
        <v>0</v>
      </c>
      <c r="O953" s="7">
        <f t="shared" si="255"/>
        <v>5300</v>
      </c>
      <c r="P953" s="7">
        <v>25</v>
      </c>
      <c r="Q953" s="7">
        <v>9635.91</v>
      </c>
      <c r="R953" s="7">
        <v>0</v>
      </c>
      <c r="S953" s="7">
        <v>2657.6</v>
      </c>
      <c r="T953" s="7">
        <v>100</v>
      </c>
      <c r="U953" s="7">
        <v>0</v>
      </c>
      <c r="V953" s="7">
        <v>0</v>
      </c>
      <c r="W953" s="7">
        <f t="shared" si="261"/>
        <v>12418.51</v>
      </c>
      <c r="X953" s="7">
        <f t="shared" si="256"/>
        <v>1477.5</v>
      </c>
      <c r="Y953" s="7">
        <f t="shared" si="252"/>
        <v>3547.5</v>
      </c>
      <c r="Z953" s="7">
        <f t="shared" si="257"/>
        <v>11103.99</v>
      </c>
      <c r="AA953" s="7" t="s">
        <v>227</v>
      </c>
      <c r="AB953" s="7">
        <v>2023</v>
      </c>
    </row>
    <row r="954" spans="1:28" x14ac:dyDescent="0.25">
      <c r="A954" s="7">
        <v>76</v>
      </c>
      <c r="B954" s="7" t="s">
        <v>878</v>
      </c>
      <c r="C954" s="7" t="s">
        <v>103</v>
      </c>
      <c r="D954" s="7" t="s">
        <v>22</v>
      </c>
      <c r="E954" s="7" t="s">
        <v>835</v>
      </c>
      <c r="F954" s="7" t="s">
        <v>100</v>
      </c>
      <c r="G954" s="7">
        <v>30000</v>
      </c>
      <c r="H954" s="7">
        <f t="shared" si="258"/>
        <v>28227</v>
      </c>
      <c r="I954" s="7">
        <f t="shared" si="259"/>
        <v>861</v>
      </c>
      <c r="J954" s="7">
        <f t="shared" si="260"/>
        <v>2130</v>
      </c>
      <c r="K954" s="7">
        <f t="shared" si="254"/>
        <v>330.00000000000006</v>
      </c>
      <c r="L954" s="7">
        <f t="shared" si="262"/>
        <v>912</v>
      </c>
      <c r="M954" s="7">
        <f t="shared" si="263"/>
        <v>2127</v>
      </c>
      <c r="N954" s="7">
        <v>0</v>
      </c>
      <c r="O954" s="7">
        <f t="shared" si="255"/>
        <v>6360</v>
      </c>
      <c r="P954" s="7">
        <v>25</v>
      </c>
      <c r="Q954" s="7">
        <v>2995.75</v>
      </c>
      <c r="R954" s="7">
        <v>0</v>
      </c>
      <c r="S954" s="7">
        <v>0</v>
      </c>
      <c r="T954" s="7">
        <v>100</v>
      </c>
      <c r="U954" s="7">
        <v>0</v>
      </c>
      <c r="V954" s="7">
        <v>0</v>
      </c>
      <c r="W954" s="7">
        <f t="shared" si="261"/>
        <v>3120.75</v>
      </c>
      <c r="X954" s="7">
        <f t="shared" si="256"/>
        <v>1773</v>
      </c>
      <c r="Y954" s="7">
        <f t="shared" si="252"/>
        <v>4257</v>
      </c>
      <c r="Z954" s="7">
        <f t="shared" si="257"/>
        <v>25106.25</v>
      </c>
      <c r="AA954" s="7" t="s">
        <v>227</v>
      </c>
      <c r="AB954" s="7">
        <v>2023</v>
      </c>
    </row>
    <row r="955" spans="1:28" x14ac:dyDescent="0.25">
      <c r="A955" s="7">
        <v>77</v>
      </c>
      <c r="B955" s="7" t="s">
        <v>815</v>
      </c>
      <c r="C955" s="7" t="s">
        <v>102</v>
      </c>
      <c r="D955" s="7" t="s">
        <v>811</v>
      </c>
      <c r="E955" s="7" t="s">
        <v>619</v>
      </c>
      <c r="F955" s="7" t="s">
        <v>85</v>
      </c>
      <c r="G955" s="7">
        <v>30000</v>
      </c>
      <c r="H955" s="7">
        <f t="shared" si="258"/>
        <v>28227</v>
      </c>
      <c r="I955" s="7">
        <f t="shared" si="259"/>
        <v>861</v>
      </c>
      <c r="J955" s="7">
        <f t="shared" si="260"/>
        <v>2130</v>
      </c>
      <c r="K955" s="7">
        <f t="shared" si="254"/>
        <v>330.00000000000006</v>
      </c>
      <c r="L955" s="7">
        <f t="shared" si="262"/>
        <v>912</v>
      </c>
      <c r="M955" s="7">
        <f t="shared" si="263"/>
        <v>2127</v>
      </c>
      <c r="N955" s="7">
        <v>0</v>
      </c>
      <c r="O955" s="7">
        <f t="shared" si="255"/>
        <v>6360</v>
      </c>
      <c r="P955" s="7">
        <v>25</v>
      </c>
      <c r="Q955" s="7">
        <v>500</v>
      </c>
      <c r="R955" s="7">
        <v>0</v>
      </c>
      <c r="S955" s="7">
        <v>0</v>
      </c>
      <c r="T955" s="7">
        <v>100</v>
      </c>
      <c r="U955" s="7">
        <v>0</v>
      </c>
      <c r="V955" s="7">
        <v>0</v>
      </c>
      <c r="W955" s="7">
        <f t="shared" si="261"/>
        <v>625</v>
      </c>
      <c r="X955" s="7">
        <f t="shared" si="256"/>
        <v>1773</v>
      </c>
      <c r="Y955" s="7">
        <f t="shared" si="252"/>
        <v>4257</v>
      </c>
      <c r="Z955" s="7">
        <f t="shared" si="257"/>
        <v>27602</v>
      </c>
      <c r="AA955" s="7" t="s">
        <v>227</v>
      </c>
      <c r="AB955" s="7">
        <v>2023</v>
      </c>
    </row>
    <row r="956" spans="1:28" x14ac:dyDescent="0.25">
      <c r="A956" s="7">
        <v>78</v>
      </c>
      <c r="B956" s="7" t="s">
        <v>836</v>
      </c>
      <c r="C956" s="7" t="s">
        <v>102</v>
      </c>
      <c r="D956" s="7" t="s">
        <v>22</v>
      </c>
      <c r="E956" s="7" t="s">
        <v>33</v>
      </c>
      <c r="F956" s="7" t="s">
        <v>100</v>
      </c>
      <c r="G956" s="7">
        <v>30000</v>
      </c>
      <c r="H956" s="7">
        <f t="shared" si="258"/>
        <v>28227</v>
      </c>
      <c r="I956" s="7">
        <f t="shared" si="259"/>
        <v>861</v>
      </c>
      <c r="J956" s="7">
        <f t="shared" si="260"/>
        <v>2130</v>
      </c>
      <c r="K956" s="7">
        <f t="shared" si="254"/>
        <v>330.00000000000006</v>
      </c>
      <c r="L956" s="7">
        <f t="shared" si="262"/>
        <v>912</v>
      </c>
      <c r="M956" s="7">
        <f t="shared" si="263"/>
        <v>2127</v>
      </c>
      <c r="N956" s="7">
        <v>0</v>
      </c>
      <c r="O956" s="7">
        <f t="shared" si="255"/>
        <v>6360</v>
      </c>
      <c r="P956" s="7">
        <v>25</v>
      </c>
      <c r="Q956" s="7">
        <v>2000</v>
      </c>
      <c r="R956" s="7">
        <v>0</v>
      </c>
      <c r="S956" s="7">
        <v>0</v>
      </c>
      <c r="T956" s="7">
        <v>100</v>
      </c>
      <c r="U956" s="7">
        <v>0</v>
      </c>
      <c r="V956" s="7">
        <v>0</v>
      </c>
      <c r="W956" s="7">
        <f t="shared" si="261"/>
        <v>2125</v>
      </c>
      <c r="X956" s="7">
        <f t="shared" si="256"/>
        <v>1773</v>
      </c>
      <c r="Y956" s="7">
        <f t="shared" si="252"/>
        <v>4257</v>
      </c>
      <c r="Z956" s="7">
        <f t="shared" si="257"/>
        <v>26102</v>
      </c>
      <c r="AA956" s="7" t="s">
        <v>227</v>
      </c>
      <c r="AB956" s="7">
        <v>2023</v>
      </c>
    </row>
    <row r="957" spans="1:28" x14ac:dyDescent="0.25">
      <c r="A957" s="7">
        <v>79</v>
      </c>
      <c r="B957" s="7" t="s">
        <v>837</v>
      </c>
      <c r="C957" s="7" t="s">
        <v>103</v>
      </c>
      <c r="D957" s="7" t="s">
        <v>94</v>
      </c>
      <c r="E957" s="7" t="s">
        <v>838</v>
      </c>
      <c r="F957" s="7" t="s">
        <v>100</v>
      </c>
      <c r="G957" s="7">
        <v>25000</v>
      </c>
      <c r="H957" s="7">
        <f t="shared" si="258"/>
        <v>23522.5</v>
      </c>
      <c r="I957" s="7">
        <f t="shared" si="259"/>
        <v>717.5</v>
      </c>
      <c r="J957" s="7">
        <f t="shared" si="260"/>
        <v>1774.9999999999998</v>
      </c>
      <c r="K957" s="7">
        <f t="shared" si="254"/>
        <v>275</v>
      </c>
      <c r="L957" s="7">
        <f t="shared" si="262"/>
        <v>760</v>
      </c>
      <c r="M957" s="7">
        <f t="shared" si="263"/>
        <v>1772.5000000000002</v>
      </c>
      <c r="N957" s="7">
        <v>0</v>
      </c>
      <c r="O957" s="7">
        <f t="shared" si="255"/>
        <v>5300</v>
      </c>
      <c r="P957" s="7">
        <v>25</v>
      </c>
      <c r="Q957" s="7">
        <v>2000</v>
      </c>
      <c r="R957" s="7">
        <v>0</v>
      </c>
      <c r="S957" s="7">
        <v>0</v>
      </c>
      <c r="T957" s="7">
        <v>100</v>
      </c>
      <c r="U957" s="7">
        <v>0</v>
      </c>
      <c r="V957" s="7">
        <v>0</v>
      </c>
      <c r="W957" s="7">
        <f t="shared" si="261"/>
        <v>2125</v>
      </c>
      <c r="X957" s="7">
        <f t="shared" si="256"/>
        <v>1477.5</v>
      </c>
      <c r="Y957" s="7">
        <f t="shared" si="252"/>
        <v>3547.5</v>
      </c>
      <c r="Z957" s="7">
        <f t="shared" si="257"/>
        <v>21397.5</v>
      </c>
      <c r="AA957" s="7" t="s">
        <v>227</v>
      </c>
      <c r="AB957" s="7">
        <v>2023</v>
      </c>
    </row>
    <row r="958" spans="1:28" x14ac:dyDescent="0.25">
      <c r="A958" s="7">
        <v>80</v>
      </c>
      <c r="B958" s="7" t="s">
        <v>839</v>
      </c>
      <c r="C958" s="7" t="s">
        <v>102</v>
      </c>
      <c r="D958" s="7" t="s">
        <v>94</v>
      </c>
      <c r="E958" s="7" t="s">
        <v>52</v>
      </c>
      <c r="F958" s="7" t="s">
        <v>100</v>
      </c>
      <c r="G958" s="7">
        <v>26000</v>
      </c>
      <c r="H958" s="7">
        <f t="shared" si="258"/>
        <v>22885.97</v>
      </c>
      <c r="I958" s="7">
        <f t="shared" si="259"/>
        <v>746.2</v>
      </c>
      <c r="J958" s="7">
        <f t="shared" si="260"/>
        <v>1845.9999999999998</v>
      </c>
      <c r="K958" s="7">
        <f t="shared" si="254"/>
        <v>286.00000000000006</v>
      </c>
      <c r="L958" s="7">
        <f t="shared" si="262"/>
        <v>790.4</v>
      </c>
      <c r="M958" s="7">
        <f t="shared" si="263"/>
        <v>1843.4</v>
      </c>
      <c r="N958" s="7">
        <v>1577.43</v>
      </c>
      <c r="O958" s="7">
        <f t="shared" si="255"/>
        <v>7089.43</v>
      </c>
      <c r="P958" s="7">
        <v>25</v>
      </c>
      <c r="Q958" s="7">
        <v>1000</v>
      </c>
      <c r="R958" s="7">
        <v>0</v>
      </c>
      <c r="S958" s="7">
        <v>88.38</v>
      </c>
      <c r="T958" s="7">
        <v>100</v>
      </c>
      <c r="U958" s="7">
        <v>0</v>
      </c>
      <c r="V958" s="7">
        <v>0</v>
      </c>
      <c r="W958" s="7">
        <f t="shared" si="261"/>
        <v>1213.3800000000001</v>
      </c>
      <c r="X958" s="7">
        <f t="shared" si="256"/>
        <v>3114.0299999999997</v>
      </c>
      <c r="Y958" s="7">
        <f t="shared" si="252"/>
        <v>3689.3999999999996</v>
      </c>
      <c r="Z958" s="7">
        <f t="shared" si="257"/>
        <v>21672.59</v>
      </c>
      <c r="AA958" s="7" t="s">
        <v>227</v>
      </c>
      <c r="AB958" s="7">
        <v>2023</v>
      </c>
    </row>
    <row r="959" spans="1:28" x14ac:dyDescent="0.25">
      <c r="A959" s="7">
        <v>81</v>
      </c>
      <c r="B959" s="7" t="s">
        <v>840</v>
      </c>
      <c r="C959" s="7" t="s">
        <v>103</v>
      </c>
      <c r="D959" s="7" t="s">
        <v>94</v>
      </c>
      <c r="E959" s="7" t="s">
        <v>52</v>
      </c>
      <c r="F959" s="7" t="s">
        <v>100</v>
      </c>
      <c r="G959" s="7">
        <v>26000</v>
      </c>
      <c r="H959" s="7">
        <f t="shared" si="258"/>
        <v>24463.4</v>
      </c>
      <c r="I959" s="7">
        <f t="shared" si="259"/>
        <v>746.2</v>
      </c>
      <c r="J959" s="7">
        <f t="shared" si="260"/>
        <v>1845.9999999999998</v>
      </c>
      <c r="K959" s="7">
        <f t="shared" si="254"/>
        <v>286.00000000000006</v>
      </c>
      <c r="L959" s="7">
        <f t="shared" si="262"/>
        <v>790.4</v>
      </c>
      <c r="M959" s="7">
        <f t="shared" si="263"/>
        <v>1843.4</v>
      </c>
      <c r="N959" s="7">
        <v>0</v>
      </c>
      <c r="O959" s="7">
        <f t="shared" si="255"/>
        <v>5512</v>
      </c>
      <c r="P959" s="7">
        <v>25</v>
      </c>
      <c r="Q959" s="7">
        <v>1000</v>
      </c>
      <c r="R959" s="7">
        <v>0</v>
      </c>
      <c r="S959" s="7">
        <v>0</v>
      </c>
      <c r="T959" s="7">
        <v>100</v>
      </c>
      <c r="U959" s="7">
        <v>0</v>
      </c>
      <c r="V959" s="7">
        <v>0</v>
      </c>
      <c r="W959" s="7">
        <f t="shared" si="261"/>
        <v>1125</v>
      </c>
      <c r="X959" s="7">
        <f t="shared" si="256"/>
        <v>1536.6</v>
      </c>
      <c r="Y959" s="7">
        <f t="shared" si="252"/>
        <v>3689.3999999999996</v>
      </c>
      <c r="Z959" s="7">
        <f t="shared" si="257"/>
        <v>23338.400000000001</v>
      </c>
      <c r="AA959" s="7" t="s">
        <v>227</v>
      </c>
      <c r="AB959" s="7">
        <v>2023</v>
      </c>
    </row>
    <row r="960" spans="1:28" x14ac:dyDescent="0.25">
      <c r="A960" s="7">
        <v>82</v>
      </c>
      <c r="B960" s="7" t="s">
        <v>841</v>
      </c>
      <c r="C960" s="7" t="s">
        <v>102</v>
      </c>
      <c r="D960" s="7" t="s">
        <v>842</v>
      </c>
      <c r="E960" s="7" t="s">
        <v>33</v>
      </c>
      <c r="F960" s="7" t="s">
        <v>100</v>
      </c>
      <c r="G960" s="7">
        <v>26000</v>
      </c>
      <c r="H960" s="7">
        <f t="shared" si="258"/>
        <v>24463.4</v>
      </c>
      <c r="I960" s="7">
        <f t="shared" si="259"/>
        <v>746.2</v>
      </c>
      <c r="J960" s="7">
        <f t="shared" si="260"/>
        <v>1845.9999999999998</v>
      </c>
      <c r="K960" s="7">
        <f t="shared" si="254"/>
        <v>286.00000000000006</v>
      </c>
      <c r="L960" s="7">
        <f t="shared" si="262"/>
        <v>790.4</v>
      </c>
      <c r="M960" s="7">
        <f t="shared" si="263"/>
        <v>1843.4</v>
      </c>
      <c r="N960" s="7">
        <v>0</v>
      </c>
      <c r="O960" s="7">
        <f t="shared" si="255"/>
        <v>5512</v>
      </c>
      <c r="P960" s="7">
        <v>25</v>
      </c>
      <c r="Q960" s="7">
        <v>0</v>
      </c>
      <c r="R960" s="7">
        <v>0</v>
      </c>
      <c r="S960" s="7">
        <v>0</v>
      </c>
      <c r="T960" s="7">
        <v>100</v>
      </c>
      <c r="U960" s="7">
        <v>0</v>
      </c>
      <c r="V960" s="7">
        <v>0</v>
      </c>
      <c r="W960" s="7">
        <f t="shared" si="261"/>
        <v>125</v>
      </c>
      <c r="X960" s="7">
        <f t="shared" si="256"/>
        <v>1536.6</v>
      </c>
      <c r="Y960" s="7">
        <f t="shared" ref="Y960:Y984" si="265">+J960+M960</f>
        <v>3689.3999999999996</v>
      </c>
      <c r="Z960" s="7">
        <f t="shared" si="257"/>
        <v>24338.400000000001</v>
      </c>
      <c r="AA960" s="7" t="s">
        <v>227</v>
      </c>
      <c r="AB960" s="7">
        <v>2023</v>
      </c>
    </row>
    <row r="961" spans="1:28" x14ac:dyDescent="0.25">
      <c r="A961" s="7">
        <v>83</v>
      </c>
      <c r="B961" s="7" t="s">
        <v>843</v>
      </c>
      <c r="C961" s="7" t="s">
        <v>102</v>
      </c>
      <c r="D961" s="7" t="s">
        <v>842</v>
      </c>
      <c r="E961" s="7" t="s">
        <v>33</v>
      </c>
      <c r="F961" s="7" t="s">
        <v>100</v>
      </c>
      <c r="G961" s="7">
        <v>26000</v>
      </c>
      <c r="H961" s="7">
        <f t="shared" si="258"/>
        <v>24463.4</v>
      </c>
      <c r="I961" s="7">
        <f t="shared" si="259"/>
        <v>746.2</v>
      </c>
      <c r="J961" s="7">
        <f t="shared" si="260"/>
        <v>1845.9999999999998</v>
      </c>
      <c r="K961" s="7">
        <f t="shared" si="254"/>
        <v>286.00000000000006</v>
      </c>
      <c r="L961" s="7">
        <f t="shared" si="262"/>
        <v>790.4</v>
      </c>
      <c r="M961" s="7">
        <f t="shared" si="263"/>
        <v>1843.4</v>
      </c>
      <c r="N961" s="7">
        <v>0</v>
      </c>
      <c r="O961" s="7">
        <f t="shared" si="255"/>
        <v>5512</v>
      </c>
      <c r="P961" s="7">
        <v>25</v>
      </c>
      <c r="Q961" s="7">
        <v>0</v>
      </c>
      <c r="R961" s="7">
        <v>0</v>
      </c>
      <c r="S961" s="7">
        <v>80.010000000000005</v>
      </c>
      <c r="T961" s="7">
        <v>100</v>
      </c>
      <c r="U961" s="7">
        <v>0</v>
      </c>
      <c r="V961" s="7">
        <v>0</v>
      </c>
      <c r="W961" s="7">
        <f t="shared" si="261"/>
        <v>205.01</v>
      </c>
      <c r="X961" s="7">
        <f t="shared" si="256"/>
        <v>1536.6</v>
      </c>
      <c r="Y961" s="7">
        <f t="shared" si="265"/>
        <v>3689.3999999999996</v>
      </c>
      <c r="Z961" s="7">
        <f t="shared" si="257"/>
        <v>24258.39</v>
      </c>
      <c r="AA961" s="7" t="s">
        <v>227</v>
      </c>
      <c r="AB961" s="7">
        <v>2023</v>
      </c>
    </row>
    <row r="962" spans="1:28" x14ac:dyDescent="0.25">
      <c r="A962" s="7">
        <v>84</v>
      </c>
      <c r="B962" s="7" t="s">
        <v>844</v>
      </c>
      <c r="C962" s="7" t="s">
        <v>103</v>
      </c>
      <c r="D962" s="7" t="s">
        <v>94</v>
      </c>
      <c r="E962" s="7" t="s">
        <v>32</v>
      </c>
      <c r="F962" s="7" t="s">
        <v>100</v>
      </c>
      <c r="G962" s="7">
        <v>30000</v>
      </c>
      <c r="H962" s="7">
        <f t="shared" si="258"/>
        <v>28227</v>
      </c>
      <c r="I962" s="7">
        <f t="shared" si="259"/>
        <v>861</v>
      </c>
      <c r="J962" s="7">
        <f t="shared" si="260"/>
        <v>2130</v>
      </c>
      <c r="K962" s="7">
        <f t="shared" si="254"/>
        <v>330.00000000000006</v>
      </c>
      <c r="L962" s="7">
        <f t="shared" si="262"/>
        <v>912</v>
      </c>
      <c r="M962" s="7">
        <f t="shared" si="263"/>
        <v>2127</v>
      </c>
      <c r="N962" s="7">
        <v>0</v>
      </c>
      <c r="O962" s="7">
        <f t="shared" si="255"/>
        <v>6360</v>
      </c>
      <c r="P962" s="7">
        <v>25</v>
      </c>
      <c r="Q962" s="7">
        <v>0</v>
      </c>
      <c r="R962" s="7">
        <v>0</v>
      </c>
      <c r="S962" s="7">
        <v>0</v>
      </c>
      <c r="T962" s="7">
        <v>100</v>
      </c>
      <c r="U962" s="7">
        <v>0</v>
      </c>
      <c r="V962" s="7">
        <v>0</v>
      </c>
      <c r="W962" s="7">
        <f t="shared" si="261"/>
        <v>125</v>
      </c>
      <c r="X962" s="7">
        <f t="shared" si="256"/>
        <v>1773</v>
      </c>
      <c r="Y962" s="7">
        <f t="shared" si="265"/>
        <v>4257</v>
      </c>
      <c r="Z962" s="7">
        <f t="shared" si="257"/>
        <v>28102</v>
      </c>
      <c r="AA962" s="7" t="s">
        <v>227</v>
      </c>
      <c r="AB962" s="7">
        <v>2023</v>
      </c>
    </row>
    <row r="963" spans="1:28" x14ac:dyDescent="0.25">
      <c r="A963" s="7">
        <v>85</v>
      </c>
      <c r="B963" s="7" t="s">
        <v>845</v>
      </c>
      <c r="C963" s="7" t="s">
        <v>102</v>
      </c>
      <c r="D963" s="7" t="s">
        <v>826</v>
      </c>
      <c r="E963" s="7" t="s">
        <v>846</v>
      </c>
      <c r="F963" s="7" t="s">
        <v>100</v>
      </c>
      <c r="G963" s="7">
        <v>36000</v>
      </c>
      <c r="H963" s="7">
        <f t="shared" si="258"/>
        <v>33872.400000000001</v>
      </c>
      <c r="I963" s="7">
        <f t="shared" si="259"/>
        <v>1033.2</v>
      </c>
      <c r="J963" s="7">
        <f t="shared" si="260"/>
        <v>2555.9999999999995</v>
      </c>
      <c r="K963" s="7">
        <f t="shared" si="254"/>
        <v>396.00000000000006</v>
      </c>
      <c r="L963" s="7">
        <f t="shared" si="262"/>
        <v>1094.4000000000001</v>
      </c>
      <c r="M963" s="7">
        <f t="shared" si="263"/>
        <v>2552.4</v>
      </c>
      <c r="N963" s="7">
        <v>0</v>
      </c>
      <c r="O963" s="7">
        <f t="shared" si="255"/>
        <v>7632</v>
      </c>
      <c r="P963" s="7">
        <v>25</v>
      </c>
      <c r="Q963" s="7">
        <v>0</v>
      </c>
      <c r="R963" s="7">
        <v>0</v>
      </c>
      <c r="S963" s="7">
        <v>418.57</v>
      </c>
      <c r="T963" s="7">
        <v>100</v>
      </c>
      <c r="U963" s="7">
        <v>0</v>
      </c>
      <c r="V963" s="7">
        <v>0</v>
      </c>
      <c r="W963" s="7">
        <f t="shared" si="261"/>
        <v>543.56999999999994</v>
      </c>
      <c r="X963" s="7">
        <f t="shared" si="256"/>
        <v>2127.6000000000004</v>
      </c>
      <c r="Y963" s="7">
        <f t="shared" si="265"/>
        <v>5108.3999999999996</v>
      </c>
      <c r="Z963" s="7">
        <f t="shared" si="257"/>
        <v>33328.83</v>
      </c>
      <c r="AA963" s="7" t="s">
        <v>227</v>
      </c>
      <c r="AB963" s="7">
        <v>2023</v>
      </c>
    </row>
    <row r="964" spans="1:28" x14ac:dyDescent="0.25">
      <c r="A964" s="7">
        <v>86</v>
      </c>
      <c r="B964" s="7" t="s">
        <v>848</v>
      </c>
      <c r="C964" s="7" t="s">
        <v>103</v>
      </c>
      <c r="D964" s="7" t="s">
        <v>94</v>
      </c>
      <c r="E964" s="7" t="s">
        <v>52</v>
      </c>
      <c r="F964" s="7" t="s">
        <v>100</v>
      </c>
      <c r="G964" s="7">
        <v>30000</v>
      </c>
      <c r="H964" s="7">
        <f t="shared" si="258"/>
        <v>28227</v>
      </c>
      <c r="I964" s="7">
        <f t="shared" si="259"/>
        <v>861</v>
      </c>
      <c r="J964" s="7">
        <f t="shared" si="260"/>
        <v>2130</v>
      </c>
      <c r="K964" s="7">
        <f t="shared" si="254"/>
        <v>330.00000000000006</v>
      </c>
      <c r="L964" s="7">
        <f t="shared" si="262"/>
        <v>912</v>
      </c>
      <c r="M964" s="7">
        <f t="shared" si="263"/>
        <v>2127</v>
      </c>
      <c r="N964" s="7">
        <v>0</v>
      </c>
      <c r="O964" s="7">
        <f t="shared" si="255"/>
        <v>6360</v>
      </c>
      <c r="P964" s="7">
        <v>25</v>
      </c>
      <c r="Q964" s="7">
        <v>0</v>
      </c>
      <c r="R964" s="7">
        <v>0</v>
      </c>
      <c r="S964" s="7">
        <v>0</v>
      </c>
      <c r="T964" s="7">
        <v>100</v>
      </c>
      <c r="U964" s="7">
        <v>0</v>
      </c>
      <c r="V964" s="7">
        <v>0</v>
      </c>
      <c r="W964" s="7">
        <f t="shared" si="261"/>
        <v>125</v>
      </c>
      <c r="X964" s="7">
        <f t="shared" si="256"/>
        <v>1773</v>
      </c>
      <c r="Y964" s="7">
        <f t="shared" si="265"/>
        <v>4257</v>
      </c>
      <c r="Z964" s="7">
        <f t="shared" si="257"/>
        <v>28102</v>
      </c>
      <c r="AA964" s="7" t="s">
        <v>227</v>
      </c>
      <c r="AB964" s="7">
        <v>2023</v>
      </c>
    </row>
    <row r="965" spans="1:28" x14ac:dyDescent="0.25">
      <c r="A965" s="7">
        <v>87</v>
      </c>
      <c r="B965" s="7" t="s">
        <v>851</v>
      </c>
      <c r="C965" s="7" t="s">
        <v>103</v>
      </c>
      <c r="D965" s="7" t="s">
        <v>94</v>
      </c>
      <c r="E965" s="7" t="s">
        <v>52</v>
      </c>
      <c r="F965" s="7" t="s">
        <v>100</v>
      </c>
      <c r="G965" s="7">
        <v>46000</v>
      </c>
      <c r="H965" s="7">
        <f t="shared" si="258"/>
        <v>43281.4</v>
      </c>
      <c r="I965" s="7">
        <f t="shared" si="259"/>
        <v>1320.2</v>
      </c>
      <c r="J965" s="7">
        <f t="shared" si="260"/>
        <v>3265.9999999999995</v>
      </c>
      <c r="K965" s="7">
        <f t="shared" si="254"/>
        <v>506.00000000000006</v>
      </c>
      <c r="L965" s="7">
        <f t="shared" si="262"/>
        <v>1398.4</v>
      </c>
      <c r="M965" s="7">
        <f t="shared" si="263"/>
        <v>3261.4</v>
      </c>
      <c r="N965" s="7">
        <v>0</v>
      </c>
      <c r="O965" s="7">
        <f t="shared" si="255"/>
        <v>9752</v>
      </c>
      <c r="P965" s="7">
        <v>25</v>
      </c>
      <c r="Q965" s="7">
        <v>0</v>
      </c>
      <c r="R965" s="7">
        <v>0</v>
      </c>
      <c r="S965" s="7">
        <v>0</v>
      </c>
      <c r="T965" s="7">
        <v>100</v>
      </c>
      <c r="U965" s="7">
        <f t="shared" ref="U965" si="266">IF((H965*12)&gt;867123.01,(79776+(((H965*12)-867123.01)*0.25))/12,IF((H965*12)&gt;624329.01,(31216+(((H965*12)-624329.01)*0.2))/12,IF((H965*12)&gt;416220.01,(((H965*12)-416220.01)*0.15)/12,0)))</f>
        <v>1289.4598750000005</v>
      </c>
      <c r="V965" s="7">
        <v>0</v>
      </c>
      <c r="W965" s="7">
        <f t="shared" si="261"/>
        <v>1414.4598750000005</v>
      </c>
      <c r="X965" s="7">
        <f t="shared" si="256"/>
        <v>2718.6000000000004</v>
      </c>
      <c r="Y965" s="7">
        <f t="shared" si="265"/>
        <v>6527.4</v>
      </c>
      <c r="Z965" s="7">
        <f t="shared" si="257"/>
        <v>41866.940125000001</v>
      </c>
      <c r="AA965" s="7" t="s">
        <v>227</v>
      </c>
      <c r="AB965" s="7">
        <v>2023</v>
      </c>
    </row>
    <row r="966" spans="1:28" x14ac:dyDescent="0.25">
      <c r="A966" s="7">
        <v>88</v>
      </c>
      <c r="B966" s="7" t="s">
        <v>174</v>
      </c>
      <c r="C966" s="7" t="s">
        <v>102</v>
      </c>
      <c r="D966" s="7" t="s">
        <v>94</v>
      </c>
      <c r="E966" s="7" t="s">
        <v>26</v>
      </c>
      <c r="F966" s="7" t="s">
        <v>100</v>
      </c>
      <c r="G966" s="7">
        <v>46000</v>
      </c>
      <c r="H966" s="7">
        <f t="shared" si="258"/>
        <v>43281.4</v>
      </c>
      <c r="I966" s="7">
        <f t="shared" si="259"/>
        <v>1320.2</v>
      </c>
      <c r="J966" s="7">
        <f t="shared" si="260"/>
        <v>3265.9999999999995</v>
      </c>
      <c r="K966" s="7">
        <f t="shared" si="254"/>
        <v>506.00000000000006</v>
      </c>
      <c r="L966" s="7">
        <f t="shared" si="262"/>
        <v>1398.4</v>
      </c>
      <c r="M966" s="7">
        <f t="shared" si="263"/>
        <v>3261.4</v>
      </c>
      <c r="N966" s="7">
        <v>0</v>
      </c>
      <c r="O966" s="7">
        <f t="shared" si="255"/>
        <v>9752</v>
      </c>
      <c r="P966" s="7">
        <v>25</v>
      </c>
      <c r="Q966" s="7">
        <v>0</v>
      </c>
      <c r="R966" s="7">
        <v>0</v>
      </c>
      <c r="S966" s="7">
        <v>1447.74</v>
      </c>
      <c r="T966" s="7">
        <v>100</v>
      </c>
      <c r="U966" s="7">
        <v>0</v>
      </c>
      <c r="V966" s="7">
        <v>0</v>
      </c>
      <c r="W966" s="7">
        <f t="shared" si="261"/>
        <v>1572.74</v>
      </c>
      <c r="X966" s="7">
        <f t="shared" si="256"/>
        <v>2718.6000000000004</v>
      </c>
      <c r="Y966" s="7">
        <f t="shared" si="265"/>
        <v>6527.4</v>
      </c>
      <c r="Z966" s="7">
        <f t="shared" si="257"/>
        <v>41708.660000000003</v>
      </c>
      <c r="AA966" s="7" t="s">
        <v>227</v>
      </c>
      <c r="AB966" s="7">
        <v>2023</v>
      </c>
    </row>
    <row r="967" spans="1:28" x14ac:dyDescent="0.25">
      <c r="A967" s="7">
        <v>89</v>
      </c>
      <c r="B967" s="7" t="s">
        <v>856</v>
      </c>
      <c r="C967" s="7" t="s">
        <v>103</v>
      </c>
      <c r="D967" s="7" t="s">
        <v>94</v>
      </c>
      <c r="E967" s="7" t="s">
        <v>857</v>
      </c>
      <c r="F967" s="7" t="s">
        <v>100</v>
      </c>
      <c r="G967" s="7">
        <v>46000</v>
      </c>
      <c r="H967" s="7">
        <f t="shared" si="258"/>
        <v>43281.4</v>
      </c>
      <c r="I967" s="7">
        <f t="shared" si="259"/>
        <v>1320.2</v>
      </c>
      <c r="J967" s="7">
        <f t="shared" si="260"/>
        <v>3265.9999999999995</v>
      </c>
      <c r="K967" s="7">
        <f t="shared" si="254"/>
        <v>506.00000000000006</v>
      </c>
      <c r="L967" s="7">
        <f t="shared" si="262"/>
        <v>1398.4</v>
      </c>
      <c r="M967" s="7">
        <f t="shared" si="263"/>
        <v>3261.4</v>
      </c>
      <c r="N967" s="7">
        <v>0</v>
      </c>
      <c r="O967" s="7">
        <f t="shared" si="255"/>
        <v>9752</v>
      </c>
      <c r="P967" s="7">
        <v>25</v>
      </c>
      <c r="Q967" s="7">
        <v>0</v>
      </c>
      <c r="R967" s="7">
        <v>0</v>
      </c>
      <c r="S967" s="7">
        <v>529.95000000000005</v>
      </c>
      <c r="T967" s="7">
        <v>100</v>
      </c>
      <c r="U967" s="7">
        <f>IF((H967*12)&gt;867123.01,(79776+(((H967*12)-867123.01)*0.25))/12,IF((H967*12)&gt;624329.01,(31216+(((H967*12)-624329.01)*0.2))/12,IF((H967*12)&gt;416220.01,(((H967*12)-416220.01)*0.15)/12,0)))</f>
        <v>1289.4598750000005</v>
      </c>
      <c r="V967" s="7">
        <v>0</v>
      </c>
      <c r="W967" s="7">
        <f t="shared" si="261"/>
        <v>1944.4098750000005</v>
      </c>
      <c r="X967" s="7">
        <f t="shared" si="256"/>
        <v>2718.6000000000004</v>
      </c>
      <c r="Y967" s="7">
        <f t="shared" si="265"/>
        <v>6527.4</v>
      </c>
      <c r="Z967" s="7">
        <f t="shared" si="257"/>
        <v>41336.990124999997</v>
      </c>
      <c r="AA967" s="7" t="s">
        <v>227</v>
      </c>
      <c r="AB967" s="7">
        <v>2023</v>
      </c>
    </row>
    <row r="968" spans="1:28" x14ac:dyDescent="0.25">
      <c r="A968" s="7">
        <v>90</v>
      </c>
      <c r="B968" s="7" t="s">
        <v>858</v>
      </c>
      <c r="C968" s="7" t="s">
        <v>103</v>
      </c>
      <c r="D968" s="7" t="s">
        <v>94</v>
      </c>
      <c r="E968" s="7" t="s">
        <v>52</v>
      </c>
      <c r="F968" s="7" t="s">
        <v>100</v>
      </c>
      <c r="G968" s="7">
        <v>36000</v>
      </c>
      <c r="H968" s="7">
        <f t="shared" si="258"/>
        <v>33872.400000000001</v>
      </c>
      <c r="I968" s="7">
        <f t="shared" si="259"/>
        <v>1033.2</v>
      </c>
      <c r="J968" s="7">
        <f t="shared" si="260"/>
        <v>2555.9999999999995</v>
      </c>
      <c r="K968" s="7">
        <f t="shared" si="254"/>
        <v>396.00000000000006</v>
      </c>
      <c r="L968" s="7">
        <f t="shared" si="262"/>
        <v>1094.4000000000001</v>
      </c>
      <c r="M968" s="7">
        <f t="shared" si="263"/>
        <v>2552.4</v>
      </c>
      <c r="N968" s="7">
        <v>0</v>
      </c>
      <c r="O968" s="7">
        <f t="shared" si="255"/>
        <v>7632</v>
      </c>
      <c r="P968" s="7">
        <v>25</v>
      </c>
      <c r="Q968" s="7">
        <v>0</v>
      </c>
      <c r="R968" s="7">
        <v>0</v>
      </c>
      <c r="S968" s="7">
        <v>1647.14</v>
      </c>
      <c r="T968" s="7">
        <v>100</v>
      </c>
      <c r="U968" s="7">
        <v>0</v>
      </c>
      <c r="V968" s="7">
        <v>0</v>
      </c>
      <c r="W968" s="7">
        <f t="shared" si="261"/>
        <v>1772.14</v>
      </c>
      <c r="X968" s="7">
        <f t="shared" si="256"/>
        <v>2127.6000000000004</v>
      </c>
      <c r="Y968" s="7">
        <f t="shared" si="265"/>
        <v>5108.3999999999996</v>
      </c>
      <c r="Z968" s="7">
        <f t="shared" si="257"/>
        <v>32100.26</v>
      </c>
      <c r="AA968" s="7" t="s">
        <v>227</v>
      </c>
      <c r="AB968" s="7">
        <v>2023</v>
      </c>
    </row>
    <row r="969" spans="1:28" x14ac:dyDescent="0.25">
      <c r="A969" s="7">
        <v>91</v>
      </c>
      <c r="B969" s="7" t="s">
        <v>859</v>
      </c>
      <c r="C969" s="7" t="s">
        <v>102</v>
      </c>
      <c r="D969" s="7" t="s">
        <v>6</v>
      </c>
      <c r="E969" s="7" t="s">
        <v>26</v>
      </c>
      <c r="F969" s="7" t="s">
        <v>100</v>
      </c>
      <c r="G969" s="7">
        <v>36000</v>
      </c>
      <c r="H969" s="7">
        <f t="shared" si="258"/>
        <v>33872.400000000001</v>
      </c>
      <c r="I969" s="7">
        <f t="shared" si="259"/>
        <v>1033.2</v>
      </c>
      <c r="J969" s="7">
        <f t="shared" si="260"/>
        <v>2555.9999999999995</v>
      </c>
      <c r="K969" s="7">
        <f t="shared" si="254"/>
        <v>396.00000000000006</v>
      </c>
      <c r="L969" s="7">
        <f t="shared" si="262"/>
        <v>1094.4000000000001</v>
      </c>
      <c r="M969" s="7">
        <f t="shared" si="263"/>
        <v>2552.4</v>
      </c>
      <c r="N969" s="7">
        <v>0</v>
      </c>
      <c r="O969" s="7">
        <f t="shared" si="255"/>
        <v>7632</v>
      </c>
      <c r="P969" s="7">
        <v>25</v>
      </c>
      <c r="Q969" s="7">
        <v>0</v>
      </c>
      <c r="R969" s="7">
        <v>0</v>
      </c>
      <c r="S969" s="7">
        <v>56</v>
      </c>
      <c r="T969" s="7">
        <v>100</v>
      </c>
      <c r="U969" s="7">
        <v>0</v>
      </c>
      <c r="V969" s="7">
        <v>0</v>
      </c>
      <c r="W969" s="7">
        <f t="shared" si="261"/>
        <v>181</v>
      </c>
      <c r="X969" s="7">
        <f t="shared" si="256"/>
        <v>2127.6000000000004</v>
      </c>
      <c r="Y969" s="7">
        <f t="shared" si="265"/>
        <v>5108.3999999999996</v>
      </c>
      <c r="Z969" s="7">
        <f t="shared" si="257"/>
        <v>33691.4</v>
      </c>
      <c r="AA969" s="7" t="s">
        <v>227</v>
      </c>
      <c r="AB969" s="7">
        <v>2023</v>
      </c>
    </row>
    <row r="970" spans="1:28" x14ac:dyDescent="0.25">
      <c r="A970" s="7">
        <v>92</v>
      </c>
      <c r="B970" s="7" t="s">
        <v>860</v>
      </c>
      <c r="C970" s="7" t="s">
        <v>103</v>
      </c>
      <c r="D970" s="7" t="s">
        <v>861</v>
      </c>
      <c r="E970" s="7" t="s">
        <v>862</v>
      </c>
      <c r="F970" s="7" t="s">
        <v>100</v>
      </c>
      <c r="G970" s="7">
        <v>30000</v>
      </c>
      <c r="H970" s="7">
        <f t="shared" si="258"/>
        <v>28227</v>
      </c>
      <c r="I970" s="7">
        <f t="shared" si="259"/>
        <v>861</v>
      </c>
      <c r="J970" s="7">
        <f t="shared" si="260"/>
        <v>2130</v>
      </c>
      <c r="K970" s="7">
        <f t="shared" si="254"/>
        <v>330.00000000000006</v>
      </c>
      <c r="L970" s="7">
        <f t="shared" si="262"/>
        <v>912</v>
      </c>
      <c r="M970" s="7">
        <f t="shared" si="263"/>
        <v>2127</v>
      </c>
      <c r="N970" s="7">
        <v>0</v>
      </c>
      <c r="O970" s="7">
        <f t="shared" si="255"/>
        <v>6360</v>
      </c>
      <c r="P970" s="7">
        <v>25</v>
      </c>
      <c r="Q970" s="7">
        <v>0</v>
      </c>
      <c r="R970" s="7">
        <v>0</v>
      </c>
      <c r="S970" s="7">
        <v>155.27000000000001</v>
      </c>
      <c r="T970" s="7">
        <v>100</v>
      </c>
      <c r="U970" s="7">
        <v>0</v>
      </c>
      <c r="V970" s="7">
        <v>0</v>
      </c>
      <c r="W970" s="7">
        <f t="shared" si="261"/>
        <v>280.27</v>
      </c>
      <c r="X970" s="7">
        <f t="shared" si="256"/>
        <v>1773</v>
      </c>
      <c r="Y970" s="7">
        <f t="shared" si="265"/>
        <v>4257</v>
      </c>
      <c r="Z970" s="7">
        <f t="shared" si="257"/>
        <v>27946.73</v>
      </c>
      <c r="AA970" s="7" t="s">
        <v>227</v>
      </c>
      <c r="AB970" s="7">
        <v>2023</v>
      </c>
    </row>
    <row r="971" spans="1:28" x14ac:dyDescent="0.25">
      <c r="A971" s="7">
        <v>93</v>
      </c>
      <c r="B971" s="7" t="s">
        <v>176</v>
      </c>
      <c r="C971" s="7" t="s">
        <v>102</v>
      </c>
      <c r="D971" s="7" t="s">
        <v>94</v>
      </c>
      <c r="E971" s="7" t="s">
        <v>26</v>
      </c>
      <c r="F971" s="7" t="s">
        <v>100</v>
      </c>
      <c r="G971" s="7">
        <v>36000</v>
      </c>
      <c r="H971" s="7">
        <f t="shared" si="258"/>
        <v>33872.400000000001</v>
      </c>
      <c r="I971" s="7">
        <f t="shared" si="259"/>
        <v>1033.2</v>
      </c>
      <c r="J971" s="7">
        <f t="shared" si="260"/>
        <v>2555.9999999999995</v>
      </c>
      <c r="K971" s="7">
        <f t="shared" si="254"/>
        <v>396.00000000000006</v>
      </c>
      <c r="L971" s="7">
        <f t="shared" si="262"/>
        <v>1094.4000000000001</v>
      </c>
      <c r="M971" s="7">
        <f t="shared" si="263"/>
        <v>2552.4</v>
      </c>
      <c r="N971" s="7">
        <v>0</v>
      </c>
      <c r="O971" s="7">
        <f t="shared" si="255"/>
        <v>7632</v>
      </c>
      <c r="P971" s="7">
        <v>25</v>
      </c>
      <c r="Q971" s="7">
        <v>0</v>
      </c>
      <c r="R971" s="7">
        <v>0</v>
      </c>
      <c r="S971" s="7">
        <v>188</v>
      </c>
      <c r="T971" s="7">
        <v>100</v>
      </c>
      <c r="U971" s="7">
        <v>0</v>
      </c>
      <c r="V971" s="7">
        <v>0</v>
      </c>
      <c r="W971" s="7">
        <f t="shared" si="261"/>
        <v>313</v>
      </c>
      <c r="X971" s="7">
        <f t="shared" si="256"/>
        <v>2127.6000000000004</v>
      </c>
      <c r="Y971" s="7">
        <f t="shared" si="265"/>
        <v>5108.3999999999996</v>
      </c>
      <c r="Z971" s="7">
        <f t="shared" si="257"/>
        <v>33559.4</v>
      </c>
      <c r="AA971" s="7" t="s">
        <v>227</v>
      </c>
      <c r="AB971" s="7">
        <v>2023</v>
      </c>
    </row>
    <row r="972" spans="1:28" x14ac:dyDescent="0.25">
      <c r="A972" s="7">
        <v>94</v>
      </c>
      <c r="B972" s="7" t="s">
        <v>850</v>
      </c>
      <c r="C972" s="7" t="s">
        <v>102</v>
      </c>
      <c r="D972" s="7" t="s">
        <v>94</v>
      </c>
      <c r="E972" s="7" t="s">
        <v>765</v>
      </c>
      <c r="F972" s="7" t="s">
        <v>100</v>
      </c>
      <c r="G972" s="7">
        <v>20000</v>
      </c>
      <c r="H972" s="7">
        <f t="shared" si="258"/>
        <v>18818</v>
      </c>
      <c r="I972" s="7">
        <f t="shared" si="259"/>
        <v>574</v>
      </c>
      <c r="J972" s="7">
        <f t="shared" si="260"/>
        <v>1419.9999999999998</v>
      </c>
      <c r="K972" s="7">
        <f t="shared" si="254"/>
        <v>220.00000000000003</v>
      </c>
      <c r="L972" s="7">
        <f t="shared" si="262"/>
        <v>608</v>
      </c>
      <c r="M972" s="7">
        <f t="shared" si="263"/>
        <v>1418</v>
      </c>
      <c r="N972" s="7">
        <v>0</v>
      </c>
      <c r="O972" s="7">
        <f t="shared" si="255"/>
        <v>4240</v>
      </c>
      <c r="P972" s="7">
        <v>25</v>
      </c>
      <c r="Q972" s="7">
        <v>0</v>
      </c>
      <c r="R972" s="7">
        <v>0</v>
      </c>
      <c r="S972" s="7">
        <v>0</v>
      </c>
      <c r="T972" s="7">
        <v>100</v>
      </c>
      <c r="U972" s="7">
        <v>0</v>
      </c>
      <c r="V972" s="7">
        <v>0</v>
      </c>
      <c r="W972" s="7">
        <f t="shared" si="261"/>
        <v>125</v>
      </c>
      <c r="X972" s="7">
        <f t="shared" si="256"/>
        <v>1182</v>
      </c>
      <c r="Y972" s="7">
        <f t="shared" si="265"/>
        <v>2838</v>
      </c>
      <c r="Z972" s="7">
        <f t="shared" si="257"/>
        <v>18693</v>
      </c>
      <c r="AA972" s="7" t="s">
        <v>227</v>
      </c>
      <c r="AB972" s="7">
        <v>2023</v>
      </c>
    </row>
    <row r="973" spans="1:28" x14ac:dyDescent="0.25">
      <c r="A973" s="7">
        <v>95</v>
      </c>
      <c r="B973" s="7" t="s">
        <v>876</v>
      </c>
      <c r="C973" s="7" t="s">
        <v>102</v>
      </c>
      <c r="D973" s="7" t="s">
        <v>94</v>
      </c>
      <c r="E973" s="7" t="s">
        <v>765</v>
      </c>
      <c r="F973" s="7" t="s">
        <v>100</v>
      </c>
      <c r="G973" s="7">
        <v>20000</v>
      </c>
      <c r="H973" s="7">
        <f t="shared" si="258"/>
        <v>18818</v>
      </c>
      <c r="I973" s="7">
        <f t="shared" si="259"/>
        <v>574</v>
      </c>
      <c r="J973" s="7">
        <f t="shared" si="260"/>
        <v>1419.9999999999998</v>
      </c>
      <c r="K973" s="7">
        <f t="shared" si="254"/>
        <v>220.00000000000003</v>
      </c>
      <c r="L973" s="7">
        <f t="shared" si="262"/>
        <v>608</v>
      </c>
      <c r="M973" s="7">
        <f t="shared" si="263"/>
        <v>1418</v>
      </c>
      <c r="N973" s="7">
        <v>0</v>
      </c>
      <c r="O973" s="7">
        <f t="shared" si="255"/>
        <v>4240</v>
      </c>
      <c r="P973" s="7">
        <v>25</v>
      </c>
      <c r="Q973" s="7">
        <v>0</v>
      </c>
      <c r="R973" s="7">
        <v>0</v>
      </c>
      <c r="S973" s="7">
        <v>0</v>
      </c>
      <c r="T973" s="7">
        <v>100</v>
      </c>
      <c r="U973" s="7">
        <v>0</v>
      </c>
      <c r="V973" s="7">
        <v>0</v>
      </c>
      <c r="W973" s="7">
        <f t="shared" si="261"/>
        <v>125</v>
      </c>
      <c r="X973" s="7">
        <f t="shared" si="256"/>
        <v>1182</v>
      </c>
      <c r="Y973" s="7">
        <f t="shared" si="265"/>
        <v>2838</v>
      </c>
      <c r="Z973" s="7">
        <f t="shared" si="257"/>
        <v>18693</v>
      </c>
      <c r="AA973" s="7" t="s">
        <v>227</v>
      </c>
      <c r="AB973" s="7">
        <v>2023</v>
      </c>
    </row>
    <row r="974" spans="1:28" x14ac:dyDescent="0.25">
      <c r="A974" s="7">
        <v>96</v>
      </c>
      <c r="B974" s="7" t="s">
        <v>202</v>
      </c>
      <c r="C974" s="7" t="s">
        <v>102</v>
      </c>
      <c r="D974" s="7" t="s">
        <v>22</v>
      </c>
      <c r="E974" s="7" t="s">
        <v>37</v>
      </c>
      <c r="F974" s="7" t="s">
        <v>100</v>
      </c>
      <c r="G974" s="7">
        <v>25000</v>
      </c>
      <c r="H974" s="7">
        <f t="shared" si="258"/>
        <v>23522.5</v>
      </c>
      <c r="I974" s="7">
        <f t="shared" si="259"/>
        <v>717.5</v>
      </c>
      <c r="J974" s="7">
        <f t="shared" si="260"/>
        <v>1774.9999999999998</v>
      </c>
      <c r="K974" s="7">
        <f t="shared" si="254"/>
        <v>275</v>
      </c>
      <c r="L974" s="7">
        <f t="shared" si="262"/>
        <v>760</v>
      </c>
      <c r="M974" s="7">
        <f t="shared" si="263"/>
        <v>1772.5000000000002</v>
      </c>
      <c r="N974" s="7">
        <v>0</v>
      </c>
      <c r="O974" s="7">
        <f t="shared" si="255"/>
        <v>5300</v>
      </c>
      <c r="P974" s="7">
        <v>25</v>
      </c>
      <c r="Q974" s="7">
        <v>1138.06</v>
      </c>
      <c r="R974" s="7">
        <v>0</v>
      </c>
      <c r="S974" s="7">
        <v>0</v>
      </c>
      <c r="T974" s="7">
        <v>100</v>
      </c>
      <c r="U974" s="7">
        <v>0</v>
      </c>
      <c r="V974" s="7">
        <v>0</v>
      </c>
      <c r="W974" s="7">
        <f t="shared" si="261"/>
        <v>1263.06</v>
      </c>
      <c r="X974" s="7">
        <f t="shared" si="256"/>
        <v>1477.5</v>
      </c>
      <c r="Y974" s="7">
        <f t="shared" si="265"/>
        <v>3547.5</v>
      </c>
      <c r="Z974" s="7">
        <f t="shared" si="257"/>
        <v>22259.439999999999</v>
      </c>
      <c r="AA974" s="7" t="s">
        <v>227</v>
      </c>
      <c r="AB974" s="7">
        <v>2023</v>
      </c>
    </row>
    <row r="975" spans="1:28" x14ac:dyDescent="0.25">
      <c r="A975" s="7">
        <v>97</v>
      </c>
      <c r="B975" s="7" t="s">
        <v>203</v>
      </c>
      <c r="C975" s="7" t="s">
        <v>102</v>
      </c>
      <c r="D975" s="7" t="s">
        <v>6</v>
      </c>
      <c r="E975" s="7" t="s">
        <v>37</v>
      </c>
      <c r="F975" s="7" t="s">
        <v>100</v>
      </c>
      <c r="G975" s="7">
        <v>15000</v>
      </c>
      <c r="H975" s="7">
        <f t="shared" si="258"/>
        <v>14113.5</v>
      </c>
      <c r="I975" s="7">
        <f t="shared" si="259"/>
        <v>430.5</v>
      </c>
      <c r="J975" s="7">
        <f t="shared" si="260"/>
        <v>1065</v>
      </c>
      <c r="K975" s="7">
        <f t="shared" si="254"/>
        <v>165.00000000000003</v>
      </c>
      <c r="L975" s="7">
        <f t="shared" si="262"/>
        <v>456</v>
      </c>
      <c r="M975" s="7">
        <f t="shared" si="263"/>
        <v>1063.5</v>
      </c>
      <c r="N975" s="7">
        <v>0</v>
      </c>
      <c r="O975" s="7">
        <f t="shared" si="255"/>
        <v>3180</v>
      </c>
      <c r="P975" s="7">
        <v>25</v>
      </c>
      <c r="Q975" s="7">
        <v>0</v>
      </c>
      <c r="R975" s="7">
        <v>0</v>
      </c>
      <c r="S975" s="7">
        <v>0</v>
      </c>
      <c r="T975" s="7">
        <v>100</v>
      </c>
      <c r="U975" s="7">
        <v>0</v>
      </c>
      <c r="V975" s="7">
        <v>0</v>
      </c>
      <c r="W975" s="7">
        <f t="shared" si="261"/>
        <v>125</v>
      </c>
      <c r="X975" s="7">
        <f t="shared" si="256"/>
        <v>886.5</v>
      </c>
      <c r="Y975" s="7">
        <f t="shared" si="265"/>
        <v>2128.5</v>
      </c>
      <c r="Z975" s="7">
        <f t="shared" si="257"/>
        <v>13988.5</v>
      </c>
      <c r="AA975" s="7" t="s">
        <v>227</v>
      </c>
      <c r="AB975" s="7">
        <v>2023</v>
      </c>
    </row>
    <row r="976" spans="1:28" x14ac:dyDescent="0.25">
      <c r="A976" s="7">
        <v>98</v>
      </c>
      <c r="B976" s="7" t="s">
        <v>204</v>
      </c>
      <c r="C976" s="7" t="s">
        <v>102</v>
      </c>
      <c r="D976" s="7" t="s">
        <v>6</v>
      </c>
      <c r="E976" s="7" t="s">
        <v>37</v>
      </c>
      <c r="F976" s="7" t="s">
        <v>100</v>
      </c>
      <c r="G976" s="7">
        <v>15000</v>
      </c>
      <c r="H976" s="7">
        <f t="shared" si="258"/>
        <v>14113.5</v>
      </c>
      <c r="I976" s="7">
        <f t="shared" si="259"/>
        <v>430.5</v>
      </c>
      <c r="J976" s="7">
        <f t="shared" si="260"/>
        <v>1065</v>
      </c>
      <c r="K976" s="7">
        <f t="shared" si="254"/>
        <v>165.00000000000003</v>
      </c>
      <c r="L976" s="7">
        <f t="shared" si="262"/>
        <v>456</v>
      </c>
      <c r="M976" s="7">
        <f t="shared" si="263"/>
        <v>1063.5</v>
      </c>
      <c r="N976" s="7">
        <v>0</v>
      </c>
      <c r="O976" s="7">
        <f t="shared" si="255"/>
        <v>3180</v>
      </c>
      <c r="P976" s="7">
        <v>25</v>
      </c>
      <c r="Q976" s="7">
        <v>0</v>
      </c>
      <c r="R976" s="7">
        <v>0</v>
      </c>
      <c r="S976" s="7">
        <v>0</v>
      </c>
      <c r="T976" s="7">
        <v>100</v>
      </c>
      <c r="U976" s="7">
        <v>0</v>
      </c>
      <c r="V976" s="7">
        <v>0</v>
      </c>
      <c r="W976" s="7">
        <f t="shared" si="261"/>
        <v>125</v>
      </c>
      <c r="X976" s="7">
        <f t="shared" si="256"/>
        <v>886.5</v>
      </c>
      <c r="Y976" s="7">
        <f t="shared" si="265"/>
        <v>2128.5</v>
      </c>
      <c r="Z976" s="7">
        <f t="shared" si="257"/>
        <v>13988.5</v>
      </c>
      <c r="AA976" s="7" t="s">
        <v>227</v>
      </c>
      <c r="AB976" s="7">
        <v>2023</v>
      </c>
    </row>
    <row r="977" spans="1:28" x14ac:dyDescent="0.25">
      <c r="A977" s="7">
        <v>99</v>
      </c>
      <c r="B977" s="7" t="s">
        <v>205</v>
      </c>
      <c r="C977" s="7" t="s">
        <v>102</v>
      </c>
      <c r="D977" s="7" t="s">
        <v>6</v>
      </c>
      <c r="E977" s="7" t="s">
        <v>37</v>
      </c>
      <c r="F977" s="7" t="s">
        <v>100</v>
      </c>
      <c r="G977" s="7">
        <v>25000</v>
      </c>
      <c r="H977" s="7">
        <f t="shared" si="258"/>
        <v>23522.5</v>
      </c>
      <c r="I977" s="7">
        <f t="shared" si="259"/>
        <v>717.5</v>
      </c>
      <c r="J977" s="7">
        <f t="shared" si="260"/>
        <v>1774.9999999999998</v>
      </c>
      <c r="K977" s="7">
        <f t="shared" si="254"/>
        <v>275</v>
      </c>
      <c r="L977" s="7">
        <f t="shared" si="262"/>
        <v>760</v>
      </c>
      <c r="M977" s="7">
        <f t="shared" si="263"/>
        <v>1772.5000000000002</v>
      </c>
      <c r="N977" s="7">
        <v>0</v>
      </c>
      <c r="O977" s="7">
        <f t="shared" si="255"/>
        <v>5300</v>
      </c>
      <c r="P977" s="7">
        <v>25</v>
      </c>
      <c r="Q977" s="7">
        <v>0</v>
      </c>
      <c r="R977" s="7">
        <v>0</v>
      </c>
      <c r="S977" s="7">
        <v>0</v>
      </c>
      <c r="T977" s="7">
        <v>100</v>
      </c>
      <c r="U977" s="7">
        <v>0</v>
      </c>
      <c r="V977" s="7">
        <v>0</v>
      </c>
      <c r="W977" s="7">
        <f t="shared" si="261"/>
        <v>125</v>
      </c>
      <c r="X977" s="7">
        <f t="shared" si="256"/>
        <v>1477.5</v>
      </c>
      <c r="Y977" s="7">
        <f t="shared" si="265"/>
        <v>3547.5</v>
      </c>
      <c r="Z977" s="7">
        <f t="shared" si="257"/>
        <v>23397.5</v>
      </c>
      <c r="AA977" s="7" t="s">
        <v>227</v>
      </c>
      <c r="AB977" s="7">
        <v>2023</v>
      </c>
    </row>
    <row r="978" spans="1:28" x14ac:dyDescent="0.25">
      <c r="A978" s="7">
        <v>100</v>
      </c>
      <c r="B978" s="7" t="s">
        <v>813</v>
      </c>
      <c r="C978" s="7" t="s">
        <v>102</v>
      </c>
      <c r="D978" s="7" t="s">
        <v>94</v>
      </c>
      <c r="E978" s="7" t="s">
        <v>37</v>
      </c>
      <c r="F978" s="7" t="s">
        <v>100</v>
      </c>
      <c r="G978" s="7">
        <v>25000</v>
      </c>
      <c r="H978" s="7">
        <f t="shared" si="258"/>
        <v>23522.5</v>
      </c>
      <c r="I978" s="7">
        <f t="shared" si="259"/>
        <v>717.5</v>
      </c>
      <c r="J978" s="7">
        <f t="shared" si="260"/>
        <v>1774.9999999999998</v>
      </c>
      <c r="K978" s="7">
        <f t="shared" si="254"/>
        <v>275</v>
      </c>
      <c r="L978" s="7">
        <f t="shared" si="262"/>
        <v>760</v>
      </c>
      <c r="M978" s="7">
        <f t="shared" si="263"/>
        <v>1772.5000000000002</v>
      </c>
      <c r="N978" s="7">
        <v>0</v>
      </c>
      <c r="O978" s="7">
        <f t="shared" si="255"/>
        <v>5300</v>
      </c>
      <c r="P978" s="7">
        <v>25</v>
      </c>
      <c r="Q978" s="7">
        <v>2100.16</v>
      </c>
      <c r="R978" s="7">
        <v>0</v>
      </c>
      <c r="S978" s="7">
        <v>0</v>
      </c>
      <c r="T978" s="7">
        <v>100</v>
      </c>
      <c r="U978" s="7">
        <v>0</v>
      </c>
      <c r="V978" s="7">
        <v>0</v>
      </c>
      <c r="W978" s="7">
        <f t="shared" si="261"/>
        <v>2225.16</v>
      </c>
      <c r="X978" s="7">
        <f t="shared" si="256"/>
        <v>1477.5</v>
      </c>
      <c r="Y978" s="7">
        <f t="shared" si="265"/>
        <v>3547.5</v>
      </c>
      <c r="Z978" s="7">
        <f t="shared" si="257"/>
        <v>21297.34</v>
      </c>
      <c r="AA978" s="7" t="s">
        <v>227</v>
      </c>
      <c r="AB978" s="7">
        <v>2023</v>
      </c>
    </row>
    <row r="979" spans="1:28" x14ac:dyDescent="0.25">
      <c r="A979" s="7">
        <v>101</v>
      </c>
      <c r="B979" s="7" t="s">
        <v>802</v>
      </c>
      <c r="C979" s="7" t="s">
        <v>103</v>
      </c>
      <c r="D979" s="7" t="s">
        <v>22</v>
      </c>
      <c r="E979" s="7" t="s">
        <v>54</v>
      </c>
      <c r="F979" s="7" t="s">
        <v>100</v>
      </c>
      <c r="G979" s="7">
        <v>30000</v>
      </c>
      <c r="H979" s="7">
        <f t="shared" si="258"/>
        <v>28227</v>
      </c>
      <c r="I979" s="7">
        <f t="shared" si="259"/>
        <v>861</v>
      </c>
      <c r="J979" s="7">
        <f t="shared" si="260"/>
        <v>2130</v>
      </c>
      <c r="K979" s="7">
        <f t="shared" si="254"/>
        <v>330.00000000000006</v>
      </c>
      <c r="L979" s="7">
        <f t="shared" si="262"/>
        <v>912</v>
      </c>
      <c r="M979" s="7">
        <f t="shared" si="263"/>
        <v>2127</v>
      </c>
      <c r="N979" s="7">
        <v>0</v>
      </c>
      <c r="O979" s="7">
        <f t="shared" si="255"/>
        <v>6360</v>
      </c>
      <c r="P979" s="7">
        <v>25</v>
      </c>
      <c r="Q979" s="7">
        <v>2000</v>
      </c>
      <c r="R979" s="7">
        <v>0</v>
      </c>
      <c r="S979" s="7">
        <v>0</v>
      </c>
      <c r="T979" s="7">
        <v>100</v>
      </c>
      <c r="U979" s="7">
        <v>0</v>
      </c>
      <c r="V979" s="7">
        <v>0</v>
      </c>
      <c r="W979" s="7">
        <f t="shared" si="261"/>
        <v>2125</v>
      </c>
      <c r="X979" s="7">
        <f t="shared" si="256"/>
        <v>1773</v>
      </c>
      <c r="Y979" s="7">
        <f t="shared" si="265"/>
        <v>4257</v>
      </c>
      <c r="Z979" s="7">
        <f t="shared" si="257"/>
        <v>26102</v>
      </c>
      <c r="AA979" s="7" t="s">
        <v>227</v>
      </c>
      <c r="AB979" s="7">
        <v>2023</v>
      </c>
    </row>
    <row r="980" spans="1:28" x14ac:dyDescent="0.25">
      <c r="A980" s="7">
        <v>102</v>
      </c>
      <c r="B980" s="7" t="s">
        <v>193</v>
      </c>
      <c r="C980" s="7" t="s">
        <v>103</v>
      </c>
      <c r="D980" s="7" t="s">
        <v>22</v>
      </c>
      <c r="E980" s="7" t="s">
        <v>54</v>
      </c>
      <c r="F980" s="7" t="s">
        <v>100</v>
      </c>
      <c r="G980" s="7">
        <v>30000</v>
      </c>
      <c r="H980" s="7">
        <f t="shared" si="258"/>
        <v>26649.57</v>
      </c>
      <c r="I980" s="7">
        <f t="shared" si="259"/>
        <v>861</v>
      </c>
      <c r="J980" s="7">
        <f t="shared" si="260"/>
        <v>2130</v>
      </c>
      <c r="K980" s="7">
        <f t="shared" si="254"/>
        <v>330.00000000000006</v>
      </c>
      <c r="L980" s="7">
        <f t="shared" si="262"/>
        <v>912</v>
      </c>
      <c r="M980" s="7">
        <f t="shared" si="263"/>
        <v>2127</v>
      </c>
      <c r="N980" s="7">
        <v>1577.43</v>
      </c>
      <c r="O980" s="7">
        <f t="shared" si="255"/>
        <v>7937.43</v>
      </c>
      <c r="P980" s="7">
        <v>25</v>
      </c>
      <c r="Q980" s="7">
        <v>500</v>
      </c>
      <c r="R980" s="7">
        <v>0</v>
      </c>
      <c r="S980" s="7">
        <v>1328.8</v>
      </c>
      <c r="T980" s="7">
        <v>100</v>
      </c>
      <c r="U980" s="7">
        <v>0</v>
      </c>
      <c r="V980" s="7">
        <v>0</v>
      </c>
      <c r="W980" s="7">
        <f t="shared" si="261"/>
        <v>1953.8</v>
      </c>
      <c r="X980" s="7">
        <f t="shared" si="256"/>
        <v>3350.4300000000003</v>
      </c>
      <c r="Y980" s="7">
        <f t="shared" si="265"/>
        <v>4257</v>
      </c>
      <c r="Z980" s="7">
        <f t="shared" si="257"/>
        <v>24695.77</v>
      </c>
      <c r="AA980" s="7" t="s">
        <v>227</v>
      </c>
      <c r="AB980" s="7">
        <v>2023</v>
      </c>
    </row>
    <row r="981" spans="1:28" x14ac:dyDescent="0.25">
      <c r="A981" s="7">
        <v>103</v>
      </c>
      <c r="B981" s="7" t="s">
        <v>197</v>
      </c>
      <c r="C981" s="7" t="s">
        <v>103</v>
      </c>
      <c r="D981" s="7" t="s">
        <v>94</v>
      </c>
      <c r="E981" s="7" t="s">
        <v>54</v>
      </c>
      <c r="F981" s="7" t="s">
        <v>100</v>
      </c>
      <c r="G981" s="7">
        <v>25000</v>
      </c>
      <c r="H981" s="7">
        <f t="shared" si="258"/>
        <v>23522.5</v>
      </c>
      <c r="I981" s="7">
        <f t="shared" si="259"/>
        <v>717.5</v>
      </c>
      <c r="J981" s="7">
        <f t="shared" si="260"/>
        <v>1774.9999999999998</v>
      </c>
      <c r="K981" s="7">
        <f t="shared" si="254"/>
        <v>275</v>
      </c>
      <c r="L981" s="7">
        <f t="shared" si="262"/>
        <v>760</v>
      </c>
      <c r="M981" s="7">
        <f t="shared" si="263"/>
        <v>1772.5000000000002</v>
      </c>
      <c r="N981" s="7">
        <v>0</v>
      </c>
      <c r="O981" s="7">
        <f t="shared" si="255"/>
        <v>5300</v>
      </c>
      <c r="P981" s="7">
        <v>25</v>
      </c>
      <c r="Q981" s="7">
        <v>0</v>
      </c>
      <c r="R981" s="7">
        <v>0</v>
      </c>
      <c r="S981" s="7">
        <v>0</v>
      </c>
      <c r="T981" s="7">
        <v>100</v>
      </c>
      <c r="U981" s="7">
        <v>0</v>
      </c>
      <c r="V981" s="7">
        <v>0</v>
      </c>
      <c r="W981" s="7">
        <f t="shared" si="261"/>
        <v>125</v>
      </c>
      <c r="X981" s="7">
        <f t="shared" si="256"/>
        <v>1477.5</v>
      </c>
      <c r="Y981" s="7">
        <f t="shared" si="265"/>
        <v>3547.5</v>
      </c>
      <c r="Z981" s="7">
        <f t="shared" si="257"/>
        <v>23397.5</v>
      </c>
      <c r="AA981" s="7" t="s">
        <v>227</v>
      </c>
      <c r="AB981" s="7">
        <v>2023</v>
      </c>
    </row>
    <row r="982" spans="1:28" x14ac:dyDescent="0.25">
      <c r="A982" s="7">
        <v>104</v>
      </c>
      <c r="B982" s="7" t="s">
        <v>198</v>
      </c>
      <c r="C982" s="7" t="s">
        <v>103</v>
      </c>
      <c r="D982" s="7" t="s">
        <v>22</v>
      </c>
      <c r="E982" s="7" t="s">
        <v>54</v>
      </c>
      <c r="F982" s="7" t="s">
        <v>100</v>
      </c>
      <c r="G982" s="7">
        <v>30000</v>
      </c>
      <c r="H982" s="7">
        <f t="shared" si="258"/>
        <v>28227</v>
      </c>
      <c r="I982" s="7">
        <f t="shared" si="259"/>
        <v>861</v>
      </c>
      <c r="J982" s="7">
        <f t="shared" si="260"/>
        <v>2130</v>
      </c>
      <c r="K982" s="7">
        <f t="shared" si="254"/>
        <v>330.00000000000006</v>
      </c>
      <c r="L982" s="7">
        <f t="shared" si="262"/>
        <v>912</v>
      </c>
      <c r="M982" s="7">
        <f t="shared" si="263"/>
        <v>2127</v>
      </c>
      <c r="N982" s="7">
        <v>0</v>
      </c>
      <c r="O982" s="7">
        <f t="shared" si="255"/>
        <v>6360</v>
      </c>
      <c r="P982" s="7">
        <v>25</v>
      </c>
      <c r="Q982" s="7">
        <v>4073.69</v>
      </c>
      <c r="R982" s="7">
        <v>0</v>
      </c>
      <c r="S982" s="7">
        <v>0</v>
      </c>
      <c r="T982" s="7">
        <v>100</v>
      </c>
      <c r="U982" s="7">
        <v>0</v>
      </c>
      <c r="V982" s="7">
        <v>0</v>
      </c>
      <c r="W982" s="7">
        <f t="shared" si="261"/>
        <v>4198.6900000000005</v>
      </c>
      <c r="X982" s="7">
        <f t="shared" si="256"/>
        <v>1773</v>
      </c>
      <c r="Y982" s="7">
        <f t="shared" si="265"/>
        <v>4257</v>
      </c>
      <c r="Z982" s="7">
        <f t="shared" si="257"/>
        <v>24028.309999999998</v>
      </c>
      <c r="AA982" s="7" t="s">
        <v>227</v>
      </c>
      <c r="AB982" s="7">
        <v>2023</v>
      </c>
    </row>
    <row r="983" spans="1:28" x14ac:dyDescent="0.25">
      <c r="A983" s="7">
        <v>105</v>
      </c>
      <c r="B983" s="7" t="s">
        <v>200</v>
      </c>
      <c r="C983" s="7" t="s">
        <v>103</v>
      </c>
      <c r="D983" s="7" t="s">
        <v>19</v>
      </c>
      <c r="E983" s="7" t="s">
        <v>60</v>
      </c>
      <c r="F983" s="7" t="s">
        <v>100</v>
      </c>
      <c r="G983" s="7">
        <v>35000</v>
      </c>
      <c r="H983" s="7">
        <f t="shared" si="258"/>
        <v>32931.5</v>
      </c>
      <c r="I983" s="7">
        <f t="shared" si="259"/>
        <v>1004.5</v>
      </c>
      <c r="J983" s="7">
        <f t="shared" si="260"/>
        <v>2485</v>
      </c>
      <c r="K983" s="7">
        <f t="shared" si="254"/>
        <v>385.00000000000006</v>
      </c>
      <c r="L983" s="7">
        <f t="shared" si="262"/>
        <v>1064</v>
      </c>
      <c r="M983" s="7">
        <f t="shared" si="263"/>
        <v>2481.5</v>
      </c>
      <c r="N983" s="7">
        <v>0</v>
      </c>
      <c r="O983" s="7">
        <f t="shared" si="255"/>
        <v>7420</v>
      </c>
      <c r="P983" s="7">
        <v>25</v>
      </c>
      <c r="Q983" s="7">
        <v>17474.189999999999</v>
      </c>
      <c r="R983" s="7">
        <v>0</v>
      </c>
      <c r="S983" s="7">
        <v>3729.29</v>
      </c>
      <c r="T983" s="7">
        <v>100</v>
      </c>
      <c r="U983" s="7">
        <v>0</v>
      </c>
      <c r="V983" s="7">
        <v>0</v>
      </c>
      <c r="W983" s="7">
        <f t="shared" si="261"/>
        <v>21328.48</v>
      </c>
      <c r="X983" s="7">
        <f t="shared" si="256"/>
        <v>2068.5</v>
      </c>
      <c r="Y983" s="7">
        <f t="shared" si="265"/>
        <v>4966.5</v>
      </c>
      <c r="Z983" s="7">
        <f t="shared" si="257"/>
        <v>11603.02</v>
      </c>
      <c r="AA983" s="7" t="s">
        <v>227</v>
      </c>
      <c r="AB983" s="7">
        <v>2023</v>
      </c>
    </row>
    <row r="984" spans="1:28" x14ac:dyDescent="0.25">
      <c r="A984" s="7">
        <v>106</v>
      </c>
      <c r="B984" s="7" t="s">
        <v>814</v>
      </c>
      <c r="C984" s="7" t="s">
        <v>103</v>
      </c>
      <c r="D984" s="7" t="s">
        <v>811</v>
      </c>
      <c r="E984" s="7" t="s">
        <v>54</v>
      </c>
      <c r="F984" s="7" t="s">
        <v>99</v>
      </c>
      <c r="G984" s="7">
        <v>45000</v>
      </c>
      <c r="H984" s="7">
        <f t="shared" si="258"/>
        <v>42340.5</v>
      </c>
      <c r="I984" s="7">
        <f t="shared" si="259"/>
        <v>1291.5</v>
      </c>
      <c r="J984" s="7">
        <f t="shared" si="260"/>
        <v>3194.9999999999995</v>
      </c>
      <c r="K984" s="7">
        <f t="shared" si="254"/>
        <v>495.00000000000006</v>
      </c>
      <c r="L984" s="7">
        <f t="shared" si="262"/>
        <v>1368</v>
      </c>
      <c r="M984" s="7">
        <f t="shared" si="263"/>
        <v>3190.5</v>
      </c>
      <c r="N984" s="7">
        <v>0</v>
      </c>
      <c r="O984" s="7">
        <f t="shared" si="255"/>
        <v>9540</v>
      </c>
      <c r="P984" s="7">
        <v>25</v>
      </c>
      <c r="Q984" s="7">
        <v>1500</v>
      </c>
      <c r="R984" s="7">
        <v>0</v>
      </c>
      <c r="S984" s="7">
        <v>797.28</v>
      </c>
      <c r="T984" s="7">
        <v>100</v>
      </c>
      <c r="U984" s="7">
        <v>0</v>
      </c>
      <c r="V984" s="7">
        <v>0</v>
      </c>
      <c r="W984" s="7">
        <f t="shared" si="261"/>
        <v>2422.2799999999997</v>
      </c>
      <c r="X984" s="7">
        <f t="shared" si="256"/>
        <v>2659.5</v>
      </c>
      <c r="Y984" s="7">
        <f t="shared" si="265"/>
        <v>6385.5</v>
      </c>
      <c r="Z984" s="7">
        <f t="shared" si="257"/>
        <v>39918.22</v>
      </c>
      <c r="AA984" s="7" t="s">
        <v>227</v>
      </c>
      <c r="AB984" s="7">
        <v>2023</v>
      </c>
    </row>
    <row r="985" spans="1:28" x14ac:dyDescent="0.25">
      <c r="A985" s="7">
        <v>1</v>
      </c>
      <c r="B985" s="7" t="s">
        <v>807</v>
      </c>
      <c r="C985" s="7" t="s">
        <v>103</v>
      </c>
      <c r="D985" s="7" t="s">
        <v>826</v>
      </c>
      <c r="E985" s="7" t="s">
        <v>27</v>
      </c>
      <c r="F985" s="7" t="s">
        <v>98</v>
      </c>
      <c r="G985" s="7">
        <v>360000</v>
      </c>
      <c r="H985" s="7">
        <f>+G985-(I985+L985+N985)</f>
        <v>343146.77</v>
      </c>
      <c r="I985" s="7">
        <f>IF(G985&lt;=374040,G985*2.87%,9334.68)</f>
        <v>10332</v>
      </c>
      <c r="J985" s="7">
        <f>IF(G985&lt;=374040,G985*7.1%,23092.75)</f>
        <v>25559.999999999996</v>
      </c>
      <c r="K985" s="7">
        <f>IF(G985&lt;=65050,G985*1.1%,715.55)</f>
        <v>715.55</v>
      </c>
      <c r="L985" s="7">
        <f>IF(G985&lt;=187020,G985*3.04%,4943.8)</f>
        <v>4943.8</v>
      </c>
      <c r="M985" s="7">
        <f>IF(G985&lt;=187020,G985*7.09%,11530.11)</f>
        <v>11530.11</v>
      </c>
      <c r="N985" s="7">
        <v>1577.43</v>
      </c>
      <c r="O985" s="7">
        <f>+I985+J985+K985+L985+M985+N985</f>
        <v>54658.890000000007</v>
      </c>
      <c r="P985" s="7">
        <v>25</v>
      </c>
      <c r="Q985" s="7">
        <v>0</v>
      </c>
      <c r="R985" s="7">
        <v>0</v>
      </c>
      <c r="S985" s="7">
        <v>1328.8</v>
      </c>
      <c r="T985" s="7">
        <v>0</v>
      </c>
      <c r="U985" s="7">
        <f>IF((H985*12)&gt;867123.01,(79776+(((H985*12)-867123.01)*0.25))/12,IF((H985*12)&gt;624329.01,(31216+(((H985*12)-624329.01)*0.2))/12,IF((H985*12)&gt;416220.01,(((H985*12)-416220.01)*0.15)/12,0)))</f>
        <v>74369.629791666681</v>
      </c>
      <c r="V985" s="7">
        <v>0</v>
      </c>
      <c r="W985" s="7">
        <f>P985+Q985+R985+S985+T985+U985</f>
        <v>75723.429791666684</v>
      </c>
      <c r="X985" s="7">
        <f>+I985+L985+N985</f>
        <v>16853.23</v>
      </c>
      <c r="Y985" s="7">
        <f>+J985+M985</f>
        <v>37090.11</v>
      </c>
      <c r="Z985" s="7">
        <f>+G985-(W985+X985)</f>
        <v>267423.34020833333</v>
      </c>
      <c r="AA985" s="7" t="s">
        <v>610</v>
      </c>
      <c r="AB985" s="7">
        <v>2023</v>
      </c>
    </row>
    <row r="986" spans="1:28" x14ac:dyDescent="0.25">
      <c r="A986" s="7">
        <v>2</v>
      </c>
      <c r="B986" s="7" t="s">
        <v>784</v>
      </c>
      <c r="C986" s="7" t="s">
        <v>102</v>
      </c>
      <c r="D986" s="7" t="s">
        <v>19</v>
      </c>
      <c r="E986" s="7" t="s">
        <v>71</v>
      </c>
      <c r="F986" s="7" t="s">
        <v>98</v>
      </c>
      <c r="G986" s="7">
        <v>300000</v>
      </c>
      <c r="H986" s="7">
        <f>+G986-(I986+L986+N986)</f>
        <v>286446.2</v>
      </c>
      <c r="I986" s="7">
        <f t="shared" ref="I986:I1050" si="267">IF(G986&lt;=374040,G986*2.87%,9334.68)</f>
        <v>8610</v>
      </c>
      <c r="J986" s="7">
        <f t="shared" ref="J986:J1050" si="268">IF(G986&lt;=374040,G986*7.1%,23092.75)</f>
        <v>21299.999999999996</v>
      </c>
      <c r="K986" s="7">
        <f t="shared" ref="K986:K1049" si="269">IF(G986&lt;=65050,G986*1.1%,715.55)</f>
        <v>715.55</v>
      </c>
      <c r="L986" s="7">
        <f t="shared" ref="L986:L1050" si="270">IF(G986&lt;=187020,G986*3.04%,4943.8)</f>
        <v>4943.8</v>
      </c>
      <c r="M986" s="7">
        <f t="shared" ref="M986:M1050" si="271">IF(G986&lt;=187020,G986*7.09%,11530.11)</f>
        <v>11530.11</v>
      </c>
      <c r="N986" s="7">
        <v>0</v>
      </c>
      <c r="O986" s="7">
        <f t="shared" ref="O986:O1049" si="272">+I986+J986+K986+L986+M986+N986</f>
        <v>47099.46</v>
      </c>
      <c r="P986" s="7">
        <v>25</v>
      </c>
      <c r="Q986" s="7">
        <v>0</v>
      </c>
      <c r="R986" s="7">
        <v>0</v>
      </c>
      <c r="S986" s="7">
        <v>0</v>
      </c>
      <c r="T986" s="7">
        <v>0</v>
      </c>
      <c r="U986" s="7">
        <f t="shared" ref="U986:U1045" si="273">IF((H986*12)&gt;867123.01,(79776+(((H986*12)-867123.01)*0.25))/12,IF((H986*12)&gt;624329.01,(31216+(((H986*12)-624329.01)*0.2))/12,IF((H986*12)&gt;416220.01,(((H986*12)-416220.01)*0.15)/12,0)))</f>
        <v>60194.487291666679</v>
      </c>
      <c r="V986" s="7">
        <v>0</v>
      </c>
      <c r="W986" s="7">
        <f t="shared" ref="W986:W1008" si="274">P986+Q986+R986+S986+T986+U986</f>
        <v>60219.487291666679</v>
      </c>
      <c r="X986" s="7">
        <f t="shared" ref="X986:X1048" si="275">+I986+L986+N986</f>
        <v>13553.8</v>
      </c>
      <c r="Y986" s="7">
        <f t="shared" ref="Y986:Y1000" si="276">+J986+M986</f>
        <v>32830.11</v>
      </c>
      <c r="Z986" s="7">
        <f t="shared" ref="Z986:Z1049" si="277">+G986-(W986+X986)</f>
        <v>226226.71270833333</v>
      </c>
      <c r="AA986" s="7" t="s">
        <v>610</v>
      </c>
      <c r="AB986" s="7">
        <v>2023</v>
      </c>
    </row>
    <row r="987" spans="1:28" x14ac:dyDescent="0.25">
      <c r="A987" s="7">
        <v>3</v>
      </c>
      <c r="B987" s="7" t="s">
        <v>110</v>
      </c>
      <c r="C987" s="7" t="s">
        <v>103</v>
      </c>
      <c r="D987" s="7" t="s">
        <v>10</v>
      </c>
      <c r="E987" s="7" t="s">
        <v>53</v>
      </c>
      <c r="F987" s="7" t="s">
        <v>98</v>
      </c>
      <c r="G987" s="7">
        <v>300000</v>
      </c>
      <c r="H987" s="7">
        <f t="shared" ref="H987:H1050" si="278">+G987-(I987+L987+N987)</f>
        <v>284868.77</v>
      </c>
      <c r="I987" s="7">
        <f t="shared" si="267"/>
        <v>8610</v>
      </c>
      <c r="J987" s="7">
        <f t="shared" si="268"/>
        <v>21299.999999999996</v>
      </c>
      <c r="K987" s="7">
        <f t="shared" si="269"/>
        <v>715.55</v>
      </c>
      <c r="L987" s="7">
        <f t="shared" si="270"/>
        <v>4943.8</v>
      </c>
      <c r="M987" s="7">
        <f t="shared" si="271"/>
        <v>11530.11</v>
      </c>
      <c r="N987" s="7">
        <v>1577.43</v>
      </c>
      <c r="O987" s="7">
        <f t="shared" si="272"/>
        <v>48676.89</v>
      </c>
      <c r="P987" s="7">
        <v>25</v>
      </c>
      <c r="Q987" s="7">
        <v>0</v>
      </c>
      <c r="R987" s="7">
        <v>0</v>
      </c>
      <c r="S987" s="7">
        <v>1328.8</v>
      </c>
      <c r="T987" s="7">
        <v>0</v>
      </c>
      <c r="U987" s="7">
        <f t="shared" si="273"/>
        <v>59800.129791666674</v>
      </c>
      <c r="V987" s="7">
        <v>0</v>
      </c>
      <c r="W987" s="7">
        <f t="shared" si="274"/>
        <v>61153.929791666676</v>
      </c>
      <c r="X987" s="7">
        <f t="shared" si="275"/>
        <v>15131.23</v>
      </c>
      <c r="Y987" s="7">
        <f t="shared" si="276"/>
        <v>32830.11</v>
      </c>
      <c r="Z987" s="7">
        <f t="shared" si="277"/>
        <v>223714.84020833333</v>
      </c>
      <c r="AA987" s="7" t="s">
        <v>610</v>
      </c>
      <c r="AB987" s="7">
        <v>2023</v>
      </c>
    </row>
    <row r="988" spans="1:28" x14ac:dyDescent="0.25">
      <c r="A988" s="7">
        <v>4</v>
      </c>
      <c r="B988" s="7" t="s">
        <v>115</v>
      </c>
      <c r="C988" s="7" t="s">
        <v>103</v>
      </c>
      <c r="D988" s="7" t="s">
        <v>21</v>
      </c>
      <c r="E988" s="7" t="s">
        <v>81</v>
      </c>
      <c r="F988" s="7" t="s">
        <v>84</v>
      </c>
      <c r="G988" s="7">
        <v>185000</v>
      </c>
      <c r="H988" s="7">
        <f>+G988-(I988+L988+N988)</f>
        <v>169334.21</v>
      </c>
      <c r="I988" s="7">
        <f t="shared" si="267"/>
        <v>5309.5</v>
      </c>
      <c r="J988" s="7">
        <f t="shared" si="268"/>
        <v>13134.999999999998</v>
      </c>
      <c r="K988" s="7">
        <f t="shared" si="269"/>
        <v>715.55</v>
      </c>
      <c r="L988" s="7">
        <f t="shared" si="270"/>
        <v>5624</v>
      </c>
      <c r="M988" s="7">
        <f t="shared" si="271"/>
        <v>13116.5</v>
      </c>
      <c r="N988" s="7">
        <v>4732.29</v>
      </c>
      <c r="O988" s="7">
        <f t="shared" si="272"/>
        <v>42632.840000000004</v>
      </c>
      <c r="P988" s="7">
        <v>25</v>
      </c>
      <c r="Q988" s="7">
        <v>38886.51</v>
      </c>
      <c r="R988" s="7">
        <v>0</v>
      </c>
      <c r="S988" s="7">
        <v>2657.6</v>
      </c>
      <c r="T988" s="7">
        <v>100</v>
      </c>
      <c r="U988" s="7">
        <f t="shared" si="273"/>
        <v>30916.489791666667</v>
      </c>
      <c r="V988" s="7">
        <v>0</v>
      </c>
      <c r="W988" s="7">
        <f t="shared" si="274"/>
        <v>72585.599791666667</v>
      </c>
      <c r="X988" s="7">
        <f t="shared" si="275"/>
        <v>15665.79</v>
      </c>
      <c r="Y988" s="7">
        <f t="shared" si="276"/>
        <v>26251.5</v>
      </c>
      <c r="Z988" s="7">
        <f t="shared" si="277"/>
        <v>96748.610208333324</v>
      </c>
      <c r="AA988" s="7" t="s">
        <v>610</v>
      </c>
      <c r="AB988" s="7">
        <v>2023</v>
      </c>
    </row>
    <row r="989" spans="1:28" x14ac:dyDescent="0.25">
      <c r="A989" s="7">
        <v>5</v>
      </c>
      <c r="B989" s="7" t="s">
        <v>116</v>
      </c>
      <c r="C989" s="7" t="s">
        <v>102</v>
      </c>
      <c r="D989" s="7" t="s">
        <v>4</v>
      </c>
      <c r="E989" s="7" t="s">
        <v>91</v>
      </c>
      <c r="F989" s="7" t="s">
        <v>84</v>
      </c>
      <c r="G989" s="7">
        <v>185000</v>
      </c>
      <c r="H989" s="7">
        <f t="shared" si="278"/>
        <v>174066.5</v>
      </c>
      <c r="I989" s="7">
        <f t="shared" si="267"/>
        <v>5309.5</v>
      </c>
      <c r="J989" s="7">
        <f t="shared" si="268"/>
        <v>13134.999999999998</v>
      </c>
      <c r="K989" s="7">
        <f t="shared" si="269"/>
        <v>715.55</v>
      </c>
      <c r="L989" s="7">
        <f t="shared" si="270"/>
        <v>5624</v>
      </c>
      <c r="M989" s="7">
        <f t="shared" si="271"/>
        <v>13116.5</v>
      </c>
      <c r="N989" s="7">
        <v>0</v>
      </c>
      <c r="O989" s="7">
        <f t="shared" si="272"/>
        <v>37900.550000000003</v>
      </c>
      <c r="P989" s="7">
        <v>25</v>
      </c>
      <c r="Q989" s="7">
        <v>10669.68</v>
      </c>
      <c r="R989" s="7">
        <v>0</v>
      </c>
      <c r="S989" s="7">
        <v>1328.8</v>
      </c>
      <c r="T989" s="7">
        <v>100</v>
      </c>
      <c r="U989" s="7">
        <f t="shared" si="273"/>
        <v>32099.562291666665</v>
      </c>
      <c r="V989" s="7">
        <v>0</v>
      </c>
      <c r="W989" s="7">
        <f t="shared" si="274"/>
        <v>44223.042291666665</v>
      </c>
      <c r="X989" s="7">
        <f t="shared" si="275"/>
        <v>10933.5</v>
      </c>
      <c r="Y989" s="7">
        <f t="shared" si="276"/>
        <v>26251.5</v>
      </c>
      <c r="Z989" s="7">
        <f t="shared" si="277"/>
        <v>129843.45770833333</v>
      </c>
      <c r="AA989" s="7" t="s">
        <v>610</v>
      </c>
      <c r="AB989" s="7">
        <v>2023</v>
      </c>
    </row>
    <row r="990" spans="1:28" x14ac:dyDescent="0.25">
      <c r="A990" s="7">
        <v>6</v>
      </c>
      <c r="B990" s="7" t="s">
        <v>117</v>
      </c>
      <c r="C990" s="7" t="s">
        <v>102</v>
      </c>
      <c r="D990" s="7" t="s">
        <v>793</v>
      </c>
      <c r="E990" s="7" t="s">
        <v>794</v>
      </c>
      <c r="F990" s="7" t="s">
        <v>84</v>
      </c>
      <c r="G990" s="7">
        <v>185000</v>
      </c>
      <c r="H990" s="7">
        <f t="shared" si="278"/>
        <v>170911.64</v>
      </c>
      <c r="I990" s="7">
        <f t="shared" si="267"/>
        <v>5309.5</v>
      </c>
      <c r="J990" s="7">
        <f t="shared" si="268"/>
        <v>13134.999999999998</v>
      </c>
      <c r="K990" s="7">
        <f t="shared" si="269"/>
        <v>715.55</v>
      </c>
      <c r="L990" s="7">
        <f t="shared" si="270"/>
        <v>5624</v>
      </c>
      <c r="M990" s="7">
        <f t="shared" si="271"/>
        <v>13116.5</v>
      </c>
      <c r="N990" s="7">
        <v>3154.86</v>
      </c>
      <c r="O990" s="7">
        <f t="shared" si="272"/>
        <v>41055.410000000003</v>
      </c>
      <c r="P990" s="7">
        <v>25</v>
      </c>
      <c r="Q990" s="7">
        <v>0</v>
      </c>
      <c r="R990" s="7">
        <v>0</v>
      </c>
      <c r="S990" s="7">
        <v>2657.6</v>
      </c>
      <c r="T990" s="7">
        <v>100</v>
      </c>
      <c r="U990" s="7">
        <f t="shared" si="273"/>
        <v>31310.847291666669</v>
      </c>
      <c r="V990" s="7">
        <v>0</v>
      </c>
      <c r="W990" s="7">
        <f t="shared" si="274"/>
        <v>34093.447291666671</v>
      </c>
      <c r="X990" s="7">
        <f t="shared" si="275"/>
        <v>14088.36</v>
      </c>
      <c r="Y990" s="7">
        <f t="shared" si="276"/>
        <v>26251.5</v>
      </c>
      <c r="Z990" s="7">
        <f t="shared" si="277"/>
        <v>136818.19270833331</v>
      </c>
      <c r="AA990" s="7" t="s">
        <v>610</v>
      </c>
      <c r="AB990" s="7">
        <v>2023</v>
      </c>
    </row>
    <row r="991" spans="1:28" x14ac:dyDescent="0.25">
      <c r="A991" s="7">
        <v>7</v>
      </c>
      <c r="B991" s="7" t="s">
        <v>119</v>
      </c>
      <c r="C991" s="7" t="s">
        <v>103</v>
      </c>
      <c r="D991" s="7" t="s">
        <v>10</v>
      </c>
      <c r="E991" s="7" t="s">
        <v>827</v>
      </c>
      <c r="F991" s="7" t="s">
        <v>84</v>
      </c>
      <c r="G991" s="7">
        <v>170000</v>
      </c>
      <c r="H991" s="7">
        <f t="shared" si="278"/>
        <v>159953</v>
      </c>
      <c r="I991" s="7">
        <f t="shared" si="267"/>
        <v>4879</v>
      </c>
      <c r="J991" s="7">
        <f t="shared" si="268"/>
        <v>12069.999999999998</v>
      </c>
      <c r="K991" s="7">
        <f t="shared" si="269"/>
        <v>715.55</v>
      </c>
      <c r="L991" s="7">
        <f t="shared" si="270"/>
        <v>5168</v>
      </c>
      <c r="M991" s="7">
        <f t="shared" si="271"/>
        <v>12053</v>
      </c>
      <c r="N991" s="7">
        <v>0</v>
      </c>
      <c r="O991" s="7">
        <f t="shared" si="272"/>
        <v>34885.550000000003</v>
      </c>
      <c r="P991" s="7">
        <v>25</v>
      </c>
      <c r="Q991" s="7">
        <v>11633.07</v>
      </c>
      <c r="R991" s="7">
        <v>0</v>
      </c>
      <c r="S991" s="7">
        <v>1328.8</v>
      </c>
      <c r="T991" s="7">
        <v>100</v>
      </c>
      <c r="U991" s="7">
        <f t="shared" si="273"/>
        <v>28571.187291666665</v>
      </c>
      <c r="V991" s="7">
        <v>0</v>
      </c>
      <c r="W991" s="7">
        <f t="shared" si="274"/>
        <v>41658.057291666664</v>
      </c>
      <c r="X991" s="7">
        <f t="shared" si="275"/>
        <v>10047</v>
      </c>
      <c r="Y991" s="7">
        <f t="shared" si="276"/>
        <v>24123</v>
      </c>
      <c r="Z991" s="7">
        <f t="shared" si="277"/>
        <v>118294.94270833334</v>
      </c>
      <c r="AA991" s="7" t="s">
        <v>610</v>
      </c>
      <c r="AB991" s="7">
        <v>2023</v>
      </c>
    </row>
    <row r="992" spans="1:28" x14ac:dyDescent="0.25">
      <c r="A992" s="7">
        <v>8</v>
      </c>
      <c r="B992" s="7" t="s">
        <v>121</v>
      </c>
      <c r="C992" s="7" t="s">
        <v>102</v>
      </c>
      <c r="D992" s="7" t="s">
        <v>21</v>
      </c>
      <c r="E992" s="7" t="s">
        <v>48</v>
      </c>
      <c r="F992" s="7" t="s">
        <v>84</v>
      </c>
      <c r="G992" s="7">
        <v>155000</v>
      </c>
      <c r="H992" s="7">
        <f t="shared" si="278"/>
        <v>144262.07</v>
      </c>
      <c r="I992" s="7">
        <f t="shared" si="267"/>
        <v>4448.5</v>
      </c>
      <c r="J992" s="7">
        <f t="shared" si="268"/>
        <v>11004.999999999998</v>
      </c>
      <c r="K992" s="7">
        <f t="shared" si="269"/>
        <v>715.55</v>
      </c>
      <c r="L992" s="7">
        <f t="shared" si="270"/>
        <v>4712</v>
      </c>
      <c r="M992" s="7">
        <f t="shared" si="271"/>
        <v>10989.5</v>
      </c>
      <c r="N992" s="7">
        <v>1577.43</v>
      </c>
      <c r="O992" s="7">
        <f t="shared" si="272"/>
        <v>33447.979999999996</v>
      </c>
      <c r="P992" s="7">
        <v>25</v>
      </c>
      <c r="Q992" s="7">
        <v>8398.6299999999992</v>
      </c>
      <c r="R992" s="7">
        <v>0</v>
      </c>
      <c r="S992" s="7">
        <v>699.21</v>
      </c>
      <c r="T992" s="7">
        <v>100</v>
      </c>
      <c r="U992" s="7">
        <f t="shared" si="273"/>
        <v>24648.454791666667</v>
      </c>
      <c r="V992" s="7">
        <v>0</v>
      </c>
      <c r="W992" s="7">
        <f t="shared" ref="W992:W1000" si="279">P992+Q992+R992+S992+T992+U992-(V992)</f>
        <v>33871.294791666667</v>
      </c>
      <c r="X992" s="7">
        <f t="shared" si="275"/>
        <v>10737.93</v>
      </c>
      <c r="Y992" s="7">
        <f t="shared" si="276"/>
        <v>21994.5</v>
      </c>
      <c r="Z992" s="7">
        <f t="shared" si="277"/>
        <v>110390.77520833333</v>
      </c>
      <c r="AA992" s="7" t="s">
        <v>610</v>
      </c>
      <c r="AB992" s="7">
        <v>2023</v>
      </c>
    </row>
    <row r="993" spans="1:28" x14ac:dyDescent="0.25">
      <c r="A993" s="7">
        <v>9</v>
      </c>
      <c r="B993" s="7" t="s">
        <v>137</v>
      </c>
      <c r="C993" s="7" t="s">
        <v>102</v>
      </c>
      <c r="D993" s="7" t="s">
        <v>22</v>
      </c>
      <c r="E993" s="7" t="s">
        <v>788</v>
      </c>
      <c r="F993" s="7" t="s">
        <v>85</v>
      </c>
      <c r="G993" s="7">
        <v>140000</v>
      </c>
      <c r="H993" s="7">
        <f>+G993-(I993+L993+N993)</f>
        <v>130148.57</v>
      </c>
      <c r="I993" s="7">
        <f t="shared" si="267"/>
        <v>4018</v>
      </c>
      <c r="J993" s="7">
        <f t="shared" si="268"/>
        <v>9940</v>
      </c>
      <c r="K993" s="7">
        <f t="shared" si="269"/>
        <v>715.55</v>
      </c>
      <c r="L993" s="7">
        <f t="shared" si="270"/>
        <v>4256</v>
      </c>
      <c r="M993" s="7">
        <f t="shared" si="271"/>
        <v>9926</v>
      </c>
      <c r="N993" s="7">
        <v>1577.43</v>
      </c>
      <c r="O993" s="7">
        <f>+I993+J993+K993+L993+M993+N993</f>
        <v>30432.98</v>
      </c>
      <c r="P993" s="7">
        <v>25</v>
      </c>
      <c r="Q993" s="7">
        <v>1000</v>
      </c>
      <c r="R993" s="7">
        <v>0</v>
      </c>
      <c r="S993" s="7">
        <v>419.96</v>
      </c>
      <c r="T993" s="7">
        <v>100</v>
      </c>
      <c r="U993" s="7">
        <f t="shared" si="273"/>
        <v>21120.079791666667</v>
      </c>
      <c r="V993" s="7">
        <v>0</v>
      </c>
      <c r="W993" s="7">
        <f t="shared" si="279"/>
        <v>22665.039791666666</v>
      </c>
      <c r="X993" s="7">
        <f>+I993+L993+N993</f>
        <v>9851.43</v>
      </c>
      <c r="Y993" s="7">
        <f>+J993+M993</f>
        <v>19866</v>
      </c>
      <c r="Z993" s="7">
        <f>+G993-(W993+X993)</f>
        <v>107483.53020833334</v>
      </c>
      <c r="AA993" s="7" t="s">
        <v>610</v>
      </c>
      <c r="AB993" s="7">
        <v>2023</v>
      </c>
    </row>
    <row r="994" spans="1:28" x14ac:dyDescent="0.25">
      <c r="A994" s="7">
        <v>10</v>
      </c>
      <c r="B994" s="7" t="s">
        <v>123</v>
      </c>
      <c r="C994" s="7" t="s">
        <v>102</v>
      </c>
      <c r="D994" s="7" t="s">
        <v>10</v>
      </c>
      <c r="E994" s="7" t="s">
        <v>829</v>
      </c>
      <c r="F994" s="7" t="s">
        <v>84</v>
      </c>
      <c r="G994" s="7">
        <v>145000</v>
      </c>
      <c r="H994" s="7">
        <f t="shared" si="278"/>
        <v>136430.5</v>
      </c>
      <c r="I994" s="7">
        <f t="shared" si="267"/>
        <v>4161.5</v>
      </c>
      <c r="J994" s="7">
        <f t="shared" si="268"/>
        <v>10294.999999999998</v>
      </c>
      <c r="K994" s="7">
        <f t="shared" si="269"/>
        <v>715.55</v>
      </c>
      <c r="L994" s="7">
        <f t="shared" si="270"/>
        <v>4408</v>
      </c>
      <c r="M994" s="7">
        <f t="shared" si="271"/>
        <v>10280.5</v>
      </c>
      <c r="N994" s="7">
        <v>0</v>
      </c>
      <c r="O994" s="7">
        <f t="shared" si="272"/>
        <v>29860.549999999996</v>
      </c>
      <c r="P994" s="7">
        <v>25</v>
      </c>
      <c r="Q994" s="7">
        <v>6000</v>
      </c>
      <c r="R994" s="7">
        <v>0</v>
      </c>
      <c r="S994" s="7">
        <v>439.94</v>
      </c>
      <c r="T994" s="7">
        <v>100</v>
      </c>
      <c r="U994" s="7">
        <f t="shared" si="273"/>
        <v>22690.562291666665</v>
      </c>
      <c r="V994" s="7">
        <v>0</v>
      </c>
      <c r="W994" s="7">
        <f t="shared" si="279"/>
        <v>29255.502291666664</v>
      </c>
      <c r="X994" s="7">
        <f t="shared" si="275"/>
        <v>8569.5</v>
      </c>
      <c r="Y994" s="7">
        <f t="shared" si="276"/>
        <v>20575.5</v>
      </c>
      <c r="Z994" s="7">
        <f t="shared" si="277"/>
        <v>107174.99770833334</v>
      </c>
      <c r="AA994" s="7" t="s">
        <v>610</v>
      </c>
      <c r="AB994" s="7">
        <v>2023</v>
      </c>
    </row>
    <row r="995" spans="1:28" x14ac:dyDescent="0.25">
      <c r="A995" s="7">
        <v>11</v>
      </c>
      <c r="B995" s="7" t="s">
        <v>125</v>
      </c>
      <c r="C995" s="7" t="s">
        <v>102</v>
      </c>
      <c r="D995" s="7" t="s">
        <v>94</v>
      </c>
      <c r="E995" s="7" t="s">
        <v>65</v>
      </c>
      <c r="F995" s="7" t="s">
        <v>85</v>
      </c>
      <c r="G995" s="7">
        <v>96000</v>
      </c>
      <c r="H995" s="7">
        <f t="shared" si="278"/>
        <v>88748.97</v>
      </c>
      <c r="I995" s="7">
        <f t="shared" si="267"/>
        <v>2755.2</v>
      </c>
      <c r="J995" s="7">
        <f t="shared" si="268"/>
        <v>6815.9999999999991</v>
      </c>
      <c r="K995" s="7">
        <f t="shared" si="269"/>
        <v>715.55</v>
      </c>
      <c r="L995" s="7">
        <f t="shared" si="270"/>
        <v>2918.4</v>
      </c>
      <c r="M995" s="7">
        <f t="shared" si="271"/>
        <v>6806.4000000000005</v>
      </c>
      <c r="N995" s="7">
        <v>1577.43</v>
      </c>
      <c r="O995" s="7">
        <f t="shared" si="272"/>
        <v>21588.98</v>
      </c>
      <c r="P995" s="7">
        <v>25</v>
      </c>
      <c r="Q995" s="7">
        <v>1000</v>
      </c>
      <c r="R995" s="7">
        <v>0</v>
      </c>
      <c r="S995" s="7">
        <v>1255.2</v>
      </c>
      <c r="T995" s="7">
        <v>100</v>
      </c>
      <c r="U995" s="7">
        <v>12466.01</v>
      </c>
      <c r="V995" s="7">
        <v>0</v>
      </c>
      <c r="W995" s="7">
        <f t="shared" si="279"/>
        <v>14846.21</v>
      </c>
      <c r="X995" s="7">
        <f t="shared" si="275"/>
        <v>7251.0300000000007</v>
      </c>
      <c r="Y995" s="7">
        <f t="shared" si="276"/>
        <v>13622.4</v>
      </c>
      <c r="Z995" s="7">
        <f t="shared" si="277"/>
        <v>73902.760000000009</v>
      </c>
      <c r="AA995" s="7" t="s">
        <v>610</v>
      </c>
      <c r="AB995" s="7">
        <v>2023</v>
      </c>
    </row>
    <row r="996" spans="1:28" x14ac:dyDescent="0.25">
      <c r="A996" s="7">
        <v>12</v>
      </c>
      <c r="B996" s="7" t="s">
        <v>126</v>
      </c>
      <c r="C996" s="7" t="s">
        <v>103</v>
      </c>
      <c r="D996" s="7" t="s">
        <v>94</v>
      </c>
      <c r="E996" s="7" t="s">
        <v>58</v>
      </c>
      <c r="F996" s="7" t="s">
        <v>84</v>
      </c>
      <c r="G996" s="7">
        <v>60000</v>
      </c>
      <c r="H996" s="7">
        <f t="shared" si="278"/>
        <v>56454</v>
      </c>
      <c r="I996" s="7">
        <f t="shared" si="267"/>
        <v>1722</v>
      </c>
      <c r="J996" s="7">
        <f t="shared" si="268"/>
        <v>4260</v>
      </c>
      <c r="K996" s="7">
        <f t="shared" si="269"/>
        <v>660.00000000000011</v>
      </c>
      <c r="L996" s="7">
        <f t="shared" si="270"/>
        <v>1824</v>
      </c>
      <c r="M996" s="7">
        <f t="shared" si="271"/>
        <v>4254</v>
      </c>
      <c r="N996" s="7">
        <v>0</v>
      </c>
      <c r="O996" s="7">
        <f t="shared" si="272"/>
        <v>12720</v>
      </c>
      <c r="P996" s="7">
        <v>25</v>
      </c>
      <c r="Q996" s="7">
        <v>2996.21</v>
      </c>
      <c r="R996" s="7">
        <v>0</v>
      </c>
      <c r="S996" s="7">
        <v>1349.78</v>
      </c>
      <c r="T996" s="7">
        <v>100</v>
      </c>
      <c r="U996" s="7">
        <f t="shared" si="273"/>
        <v>3486.6498333333329</v>
      </c>
      <c r="V996" s="7">
        <v>0</v>
      </c>
      <c r="W996" s="7">
        <f t="shared" si="279"/>
        <v>7957.6398333333327</v>
      </c>
      <c r="X996" s="7">
        <f t="shared" si="275"/>
        <v>3546</v>
      </c>
      <c r="Y996" s="7">
        <f t="shared" si="276"/>
        <v>8514</v>
      </c>
      <c r="Z996" s="7">
        <f t="shared" si="277"/>
        <v>48496.360166666665</v>
      </c>
      <c r="AA996" s="7" t="s">
        <v>610</v>
      </c>
      <c r="AB996" s="7">
        <v>2023</v>
      </c>
    </row>
    <row r="997" spans="1:28" x14ac:dyDescent="0.25">
      <c r="A997" s="7">
        <v>13</v>
      </c>
      <c r="B997" s="7" t="s">
        <v>128</v>
      </c>
      <c r="C997" s="7" t="s">
        <v>102</v>
      </c>
      <c r="D997" s="7" t="s">
        <v>12</v>
      </c>
      <c r="E997" s="7" t="s">
        <v>865</v>
      </c>
      <c r="F997" s="7" t="s">
        <v>84</v>
      </c>
      <c r="G997" s="7">
        <v>155000</v>
      </c>
      <c r="H997" s="7">
        <f t="shared" si="278"/>
        <v>142684.64000000001</v>
      </c>
      <c r="I997" s="7">
        <f t="shared" si="267"/>
        <v>4448.5</v>
      </c>
      <c r="J997" s="7">
        <f t="shared" si="268"/>
        <v>11004.999999999998</v>
      </c>
      <c r="K997" s="7">
        <f t="shared" si="269"/>
        <v>715.55</v>
      </c>
      <c r="L997" s="7">
        <f t="shared" si="270"/>
        <v>4712</v>
      </c>
      <c r="M997" s="7">
        <f t="shared" si="271"/>
        <v>10989.5</v>
      </c>
      <c r="N997" s="7">
        <v>3154.86</v>
      </c>
      <c r="O997" s="7">
        <f t="shared" si="272"/>
        <v>35025.409999999996</v>
      </c>
      <c r="P997" s="7">
        <v>25</v>
      </c>
      <c r="Q997" s="7">
        <v>0</v>
      </c>
      <c r="R997" s="7">
        <v>0</v>
      </c>
      <c r="S997" s="7">
        <v>1618.18</v>
      </c>
      <c r="T997" s="7">
        <v>100</v>
      </c>
      <c r="U997" s="7">
        <f t="shared" si="273"/>
        <v>24254.097291666669</v>
      </c>
      <c r="V997" s="7">
        <v>0</v>
      </c>
      <c r="W997" s="7">
        <f t="shared" si="279"/>
        <v>25997.277291666669</v>
      </c>
      <c r="X997" s="7">
        <f t="shared" si="275"/>
        <v>12315.36</v>
      </c>
      <c r="Y997" s="7">
        <f t="shared" si="276"/>
        <v>21994.5</v>
      </c>
      <c r="Z997" s="7">
        <f t="shared" si="277"/>
        <v>116687.36270833333</v>
      </c>
      <c r="AA997" s="7" t="s">
        <v>610</v>
      </c>
      <c r="AB997" s="7">
        <v>2023</v>
      </c>
    </row>
    <row r="998" spans="1:28" x14ac:dyDescent="0.25">
      <c r="A998" s="7">
        <v>14</v>
      </c>
      <c r="B998" s="7" t="s">
        <v>129</v>
      </c>
      <c r="C998" s="7" t="s">
        <v>102</v>
      </c>
      <c r="D998" s="7" t="s">
        <v>16</v>
      </c>
      <c r="E998" s="7" t="s">
        <v>79</v>
      </c>
      <c r="F998" s="7" t="s">
        <v>84</v>
      </c>
      <c r="G998" s="7">
        <v>80000</v>
      </c>
      <c r="H998" s="7">
        <f t="shared" si="278"/>
        <v>75272</v>
      </c>
      <c r="I998" s="7">
        <f t="shared" si="267"/>
        <v>2296</v>
      </c>
      <c r="J998" s="7">
        <f t="shared" si="268"/>
        <v>5679.9999999999991</v>
      </c>
      <c r="K998" s="7">
        <f t="shared" si="269"/>
        <v>715.55</v>
      </c>
      <c r="L998" s="7">
        <f t="shared" si="270"/>
        <v>2432</v>
      </c>
      <c r="M998" s="7">
        <f t="shared" si="271"/>
        <v>5672</v>
      </c>
      <c r="N998" s="7">
        <v>0</v>
      </c>
      <c r="O998" s="7">
        <f t="shared" si="272"/>
        <v>16795.55</v>
      </c>
      <c r="P998" s="7">
        <v>25</v>
      </c>
      <c r="Q998" s="7">
        <v>1066.1199999999999</v>
      </c>
      <c r="R998" s="7">
        <v>0</v>
      </c>
      <c r="S998" s="7">
        <v>987.93</v>
      </c>
      <c r="T998" s="7">
        <v>100</v>
      </c>
      <c r="U998" s="7">
        <f t="shared" si="273"/>
        <v>7400.9372916666662</v>
      </c>
      <c r="V998" s="7">
        <v>0</v>
      </c>
      <c r="W998" s="7">
        <f t="shared" si="279"/>
        <v>9579.9872916666664</v>
      </c>
      <c r="X998" s="7">
        <f t="shared" si="275"/>
        <v>4728</v>
      </c>
      <c r="Y998" s="7">
        <f t="shared" si="276"/>
        <v>11352</v>
      </c>
      <c r="Z998" s="7">
        <f t="shared" si="277"/>
        <v>65692.012708333335</v>
      </c>
      <c r="AA998" s="7" t="s">
        <v>610</v>
      </c>
      <c r="AB998" s="7">
        <v>2023</v>
      </c>
    </row>
    <row r="999" spans="1:28" x14ac:dyDescent="0.25">
      <c r="A999" s="7">
        <v>15</v>
      </c>
      <c r="B999" s="7" t="s">
        <v>130</v>
      </c>
      <c r="C999" s="7" t="s">
        <v>102</v>
      </c>
      <c r="D999" s="7" t="s">
        <v>16</v>
      </c>
      <c r="E999" s="7" t="s">
        <v>61</v>
      </c>
      <c r="F999" s="7" t="s">
        <v>84</v>
      </c>
      <c r="G999" s="7">
        <v>80000</v>
      </c>
      <c r="H999" s="7">
        <f t="shared" si="278"/>
        <v>70539.709999999992</v>
      </c>
      <c r="I999" s="7">
        <f t="shared" si="267"/>
        <v>2296</v>
      </c>
      <c r="J999" s="7">
        <f t="shared" si="268"/>
        <v>5679.9999999999991</v>
      </c>
      <c r="K999" s="7">
        <f t="shared" si="269"/>
        <v>715.55</v>
      </c>
      <c r="L999" s="7">
        <f t="shared" si="270"/>
        <v>2432</v>
      </c>
      <c r="M999" s="7">
        <f t="shared" si="271"/>
        <v>5672</v>
      </c>
      <c r="N999" s="7">
        <v>4732.29</v>
      </c>
      <c r="O999" s="7">
        <f t="shared" si="272"/>
        <v>21527.84</v>
      </c>
      <c r="P999" s="7">
        <v>25</v>
      </c>
      <c r="Q999" s="7">
        <v>1200</v>
      </c>
      <c r="R999" s="7">
        <v>0</v>
      </c>
      <c r="S999" s="7">
        <v>2126.8000000000002</v>
      </c>
      <c r="T999" s="7">
        <v>100</v>
      </c>
      <c r="U999" s="7">
        <f t="shared" si="273"/>
        <v>6303.7918333333319</v>
      </c>
      <c r="V999" s="7">
        <v>0</v>
      </c>
      <c r="W999" s="7">
        <f t="shared" si="279"/>
        <v>9755.591833333332</v>
      </c>
      <c r="X999" s="7">
        <f t="shared" si="275"/>
        <v>9460.2900000000009</v>
      </c>
      <c r="Y999" s="7">
        <f t="shared" si="276"/>
        <v>11352</v>
      </c>
      <c r="Z999" s="7">
        <f t="shared" si="277"/>
        <v>60784.118166666667</v>
      </c>
      <c r="AA999" s="7" t="s">
        <v>610</v>
      </c>
      <c r="AB999" s="7">
        <v>2023</v>
      </c>
    </row>
    <row r="1000" spans="1:28" x14ac:dyDescent="0.25">
      <c r="A1000" s="7">
        <v>16</v>
      </c>
      <c r="B1000" s="7" t="s">
        <v>131</v>
      </c>
      <c r="C1000" s="7" t="s">
        <v>102</v>
      </c>
      <c r="D1000" s="7" t="s">
        <v>6</v>
      </c>
      <c r="E1000" s="7" t="s">
        <v>866</v>
      </c>
      <c r="F1000" s="7" t="s">
        <v>84</v>
      </c>
      <c r="G1000" s="7">
        <v>95000</v>
      </c>
      <c r="H1000" s="7">
        <f t="shared" si="278"/>
        <v>86230.64</v>
      </c>
      <c r="I1000" s="7">
        <f t="shared" si="267"/>
        <v>2726.5</v>
      </c>
      <c r="J1000" s="7">
        <f t="shared" si="268"/>
        <v>6744.9999999999991</v>
      </c>
      <c r="K1000" s="7">
        <f t="shared" si="269"/>
        <v>715.55</v>
      </c>
      <c r="L1000" s="7">
        <f t="shared" si="270"/>
        <v>2888</v>
      </c>
      <c r="M1000" s="7">
        <f t="shared" si="271"/>
        <v>6735.5</v>
      </c>
      <c r="N1000" s="7">
        <v>3154.86</v>
      </c>
      <c r="O1000" s="7">
        <f t="shared" si="272"/>
        <v>22965.41</v>
      </c>
      <c r="P1000" s="7">
        <v>25</v>
      </c>
      <c r="Q1000" s="7">
        <v>0</v>
      </c>
      <c r="R1000" s="7">
        <v>0</v>
      </c>
      <c r="S1000" s="7">
        <v>4537.29</v>
      </c>
      <c r="T1000" s="7">
        <v>100</v>
      </c>
      <c r="U1000" s="7">
        <f t="shared" si="273"/>
        <v>10140.597291666665</v>
      </c>
      <c r="V1000" s="7">
        <v>0</v>
      </c>
      <c r="W1000" s="7">
        <f t="shared" si="279"/>
        <v>14802.887291666666</v>
      </c>
      <c r="X1000" s="7">
        <f t="shared" si="275"/>
        <v>8769.36</v>
      </c>
      <c r="Y1000" s="7">
        <f t="shared" si="276"/>
        <v>13480.5</v>
      </c>
      <c r="Z1000" s="7">
        <f t="shared" si="277"/>
        <v>71427.752708333341</v>
      </c>
      <c r="AA1000" s="7" t="s">
        <v>610</v>
      </c>
      <c r="AB1000" s="7">
        <v>2023</v>
      </c>
    </row>
    <row r="1001" spans="1:28" x14ac:dyDescent="0.25">
      <c r="A1001" s="7">
        <v>17</v>
      </c>
      <c r="B1001" s="7" t="s">
        <v>132</v>
      </c>
      <c r="C1001" s="7" t="s">
        <v>102</v>
      </c>
      <c r="D1001" s="7" t="s">
        <v>4</v>
      </c>
      <c r="E1001" s="7" t="s">
        <v>24</v>
      </c>
      <c r="F1001" s="7" t="s">
        <v>84</v>
      </c>
      <c r="G1001" s="7">
        <v>95000</v>
      </c>
      <c r="H1001" s="7">
        <f t="shared" si="278"/>
        <v>86230.64</v>
      </c>
      <c r="I1001" s="7">
        <f t="shared" si="267"/>
        <v>2726.5</v>
      </c>
      <c r="J1001" s="7">
        <f t="shared" si="268"/>
        <v>6744.9999999999991</v>
      </c>
      <c r="K1001" s="7">
        <f t="shared" si="269"/>
        <v>715.55</v>
      </c>
      <c r="L1001" s="7">
        <f t="shared" si="270"/>
        <v>2888</v>
      </c>
      <c r="M1001" s="7">
        <f t="shared" si="271"/>
        <v>6735.5</v>
      </c>
      <c r="N1001" s="7">
        <v>3154.86</v>
      </c>
      <c r="O1001" s="7">
        <f t="shared" si="272"/>
        <v>22965.41</v>
      </c>
      <c r="P1001" s="7">
        <v>25</v>
      </c>
      <c r="Q1001" s="7">
        <v>10686.79</v>
      </c>
      <c r="R1001" s="7">
        <v>0</v>
      </c>
      <c r="S1001" s="7">
        <v>2168.5500000000002</v>
      </c>
      <c r="T1001" s="7">
        <v>100</v>
      </c>
      <c r="U1001" s="7">
        <f t="shared" si="273"/>
        <v>10140.597291666665</v>
      </c>
      <c r="V1001" s="7">
        <v>0</v>
      </c>
      <c r="W1001" s="7">
        <f t="shared" si="274"/>
        <v>23120.937291666665</v>
      </c>
      <c r="X1001" s="7">
        <f t="shared" si="275"/>
        <v>8769.36</v>
      </c>
      <c r="Y1001" s="7">
        <f>+J1001++K1001+M1001</f>
        <v>14196.05</v>
      </c>
      <c r="Z1001" s="7">
        <f t="shared" si="277"/>
        <v>63109.702708333338</v>
      </c>
      <c r="AA1001" s="7" t="s">
        <v>610</v>
      </c>
      <c r="AB1001" s="7">
        <v>2023</v>
      </c>
    </row>
    <row r="1002" spans="1:28" x14ac:dyDescent="0.25">
      <c r="A1002" s="7">
        <v>18</v>
      </c>
      <c r="B1002" s="7" t="s">
        <v>133</v>
      </c>
      <c r="C1002" s="7" t="s">
        <v>103</v>
      </c>
      <c r="D1002" s="7" t="s">
        <v>831</v>
      </c>
      <c r="E1002" s="7" t="s">
        <v>832</v>
      </c>
      <c r="F1002" s="7" t="s">
        <v>84</v>
      </c>
      <c r="G1002" s="7">
        <v>95000</v>
      </c>
      <c r="H1002" s="7">
        <f t="shared" si="278"/>
        <v>89385.5</v>
      </c>
      <c r="I1002" s="7">
        <f t="shared" si="267"/>
        <v>2726.5</v>
      </c>
      <c r="J1002" s="7">
        <f t="shared" si="268"/>
        <v>6744.9999999999991</v>
      </c>
      <c r="K1002" s="7">
        <f t="shared" si="269"/>
        <v>715.55</v>
      </c>
      <c r="L1002" s="7">
        <f t="shared" si="270"/>
        <v>2888</v>
      </c>
      <c r="M1002" s="7">
        <f t="shared" si="271"/>
        <v>6735.5</v>
      </c>
      <c r="N1002" s="7">
        <v>0</v>
      </c>
      <c r="O1002" s="7">
        <f t="shared" si="272"/>
        <v>19810.55</v>
      </c>
      <c r="P1002" s="7">
        <v>25</v>
      </c>
      <c r="Q1002" s="7">
        <v>200</v>
      </c>
      <c r="R1002" s="7">
        <v>0</v>
      </c>
      <c r="S1002" s="7">
        <v>2010.53</v>
      </c>
      <c r="T1002" s="7">
        <v>100</v>
      </c>
      <c r="U1002" s="7">
        <f t="shared" si="273"/>
        <v>10929.312291666667</v>
      </c>
      <c r="V1002" s="7">
        <v>0</v>
      </c>
      <c r="W1002" s="7">
        <f t="shared" si="274"/>
        <v>13264.842291666668</v>
      </c>
      <c r="X1002" s="7">
        <f t="shared" si="275"/>
        <v>5614.5</v>
      </c>
      <c r="Y1002" s="7">
        <f t="shared" ref="Y1002:Y1065" si="280">+J1002+M1002</f>
        <v>13480.5</v>
      </c>
      <c r="Z1002" s="7">
        <f t="shared" si="277"/>
        <v>76120.65770833334</v>
      </c>
      <c r="AA1002" s="7" t="s">
        <v>610</v>
      </c>
      <c r="AB1002" s="7">
        <v>2023</v>
      </c>
    </row>
    <row r="1003" spans="1:28" x14ac:dyDescent="0.25">
      <c r="A1003" s="7">
        <v>19</v>
      </c>
      <c r="B1003" s="7" t="s">
        <v>134</v>
      </c>
      <c r="C1003" s="7" t="s">
        <v>102</v>
      </c>
      <c r="D1003" s="7" t="s">
        <v>16</v>
      </c>
      <c r="E1003" s="7" t="s">
        <v>45</v>
      </c>
      <c r="F1003" s="7" t="s">
        <v>84</v>
      </c>
      <c r="G1003" s="7">
        <v>80000</v>
      </c>
      <c r="H1003" s="7">
        <f t="shared" si="278"/>
        <v>73694.570000000007</v>
      </c>
      <c r="I1003" s="7">
        <f t="shared" si="267"/>
        <v>2296</v>
      </c>
      <c r="J1003" s="7">
        <f t="shared" si="268"/>
        <v>5679.9999999999991</v>
      </c>
      <c r="K1003" s="7">
        <f t="shared" si="269"/>
        <v>715.55</v>
      </c>
      <c r="L1003" s="7">
        <f t="shared" si="270"/>
        <v>2432</v>
      </c>
      <c r="M1003" s="7">
        <f t="shared" si="271"/>
        <v>5672</v>
      </c>
      <c r="N1003" s="7">
        <v>1577.43</v>
      </c>
      <c r="O1003" s="7">
        <f t="shared" si="272"/>
        <v>18372.98</v>
      </c>
      <c r="P1003" s="7">
        <v>25</v>
      </c>
      <c r="Q1003" s="7">
        <v>0</v>
      </c>
      <c r="R1003" s="7">
        <v>0</v>
      </c>
      <c r="S1003" s="7">
        <v>2143.86</v>
      </c>
      <c r="T1003" s="7">
        <v>100</v>
      </c>
      <c r="U1003" s="7">
        <f t="shared" si="273"/>
        <v>7006.5797916666679</v>
      </c>
      <c r="V1003" s="7">
        <v>0</v>
      </c>
      <c r="W1003" s="7">
        <f t="shared" si="274"/>
        <v>9275.4397916666676</v>
      </c>
      <c r="X1003" s="7">
        <f t="shared" si="275"/>
        <v>6305.43</v>
      </c>
      <c r="Y1003" s="7">
        <f t="shared" si="280"/>
        <v>11352</v>
      </c>
      <c r="Z1003" s="7">
        <f t="shared" si="277"/>
        <v>64419.130208333328</v>
      </c>
      <c r="AA1003" s="7" t="s">
        <v>610</v>
      </c>
      <c r="AB1003" s="7">
        <v>2023</v>
      </c>
    </row>
    <row r="1004" spans="1:28" x14ac:dyDescent="0.25">
      <c r="A1004" s="7">
        <v>20</v>
      </c>
      <c r="B1004" s="7" t="s">
        <v>140</v>
      </c>
      <c r="C1004" s="7" t="s">
        <v>102</v>
      </c>
      <c r="D1004" s="7" t="s">
        <v>826</v>
      </c>
      <c r="E1004" s="7" t="s">
        <v>29</v>
      </c>
      <c r="F1004" s="7" t="s">
        <v>99</v>
      </c>
      <c r="G1004" s="7">
        <v>130000</v>
      </c>
      <c r="H1004" s="7">
        <f t="shared" si="278"/>
        <v>122317</v>
      </c>
      <c r="I1004" s="7">
        <f t="shared" si="267"/>
        <v>3731</v>
      </c>
      <c r="J1004" s="7">
        <f t="shared" si="268"/>
        <v>9230</v>
      </c>
      <c r="K1004" s="7">
        <f t="shared" si="269"/>
        <v>715.55</v>
      </c>
      <c r="L1004" s="7">
        <f t="shared" si="270"/>
        <v>3952</v>
      </c>
      <c r="M1004" s="7">
        <f t="shared" si="271"/>
        <v>9217</v>
      </c>
      <c r="N1004" s="7">
        <v>0</v>
      </c>
      <c r="O1004" s="7">
        <f t="shared" si="272"/>
        <v>26845.55</v>
      </c>
      <c r="P1004" s="7">
        <v>25</v>
      </c>
      <c r="Q1004" s="7">
        <v>0</v>
      </c>
      <c r="R1004" s="7">
        <v>0</v>
      </c>
      <c r="S1004" s="7">
        <v>398.64</v>
      </c>
      <c r="T1004" s="7">
        <v>100</v>
      </c>
      <c r="U1004" s="7">
        <f t="shared" si="273"/>
        <v>19162.187291666665</v>
      </c>
      <c r="V1004" s="7">
        <v>0</v>
      </c>
      <c r="W1004" s="7">
        <f t="shared" si="274"/>
        <v>19685.827291666665</v>
      </c>
      <c r="X1004" s="7">
        <f t="shared" si="275"/>
        <v>7683</v>
      </c>
      <c r="Y1004" s="7">
        <f t="shared" si="280"/>
        <v>18447</v>
      </c>
      <c r="Z1004" s="7">
        <f t="shared" si="277"/>
        <v>102631.17270833334</v>
      </c>
      <c r="AA1004" s="7" t="s">
        <v>610</v>
      </c>
      <c r="AB1004" s="7">
        <v>2023</v>
      </c>
    </row>
    <row r="1005" spans="1:28" x14ac:dyDescent="0.25">
      <c r="A1005" s="7">
        <v>21</v>
      </c>
      <c r="B1005" s="7" t="s">
        <v>852</v>
      </c>
      <c r="C1005" s="7" t="s">
        <v>103</v>
      </c>
      <c r="D1005" s="7" t="s">
        <v>826</v>
      </c>
      <c r="E1005" s="7" t="s">
        <v>853</v>
      </c>
      <c r="F1005" s="7" t="s">
        <v>84</v>
      </c>
      <c r="G1005" s="7">
        <v>100000</v>
      </c>
      <c r="H1005" s="7">
        <f t="shared" si="278"/>
        <v>94090</v>
      </c>
      <c r="I1005" s="7">
        <f t="shared" si="267"/>
        <v>2870</v>
      </c>
      <c r="J1005" s="7">
        <f t="shared" si="268"/>
        <v>7099.9999999999991</v>
      </c>
      <c r="K1005" s="7">
        <f t="shared" si="269"/>
        <v>715.55</v>
      </c>
      <c r="L1005" s="7">
        <f t="shared" si="270"/>
        <v>3040</v>
      </c>
      <c r="M1005" s="7">
        <f t="shared" si="271"/>
        <v>7090.0000000000009</v>
      </c>
      <c r="N1005" s="7">
        <v>0</v>
      </c>
      <c r="O1005" s="7">
        <f t="shared" si="272"/>
        <v>20815.55</v>
      </c>
      <c r="P1005" s="7">
        <v>25</v>
      </c>
      <c r="Q1005" s="7">
        <v>0</v>
      </c>
      <c r="R1005" s="7">
        <v>0</v>
      </c>
      <c r="S1005" s="7">
        <v>0</v>
      </c>
      <c r="T1005" s="7">
        <v>100</v>
      </c>
      <c r="U1005" s="7">
        <f t="shared" si="273"/>
        <v>12105.437291666667</v>
      </c>
      <c r="V1005" s="7">
        <v>0</v>
      </c>
      <c r="W1005" s="7">
        <f t="shared" si="274"/>
        <v>12230.437291666667</v>
      </c>
      <c r="X1005" s="7">
        <f t="shared" si="275"/>
        <v>5910</v>
      </c>
      <c r="Y1005" s="7">
        <f t="shared" si="280"/>
        <v>14190</v>
      </c>
      <c r="Z1005" s="7">
        <f t="shared" si="277"/>
        <v>81859.562708333338</v>
      </c>
      <c r="AA1005" s="7" t="s">
        <v>610</v>
      </c>
      <c r="AB1005" s="7">
        <v>2023</v>
      </c>
    </row>
    <row r="1006" spans="1:28" x14ac:dyDescent="0.25">
      <c r="A1006" s="7">
        <v>22</v>
      </c>
      <c r="B1006" s="7" t="s">
        <v>867</v>
      </c>
      <c r="C1006" s="7" t="s">
        <v>103</v>
      </c>
      <c r="D1006" s="7" t="s">
        <v>94</v>
      </c>
      <c r="E1006" s="7" t="s">
        <v>868</v>
      </c>
      <c r="F1006" s="7" t="s">
        <v>85</v>
      </c>
      <c r="G1006" s="7">
        <v>65000</v>
      </c>
      <c r="H1006" s="7">
        <f>+G1006-(I1006+L1006+N1006)</f>
        <v>61158.5</v>
      </c>
      <c r="I1006" s="7">
        <f t="shared" si="267"/>
        <v>1865.5</v>
      </c>
      <c r="J1006" s="7">
        <f t="shared" si="268"/>
        <v>4615</v>
      </c>
      <c r="K1006" s="7">
        <f>IF(G1006&lt;=65050,G1006*1.1%,715.55)</f>
        <v>715.00000000000011</v>
      </c>
      <c r="L1006" s="7">
        <f t="shared" si="270"/>
        <v>1976</v>
      </c>
      <c r="M1006" s="7">
        <f t="shared" si="271"/>
        <v>4608.5</v>
      </c>
      <c r="N1006" s="7">
        <v>0</v>
      </c>
      <c r="O1006" s="7">
        <f>+I1006+J1006+K1006+L1006+M1006+N1006</f>
        <v>13780</v>
      </c>
      <c r="P1006" s="7">
        <v>25</v>
      </c>
      <c r="Q1006" s="7">
        <v>0</v>
      </c>
      <c r="R1006" s="7">
        <v>0</v>
      </c>
      <c r="S1006" s="7">
        <v>1594.2</v>
      </c>
      <c r="T1006" s="7">
        <v>100</v>
      </c>
      <c r="U1006" s="7">
        <f t="shared" si="273"/>
        <v>4427.5498333333335</v>
      </c>
      <c r="V1006" s="7">
        <v>0</v>
      </c>
      <c r="W1006" s="7">
        <f>P1006+Q1006+R1006+S1006+T1006+U1006</f>
        <v>6146.7498333333333</v>
      </c>
      <c r="X1006" s="7">
        <f>+I1006+L1006+N1006</f>
        <v>3841.5</v>
      </c>
      <c r="Y1006" s="7">
        <f>+J1006+M1006</f>
        <v>9223.5</v>
      </c>
      <c r="Z1006" s="7">
        <f>+G1006-(W1006+X1006)</f>
        <v>55011.750166666665</v>
      </c>
      <c r="AA1006" s="7" t="s">
        <v>610</v>
      </c>
      <c r="AB1006" s="7">
        <v>2023</v>
      </c>
    </row>
    <row r="1007" spans="1:28" x14ac:dyDescent="0.25">
      <c r="A1007" s="7">
        <v>23</v>
      </c>
      <c r="B1007" s="7" t="s">
        <v>144</v>
      </c>
      <c r="C1007" s="7" t="s">
        <v>103</v>
      </c>
      <c r="D1007" s="7" t="s">
        <v>10</v>
      </c>
      <c r="E1007" s="7" t="s">
        <v>40</v>
      </c>
      <c r="F1007" s="7" t="s">
        <v>85</v>
      </c>
      <c r="G1007" s="7">
        <v>80000</v>
      </c>
      <c r="H1007" s="7">
        <f t="shared" si="278"/>
        <v>73694.570000000007</v>
      </c>
      <c r="I1007" s="7">
        <f t="shared" si="267"/>
        <v>2296</v>
      </c>
      <c r="J1007" s="7">
        <f t="shared" si="268"/>
        <v>5679.9999999999991</v>
      </c>
      <c r="K1007" s="7">
        <f t="shared" si="269"/>
        <v>715.55</v>
      </c>
      <c r="L1007" s="7">
        <f t="shared" si="270"/>
        <v>2432</v>
      </c>
      <c r="M1007" s="7">
        <f t="shared" si="271"/>
        <v>5672</v>
      </c>
      <c r="N1007" s="7">
        <v>1577.43</v>
      </c>
      <c r="O1007" s="7">
        <f t="shared" si="272"/>
        <v>18372.98</v>
      </c>
      <c r="P1007" s="7">
        <v>25</v>
      </c>
      <c r="Q1007" s="7">
        <v>0</v>
      </c>
      <c r="R1007" s="7">
        <v>0</v>
      </c>
      <c r="S1007" s="7">
        <v>2106.96</v>
      </c>
      <c r="T1007" s="7">
        <v>100</v>
      </c>
      <c r="U1007" s="7">
        <v>18272.759999999998</v>
      </c>
      <c r="V1007" s="7">
        <v>0</v>
      </c>
      <c r="W1007" s="7">
        <f t="shared" si="274"/>
        <v>20504.719999999998</v>
      </c>
      <c r="X1007" s="7">
        <f t="shared" si="275"/>
        <v>6305.43</v>
      </c>
      <c r="Y1007" s="7">
        <f t="shared" si="280"/>
        <v>11352</v>
      </c>
      <c r="Z1007" s="7">
        <f t="shared" si="277"/>
        <v>53189.850000000006</v>
      </c>
      <c r="AA1007" s="7" t="s">
        <v>610</v>
      </c>
      <c r="AB1007" s="7">
        <v>2023</v>
      </c>
    </row>
    <row r="1008" spans="1:28" x14ac:dyDescent="0.25">
      <c r="A1008" s="7">
        <v>24</v>
      </c>
      <c r="B1008" s="7" t="s">
        <v>145</v>
      </c>
      <c r="C1008" s="7" t="s">
        <v>102</v>
      </c>
      <c r="D1008" s="7" t="s">
        <v>10</v>
      </c>
      <c r="E1008" s="7" t="s">
        <v>50</v>
      </c>
      <c r="F1008" s="7" t="s">
        <v>84</v>
      </c>
      <c r="G1008" s="7">
        <v>95000</v>
      </c>
      <c r="H1008" s="7">
        <f t="shared" si="278"/>
        <v>86230.64</v>
      </c>
      <c r="I1008" s="7">
        <f t="shared" si="267"/>
        <v>2726.5</v>
      </c>
      <c r="J1008" s="7">
        <f t="shared" si="268"/>
        <v>6744.9999999999991</v>
      </c>
      <c r="K1008" s="7">
        <f t="shared" si="269"/>
        <v>715.55</v>
      </c>
      <c r="L1008" s="7">
        <f t="shared" si="270"/>
        <v>2888</v>
      </c>
      <c r="M1008" s="7">
        <f t="shared" si="271"/>
        <v>6735.5</v>
      </c>
      <c r="N1008" s="7">
        <v>3154.86</v>
      </c>
      <c r="O1008" s="7">
        <f t="shared" si="272"/>
        <v>22965.41</v>
      </c>
      <c r="P1008" s="7">
        <v>25</v>
      </c>
      <c r="Q1008" s="7">
        <v>0</v>
      </c>
      <c r="R1008" s="7">
        <v>0</v>
      </c>
      <c r="S1008" s="7">
        <v>59.99</v>
      </c>
      <c r="T1008" s="7">
        <v>100</v>
      </c>
      <c r="U1008" s="7">
        <f t="shared" si="273"/>
        <v>10140.597291666665</v>
      </c>
      <c r="V1008" s="7">
        <v>0</v>
      </c>
      <c r="W1008" s="7">
        <f t="shared" si="274"/>
        <v>10325.587291666665</v>
      </c>
      <c r="X1008" s="7">
        <f t="shared" si="275"/>
        <v>8769.36</v>
      </c>
      <c r="Y1008" s="7">
        <f t="shared" si="280"/>
        <v>13480.5</v>
      </c>
      <c r="Z1008" s="7">
        <f t="shared" si="277"/>
        <v>75905.052708333329</v>
      </c>
      <c r="AA1008" s="7" t="s">
        <v>610</v>
      </c>
      <c r="AB1008" s="7">
        <v>2023</v>
      </c>
    </row>
    <row r="1009" spans="1:28" x14ac:dyDescent="0.25">
      <c r="A1009" s="7">
        <v>25</v>
      </c>
      <c r="B1009" s="7" t="s">
        <v>146</v>
      </c>
      <c r="C1009" s="7" t="s">
        <v>102</v>
      </c>
      <c r="D1009" s="7" t="s">
        <v>10</v>
      </c>
      <c r="E1009" s="7" t="s">
        <v>44</v>
      </c>
      <c r="F1009" s="7" t="s">
        <v>84</v>
      </c>
      <c r="G1009" s="7">
        <v>80000</v>
      </c>
      <c r="H1009" s="7">
        <f t="shared" si="278"/>
        <v>75272</v>
      </c>
      <c r="I1009" s="7">
        <f t="shared" si="267"/>
        <v>2296</v>
      </c>
      <c r="J1009" s="7">
        <f t="shared" si="268"/>
        <v>5679.9999999999991</v>
      </c>
      <c r="K1009" s="7">
        <f t="shared" si="269"/>
        <v>715.55</v>
      </c>
      <c r="L1009" s="7">
        <f t="shared" si="270"/>
        <v>2432</v>
      </c>
      <c r="M1009" s="7">
        <f t="shared" si="271"/>
        <v>5672</v>
      </c>
      <c r="N1009" s="7">
        <v>0</v>
      </c>
      <c r="O1009" s="7">
        <f t="shared" si="272"/>
        <v>16795.55</v>
      </c>
      <c r="P1009" s="7">
        <v>25</v>
      </c>
      <c r="Q1009" s="7">
        <v>0</v>
      </c>
      <c r="R1009" s="7">
        <v>0</v>
      </c>
      <c r="S1009" s="7">
        <v>1478.43</v>
      </c>
      <c r="T1009" s="7">
        <v>100</v>
      </c>
      <c r="U1009" s="7">
        <f t="shared" si="273"/>
        <v>7400.9372916666662</v>
      </c>
      <c r="V1009" s="7">
        <v>0</v>
      </c>
      <c r="W1009" s="7">
        <f t="shared" ref="W1009:W1012" si="281">P1009+Q1009+R1009+S1009+T1009+U1009-(V1009)</f>
        <v>9004.3672916666656</v>
      </c>
      <c r="X1009" s="7">
        <f t="shared" si="275"/>
        <v>4728</v>
      </c>
      <c r="Y1009" s="7">
        <f t="shared" si="280"/>
        <v>11352</v>
      </c>
      <c r="Z1009" s="7">
        <f t="shared" si="277"/>
        <v>66267.632708333331</v>
      </c>
      <c r="AA1009" s="7" t="s">
        <v>610</v>
      </c>
      <c r="AB1009" s="7">
        <v>2023</v>
      </c>
    </row>
    <row r="1010" spans="1:28" x14ac:dyDescent="0.25">
      <c r="A1010" s="7">
        <v>26</v>
      </c>
      <c r="B1010" s="7" t="s">
        <v>869</v>
      </c>
      <c r="C1010" s="7" t="s">
        <v>102</v>
      </c>
      <c r="D1010" s="7" t="s">
        <v>10</v>
      </c>
      <c r="E1010" s="7" t="s">
        <v>44</v>
      </c>
      <c r="F1010" s="7" t="s">
        <v>84</v>
      </c>
      <c r="G1010" s="7">
        <v>80000</v>
      </c>
      <c r="H1010" s="7">
        <f t="shared" si="278"/>
        <v>75272</v>
      </c>
      <c r="I1010" s="7">
        <f t="shared" si="267"/>
        <v>2296</v>
      </c>
      <c r="J1010" s="7">
        <f t="shared" si="268"/>
        <v>5679.9999999999991</v>
      </c>
      <c r="K1010" s="7">
        <f t="shared" si="269"/>
        <v>715.55</v>
      </c>
      <c r="L1010" s="7">
        <f t="shared" si="270"/>
        <v>2432</v>
      </c>
      <c r="M1010" s="7">
        <f t="shared" si="271"/>
        <v>5672</v>
      </c>
      <c r="N1010" s="7">
        <v>0</v>
      </c>
      <c r="O1010" s="7">
        <f t="shared" si="272"/>
        <v>16795.55</v>
      </c>
      <c r="P1010" s="7">
        <v>25</v>
      </c>
      <c r="Q1010" s="7">
        <v>0</v>
      </c>
      <c r="R1010" s="7">
        <v>0</v>
      </c>
      <c r="S1010" s="7">
        <v>1538.42</v>
      </c>
      <c r="T1010" s="7">
        <v>100</v>
      </c>
      <c r="U1010" s="7">
        <f t="shared" si="273"/>
        <v>7400.9372916666662</v>
      </c>
      <c r="V1010" s="7">
        <v>0</v>
      </c>
      <c r="W1010" s="7">
        <f t="shared" si="281"/>
        <v>9064.3572916666672</v>
      </c>
      <c r="X1010" s="7">
        <f t="shared" si="275"/>
        <v>4728</v>
      </c>
      <c r="Y1010" s="7">
        <f t="shared" si="280"/>
        <v>11352</v>
      </c>
      <c r="Z1010" s="7">
        <f t="shared" si="277"/>
        <v>66207.642708333326</v>
      </c>
      <c r="AA1010" s="7" t="s">
        <v>610</v>
      </c>
      <c r="AB1010" s="7">
        <v>2023</v>
      </c>
    </row>
    <row r="1011" spans="1:28" x14ac:dyDescent="0.25">
      <c r="A1011" s="7">
        <v>27</v>
      </c>
      <c r="B1011" s="7" t="s">
        <v>148</v>
      </c>
      <c r="C1011" s="7" t="s">
        <v>103</v>
      </c>
      <c r="D1011" s="7" t="s">
        <v>10</v>
      </c>
      <c r="E1011" s="7" t="s">
        <v>44</v>
      </c>
      <c r="F1011" s="7" t="s">
        <v>84</v>
      </c>
      <c r="G1011" s="7">
        <v>80000</v>
      </c>
      <c r="H1011" s="7">
        <f t="shared" si="278"/>
        <v>75272</v>
      </c>
      <c r="I1011" s="7">
        <f t="shared" si="267"/>
        <v>2296</v>
      </c>
      <c r="J1011" s="7">
        <f t="shared" si="268"/>
        <v>5679.9999999999991</v>
      </c>
      <c r="K1011" s="7">
        <f t="shared" si="269"/>
        <v>715.55</v>
      </c>
      <c r="L1011" s="7">
        <f t="shared" si="270"/>
        <v>2432</v>
      </c>
      <c r="M1011" s="7">
        <f t="shared" si="271"/>
        <v>5672</v>
      </c>
      <c r="N1011" s="7">
        <v>0</v>
      </c>
      <c r="O1011" s="7">
        <f t="shared" si="272"/>
        <v>16795.55</v>
      </c>
      <c r="P1011" s="7">
        <v>25</v>
      </c>
      <c r="Q1011" s="7">
        <v>0</v>
      </c>
      <c r="R1011" s="7">
        <v>0</v>
      </c>
      <c r="S1011" s="7">
        <v>1577.21</v>
      </c>
      <c r="T1011" s="7">
        <v>100</v>
      </c>
      <c r="U1011" s="7">
        <f t="shared" si="273"/>
        <v>7400.9372916666662</v>
      </c>
      <c r="V1011" s="7">
        <v>0</v>
      </c>
      <c r="W1011" s="7">
        <f t="shared" si="281"/>
        <v>9103.1472916666662</v>
      </c>
      <c r="X1011" s="7">
        <f t="shared" si="275"/>
        <v>4728</v>
      </c>
      <c r="Y1011" s="7">
        <f t="shared" si="280"/>
        <v>11352</v>
      </c>
      <c r="Z1011" s="7">
        <f t="shared" si="277"/>
        <v>66168.852708333332</v>
      </c>
      <c r="AA1011" s="7" t="s">
        <v>610</v>
      </c>
      <c r="AB1011" s="7">
        <v>2023</v>
      </c>
    </row>
    <row r="1012" spans="1:28" x14ac:dyDescent="0.25">
      <c r="A1012" s="7">
        <v>28</v>
      </c>
      <c r="B1012" s="7" t="s">
        <v>149</v>
      </c>
      <c r="C1012" s="7" t="s">
        <v>102</v>
      </c>
      <c r="D1012" s="7" t="s">
        <v>10</v>
      </c>
      <c r="E1012" s="7" t="s">
        <v>43</v>
      </c>
      <c r="F1012" s="7" t="s">
        <v>84</v>
      </c>
      <c r="G1012" s="7">
        <v>95000</v>
      </c>
      <c r="H1012" s="7">
        <f t="shared" si="278"/>
        <v>87808.07</v>
      </c>
      <c r="I1012" s="7">
        <f t="shared" si="267"/>
        <v>2726.5</v>
      </c>
      <c r="J1012" s="7">
        <f t="shared" si="268"/>
        <v>6744.9999999999991</v>
      </c>
      <c r="K1012" s="7">
        <f t="shared" si="269"/>
        <v>715.55</v>
      </c>
      <c r="L1012" s="7">
        <f t="shared" si="270"/>
        <v>2888</v>
      </c>
      <c r="M1012" s="7">
        <f t="shared" si="271"/>
        <v>6735.5</v>
      </c>
      <c r="N1012" s="7">
        <v>1577.43</v>
      </c>
      <c r="O1012" s="7">
        <f t="shared" si="272"/>
        <v>21387.98</v>
      </c>
      <c r="P1012" s="7">
        <v>25</v>
      </c>
      <c r="Q1012" s="7">
        <v>5000</v>
      </c>
      <c r="R1012" s="7">
        <v>0</v>
      </c>
      <c r="S1012" s="7">
        <v>2554.37</v>
      </c>
      <c r="T1012" s="7">
        <v>100</v>
      </c>
      <c r="U1012" s="7">
        <f t="shared" si="273"/>
        <v>10534.954791666669</v>
      </c>
      <c r="V1012" s="7">
        <v>0</v>
      </c>
      <c r="W1012" s="7">
        <f t="shared" si="281"/>
        <v>18214.32479166667</v>
      </c>
      <c r="X1012" s="7">
        <f t="shared" si="275"/>
        <v>7191.93</v>
      </c>
      <c r="Y1012" s="7">
        <f t="shared" si="280"/>
        <v>13480.5</v>
      </c>
      <c r="Z1012" s="7">
        <f t="shared" si="277"/>
        <v>69593.745208333334</v>
      </c>
      <c r="AA1012" s="7" t="s">
        <v>610</v>
      </c>
      <c r="AB1012" s="7">
        <v>2023</v>
      </c>
    </row>
    <row r="1013" spans="1:28" x14ac:dyDescent="0.25">
      <c r="A1013" s="7">
        <v>29</v>
      </c>
      <c r="B1013" s="7" t="s">
        <v>151</v>
      </c>
      <c r="C1013" s="7" t="s">
        <v>102</v>
      </c>
      <c r="D1013" s="7" t="s">
        <v>793</v>
      </c>
      <c r="E1013" s="7" t="s">
        <v>66</v>
      </c>
      <c r="F1013" s="7" t="s">
        <v>84</v>
      </c>
      <c r="G1013" s="7">
        <v>80000</v>
      </c>
      <c r="H1013" s="7">
        <f t="shared" si="278"/>
        <v>75272</v>
      </c>
      <c r="I1013" s="7">
        <f t="shared" si="267"/>
        <v>2296</v>
      </c>
      <c r="J1013" s="7">
        <f t="shared" si="268"/>
        <v>5679.9999999999991</v>
      </c>
      <c r="K1013" s="7">
        <f t="shared" si="269"/>
        <v>715.55</v>
      </c>
      <c r="L1013" s="7">
        <f t="shared" si="270"/>
        <v>2432</v>
      </c>
      <c r="M1013" s="7">
        <f t="shared" si="271"/>
        <v>5672</v>
      </c>
      <c r="N1013" s="7">
        <v>0</v>
      </c>
      <c r="O1013" s="7">
        <f t="shared" si="272"/>
        <v>16795.55</v>
      </c>
      <c r="P1013" s="7">
        <v>25</v>
      </c>
      <c r="Q1013" s="7">
        <v>4000</v>
      </c>
      <c r="R1013" s="7">
        <v>0</v>
      </c>
      <c r="S1013" s="7">
        <v>2915.16</v>
      </c>
      <c r="T1013" s="7">
        <v>100</v>
      </c>
      <c r="U1013" s="7">
        <f t="shared" si="273"/>
        <v>7400.9372916666662</v>
      </c>
      <c r="V1013" s="7">
        <v>0</v>
      </c>
      <c r="W1013" s="7">
        <f t="shared" ref="W1013:W1076" si="282">P1013+Q1013+R1013+S1013+T1013+U1013</f>
        <v>14441.097291666665</v>
      </c>
      <c r="X1013" s="7">
        <f t="shared" si="275"/>
        <v>4728</v>
      </c>
      <c r="Y1013" s="7">
        <f t="shared" si="280"/>
        <v>11352</v>
      </c>
      <c r="Z1013" s="7">
        <f t="shared" si="277"/>
        <v>60830.902708333335</v>
      </c>
      <c r="AA1013" s="7" t="s">
        <v>610</v>
      </c>
      <c r="AB1013" s="7">
        <v>2023</v>
      </c>
    </row>
    <row r="1014" spans="1:28" x14ac:dyDescent="0.25">
      <c r="A1014" s="7">
        <v>30</v>
      </c>
      <c r="B1014" s="7" t="s">
        <v>152</v>
      </c>
      <c r="C1014" s="7" t="s">
        <v>103</v>
      </c>
      <c r="D1014" s="7" t="s">
        <v>21</v>
      </c>
      <c r="E1014" s="7" t="s">
        <v>70</v>
      </c>
      <c r="F1014" s="7" t="s">
        <v>84</v>
      </c>
      <c r="G1014" s="7">
        <v>95000</v>
      </c>
      <c r="H1014" s="7">
        <f t="shared" si="278"/>
        <v>89385.5</v>
      </c>
      <c r="I1014" s="7">
        <f t="shared" si="267"/>
        <v>2726.5</v>
      </c>
      <c r="J1014" s="7">
        <f t="shared" si="268"/>
        <v>6744.9999999999991</v>
      </c>
      <c r="K1014" s="7">
        <f t="shared" si="269"/>
        <v>715.55</v>
      </c>
      <c r="L1014" s="7">
        <f t="shared" si="270"/>
        <v>2888</v>
      </c>
      <c r="M1014" s="7">
        <f t="shared" si="271"/>
        <v>6735.5</v>
      </c>
      <c r="N1014" s="7">
        <v>0</v>
      </c>
      <c r="O1014" s="7">
        <f t="shared" si="272"/>
        <v>19810.55</v>
      </c>
      <c r="P1014" s="7">
        <v>25</v>
      </c>
      <c r="Q1014" s="7">
        <v>500</v>
      </c>
      <c r="R1014" s="7">
        <v>0</v>
      </c>
      <c r="S1014" s="7">
        <v>1393.43</v>
      </c>
      <c r="T1014" s="7">
        <v>100</v>
      </c>
      <c r="U1014" s="7">
        <f t="shared" si="273"/>
        <v>10929.312291666667</v>
      </c>
      <c r="V1014" s="7">
        <v>0</v>
      </c>
      <c r="W1014" s="7">
        <f t="shared" si="282"/>
        <v>12947.742291666667</v>
      </c>
      <c r="X1014" s="7">
        <f t="shared" si="275"/>
        <v>5614.5</v>
      </c>
      <c r="Y1014" s="7">
        <f t="shared" si="280"/>
        <v>13480.5</v>
      </c>
      <c r="Z1014" s="7">
        <f t="shared" si="277"/>
        <v>76437.757708333331</v>
      </c>
      <c r="AA1014" s="7" t="s">
        <v>610</v>
      </c>
      <c r="AB1014" s="7">
        <v>2023</v>
      </c>
    </row>
    <row r="1015" spans="1:28" x14ac:dyDescent="0.25">
      <c r="A1015" s="7">
        <v>31</v>
      </c>
      <c r="B1015" s="7" t="s">
        <v>153</v>
      </c>
      <c r="C1015" s="7" t="s">
        <v>102</v>
      </c>
      <c r="D1015" s="7" t="s">
        <v>17</v>
      </c>
      <c r="E1015" s="7" t="s">
        <v>76</v>
      </c>
      <c r="F1015" s="7" t="s">
        <v>84</v>
      </c>
      <c r="G1015" s="7">
        <v>95000</v>
      </c>
      <c r="H1015" s="7">
        <f t="shared" si="278"/>
        <v>87808.07</v>
      </c>
      <c r="I1015" s="7">
        <f t="shared" si="267"/>
        <v>2726.5</v>
      </c>
      <c r="J1015" s="7">
        <f t="shared" si="268"/>
        <v>6744.9999999999991</v>
      </c>
      <c r="K1015" s="7">
        <f t="shared" si="269"/>
        <v>715.55</v>
      </c>
      <c r="L1015" s="7">
        <f t="shared" si="270"/>
        <v>2888</v>
      </c>
      <c r="M1015" s="7">
        <f t="shared" si="271"/>
        <v>6735.5</v>
      </c>
      <c r="N1015" s="7">
        <v>1577.43</v>
      </c>
      <c r="O1015" s="7">
        <f t="shared" si="272"/>
        <v>21387.98</v>
      </c>
      <c r="P1015" s="7">
        <v>25</v>
      </c>
      <c r="Q1015" s="7">
        <v>3052.23</v>
      </c>
      <c r="R1015" s="7">
        <v>0</v>
      </c>
      <c r="S1015" s="7">
        <v>1369.28</v>
      </c>
      <c r="T1015" s="7">
        <v>100</v>
      </c>
      <c r="U1015" s="7">
        <f t="shared" si="273"/>
        <v>10534.954791666669</v>
      </c>
      <c r="V1015" s="7">
        <v>0</v>
      </c>
      <c r="W1015" s="7">
        <f t="shared" si="282"/>
        <v>15081.464791666669</v>
      </c>
      <c r="X1015" s="7">
        <f t="shared" si="275"/>
        <v>7191.93</v>
      </c>
      <c r="Y1015" s="7">
        <f t="shared" si="280"/>
        <v>13480.5</v>
      </c>
      <c r="Z1015" s="7">
        <f t="shared" si="277"/>
        <v>72726.605208333334</v>
      </c>
      <c r="AA1015" s="7" t="s">
        <v>610</v>
      </c>
      <c r="AB1015" s="7">
        <v>2023</v>
      </c>
    </row>
    <row r="1016" spans="1:28" x14ac:dyDescent="0.25">
      <c r="A1016" s="7">
        <v>32</v>
      </c>
      <c r="B1016" s="7" t="s">
        <v>871</v>
      </c>
      <c r="C1016" s="7" t="s">
        <v>103</v>
      </c>
      <c r="D1016" s="7" t="s">
        <v>800</v>
      </c>
      <c r="E1016" s="7" t="s">
        <v>83</v>
      </c>
      <c r="F1016" s="7" t="s">
        <v>84</v>
      </c>
      <c r="G1016" s="7">
        <v>48000</v>
      </c>
      <c r="H1016" s="7">
        <f t="shared" si="278"/>
        <v>45163.199999999997</v>
      </c>
      <c r="I1016" s="7">
        <f t="shared" si="267"/>
        <v>1377.6</v>
      </c>
      <c r="J1016" s="7">
        <f t="shared" si="268"/>
        <v>3407.9999999999995</v>
      </c>
      <c r="K1016" s="7">
        <f t="shared" si="269"/>
        <v>528</v>
      </c>
      <c r="L1016" s="7">
        <f t="shared" si="270"/>
        <v>1459.2</v>
      </c>
      <c r="M1016" s="7">
        <f t="shared" si="271"/>
        <v>3403.2000000000003</v>
      </c>
      <c r="N1016" s="7">
        <v>0</v>
      </c>
      <c r="O1016" s="7">
        <f t="shared" si="272"/>
        <v>10176</v>
      </c>
      <c r="P1016" s="7">
        <v>25</v>
      </c>
      <c r="Q1016" s="7">
        <v>0</v>
      </c>
      <c r="R1016" s="7">
        <v>0</v>
      </c>
      <c r="S1016" s="7">
        <v>549.94000000000005</v>
      </c>
      <c r="T1016" s="7">
        <v>100</v>
      </c>
      <c r="U1016" s="7">
        <f t="shared" si="273"/>
        <v>1571.7298749999989</v>
      </c>
      <c r="V1016" s="7">
        <v>0</v>
      </c>
      <c r="W1016" s="7">
        <f t="shared" si="282"/>
        <v>2246.6698749999987</v>
      </c>
      <c r="X1016" s="7">
        <f t="shared" si="275"/>
        <v>2836.8</v>
      </c>
      <c r="Y1016" s="7">
        <f t="shared" si="280"/>
        <v>6811.2</v>
      </c>
      <c r="Z1016" s="7">
        <f t="shared" si="277"/>
        <v>42916.530125000005</v>
      </c>
      <c r="AA1016" s="7" t="s">
        <v>610</v>
      </c>
      <c r="AB1016" s="7">
        <v>2023</v>
      </c>
    </row>
    <row r="1017" spans="1:28" x14ac:dyDescent="0.25">
      <c r="A1017" s="7">
        <v>33</v>
      </c>
      <c r="B1017" s="7" t="s">
        <v>872</v>
      </c>
      <c r="C1017" s="7" t="s">
        <v>103</v>
      </c>
      <c r="D1017" s="7" t="s">
        <v>793</v>
      </c>
      <c r="E1017" s="7" t="s">
        <v>72</v>
      </c>
      <c r="F1017" s="7" t="s">
        <v>84</v>
      </c>
      <c r="G1017" s="7">
        <v>48000</v>
      </c>
      <c r="H1017" s="7">
        <f t="shared" si="278"/>
        <v>45163.199999999997</v>
      </c>
      <c r="I1017" s="7">
        <f t="shared" si="267"/>
        <v>1377.6</v>
      </c>
      <c r="J1017" s="7">
        <f t="shared" si="268"/>
        <v>3407.9999999999995</v>
      </c>
      <c r="K1017" s="7">
        <f t="shared" si="269"/>
        <v>528</v>
      </c>
      <c r="L1017" s="7">
        <f t="shared" si="270"/>
        <v>1459.2</v>
      </c>
      <c r="M1017" s="7">
        <f t="shared" si="271"/>
        <v>3403.2000000000003</v>
      </c>
      <c r="N1017" s="7">
        <v>0</v>
      </c>
      <c r="O1017" s="7">
        <f t="shared" si="272"/>
        <v>10176</v>
      </c>
      <c r="P1017" s="7">
        <v>25</v>
      </c>
      <c r="Q1017" s="7">
        <v>6590.74</v>
      </c>
      <c r="R1017" s="7">
        <v>0</v>
      </c>
      <c r="S1017" s="7">
        <v>392</v>
      </c>
      <c r="T1017" s="7">
        <v>100</v>
      </c>
      <c r="U1017" s="7">
        <f t="shared" si="273"/>
        <v>1571.7298749999989</v>
      </c>
      <c r="V1017" s="7">
        <v>0</v>
      </c>
      <c r="W1017" s="7">
        <f t="shared" si="282"/>
        <v>8679.4698749999989</v>
      </c>
      <c r="X1017" s="7">
        <f t="shared" si="275"/>
        <v>2836.8</v>
      </c>
      <c r="Y1017" s="7">
        <f t="shared" si="280"/>
        <v>6811.2</v>
      </c>
      <c r="Z1017" s="7">
        <f t="shared" si="277"/>
        <v>36483.730125000002</v>
      </c>
      <c r="AA1017" s="7" t="s">
        <v>610</v>
      </c>
      <c r="AB1017" s="7">
        <v>2023</v>
      </c>
    </row>
    <row r="1018" spans="1:28" x14ac:dyDescent="0.25">
      <c r="A1018" s="7">
        <v>34</v>
      </c>
      <c r="B1018" s="7" t="s">
        <v>124</v>
      </c>
      <c r="C1018" s="7" t="s">
        <v>103</v>
      </c>
      <c r="D1018" s="7" t="s">
        <v>10</v>
      </c>
      <c r="E1018" s="7" t="s">
        <v>706</v>
      </c>
      <c r="F1018" s="7" t="s">
        <v>84</v>
      </c>
      <c r="G1018" s="7">
        <v>48000</v>
      </c>
      <c r="H1018" s="7">
        <f>+G1018-(I1018+L1018+N1018)</f>
        <v>45163.199999999997</v>
      </c>
      <c r="I1018" s="7">
        <f t="shared" si="267"/>
        <v>1377.6</v>
      </c>
      <c r="J1018" s="7">
        <f t="shared" si="268"/>
        <v>3407.9999999999995</v>
      </c>
      <c r="K1018" s="7">
        <f>IF(G1018&lt;=65050,G1018*1.1%,715.55)</f>
        <v>528</v>
      </c>
      <c r="L1018" s="7">
        <f t="shared" si="270"/>
        <v>1459.2</v>
      </c>
      <c r="M1018" s="7">
        <f t="shared" si="271"/>
        <v>3403.2000000000003</v>
      </c>
      <c r="N1018" s="7">
        <v>0</v>
      </c>
      <c r="O1018" s="7">
        <f>+I1018+J1018+K1018+L1018+M1018+N1018</f>
        <v>10176</v>
      </c>
      <c r="P1018" s="7">
        <v>25</v>
      </c>
      <c r="Q1018" s="7">
        <v>0</v>
      </c>
      <c r="R1018" s="7">
        <v>0</v>
      </c>
      <c r="S1018" s="7">
        <v>1250.52</v>
      </c>
      <c r="T1018" s="7">
        <v>100</v>
      </c>
      <c r="U1018" s="7">
        <f>IF((H1018*12)&gt;867123.01,(79776+(((H1018*12)-867123.01)*0.25))/12,IF((H1018*12)&gt;624329.01,(31216+(((H1018*12)-624329.01)*0.2))/12,IF((H1018*12)&gt;416220.01,(((H1018*12)-416220.01)*0.15)/12,0)))</f>
        <v>1571.7298749999989</v>
      </c>
      <c r="V1018" s="7">
        <v>0</v>
      </c>
      <c r="W1018" s="7">
        <f>P1018+Q1018+R1018+S1018+T1018+U1018-(V1018)</f>
        <v>2947.2498749999986</v>
      </c>
      <c r="X1018" s="7">
        <f>+I1018+L1018+N1018</f>
        <v>2836.8</v>
      </c>
      <c r="Y1018" s="7">
        <f>+J1018+M1018</f>
        <v>6811.2</v>
      </c>
      <c r="Z1018" s="7">
        <f>+G1018-(W1018+X1018)</f>
        <v>42215.950125000003</v>
      </c>
      <c r="AA1018" s="7" t="s">
        <v>610</v>
      </c>
      <c r="AB1018" s="7">
        <v>2023</v>
      </c>
    </row>
    <row r="1019" spans="1:28" x14ac:dyDescent="0.25">
      <c r="A1019" s="7">
        <v>35</v>
      </c>
      <c r="B1019" s="7" t="s">
        <v>833</v>
      </c>
      <c r="C1019" s="7" t="s">
        <v>102</v>
      </c>
      <c r="D1019" s="7" t="s">
        <v>19</v>
      </c>
      <c r="E1019" s="7" t="s">
        <v>73</v>
      </c>
      <c r="F1019" s="7" t="s">
        <v>84</v>
      </c>
      <c r="G1019" s="7">
        <v>60000</v>
      </c>
      <c r="H1019" s="7">
        <f t="shared" si="278"/>
        <v>54876.57</v>
      </c>
      <c r="I1019" s="7">
        <f t="shared" si="267"/>
        <v>1722</v>
      </c>
      <c r="J1019" s="7">
        <f t="shared" si="268"/>
        <v>4260</v>
      </c>
      <c r="K1019" s="7">
        <f t="shared" si="269"/>
        <v>660.00000000000011</v>
      </c>
      <c r="L1019" s="7">
        <f t="shared" si="270"/>
        <v>1824</v>
      </c>
      <c r="M1019" s="7">
        <f t="shared" si="271"/>
        <v>4254</v>
      </c>
      <c r="N1019" s="7">
        <v>1577.43</v>
      </c>
      <c r="O1019" s="7">
        <f t="shared" si="272"/>
        <v>14297.43</v>
      </c>
      <c r="P1019" s="7">
        <v>25</v>
      </c>
      <c r="Q1019" s="7">
        <v>2500</v>
      </c>
      <c r="R1019" s="7">
        <v>0</v>
      </c>
      <c r="S1019" s="7">
        <v>643.91999999999996</v>
      </c>
      <c r="T1019" s="7">
        <v>100</v>
      </c>
      <c r="U1019" s="7">
        <f t="shared" si="273"/>
        <v>3171.1638333333326</v>
      </c>
      <c r="V1019" s="7">
        <v>0</v>
      </c>
      <c r="W1019" s="7">
        <f t="shared" si="282"/>
        <v>6440.0838333333322</v>
      </c>
      <c r="X1019" s="7">
        <f t="shared" si="275"/>
        <v>5123.43</v>
      </c>
      <c r="Y1019" s="7">
        <f t="shared" si="280"/>
        <v>8514</v>
      </c>
      <c r="Z1019" s="7">
        <f t="shared" si="277"/>
        <v>48436.486166666669</v>
      </c>
      <c r="AA1019" s="7" t="s">
        <v>610</v>
      </c>
      <c r="AB1019" s="7">
        <v>2023</v>
      </c>
    </row>
    <row r="1020" spans="1:28" x14ac:dyDescent="0.25">
      <c r="A1020" s="7">
        <v>36</v>
      </c>
      <c r="B1020" s="7" t="s">
        <v>157</v>
      </c>
      <c r="C1020" s="7" t="s">
        <v>102</v>
      </c>
      <c r="D1020" s="7" t="s">
        <v>10</v>
      </c>
      <c r="E1020" s="7" t="s">
        <v>46</v>
      </c>
      <c r="F1020" s="7" t="s">
        <v>84</v>
      </c>
      <c r="G1020" s="7">
        <v>53000</v>
      </c>
      <c r="H1020" s="7">
        <f t="shared" si="278"/>
        <v>49867.7</v>
      </c>
      <c r="I1020" s="7">
        <f t="shared" si="267"/>
        <v>1521.1</v>
      </c>
      <c r="J1020" s="7">
        <f t="shared" si="268"/>
        <v>3762.9999999999995</v>
      </c>
      <c r="K1020" s="7">
        <f t="shared" si="269"/>
        <v>583.00000000000011</v>
      </c>
      <c r="L1020" s="7">
        <f t="shared" si="270"/>
        <v>1611.2</v>
      </c>
      <c r="M1020" s="7">
        <f t="shared" si="271"/>
        <v>3757.7000000000003</v>
      </c>
      <c r="N1020" s="7">
        <v>0</v>
      </c>
      <c r="O1020" s="7">
        <f t="shared" si="272"/>
        <v>11236</v>
      </c>
      <c r="P1020" s="7">
        <v>25</v>
      </c>
      <c r="Q1020" s="7">
        <v>3495.45</v>
      </c>
      <c r="R1020" s="7">
        <v>0</v>
      </c>
      <c r="S1020" s="7">
        <v>922.66</v>
      </c>
      <c r="T1020" s="7">
        <v>100</v>
      </c>
      <c r="U1020" s="7">
        <f t="shared" si="273"/>
        <v>2277.4048749999988</v>
      </c>
      <c r="V1020" s="7">
        <v>0</v>
      </c>
      <c r="W1020" s="7">
        <f t="shared" si="282"/>
        <v>6820.5148749999989</v>
      </c>
      <c r="X1020" s="7">
        <f t="shared" si="275"/>
        <v>3132.3</v>
      </c>
      <c r="Y1020" s="7">
        <f t="shared" si="280"/>
        <v>7520.7</v>
      </c>
      <c r="Z1020" s="7">
        <f t="shared" si="277"/>
        <v>43047.185125000004</v>
      </c>
      <c r="AA1020" s="7" t="s">
        <v>610</v>
      </c>
      <c r="AB1020" s="7">
        <v>2023</v>
      </c>
    </row>
    <row r="1021" spans="1:28" x14ac:dyDescent="0.25">
      <c r="A1021" s="7">
        <v>37</v>
      </c>
      <c r="B1021" s="7" t="s">
        <v>158</v>
      </c>
      <c r="C1021" s="7" t="s">
        <v>102</v>
      </c>
      <c r="D1021" s="7" t="s">
        <v>834</v>
      </c>
      <c r="E1021" s="7" t="s">
        <v>874</v>
      </c>
      <c r="F1021" s="7" t="s">
        <v>84</v>
      </c>
      <c r="G1021" s="7">
        <v>60000</v>
      </c>
      <c r="H1021" s="7">
        <f t="shared" si="278"/>
        <v>56454</v>
      </c>
      <c r="I1021" s="7">
        <f t="shared" si="267"/>
        <v>1722</v>
      </c>
      <c r="J1021" s="7">
        <f t="shared" si="268"/>
        <v>4260</v>
      </c>
      <c r="K1021" s="7">
        <f t="shared" si="269"/>
        <v>660.00000000000011</v>
      </c>
      <c r="L1021" s="7">
        <f t="shared" si="270"/>
        <v>1824</v>
      </c>
      <c r="M1021" s="7">
        <f t="shared" si="271"/>
        <v>4254</v>
      </c>
      <c r="N1021" s="7">
        <v>0</v>
      </c>
      <c r="O1021" s="7">
        <f t="shared" si="272"/>
        <v>12720</v>
      </c>
      <c r="P1021" s="7">
        <v>25</v>
      </c>
      <c r="Q1021" s="7">
        <v>0</v>
      </c>
      <c r="R1021" s="7">
        <v>0</v>
      </c>
      <c r="S1021" s="7">
        <v>412.77</v>
      </c>
      <c r="T1021" s="7">
        <v>100</v>
      </c>
      <c r="U1021" s="7">
        <v>0</v>
      </c>
      <c r="V1021" s="7">
        <v>0</v>
      </c>
      <c r="W1021" s="7">
        <f t="shared" si="282"/>
        <v>537.77</v>
      </c>
      <c r="X1021" s="7">
        <f t="shared" si="275"/>
        <v>3546</v>
      </c>
      <c r="Y1021" s="7">
        <f t="shared" si="280"/>
        <v>8514</v>
      </c>
      <c r="Z1021" s="7">
        <f t="shared" si="277"/>
        <v>55916.23</v>
      </c>
      <c r="AA1021" s="7" t="s">
        <v>610</v>
      </c>
      <c r="AB1021" s="7">
        <v>2023</v>
      </c>
    </row>
    <row r="1022" spans="1:28" x14ac:dyDescent="0.25">
      <c r="A1022" s="7">
        <v>38</v>
      </c>
      <c r="B1022" s="7" t="s">
        <v>159</v>
      </c>
      <c r="C1022" s="7" t="s">
        <v>103</v>
      </c>
      <c r="D1022" s="7" t="s">
        <v>21</v>
      </c>
      <c r="E1022" s="7" t="s">
        <v>68</v>
      </c>
      <c r="F1022" s="7" t="s">
        <v>84</v>
      </c>
      <c r="G1022" s="7">
        <v>60000</v>
      </c>
      <c r="H1022" s="7">
        <f t="shared" si="278"/>
        <v>54876.57</v>
      </c>
      <c r="I1022" s="7">
        <f t="shared" si="267"/>
        <v>1722</v>
      </c>
      <c r="J1022" s="7">
        <f t="shared" si="268"/>
        <v>4260</v>
      </c>
      <c r="K1022" s="7">
        <f t="shared" si="269"/>
        <v>660.00000000000011</v>
      </c>
      <c r="L1022" s="7">
        <f t="shared" si="270"/>
        <v>1824</v>
      </c>
      <c r="M1022" s="7">
        <f t="shared" si="271"/>
        <v>4254</v>
      </c>
      <c r="N1022" s="7">
        <v>1577.43</v>
      </c>
      <c r="O1022" s="7">
        <f t="shared" si="272"/>
        <v>14297.43</v>
      </c>
      <c r="P1022" s="7">
        <v>25</v>
      </c>
      <c r="Q1022" s="7">
        <v>3495.45</v>
      </c>
      <c r="R1022" s="7">
        <v>0</v>
      </c>
      <c r="S1022" s="7">
        <v>967.09</v>
      </c>
      <c r="T1022" s="7">
        <v>100</v>
      </c>
      <c r="U1022" s="7">
        <f t="shared" si="273"/>
        <v>3171.1638333333326</v>
      </c>
      <c r="V1022" s="7">
        <v>0</v>
      </c>
      <c r="W1022" s="7">
        <f t="shared" si="282"/>
        <v>7758.703833333333</v>
      </c>
      <c r="X1022" s="7">
        <f t="shared" si="275"/>
        <v>5123.43</v>
      </c>
      <c r="Y1022" s="7">
        <f t="shared" si="280"/>
        <v>8514</v>
      </c>
      <c r="Z1022" s="7">
        <f t="shared" si="277"/>
        <v>47117.866166666667</v>
      </c>
      <c r="AA1022" s="7" t="s">
        <v>610</v>
      </c>
      <c r="AB1022" s="7">
        <v>2023</v>
      </c>
    </row>
    <row r="1023" spans="1:28" x14ac:dyDescent="0.25">
      <c r="A1023" s="7">
        <v>39</v>
      </c>
      <c r="B1023" s="7" t="s">
        <v>150</v>
      </c>
      <c r="C1023" s="7" t="s">
        <v>102</v>
      </c>
      <c r="D1023" s="7" t="s">
        <v>16</v>
      </c>
      <c r="E1023" s="7" t="s">
        <v>45</v>
      </c>
      <c r="F1023" s="7" t="s">
        <v>84</v>
      </c>
      <c r="G1023" s="7">
        <v>60000</v>
      </c>
      <c r="H1023" s="7">
        <f>+G1023-(I1023+L1023+N1023)</f>
        <v>56454</v>
      </c>
      <c r="I1023" s="7">
        <f t="shared" si="267"/>
        <v>1722</v>
      </c>
      <c r="J1023" s="7">
        <f t="shared" si="268"/>
        <v>4260</v>
      </c>
      <c r="K1023" s="7">
        <f t="shared" si="269"/>
        <v>660.00000000000011</v>
      </c>
      <c r="L1023" s="7">
        <f t="shared" si="270"/>
        <v>1824</v>
      </c>
      <c r="M1023" s="7">
        <f t="shared" si="271"/>
        <v>4254</v>
      </c>
      <c r="N1023" s="7">
        <v>0</v>
      </c>
      <c r="O1023" s="7">
        <f>+I1023+J1023+K1023+L1023+M1023+N1023</f>
        <v>12720</v>
      </c>
      <c r="P1023" s="7">
        <v>25</v>
      </c>
      <c r="Q1023" s="7">
        <v>0</v>
      </c>
      <c r="R1023" s="7">
        <v>0</v>
      </c>
      <c r="S1023" s="7">
        <v>634.61</v>
      </c>
      <c r="T1023" s="7">
        <v>100</v>
      </c>
      <c r="U1023" s="7">
        <f t="shared" si="273"/>
        <v>3486.6498333333329</v>
      </c>
      <c r="V1023" s="7">
        <v>0</v>
      </c>
      <c r="W1023" s="7">
        <f>P1023+Q1023+R1023+S1023+T1023+U1023</f>
        <v>4246.2598333333326</v>
      </c>
      <c r="X1023" s="7">
        <f>+I1023+L1023+N1023</f>
        <v>3546</v>
      </c>
      <c r="Y1023" s="7">
        <f>+J1023+M1023</f>
        <v>8514</v>
      </c>
      <c r="Z1023" s="7">
        <f>+G1023-(W1023+X1023)</f>
        <v>52207.74016666667</v>
      </c>
      <c r="AA1023" s="7" t="s">
        <v>610</v>
      </c>
      <c r="AB1023" s="7">
        <v>2023</v>
      </c>
    </row>
    <row r="1024" spans="1:28" x14ac:dyDescent="0.25">
      <c r="A1024" s="7">
        <v>40</v>
      </c>
      <c r="B1024" s="7" t="s">
        <v>160</v>
      </c>
      <c r="C1024" s="7" t="s">
        <v>102</v>
      </c>
      <c r="D1024" s="7" t="s">
        <v>4</v>
      </c>
      <c r="E1024" s="7" t="s">
        <v>93</v>
      </c>
      <c r="F1024" s="7" t="s">
        <v>84</v>
      </c>
      <c r="G1024" s="7">
        <v>60000</v>
      </c>
      <c r="H1024" s="7">
        <f t="shared" si="278"/>
        <v>56454</v>
      </c>
      <c r="I1024" s="7">
        <f t="shared" si="267"/>
        <v>1722</v>
      </c>
      <c r="J1024" s="7">
        <f t="shared" si="268"/>
        <v>4260</v>
      </c>
      <c r="K1024" s="7">
        <f t="shared" si="269"/>
        <v>660.00000000000011</v>
      </c>
      <c r="L1024" s="7">
        <f t="shared" si="270"/>
        <v>1824</v>
      </c>
      <c r="M1024" s="7">
        <f t="shared" si="271"/>
        <v>4254</v>
      </c>
      <c r="N1024" s="7">
        <v>0</v>
      </c>
      <c r="O1024" s="7">
        <f t="shared" si="272"/>
        <v>12720</v>
      </c>
      <c r="P1024" s="7">
        <v>25</v>
      </c>
      <c r="Q1024" s="7">
        <v>2458.4</v>
      </c>
      <c r="R1024" s="7">
        <v>0</v>
      </c>
      <c r="S1024" s="7">
        <v>1761.98</v>
      </c>
      <c r="T1024" s="7">
        <v>100</v>
      </c>
      <c r="U1024" s="7">
        <f t="shared" si="273"/>
        <v>3486.6498333333329</v>
      </c>
      <c r="V1024" s="7">
        <v>0</v>
      </c>
      <c r="W1024" s="7">
        <f t="shared" si="282"/>
        <v>7832.029833333333</v>
      </c>
      <c r="X1024" s="7">
        <f t="shared" si="275"/>
        <v>3546</v>
      </c>
      <c r="Y1024" s="7">
        <f t="shared" si="280"/>
        <v>8514</v>
      </c>
      <c r="Z1024" s="7">
        <f t="shared" si="277"/>
        <v>48621.970166666666</v>
      </c>
      <c r="AA1024" s="7" t="s">
        <v>610</v>
      </c>
      <c r="AB1024" s="7">
        <v>2023</v>
      </c>
    </row>
    <row r="1025" spans="1:28" x14ac:dyDescent="0.25">
      <c r="A1025" s="7">
        <v>41</v>
      </c>
      <c r="B1025" s="7" t="s">
        <v>809</v>
      </c>
      <c r="C1025" s="7" t="s">
        <v>102</v>
      </c>
      <c r="D1025" s="7" t="s">
        <v>12</v>
      </c>
      <c r="E1025" s="7" t="s">
        <v>75</v>
      </c>
      <c r="F1025" s="7" t="s">
        <v>99</v>
      </c>
      <c r="G1025" s="7">
        <v>65000</v>
      </c>
      <c r="H1025" s="7">
        <f t="shared" si="278"/>
        <v>61158.5</v>
      </c>
      <c r="I1025" s="7">
        <f t="shared" si="267"/>
        <v>1865.5</v>
      </c>
      <c r="J1025" s="7">
        <f t="shared" si="268"/>
        <v>4615</v>
      </c>
      <c r="K1025" s="7">
        <f t="shared" si="269"/>
        <v>715.00000000000011</v>
      </c>
      <c r="L1025" s="7">
        <f t="shared" si="270"/>
        <v>1976</v>
      </c>
      <c r="M1025" s="7">
        <f t="shared" si="271"/>
        <v>4608.5</v>
      </c>
      <c r="N1025" s="7">
        <v>0</v>
      </c>
      <c r="O1025" s="7">
        <f t="shared" si="272"/>
        <v>13780</v>
      </c>
      <c r="P1025" s="7">
        <v>25</v>
      </c>
      <c r="Q1025" s="7">
        <v>7689.07</v>
      </c>
      <c r="R1025" s="7">
        <v>0</v>
      </c>
      <c r="S1025" s="7">
        <v>699.78</v>
      </c>
      <c r="T1025" s="7">
        <v>100</v>
      </c>
      <c r="U1025" s="7">
        <f t="shared" si="273"/>
        <v>4427.5498333333335</v>
      </c>
      <c r="V1025" s="7">
        <v>0</v>
      </c>
      <c r="W1025" s="7">
        <f t="shared" si="282"/>
        <v>12941.399833333333</v>
      </c>
      <c r="X1025" s="7">
        <f t="shared" si="275"/>
        <v>3841.5</v>
      </c>
      <c r="Y1025" s="7">
        <f t="shared" si="280"/>
        <v>9223.5</v>
      </c>
      <c r="Z1025" s="7">
        <f t="shared" si="277"/>
        <v>48217.100166666671</v>
      </c>
      <c r="AA1025" s="7" t="s">
        <v>610</v>
      </c>
      <c r="AB1025" s="7">
        <v>2023</v>
      </c>
    </row>
    <row r="1026" spans="1:28" x14ac:dyDescent="0.25">
      <c r="A1026" s="7">
        <v>42</v>
      </c>
      <c r="B1026" s="7" t="s">
        <v>162</v>
      </c>
      <c r="C1026" s="7" t="s">
        <v>102</v>
      </c>
      <c r="D1026" s="7" t="s">
        <v>15</v>
      </c>
      <c r="E1026" s="7" t="s">
        <v>92</v>
      </c>
      <c r="F1026" s="7" t="s">
        <v>99</v>
      </c>
      <c r="G1026" s="7">
        <v>70000</v>
      </c>
      <c r="H1026" s="7">
        <f t="shared" si="278"/>
        <v>61130.71</v>
      </c>
      <c r="I1026" s="7">
        <f t="shared" si="267"/>
        <v>2009</v>
      </c>
      <c r="J1026" s="7">
        <f t="shared" si="268"/>
        <v>4970</v>
      </c>
      <c r="K1026" s="7">
        <f t="shared" si="269"/>
        <v>715.55</v>
      </c>
      <c r="L1026" s="7">
        <f t="shared" si="270"/>
        <v>2128</v>
      </c>
      <c r="M1026" s="7">
        <f t="shared" si="271"/>
        <v>4963</v>
      </c>
      <c r="N1026" s="7">
        <v>4732.29</v>
      </c>
      <c r="O1026" s="7">
        <f t="shared" si="272"/>
        <v>19517.84</v>
      </c>
      <c r="P1026" s="7">
        <v>25</v>
      </c>
      <c r="Q1026" s="7">
        <v>0</v>
      </c>
      <c r="R1026" s="7">
        <v>0</v>
      </c>
      <c r="S1026" s="7">
        <v>1004.71</v>
      </c>
      <c r="T1026" s="7">
        <v>100</v>
      </c>
      <c r="U1026" s="7">
        <f t="shared" si="273"/>
        <v>4421.9918333333335</v>
      </c>
      <c r="V1026" s="7">
        <v>0</v>
      </c>
      <c r="W1026" s="7">
        <f t="shared" si="282"/>
        <v>5551.7018333333335</v>
      </c>
      <c r="X1026" s="7">
        <f t="shared" si="275"/>
        <v>8869.2900000000009</v>
      </c>
      <c r="Y1026" s="7">
        <f t="shared" si="280"/>
        <v>9933</v>
      </c>
      <c r="Z1026" s="7">
        <f t="shared" si="277"/>
        <v>55579.008166666667</v>
      </c>
      <c r="AA1026" s="7" t="s">
        <v>610</v>
      </c>
      <c r="AB1026" s="7">
        <v>2023</v>
      </c>
    </row>
    <row r="1027" spans="1:28" x14ac:dyDescent="0.25">
      <c r="A1027" s="7">
        <v>43</v>
      </c>
      <c r="B1027" s="7" t="s">
        <v>810</v>
      </c>
      <c r="C1027" s="7" t="s">
        <v>102</v>
      </c>
      <c r="D1027" s="7" t="s">
        <v>811</v>
      </c>
      <c r="E1027" s="7" t="s">
        <v>62</v>
      </c>
      <c r="F1027" s="7" t="s">
        <v>99</v>
      </c>
      <c r="G1027" s="7">
        <v>125000</v>
      </c>
      <c r="H1027" s="7">
        <f>+G1027-(I1027+L1027+N1027)</f>
        <v>116035.07</v>
      </c>
      <c r="I1027" s="7">
        <f t="shared" si="267"/>
        <v>3587.5</v>
      </c>
      <c r="J1027" s="7">
        <f t="shared" si="268"/>
        <v>8875</v>
      </c>
      <c r="K1027" s="7">
        <f t="shared" si="269"/>
        <v>715.55</v>
      </c>
      <c r="L1027" s="7">
        <f t="shared" si="270"/>
        <v>3800</v>
      </c>
      <c r="M1027" s="7">
        <f t="shared" si="271"/>
        <v>8862.5</v>
      </c>
      <c r="N1027" s="7">
        <v>1577.43</v>
      </c>
      <c r="O1027" s="7">
        <f>+I1027+J1027+K1027+L1027+M1027+N1027</f>
        <v>27417.98</v>
      </c>
      <c r="P1027" s="7">
        <v>25</v>
      </c>
      <c r="Q1027" s="7">
        <v>2000</v>
      </c>
      <c r="R1027" s="7">
        <v>0</v>
      </c>
      <c r="S1027" s="7">
        <v>0</v>
      </c>
      <c r="T1027" s="7">
        <v>100</v>
      </c>
      <c r="U1027" s="7">
        <f t="shared" si="273"/>
        <v>17591.704791666667</v>
      </c>
      <c r="V1027" s="7">
        <v>0</v>
      </c>
      <c r="W1027" s="7">
        <f>P1027+Q1027+R1027+S1027+T1027+U1027</f>
        <v>19716.704791666667</v>
      </c>
      <c r="X1027" s="7">
        <f>+I1027+L1027+N1027</f>
        <v>8964.93</v>
      </c>
      <c r="Y1027" s="7">
        <f>+J1027+M1027</f>
        <v>17737.5</v>
      </c>
      <c r="Z1027" s="7">
        <f>+G1027-(W1027+X1027)</f>
        <v>96318.365208333329</v>
      </c>
      <c r="AA1027" s="7" t="s">
        <v>610</v>
      </c>
      <c r="AB1027" s="7">
        <v>2023</v>
      </c>
    </row>
    <row r="1028" spans="1:28" x14ac:dyDescent="0.25">
      <c r="A1028" s="7">
        <v>44</v>
      </c>
      <c r="B1028" s="7" t="s">
        <v>812</v>
      </c>
      <c r="C1028" s="7" t="s">
        <v>102</v>
      </c>
      <c r="D1028" s="7" t="s">
        <v>811</v>
      </c>
      <c r="E1028" s="7" t="s">
        <v>62</v>
      </c>
      <c r="F1028" s="7" t="s">
        <v>99</v>
      </c>
      <c r="G1028" s="7">
        <v>80000</v>
      </c>
      <c r="H1028" s="7">
        <f>+G1028-(I1028+L1028+N1028)</f>
        <v>75272</v>
      </c>
      <c r="I1028" s="7">
        <f t="shared" si="267"/>
        <v>2296</v>
      </c>
      <c r="J1028" s="7">
        <f t="shared" si="268"/>
        <v>5679.9999999999991</v>
      </c>
      <c r="K1028" s="7">
        <f t="shared" si="269"/>
        <v>715.55</v>
      </c>
      <c r="L1028" s="7">
        <f t="shared" si="270"/>
        <v>2432</v>
      </c>
      <c r="M1028" s="7">
        <f t="shared" si="271"/>
        <v>5672</v>
      </c>
      <c r="N1028" s="7">
        <v>0</v>
      </c>
      <c r="O1028" s="7">
        <f>+I1028+J1028+K1028+L1028+M1028+N1028</f>
        <v>16795.55</v>
      </c>
      <c r="P1028" s="7">
        <v>25</v>
      </c>
      <c r="Q1028" s="7">
        <v>1000</v>
      </c>
      <c r="R1028" s="7">
        <v>0</v>
      </c>
      <c r="S1028" s="7">
        <v>398.64</v>
      </c>
      <c r="T1028" s="7">
        <v>100</v>
      </c>
      <c r="U1028" s="7">
        <f t="shared" si="273"/>
        <v>7400.9372916666662</v>
      </c>
      <c r="V1028" s="7">
        <v>0</v>
      </c>
      <c r="W1028" s="7">
        <f>P1028+Q1028+R1028+S1028+T1028+U1028</f>
        <v>8924.5772916666665</v>
      </c>
      <c r="X1028" s="7">
        <f>+I1028+L1028+N1028</f>
        <v>4728</v>
      </c>
      <c r="Y1028" s="7">
        <f>+J1028+M1028</f>
        <v>11352</v>
      </c>
      <c r="Z1028" s="7">
        <f>+G1028-(W1028+X1028)</f>
        <v>66347.422708333339</v>
      </c>
      <c r="AA1028" s="7" t="s">
        <v>610</v>
      </c>
      <c r="AB1028" s="7">
        <v>2023</v>
      </c>
    </row>
    <row r="1029" spans="1:28" x14ac:dyDescent="0.25">
      <c r="A1029" s="7">
        <v>45</v>
      </c>
      <c r="B1029" s="7" t="s">
        <v>816</v>
      </c>
      <c r="C1029" s="7" t="s">
        <v>103</v>
      </c>
      <c r="D1029" s="7" t="s">
        <v>811</v>
      </c>
      <c r="E1029" s="7" t="s">
        <v>92</v>
      </c>
      <c r="F1029" s="7" t="s">
        <v>99</v>
      </c>
      <c r="G1029" s="7">
        <v>80000</v>
      </c>
      <c r="H1029" s="7">
        <f t="shared" si="278"/>
        <v>75272</v>
      </c>
      <c r="I1029" s="7">
        <f t="shared" si="267"/>
        <v>2296</v>
      </c>
      <c r="J1029" s="7">
        <f t="shared" si="268"/>
        <v>5679.9999999999991</v>
      </c>
      <c r="K1029" s="7">
        <f t="shared" si="269"/>
        <v>715.55</v>
      </c>
      <c r="L1029" s="7">
        <f t="shared" si="270"/>
        <v>2432</v>
      </c>
      <c r="M1029" s="7">
        <f t="shared" si="271"/>
        <v>5672</v>
      </c>
      <c r="N1029" s="7">
        <v>0</v>
      </c>
      <c r="O1029" s="7">
        <f t="shared" si="272"/>
        <v>16795.55</v>
      </c>
      <c r="P1029" s="7">
        <v>25</v>
      </c>
      <c r="Q1029" s="7">
        <v>0</v>
      </c>
      <c r="R1029" s="7">
        <v>0</v>
      </c>
      <c r="S1029" s="7">
        <v>0</v>
      </c>
      <c r="T1029" s="7">
        <v>100</v>
      </c>
      <c r="U1029" s="7">
        <f t="shared" si="273"/>
        <v>7400.9372916666662</v>
      </c>
      <c r="V1029" s="7">
        <v>0</v>
      </c>
      <c r="W1029" s="7">
        <f t="shared" si="282"/>
        <v>7525.9372916666662</v>
      </c>
      <c r="X1029" s="7">
        <f t="shared" si="275"/>
        <v>4728</v>
      </c>
      <c r="Y1029" s="7">
        <f t="shared" si="280"/>
        <v>11352</v>
      </c>
      <c r="Z1029" s="7">
        <f t="shared" si="277"/>
        <v>67746.062708333338</v>
      </c>
      <c r="AA1029" s="7" t="s">
        <v>610</v>
      </c>
      <c r="AB1029" s="7">
        <v>2023</v>
      </c>
    </row>
    <row r="1030" spans="1:28" x14ac:dyDescent="0.25">
      <c r="A1030" s="7">
        <v>46</v>
      </c>
      <c r="B1030" s="7" t="s">
        <v>877</v>
      </c>
      <c r="C1030" s="7" t="s">
        <v>103</v>
      </c>
      <c r="D1030" s="7" t="s">
        <v>10</v>
      </c>
      <c r="E1030" s="7" t="s">
        <v>32</v>
      </c>
      <c r="F1030" s="7" t="s">
        <v>84</v>
      </c>
      <c r="G1030" s="7">
        <v>46000</v>
      </c>
      <c r="H1030" s="7">
        <f t="shared" si="278"/>
        <v>43281.4</v>
      </c>
      <c r="I1030" s="7">
        <f t="shared" si="267"/>
        <v>1320.2</v>
      </c>
      <c r="J1030" s="7">
        <f t="shared" si="268"/>
        <v>3265.9999999999995</v>
      </c>
      <c r="K1030" s="7">
        <f t="shared" si="269"/>
        <v>506.00000000000006</v>
      </c>
      <c r="L1030" s="7">
        <f t="shared" si="270"/>
        <v>1398.4</v>
      </c>
      <c r="M1030" s="7">
        <f t="shared" si="271"/>
        <v>3261.4</v>
      </c>
      <c r="N1030" s="7">
        <v>0</v>
      </c>
      <c r="O1030" s="7">
        <f t="shared" si="272"/>
        <v>9752</v>
      </c>
      <c r="P1030" s="7">
        <v>25</v>
      </c>
      <c r="Q1030" s="7">
        <v>0</v>
      </c>
      <c r="R1030" s="7">
        <v>0</v>
      </c>
      <c r="S1030" s="7">
        <v>0</v>
      </c>
      <c r="T1030" s="7">
        <v>100</v>
      </c>
      <c r="U1030" s="7">
        <f t="shared" si="273"/>
        <v>1289.4598750000005</v>
      </c>
      <c r="V1030" s="7">
        <v>0</v>
      </c>
      <c r="W1030" s="7">
        <f t="shared" si="282"/>
        <v>1414.4598750000005</v>
      </c>
      <c r="X1030" s="7">
        <f t="shared" si="275"/>
        <v>2718.6000000000004</v>
      </c>
      <c r="Y1030" s="7">
        <f t="shared" si="280"/>
        <v>6527.4</v>
      </c>
      <c r="Z1030" s="7">
        <f t="shared" si="277"/>
        <v>41866.940125000001</v>
      </c>
      <c r="AA1030" s="7" t="s">
        <v>610</v>
      </c>
      <c r="AB1030" s="7">
        <v>2023</v>
      </c>
    </row>
    <row r="1031" spans="1:28" x14ac:dyDescent="0.25">
      <c r="A1031" s="7">
        <v>47</v>
      </c>
      <c r="B1031" s="7" t="s">
        <v>167</v>
      </c>
      <c r="C1031" s="7" t="s">
        <v>102</v>
      </c>
      <c r="D1031" s="7" t="s">
        <v>6</v>
      </c>
      <c r="E1031" s="7" t="s">
        <v>36</v>
      </c>
      <c r="F1031" s="7" t="s">
        <v>100</v>
      </c>
      <c r="G1031" s="7">
        <v>46000</v>
      </c>
      <c r="H1031" s="7">
        <f t="shared" si="278"/>
        <v>43281.4</v>
      </c>
      <c r="I1031" s="7">
        <f t="shared" si="267"/>
        <v>1320.2</v>
      </c>
      <c r="J1031" s="7">
        <f t="shared" si="268"/>
        <v>3265.9999999999995</v>
      </c>
      <c r="K1031" s="7">
        <f t="shared" si="269"/>
        <v>506.00000000000006</v>
      </c>
      <c r="L1031" s="7">
        <f t="shared" si="270"/>
        <v>1398.4</v>
      </c>
      <c r="M1031" s="7">
        <f t="shared" si="271"/>
        <v>3261.4</v>
      </c>
      <c r="N1031" s="7">
        <v>0</v>
      </c>
      <c r="O1031" s="7">
        <f t="shared" si="272"/>
        <v>9752</v>
      </c>
      <c r="P1031" s="7">
        <v>25</v>
      </c>
      <c r="Q1031" s="7">
        <v>5667</v>
      </c>
      <c r="R1031" s="7">
        <v>0</v>
      </c>
      <c r="S1031" s="7">
        <v>259.2</v>
      </c>
      <c r="T1031" s="7">
        <v>100</v>
      </c>
      <c r="U1031" s="7">
        <v>0</v>
      </c>
      <c r="V1031" s="7">
        <v>0</v>
      </c>
      <c r="W1031" s="7">
        <f t="shared" si="282"/>
        <v>6051.2</v>
      </c>
      <c r="X1031" s="7">
        <f t="shared" si="275"/>
        <v>2718.6000000000004</v>
      </c>
      <c r="Y1031" s="7">
        <f t="shared" si="280"/>
        <v>6527.4</v>
      </c>
      <c r="Z1031" s="7">
        <f t="shared" si="277"/>
        <v>37230.199999999997</v>
      </c>
      <c r="AA1031" s="7" t="s">
        <v>610</v>
      </c>
      <c r="AB1031" s="7">
        <v>2023</v>
      </c>
    </row>
    <row r="1032" spans="1:28" x14ac:dyDescent="0.25">
      <c r="A1032" s="7">
        <v>48</v>
      </c>
      <c r="B1032" s="7" t="s">
        <v>169</v>
      </c>
      <c r="C1032" s="7" t="s">
        <v>102</v>
      </c>
      <c r="D1032" s="7" t="s">
        <v>6</v>
      </c>
      <c r="E1032" s="7" t="s">
        <v>36</v>
      </c>
      <c r="F1032" s="7" t="s">
        <v>100</v>
      </c>
      <c r="G1032" s="7">
        <v>36000</v>
      </c>
      <c r="H1032" s="7">
        <f t="shared" si="278"/>
        <v>33872.400000000001</v>
      </c>
      <c r="I1032" s="7">
        <f t="shared" si="267"/>
        <v>1033.2</v>
      </c>
      <c r="J1032" s="7">
        <f t="shared" si="268"/>
        <v>2555.9999999999995</v>
      </c>
      <c r="K1032" s="7">
        <f t="shared" si="269"/>
        <v>396.00000000000006</v>
      </c>
      <c r="L1032" s="7">
        <f t="shared" si="270"/>
        <v>1094.4000000000001</v>
      </c>
      <c r="M1032" s="7">
        <f t="shared" si="271"/>
        <v>2552.4</v>
      </c>
      <c r="N1032" s="7">
        <v>0</v>
      </c>
      <c r="O1032" s="7">
        <f t="shared" si="272"/>
        <v>7632</v>
      </c>
      <c r="P1032" s="7">
        <v>25</v>
      </c>
      <c r="Q1032" s="7">
        <v>0</v>
      </c>
      <c r="R1032" s="7">
        <v>0</v>
      </c>
      <c r="S1032" s="7">
        <v>0</v>
      </c>
      <c r="T1032" s="7">
        <v>100</v>
      </c>
      <c r="U1032" s="7">
        <v>0</v>
      </c>
      <c r="V1032" s="7">
        <v>0</v>
      </c>
      <c r="W1032" s="7">
        <f t="shared" si="282"/>
        <v>125</v>
      </c>
      <c r="X1032" s="7">
        <f t="shared" si="275"/>
        <v>2127.6000000000004</v>
      </c>
      <c r="Y1032" s="7">
        <f t="shared" si="280"/>
        <v>5108.3999999999996</v>
      </c>
      <c r="Z1032" s="7">
        <f t="shared" si="277"/>
        <v>33747.4</v>
      </c>
      <c r="AA1032" s="7" t="s">
        <v>610</v>
      </c>
      <c r="AB1032" s="7">
        <v>2023</v>
      </c>
    </row>
    <row r="1033" spans="1:28" x14ac:dyDescent="0.25">
      <c r="A1033" s="7">
        <v>49</v>
      </c>
      <c r="B1033" s="7" t="s">
        <v>170</v>
      </c>
      <c r="C1033" s="7" t="s">
        <v>102</v>
      </c>
      <c r="D1033" s="7" t="s">
        <v>17</v>
      </c>
      <c r="E1033" s="7" t="s">
        <v>36</v>
      </c>
      <c r="F1033" s="7" t="s">
        <v>100</v>
      </c>
      <c r="G1033" s="7">
        <v>46000</v>
      </c>
      <c r="H1033" s="7">
        <f t="shared" si="278"/>
        <v>40126.54</v>
      </c>
      <c r="I1033" s="7">
        <f t="shared" si="267"/>
        <v>1320.2</v>
      </c>
      <c r="J1033" s="7">
        <f t="shared" si="268"/>
        <v>3265.9999999999995</v>
      </c>
      <c r="K1033" s="7">
        <f t="shared" si="269"/>
        <v>506.00000000000006</v>
      </c>
      <c r="L1033" s="7">
        <f t="shared" si="270"/>
        <v>1398.4</v>
      </c>
      <c r="M1033" s="7">
        <f t="shared" si="271"/>
        <v>3261.4</v>
      </c>
      <c r="N1033" s="7">
        <v>3154.86</v>
      </c>
      <c r="O1033" s="7">
        <f t="shared" si="272"/>
        <v>12906.86</v>
      </c>
      <c r="P1033" s="7">
        <v>25</v>
      </c>
      <c r="Q1033" s="7">
        <v>3395.29</v>
      </c>
      <c r="R1033" s="7">
        <v>0</v>
      </c>
      <c r="S1033" s="7">
        <v>1243.68</v>
      </c>
      <c r="T1033" s="7">
        <v>100</v>
      </c>
      <c r="U1033" s="7">
        <v>0</v>
      </c>
      <c r="V1033" s="7">
        <v>0</v>
      </c>
      <c r="W1033" s="7">
        <f t="shared" si="282"/>
        <v>4763.97</v>
      </c>
      <c r="X1033" s="7">
        <f t="shared" si="275"/>
        <v>5873.4600000000009</v>
      </c>
      <c r="Y1033" s="7">
        <f t="shared" si="280"/>
        <v>6527.4</v>
      </c>
      <c r="Z1033" s="7">
        <f t="shared" si="277"/>
        <v>35362.57</v>
      </c>
      <c r="AA1033" s="7" t="s">
        <v>610</v>
      </c>
      <c r="AB1033" s="7">
        <v>2023</v>
      </c>
    </row>
    <row r="1034" spans="1:28" x14ac:dyDescent="0.25">
      <c r="A1034" s="7">
        <v>50</v>
      </c>
      <c r="B1034" s="7" t="s">
        <v>171</v>
      </c>
      <c r="C1034" s="7" t="s">
        <v>102</v>
      </c>
      <c r="D1034" s="7" t="s">
        <v>793</v>
      </c>
      <c r="E1034" s="7" t="s">
        <v>36</v>
      </c>
      <c r="F1034" s="7" t="s">
        <v>100</v>
      </c>
      <c r="G1034" s="7">
        <v>36000</v>
      </c>
      <c r="H1034" s="7">
        <f t="shared" si="278"/>
        <v>33872.400000000001</v>
      </c>
      <c r="I1034" s="7">
        <f t="shared" si="267"/>
        <v>1033.2</v>
      </c>
      <c r="J1034" s="7">
        <f t="shared" si="268"/>
        <v>2555.9999999999995</v>
      </c>
      <c r="K1034" s="7">
        <f t="shared" si="269"/>
        <v>396.00000000000006</v>
      </c>
      <c r="L1034" s="7">
        <f t="shared" si="270"/>
        <v>1094.4000000000001</v>
      </c>
      <c r="M1034" s="7">
        <f t="shared" si="271"/>
        <v>2552.4</v>
      </c>
      <c r="N1034" s="7">
        <v>0</v>
      </c>
      <c r="O1034" s="7">
        <f t="shared" si="272"/>
        <v>7632</v>
      </c>
      <c r="P1034" s="7">
        <v>25</v>
      </c>
      <c r="Q1034" s="7">
        <v>10000</v>
      </c>
      <c r="R1034" s="7">
        <v>0</v>
      </c>
      <c r="S1034" s="7">
        <v>525.91</v>
      </c>
      <c r="T1034" s="7">
        <v>100</v>
      </c>
      <c r="U1034" s="7">
        <v>0</v>
      </c>
      <c r="V1034" s="7">
        <v>0</v>
      </c>
      <c r="W1034" s="7">
        <f t="shared" si="282"/>
        <v>10650.91</v>
      </c>
      <c r="X1034" s="7">
        <f t="shared" si="275"/>
        <v>2127.6000000000004</v>
      </c>
      <c r="Y1034" s="7">
        <f t="shared" si="280"/>
        <v>5108.3999999999996</v>
      </c>
      <c r="Z1034" s="7">
        <f t="shared" si="277"/>
        <v>23221.489999999998</v>
      </c>
      <c r="AA1034" s="7" t="s">
        <v>610</v>
      </c>
      <c r="AB1034" s="7">
        <v>2023</v>
      </c>
    </row>
    <row r="1035" spans="1:28" x14ac:dyDescent="0.25">
      <c r="A1035" s="7">
        <v>51</v>
      </c>
      <c r="B1035" s="7" t="s">
        <v>172</v>
      </c>
      <c r="C1035" s="7" t="s">
        <v>102</v>
      </c>
      <c r="D1035" s="7" t="s">
        <v>6</v>
      </c>
      <c r="E1035" s="7" t="s">
        <v>26</v>
      </c>
      <c r="F1035" s="7" t="s">
        <v>100</v>
      </c>
      <c r="G1035" s="7">
        <v>46000</v>
      </c>
      <c r="H1035" s="7">
        <f t="shared" si="278"/>
        <v>43281.4</v>
      </c>
      <c r="I1035" s="7">
        <f t="shared" si="267"/>
        <v>1320.2</v>
      </c>
      <c r="J1035" s="7">
        <f t="shared" si="268"/>
        <v>3265.9999999999995</v>
      </c>
      <c r="K1035" s="7">
        <f t="shared" si="269"/>
        <v>506.00000000000006</v>
      </c>
      <c r="L1035" s="7">
        <f t="shared" si="270"/>
        <v>1398.4</v>
      </c>
      <c r="M1035" s="7">
        <f t="shared" si="271"/>
        <v>3261.4</v>
      </c>
      <c r="N1035" s="7">
        <v>0</v>
      </c>
      <c r="O1035" s="7">
        <f t="shared" si="272"/>
        <v>9752</v>
      </c>
      <c r="P1035" s="7">
        <v>25</v>
      </c>
      <c r="Q1035" s="7">
        <v>0</v>
      </c>
      <c r="R1035" s="7">
        <v>0</v>
      </c>
      <c r="S1035" s="7">
        <v>497.42</v>
      </c>
      <c r="T1035" s="7">
        <v>100</v>
      </c>
      <c r="U1035" s="7">
        <f t="shared" si="273"/>
        <v>1289.4598750000005</v>
      </c>
      <c r="V1035" s="7">
        <v>0</v>
      </c>
      <c r="W1035" s="7">
        <f t="shared" si="282"/>
        <v>1911.8798750000005</v>
      </c>
      <c r="X1035" s="7">
        <f t="shared" si="275"/>
        <v>2718.6000000000004</v>
      </c>
      <c r="Y1035" s="7">
        <f t="shared" si="280"/>
        <v>6527.4</v>
      </c>
      <c r="Z1035" s="7">
        <f t="shared" si="277"/>
        <v>41369.520124999995</v>
      </c>
      <c r="AA1035" s="7" t="s">
        <v>610</v>
      </c>
      <c r="AB1035" s="7">
        <v>2023</v>
      </c>
    </row>
    <row r="1036" spans="1:28" x14ac:dyDescent="0.25">
      <c r="A1036" s="7">
        <v>52</v>
      </c>
      <c r="B1036" s="7" t="s">
        <v>798</v>
      </c>
      <c r="C1036" s="7" t="s">
        <v>102</v>
      </c>
      <c r="D1036" s="7" t="s">
        <v>12</v>
      </c>
      <c r="E1036" s="7" t="s">
        <v>26</v>
      </c>
      <c r="F1036" s="7" t="s">
        <v>100</v>
      </c>
      <c r="G1036" s="7">
        <v>46000</v>
      </c>
      <c r="H1036" s="7">
        <f>+G1036-(I1036+L1036+N1036)</f>
        <v>43281.4</v>
      </c>
      <c r="I1036" s="7">
        <f t="shared" si="267"/>
        <v>1320.2</v>
      </c>
      <c r="J1036" s="7">
        <f t="shared" si="268"/>
        <v>3265.9999999999995</v>
      </c>
      <c r="K1036" s="7">
        <f t="shared" si="269"/>
        <v>506.00000000000006</v>
      </c>
      <c r="L1036" s="7">
        <f t="shared" si="270"/>
        <v>1398.4</v>
      </c>
      <c r="M1036" s="7">
        <f t="shared" si="271"/>
        <v>3261.4</v>
      </c>
      <c r="N1036" s="7">
        <v>0</v>
      </c>
      <c r="O1036" s="7">
        <f>+I1036+J1036+K1036+L1036+M1036+N1036</f>
        <v>9752</v>
      </c>
      <c r="P1036" s="7">
        <v>25</v>
      </c>
      <c r="Q1036" s="7">
        <v>0</v>
      </c>
      <c r="R1036" s="7">
        <v>0</v>
      </c>
      <c r="S1036" s="7">
        <v>1004.64</v>
      </c>
      <c r="T1036" s="7">
        <v>100</v>
      </c>
      <c r="U1036" s="7">
        <f t="shared" si="273"/>
        <v>1289.4598750000005</v>
      </c>
      <c r="V1036" s="7">
        <v>0</v>
      </c>
      <c r="W1036" s="7">
        <f>P1036+Q1036+R1036+S1036+T1036+U1036</f>
        <v>2419.0998750000003</v>
      </c>
      <c r="X1036" s="7">
        <f t="shared" si="275"/>
        <v>2718.6000000000004</v>
      </c>
      <c r="Y1036" s="7">
        <f>+J1036+M1036</f>
        <v>6527.4</v>
      </c>
      <c r="Z1036" s="7">
        <f>+G1036-(W1036+X1036)</f>
        <v>40862.300125000002</v>
      </c>
      <c r="AA1036" s="7" t="s">
        <v>610</v>
      </c>
      <c r="AB1036" s="7">
        <v>2023</v>
      </c>
    </row>
    <row r="1037" spans="1:28" x14ac:dyDescent="0.25">
      <c r="A1037" s="7">
        <v>53</v>
      </c>
      <c r="B1037" s="7" t="s">
        <v>799</v>
      </c>
      <c r="C1037" s="7" t="s">
        <v>102</v>
      </c>
      <c r="D1037" s="7" t="s">
        <v>6</v>
      </c>
      <c r="E1037" s="7" t="s">
        <v>26</v>
      </c>
      <c r="F1037" s="7" t="s">
        <v>100</v>
      </c>
      <c r="G1037" s="7">
        <v>36000</v>
      </c>
      <c r="H1037" s="7">
        <f>+G1037-(I1037+L1037+N1037)</f>
        <v>33872.400000000001</v>
      </c>
      <c r="I1037" s="7">
        <f t="shared" si="267"/>
        <v>1033.2</v>
      </c>
      <c r="J1037" s="7">
        <f t="shared" si="268"/>
        <v>2555.9999999999995</v>
      </c>
      <c r="K1037" s="7">
        <f t="shared" si="269"/>
        <v>396.00000000000006</v>
      </c>
      <c r="L1037" s="7">
        <f t="shared" si="270"/>
        <v>1094.4000000000001</v>
      </c>
      <c r="M1037" s="7">
        <f t="shared" si="271"/>
        <v>2552.4</v>
      </c>
      <c r="N1037" s="7">
        <v>0</v>
      </c>
      <c r="O1037" s="7">
        <f>+I1037+J1037+K1037+L1037+M1037+N1037</f>
        <v>7632</v>
      </c>
      <c r="P1037" s="7">
        <v>25</v>
      </c>
      <c r="Q1037" s="7">
        <v>0</v>
      </c>
      <c r="R1037" s="7">
        <v>0</v>
      </c>
      <c r="S1037" s="7">
        <v>0</v>
      </c>
      <c r="T1037" s="7">
        <v>100</v>
      </c>
      <c r="U1037" s="7">
        <v>0</v>
      </c>
      <c r="V1037" s="7">
        <v>0</v>
      </c>
      <c r="W1037" s="7">
        <f>P1037+Q1037+R1037+S1037+T1037+U1037</f>
        <v>125</v>
      </c>
      <c r="X1037" s="7">
        <f t="shared" si="275"/>
        <v>2127.6000000000004</v>
      </c>
      <c r="Y1037" s="7">
        <f>+J1037+M1037</f>
        <v>5108.3999999999996</v>
      </c>
      <c r="Z1037" s="7">
        <f>+G1037-(W1037+X1037)</f>
        <v>33747.4</v>
      </c>
      <c r="AA1037" s="7" t="s">
        <v>610</v>
      </c>
      <c r="AB1037" s="7">
        <v>2023</v>
      </c>
    </row>
    <row r="1038" spans="1:28" x14ac:dyDescent="0.25">
      <c r="A1038" s="7">
        <v>54</v>
      </c>
      <c r="B1038" s="7" t="s">
        <v>173</v>
      </c>
      <c r="C1038" s="7" t="s">
        <v>102</v>
      </c>
      <c r="D1038" s="7" t="s">
        <v>6</v>
      </c>
      <c r="E1038" s="7" t="s">
        <v>26</v>
      </c>
      <c r="F1038" s="7" t="s">
        <v>100</v>
      </c>
      <c r="G1038" s="7">
        <v>46000</v>
      </c>
      <c r="H1038" s="7">
        <f t="shared" si="278"/>
        <v>41703.97</v>
      </c>
      <c r="I1038" s="7">
        <f t="shared" si="267"/>
        <v>1320.2</v>
      </c>
      <c r="J1038" s="7">
        <f t="shared" si="268"/>
        <v>3265.9999999999995</v>
      </c>
      <c r="K1038" s="7">
        <f t="shared" si="269"/>
        <v>506.00000000000006</v>
      </c>
      <c r="L1038" s="7">
        <f t="shared" si="270"/>
        <v>1398.4</v>
      </c>
      <c r="M1038" s="7">
        <f t="shared" si="271"/>
        <v>3261.4</v>
      </c>
      <c r="N1038" s="7">
        <v>1577.43</v>
      </c>
      <c r="O1038" s="7">
        <f t="shared" si="272"/>
        <v>11329.43</v>
      </c>
      <c r="P1038" s="7">
        <v>25</v>
      </c>
      <c r="Q1038" s="7">
        <v>0</v>
      </c>
      <c r="R1038" s="7">
        <v>0</v>
      </c>
      <c r="S1038" s="7">
        <v>0</v>
      </c>
      <c r="T1038" s="7">
        <v>100</v>
      </c>
      <c r="U1038" s="7">
        <v>0</v>
      </c>
      <c r="V1038" s="7">
        <v>0</v>
      </c>
      <c r="W1038" s="7">
        <f t="shared" si="282"/>
        <v>125</v>
      </c>
      <c r="X1038" s="7">
        <f t="shared" si="275"/>
        <v>4296.0300000000007</v>
      </c>
      <c r="Y1038" s="7">
        <f t="shared" si="280"/>
        <v>6527.4</v>
      </c>
      <c r="Z1038" s="7">
        <f t="shared" si="277"/>
        <v>41578.97</v>
      </c>
      <c r="AA1038" s="7" t="s">
        <v>610</v>
      </c>
      <c r="AB1038" s="7">
        <v>2023</v>
      </c>
    </row>
    <row r="1039" spans="1:28" x14ac:dyDescent="0.25">
      <c r="A1039" s="7">
        <v>55</v>
      </c>
      <c r="B1039" s="7" t="s">
        <v>177</v>
      </c>
      <c r="C1039" s="7" t="s">
        <v>102</v>
      </c>
      <c r="D1039" s="7" t="s">
        <v>22</v>
      </c>
      <c r="E1039" s="7" t="s">
        <v>26</v>
      </c>
      <c r="F1039" s="7" t="s">
        <v>100</v>
      </c>
      <c r="G1039" s="7">
        <v>46000</v>
      </c>
      <c r="H1039" s="7">
        <f t="shared" si="278"/>
        <v>43281.4</v>
      </c>
      <c r="I1039" s="7">
        <f t="shared" si="267"/>
        <v>1320.2</v>
      </c>
      <c r="J1039" s="7">
        <f t="shared" si="268"/>
        <v>3265.9999999999995</v>
      </c>
      <c r="K1039" s="7">
        <f t="shared" si="269"/>
        <v>506.00000000000006</v>
      </c>
      <c r="L1039" s="7">
        <f t="shared" si="270"/>
        <v>1398.4</v>
      </c>
      <c r="M1039" s="7">
        <f t="shared" si="271"/>
        <v>3261.4</v>
      </c>
      <c r="N1039" s="7">
        <v>0</v>
      </c>
      <c r="O1039" s="7">
        <f t="shared" si="272"/>
        <v>9752</v>
      </c>
      <c r="P1039" s="7">
        <v>25</v>
      </c>
      <c r="Q1039" s="7">
        <v>0</v>
      </c>
      <c r="R1039" s="7">
        <v>0</v>
      </c>
      <c r="S1039" s="7">
        <v>448.65</v>
      </c>
      <c r="T1039" s="7">
        <v>100</v>
      </c>
      <c r="U1039" s="7">
        <f t="shared" si="273"/>
        <v>1289.4598750000005</v>
      </c>
      <c r="V1039" s="7">
        <v>0</v>
      </c>
      <c r="W1039" s="7">
        <f t="shared" si="282"/>
        <v>1863.1098750000006</v>
      </c>
      <c r="X1039" s="7">
        <f t="shared" si="275"/>
        <v>2718.6000000000004</v>
      </c>
      <c r="Y1039" s="7">
        <f t="shared" si="280"/>
        <v>6527.4</v>
      </c>
      <c r="Z1039" s="7">
        <f t="shared" si="277"/>
        <v>41418.290125</v>
      </c>
      <c r="AA1039" s="7" t="s">
        <v>610</v>
      </c>
      <c r="AB1039" s="7">
        <v>2023</v>
      </c>
    </row>
    <row r="1040" spans="1:28" x14ac:dyDescent="0.25">
      <c r="A1040" s="7">
        <v>56</v>
      </c>
      <c r="B1040" s="7" t="s">
        <v>178</v>
      </c>
      <c r="C1040" s="7" t="s">
        <v>103</v>
      </c>
      <c r="D1040" s="7" t="s">
        <v>6</v>
      </c>
      <c r="E1040" s="7" t="s">
        <v>32</v>
      </c>
      <c r="F1040" s="7" t="s">
        <v>100</v>
      </c>
      <c r="G1040" s="7">
        <v>36000</v>
      </c>
      <c r="H1040" s="7">
        <f>+G1040-(I1040+L1040+N1040)</f>
        <v>33872.400000000001</v>
      </c>
      <c r="I1040" s="7">
        <f t="shared" si="267"/>
        <v>1033.2</v>
      </c>
      <c r="J1040" s="7">
        <f t="shared" si="268"/>
        <v>2555.9999999999995</v>
      </c>
      <c r="K1040" s="7">
        <f t="shared" si="269"/>
        <v>396.00000000000006</v>
      </c>
      <c r="L1040" s="7">
        <f t="shared" si="270"/>
        <v>1094.4000000000001</v>
      </c>
      <c r="M1040" s="7">
        <f t="shared" si="271"/>
        <v>2552.4</v>
      </c>
      <c r="N1040" s="7">
        <v>0</v>
      </c>
      <c r="O1040" s="7">
        <f>+I1040+J1040+K1040+L1040+M1040+N1040</f>
        <v>7632</v>
      </c>
      <c r="P1040" s="7">
        <v>25</v>
      </c>
      <c r="Q1040" s="7">
        <v>0</v>
      </c>
      <c r="R1040" s="7">
        <v>0</v>
      </c>
      <c r="S1040" s="7">
        <v>0</v>
      </c>
      <c r="T1040" s="7">
        <v>100</v>
      </c>
      <c r="U1040" s="7">
        <v>0</v>
      </c>
      <c r="V1040" s="7">
        <v>0</v>
      </c>
      <c r="W1040" s="7">
        <f t="shared" si="282"/>
        <v>125</v>
      </c>
      <c r="X1040" s="7">
        <f t="shared" si="275"/>
        <v>2127.6000000000004</v>
      </c>
      <c r="Y1040" s="7">
        <f t="shared" si="280"/>
        <v>5108.3999999999996</v>
      </c>
      <c r="Z1040" s="7">
        <f t="shared" si="277"/>
        <v>33747.4</v>
      </c>
      <c r="AA1040" s="7" t="s">
        <v>610</v>
      </c>
      <c r="AB1040" s="7">
        <v>2023</v>
      </c>
    </row>
    <row r="1041" spans="1:28" x14ac:dyDescent="0.25">
      <c r="A1041" s="7">
        <v>57</v>
      </c>
      <c r="B1041" s="7" t="s">
        <v>817</v>
      </c>
      <c r="C1041" s="7" t="s">
        <v>102</v>
      </c>
      <c r="D1041" s="7" t="s">
        <v>793</v>
      </c>
      <c r="E1041" s="7" t="s">
        <v>33</v>
      </c>
      <c r="F1041" s="7" t="s">
        <v>100</v>
      </c>
      <c r="G1041" s="7">
        <v>30000</v>
      </c>
      <c r="H1041" s="7">
        <f t="shared" si="278"/>
        <v>28227</v>
      </c>
      <c r="I1041" s="7">
        <f t="shared" si="267"/>
        <v>861</v>
      </c>
      <c r="J1041" s="7">
        <f t="shared" si="268"/>
        <v>2130</v>
      </c>
      <c r="K1041" s="7">
        <f t="shared" si="269"/>
        <v>330.00000000000006</v>
      </c>
      <c r="L1041" s="7">
        <f t="shared" si="270"/>
        <v>912</v>
      </c>
      <c r="M1041" s="7">
        <f t="shared" si="271"/>
        <v>2127</v>
      </c>
      <c r="N1041" s="7">
        <v>0</v>
      </c>
      <c r="O1041" s="7">
        <f t="shared" ref="O1041:O1048" si="283">+I1041+J1041+K1041+L1041+M1041+N1041</f>
        <v>6360</v>
      </c>
      <c r="P1041" s="7">
        <v>25</v>
      </c>
      <c r="Q1041" s="7">
        <v>0</v>
      </c>
      <c r="R1041" s="7">
        <v>0</v>
      </c>
      <c r="S1041" s="7">
        <v>0</v>
      </c>
      <c r="T1041" s="7">
        <v>100</v>
      </c>
      <c r="U1041" s="7">
        <v>0</v>
      </c>
      <c r="V1041" s="7">
        <v>0</v>
      </c>
      <c r="W1041" s="7">
        <f t="shared" si="282"/>
        <v>125</v>
      </c>
      <c r="X1041" s="7">
        <f t="shared" si="275"/>
        <v>1773</v>
      </c>
      <c r="Y1041" s="7">
        <f t="shared" si="280"/>
        <v>4257</v>
      </c>
      <c r="Z1041" s="7">
        <f t="shared" si="277"/>
        <v>28102</v>
      </c>
      <c r="AA1041" s="7" t="s">
        <v>610</v>
      </c>
      <c r="AB1041" s="7">
        <v>2023</v>
      </c>
    </row>
    <row r="1042" spans="1:28" x14ac:dyDescent="0.25">
      <c r="A1042" s="7">
        <v>58</v>
      </c>
      <c r="B1042" s="7" t="s">
        <v>818</v>
      </c>
      <c r="C1042" s="7" t="s">
        <v>102</v>
      </c>
      <c r="D1042" s="7" t="s">
        <v>793</v>
      </c>
      <c r="E1042" s="7" t="s">
        <v>32</v>
      </c>
      <c r="F1042" s="7" t="s">
        <v>100</v>
      </c>
      <c r="G1042" s="7">
        <v>30000</v>
      </c>
      <c r="H1042" s="7">
        <f t="shared" si="278"/>
        <v>28227</v>
      </c>
      <c r="I1042" s="7">
        <f t="shared" si="267"/>
        <v>861</v>
      </c>
      <c r="J1042" s="7">
        <f t="shared" si="268"/>
        <v>2130</v>
      </c>
      <c r="K1042" s="7">
        <f t="shared" si="269"/>
        <v>330.00000000000006</v>
      </c>
      <c r="L1042" s="7">
        <f t="shared" si="270"/>
        <v>912</v>
      </c>
      <c r="M1042" s="7">
        <f t="shared" si="271"/>
        <v>2127</v>
      </c>
      <c r="N1042" s="7">
        <v>0</v>
      </c>
      <c r="O1042" s="7">
        <f t="shared" si="283"/>
        <v>6360</v>
      </c>
      <c r="P1042" s="7">
        <v>25</v>
      </c>
      <c r="Q1042" s="7">
        <v>0</v>
      </c>
      <c r="R1042" s="7">
        <v>0</v>
      </c>
      <c r="S1042" s="7">
        <v>0</v>
      </c>
      <c r="T1042" s="7">
        <v>100</v>
      </c>
      <c r="U1042" s="7">
        <v>0</v>
      </c>
      <c r="V1042" s="7">
        <v>0</v>
      </c>
      <c r="W1042" s="7">
        <f t="shared" si="282"/>
        <v>125</v>
      </c>
      <c r="X1042" s="7">
        <f t="shared" si="275"/>
        <v>1773</v>
      </c>
      <c r="Y1042" s="7">
        <f t="shared" si="280"/>
        <v>4257</v>
      </c>
      <c r="Z1042" s="7">
        <f t="shared" si="277"/>
        <v>28102</v>
      </c>
      <c r="AA1042" s="7" t="s">
        <v>610</v>
      </c>
      <c r="AB1042" s="7">
        <v>2023</v>
      </c>
    </row>
    <row r="1043" spans="1:28" x14ac:dyDescent="0.25">
      <c r="A1043" s="7">
        <v>59</v>
      </c>
      <c r="B1043" s="7" t="s">
        <v>819</v>
      </c>
      <c r="C1043" s="7" t="s">
        <v>103</v>
      </c>
      <c r="D1043" s="7" t="s">
        <v>6</v>
      </c>
      <c r="E1043" s="7" t="s">
        <v>32</v>
      </c>
      <c r="F1043" s="7" t="s">
        <v>100</v>
      </c>
      <c r="G1043" s="7">
        <v>30000</v>
      </c>
      <c r="H1043" s="7">
        <f>+G1043-(I1043+L1043+N1043)</f>
        <v>28227</v>
      </c>
      <c r="I1043" s="7">
        <f t="shared" si="267"/>
        <v>861</v>
      </c>
      <c r="J1043" s="7">
        <f t="shared" si="268"/>
        <v>2130</v>
      </c>
      <c r="K1043" s="7">
        <f t="shared" si="269"/>
        <v>330.00000000000006</v>
      </c>
      <c r="L1043" s="7">
        <f t="shared" si="270"/>
        <v>912</v>
      </c>
      <c r="M1043" s="7">
        <f t="shared" si="271"/>
        <v>2127</v>
      </c>
      <c r="N1043" s="7">
        <v>0</v>
      </c>
      <c r="O1043" s="7">
        <f t="shared" si="283"/>
        <v>6360</v>
      </c>
      <c r="P1043" s="7">
        <v>25</v>
      </c>
      <c r="Q1043" s="7">
        <v>0</v>
      </c>
      <c r="R1043" s="7">
        <v>0</v>
      </c>
      <c r="S1043" s="7">
        <v>49.94</v>
      </c>
      <c r="T1043" s="7">
        <v>100</v>
      </c>
      <c r="U1043" s="7">
        <v>0</v>
      </c>
      <c r="V1043" s="7">
        <v>0</v>
      </c>
      <c r="W1043" s="7">
        <f t="shared" si="282"/>
        <v>174.94</v>
      </c>
      <c r="X1043" s="7">
        <f t="shared" si="275"/>
        <v>1773</v>
      </c>
      <c r="Y1043" s="7">
        <f t="shared" si="280"/>
        <v>4257</v>
      </c>
      <c r="Z1043" s="7">
        <f t="shared" si="277"/>
        <v>28052.06</v>
      </c>
      <c r="AA1043" s="7" t="s">
        <v>610</v>
      </c>
      <c r="AB1043" s="7">
        <v>2023</v>
      </c>
    </row>
    <row r="1044" spans="1:28" x14ac:dyDescent="0.25">
      <c r="A1044" s="7">
        <v>60</v>
      </c>
      <c r="B1044" s="7" t="s">
        <v>820</v>
      </c>
      <c r="C1044" s="7" t="s">
        <v>102</v>
      </c>
      <c r="D1044" s="7" t="s">
        <v>821</v>
      </c>
      <c r="E1044" s="7" t="s">
        <v>32</v>
      </c>
      <c r="F1044" s="7" t="s">
        <v>100</v>
      </c>
      <c r="G1044" s="7">
        <v>46000</v>
      </c>
      <c r="H1044" s="7">
        <f t="shared" si="278"/>
        <v>43281.4</v>
      </c>
      <c r="I1044" s="7">
        <f t="shared" si="267"/>
        <v>1320.2</v>
      </c>
      <c r="J1044" s="7">
        <f t="shared" si="268"/>
        <v>3265.9999999999995</v>
      </c>
      <c r="K1044" s="7">
        <f t="shared" si="269"/>
        <v>506.00000000000006</v>
      </c>
      <c r="L1044" s="7">
        <f t="shared" si="270"/>
        <v>1398.4</v>
      </c>
      <c r="M1044" s="7">
        <f t="shared" si="271"/>
        <v>3261.4</v>
      </c>
      <c r="N1044" s="7">
        <v>0</v>
      </c>
      <c r="O1044" s="7">
        <f t="shared" si="283"/>
        <v>9752</v>
      </c>
      <c r="P1044" s="7">
        <v>25</v>
      </c>
      <c r="Q1044" s="7">
        <v>500</v>
      </c>
      <c r="R1044" s="7">
        <v>0</v>
      </c>
      <c r="S1044" s="7">
        <v>0</v>
      </c>
      <c r="T1044" s="7">
        <v>100</v>
      </c>
      <c r="U1044" s="7">
        <v>0</v>
      </c>
      <c r="V1044" s="7">
        <v>0</v>
      </c>
      <c r="W1044" s="7">
        <f t="shared" si="282"/>
        <v>625</v>
      </c>
      <c r="X1044" s="7">
        <f t="shared" si="275"/>
        <v>2718.6000000000004</v>
      </c>
      <c r="Y1044" s="7">
        <f t="shared" si="280"/>
        <v>6527.4</v>
      </c>
      <c r="Z1044" s="7">
        <f t="shared" si="277"/>
        <v>42656.4</v>
      </c>
      <c r="AA1044" s="7" t="s">
        <v>610</v>
      </c>
      <c r="AB1044" s="7">
        <v>2023</v>
      </c>
    </row>
    <row r="1045" spans="1:28" x14ac:dyDescent="0.25">
      <c r="A1045" s="7">
        <v>61</v>
      </c>
      <c r="B1045" s="7" t="s">
        <v>822</v>
      </c>
      <c r="C1045" s="7" t="s">
        <v>103</v>
      </c>
      <c r="D1045" s="7" t="s">
        <v>12</v>
      </c>
      <c r="E1045" s="7" t="s">
        <v>32</v>
      </c>
      <c r="F1045" s="7" t="s">
        <v>100</v>
      </c>
      <c r="G1045" s="7">
        <v>46000</v>
      </c>
      <c r="H1045" s="7">
        <f t="shared" si="278"/>
        <v>43281.4</v>
      </c>
      <c r="I1045" s="7">
        <f t="shared" si="267"/>
        <v>1320.2</v>
      </c>
      <c r="J1045" s="7">
        <f t="shared" si="268"/>
        <v>3265.9999999999995</v>
      </c>
      <c r="K1045" s="7">
        <f t="shared" si="269"/>
        <v>506.00000000000006</v>
      </c>
      <c r="L1045" s="7">
        <f t="shared" si="270"/>
        <v>1398.4</v>
      </c>
      <c r="M1045" s="7">
        <f t="shared" si="271"/>
        <v>3261.4</v>
      </c>
      <c r="N1045" s="7">
        <v>0</v>
      </c>
      <c r="O1045" s="7">
        <f t="shared" si="283"/>
        <v>9752</v>
      </c>
      <c r="P1045" s="7">
        <v>25</v>
      </c>
      <c r="Q1045" s="7">
        <v>0</v>
      </c>
      <c r="R1045" s="7">
        <v>0</v>
      </c>
      <c r="S1045" s="7">
        <v>834.84</v>
      </c>
      <c r="T1045" s="7">
        <v>100</v>
      </c>
      <c r="U1045" s="7">
        <f t="shared" si="273"/>
        <v>1289.4598750000005</v>
      </c>
      <c r="V1045" s="7">
        <v>0</v>
      </c>
      <c r="W1045" s="7">
        <f t="shared" si="282"/>
        <v>2249.2998750000006</v>
      </c>
      <c r="X1045" s="7">
        <f t="shared" si="275"/>
        <v>2718.6000000000004</v>
      </c>
      <c r="Y1045" s="7">
        <f t="shared" si="280"/>
        <v>6527.4</v>
      </c>
      <c r="Z1045" s="7">
        <f t="shared" si="277"/>
        <v>41032.100124999997</v>
      </c>
      <c r="AA1045" s="7" t="s">
        <v>610</v>
      </c>
      <c r="AB1045" s="7">
        <v>2023</v>
      </c>
    </row>
    <row r="1046" spans="1:28" x14ac:dyDescent="0.25">
      <c r="A1046" s="7">
        <v>62</v>
      </c>
      <c r="B1046" s="7" t="s">
        <v>823</v>
      </c>
      <c r="C1046" s="7" t="s">
        <v>102</v>
      </c>
      <c r="D1046" s="7" t="s">
        <v>94</v>
      </c>
      <c r="E1046" s="7" t="s">
        <v>32</v>
      </c>
      <c r="F1046" s="7" t="s">
        <v>100</v>
      </c>
      <c r="G1046" s="7">
        <v>36000</v>
      </c>
      <c r="H1046" s="7">
        <f t="shared" si="278"/>
        <v>33872.400000000001</v>
      </c>
      <c r="I1046" s="7">
        <f t="shared" si="267"/>
        <v>1033.2</v>
      </c>
      <c r="J1046" s="7">
        <f t="shared" si="268"/>
        <v>2555.9999999999995</v>
      </c>
      <c r="K1046" s="7">
        <f t="shared" si="269"/>
        <v>396.00000000000006</v>
      </c>
      <c r="L1046" s="7">
        <f t="shared" si="270"/>
        <v>1094.4000000000001</v>
      </c>
      <c r="M1046" s="7">
        <f t="shared" si="271"/>
        <v>2552.4</v>
      </c>
      <c r="N1046" s="7">
        <v>0</v>
      </c>
      <c r="O1046" s="7">
        <f t="shared" si="283"/>
        <v>7632</v>
      </c>
      <c r="P1046" s="7">
        <v>25</v>
      </c>
      <c r="Q1046" s="7">
        <v>0</v>
      </c>
      <c r="R1046" s="7">
        <v>0</v>
      </c>
      <c r="S1046" s="7">
        <v>618.63</v>
      </c>
      <c r="T1046" s="7">
        <v>100</v>
      </c>
      <c r="U1046" s="7">
        <v>0</v>
      </c>
      <c r="V1046" s="7">
        <v>0</v>
      </c>
      <c r="W1046" s="7">
        <f t="shared" si="282"/>
        <v>743.63</v>
      </c>
      <c r="X1046" s="7">
        <f t="shared" si="275"/>
        <v>2127.6000000000004</v>
      </c>
      <c r="Y1046" s="7">
        <f t="shared" si="280"/>
        <v>5108.3999999999996</v>
      </c>
      <c r="Z1046" s="7">
        <f t="shared" si="277"/>
        <v>33128.769999999997</v>
      </c>
      <c r="AA1046" s="7" t="s">
        <v>610</v>
      </c>
      <c r="AB1046" s="7">
        <v>2023</v>
      </c>
    </row>
    <row r="1047" spans="1:28" x14ac:dyDescent="0.25">
      <c r="A1047" s="7">
        <v>63</v>
      </c>
      <c r="B1047" s="7" t="s">
        <v>824</v>
      </c>
      <c r="C1047" s="7" t="s">
        <v>103</v>
      </c>
      <c r="D1047" s="7" t="s">
        <v>22</v>
      </c>
      <c r="E1047" s="7" t="s">
        <v>32</v>
      </c>
      <c r="F1047" s="7" t="s">
        <v>100</v>
      </c>
      <c r="G1047" s="7">
        <v>36000</v>
      </c>
      <c r="H1047" s="7">
        <f t="shared" si="278"/>
        <v>33872.400000000001</v>
      </c>
      <c r="I1047" s="7">
        <f t="shared" si="267"/>
        <v>1033.2</v>
      </c>
      <c r="J1047" s="7">
        <f t="shared" si="268"/>
        <v>2555.9999999999995</v>
      </c>
      <c r="K1047" s="7">
        <f t="shared" si="269"/>
        <v>396.00000000000006</v>
      </c>
      <c r="L1047" s="7">
        <f t="shared" si="270"/>
        <v>1094.4000000000001</v>
      </c>
      <c r="M1047" s="7">
        <f t="shared" si="271"/>
        <v>2552.4</v>
      </c>
      <c r="N1047" s="7">
        <v>0</v>
      </c>
      <c r="O1047" s="7">
        <f t="shared" si="283"/>
        <v>7632</v>
      </c>
      <c r="P1047" s="7">
        <v>25</v>
      </c>
      <c r="Q1047" s="7">
        <v>0</v>
      </c>
      <c r="R1047" s="7">
        <v>0</v>
      </c>
      <c r="S1047" s="7">
        <v>1426.64</v>
      </c>
      <c r="T1047" s="7">
        <v>100</v>
      </c>
      <c r="U1047" s="7">
        <v>0</v>
      </c>
      <c r="V1047" s="7">
        <v>0</v>
      </c>
      <c r="W1047" s="7">
        <f t="shared" si="282"/>
        <v>1551.64</v>
      </c>
      <c r="X1047" s="7">
        <f t="shared" si="275"/>
        <v>2127.6000000000004</v>
      </c>
      <c r="Y1047" s="7">
        <f t="shared" si="280"/>
        <v>5108.3999999999996</v>
      </c>
      <c r="Z1047" s="7">
        <f t="shared" si="277"/>
        <v>32320.76</v>
      </c>
      <c r="AA1047" s="7" t="s">
        <v>610</v>
      </c>
      <c r="AB1047" s="7">
        <v>2023</v>
      </c>
    </row>
    <row r="1048" spans="1:28" x14ac:dyDescent="0.25">
      <c r="A1048" s="7">
        <v>64</v>
      </c>
      <c r="B1048" s="7" t="s">
        <v>825</v>
      </c>
      <c r="C1048" s="7" t="s">
        <v>103</v>
      </c>
      <c r="D1048" s="7" t="s">
        <v>793</v>
      </c>
      <c r="E1048" s="7" t="s">
        <v>32</v>
      </c>
      <c r="F1048" s="7" t="s">
        <v>100</v>
      </c>
      <c r="G1048" s="7">
        <v>46000</v>
      </c>
      <c r="H1048" s="7">
        <f t="shared" si="278"/>
        <v>43281.4</v>
      </c>
      <c r="I1048" s="7">
        <f t="shared" si="267"/>
        <v>1320.2</v>
      </c>
      <c r="J1048" s="7">
        <f t="shared" si="268"/>
        <v>3265.9999999999995</v>
      </c>
      <c r="K1048" s="7">
        <f t="shared" si="269"/>
        <v>506.00000000000006</v>
      </c>
      <c r="L1048" s="7">
        <f t="shared" si="270"/>
        <v>1398.4</v>
      </c>
      <c r="M1048" s="7">
        <f t="shared" si="271"/>
        <v>3261.4</v>
      </c>
      <c r="N1048" s="7">
        <v>0</v>
      </c>
      <c r="O1048" s="7">
        <f t="shared" si="283"/>
        <v>9752</v>
      </c>
      <c r="P1048" s="7">
        <v>25</v>
      </c>
      <c r="Q1048" s="7">
        <v>0</v>
      </c>
      <c r="R1048" s="7">
        <v>0</v>
      </c>
      <c r="S1048" s="7">
        <v>0</v>
      </c>
      <c r="T1048" s="7">
        <v>100</v>
      </c>
      <c r="U1048" s="7">
        <f t="shared" ref="U1048:U1056" si="284">IF((H1048*12)&gt;867123.01,(79776+(((H1048*12)-867123.01)*0.25))/12,IF((H1048*12)&gt;624329.01,(31216+(((H1048*12)-624329.01)*0.2))/12,IF((H1048*12)&gt;416220.01,(((H1048*12)-416220.01)*0.15)/12,0)))</f>
        <v>1289.4598750000005</v>
      </c>
      <c r="V1048" s="7">
        <v>0</v>
      </c>
      <c r="W1048" s="7">
        <f t="shared" si="282"/>
        <v>1414.4598750000005</v>
      </c>
      <c r="X1048" s="7">
        <f t="shared" si="275"/>
        <v>2718.6000000000004</v>
      </c>
      <c r="Y1048" s="7">
        <f t="shared" si="280"/>
        <v>6527.4</v>
      </c>
      <c r="Z1048" s="7">
        <f t="shared" si="277"/>
        <v>41866.940125000001</v>
      </c>
      <c r="AA1048" s="7" t="s">
        <v>610</v>
      </c>
      <c r="AB1048" s="7">
        <v>2023</v>
      </c>
    </row>
    <row r="1049" spans="1:28" x14ac:dyDescent="0.25">
      <c r="A1049" s="7">
        <v>65</v>
      </c>
      <c r="B1049" s="7" t="s">
        <v>179</v>
      </c>
      <c r="C1049" s="7" t="s">
        <v>103</v>
      </c>
      <c r="D1049" s="7" t="s">
        <v>800</v>
      </c>
      <c r="E1049" s="7" t="s">
        <v>32</v>
      </c>
      <c r="F1049" s="7" t="s">
        <v>100</v>
      </c>
      <c r="G1049" s="7">
        <v>46000</v>
      </c>
      <c r="H1049" s="7">
        <f t="shared" si="278"/>
        <v>43281.4</v>
      </c>
      <c r="I1049" s="7">
        <f t="shared" si="267"/>
        <v>1320.2</v>
      </c>
      <c r="J1049" s="7">
        <f t="shared" si="268"/>
        <v>3265.9999999999995</v>
      </c>
      <c r="K1049" s="7">
        <f t="shared" si="269"/>
        <v>506.00000000000006</v>
      </c>
      <c r="L1049" s="7">
        <f t="shared" si="270"/>
        <v>1398.4</v>
      </c>
      <c r="M1049" s="7">
        <f t="shared" si="271"/>
        <v>3261.4</v>
      </c>
      <c r="N1049" s="7">
        <v>0</v>
      </c>
      <c r="O1049" s="7">
        <f t="shared" si="272"/>
        <v>9752</v>
      </c>
      <c r="P1049" s="7">
        <v>25</v>
      </c>
      <c r="Q1049" s="7">
        <v>1000</v>
      </c>
      <c r="R1049" s="7">
        <v>0</v>
      </c>
      <c r="S1049" s="7">
        <v>134.96</v>
      </c>
      <c r="T1049" s="7">
        <v>100</v>
      </c>
      <c r="U1049" s="7">
        <v>0</v>
      </c>
      <c r="V1049" s="7">
        <v>0</v>
      </c>
      <c r="W1049" s="7">
        <f t="shared" si="282"/>
        <v>1259.96</v>
      </c>
      <c r="X1049" s="7">
        <f>+I1049+L1049+N1049</f>
        <v>2718.6000000000004</v>
      </c>
      <c r="Y1049" s="7">
        <f t="shared" si="280"/>
        <v>6527.4</v>
      </c>
      <c r="Z1049" s="7">
        <f t="shared" si="277"/>
        <v>42021.440000000002</v>
      </c>
      <c r="AA1049" s="7" t="s">
        <v>610</v>
      </c>
      <c r="AB1049" s="7">
        <v>2023</v>
      </c>
    </row>
    <row r="1050" spans="1:28" x14ac:dyDescent="0.25">
      <c r="A1050" s="7">
        <v>66</v>
      </c>
      <c r="B1050" s="7" t="s">
        <v>180</v>
      </c>
      <c r="C1050" s="7" t="s">
        <v>103</v>
      </c>
      <c r="D1050" s="7" t="s">
        <v>22</v>
      </c>
      <c r="E1050" s="7" t="s">
        <v>32</v>
      </c>
      <c r="F1050" s="7" t="s">
        <v>100</v>
      </c>
      <c r="G1050" s="7">
        <v>36000</v>
      </c>
      <c r="H1050" s="7">
        <f t="shared" si="278"/>
        <v>32294.97</v>
      </c>
      <c r="I1050" s="7">
        <f t="shared" si="267"/>
        <v>1033.2</v>
      </c>
      <c r="J1050" s="7">
        <f t="shared" si="268"/>
        <v>2555.9999999999995</v>
      </c>
      <c r="K1050" s="7">
        <f t="shared" ref="K1050:K1091" si="285">IF(G1050&lt;=65050,G1050*1.1%,715.55)</f>
        <v>396.00000000000006</v>
      </c>
      <c r="L1050" s="7">
        <f t="shared" si="270"/>
        <v>1094.4000000000001</v>
      </c>
      <c r="M1050" s="7">
        <f t="shared" si="271"/>
        <v>2552.4</v>
      </c>
      <c r="N1050" s="7">
        <v>1577.43</v>
      </c>
      <c r="O1050" s="7">
        <f t="shared" ref="O1050:O1091" si="286">+I1050+J1050+K1050+L1050+M1050+N1050</f>
        <v>9209.43</v>
      </c>
      <c r="P1050" s="7">
        <v>25</v>
      </c>
      <c r="Q1050" s="7">
        <v>0</v>
      </c>
      <c r="R1050" s="7">
        <v>0</v>
      </c>
      <c r="S1050" s="7">
        <v>2085.88</v>
      </c>
      <c r="T1050" s="7">
        <v>100</v>
      </c>
      <c r="U1050" s="7">
        <v>0</v>
      </c>
      <c r="V1050" s="7">
        <v>0</v>
      </c>
      <c r="W1050" s="7">
        <f t="shared" si="282"/>
        <v>2210.88</v>
      </c>
      <c r="X1050" s="7">
        <f>+I1050+L1050+N1050</f>
        <v>3705.0300000000007</v>
      </c>
      <c r="Y1050" s="7">
        <f t="shared" si="280"/>
        <v>5108.3999999999996</v>
      </c>
      <c r="Z1050" s="7">
        <f t="shared" ref="Z1050:Z1091" si="287">+G1050-(W1050+X1050)</f>
        <v>30084.09</v>
      </c>
      <c r="AA1050" s="7" t="s">
        <v>610</v>
      </c>
      <c r="AB1050" s="7">
        <v>2023</v>
      </c>
    </row>
    <row r="1051" spans="1:28" x14ac:dyDescent="0.25">
      <c r="A1051" s="7">
        <v>67</v>
      </c>
      <c r="B1051" s="7" t="s">
        <v>183</v>
      </c>
      <c r="C1051" s="7" t="s">
        <v>103</v>
      </c>
      <c r="D1051" s="7" t="s">
        <v>22</v>
      </c>
      <c r="E1051" s="7" t="s">
        <v>52</v>
      </c>
      <c r="F1051" s="7" t="s">
        <v>100</v>
      </c>
      <c r="G1051" s="7">
        <v>36000</v>
      </c>
      <c r="H1051" s="7">
        <f t="shared" ref="H1051:H1091" si="288">+G1051-(I1051+L1051+N1051)</f>
        <v>33872.400000000001</v>
      </c>
      <c r="I1051" s="7">
        <f t="shared" ref="I1051:I1091" si="289">IF(G1051&lt;=374040,G1051*2.87%,9334.68)</f>
        <v>1033.2</v>
      </c>
      <c r="J1051" s="7">
        <f t="shared" ref="J1051:J1091" si="290">IF(G1051&lt;=374040,G1051*7.1%,23092.75)</f>
        <v>2555.9999999999995</v>
      </c>
      <c r="K1051" s="7">
        <f t="shared" si="285"/>
        <v>396.00000000000006</v>
      </c>
      <c r="L1051" s="7">
        <f t="shared" ref="L1051:L1091" si="291">IF(G1051&lt;=187020,G1051*3.04%,4943.8)</f>
        <v>1094.4000000000001</v>
      </c>
      <c r="M1051" s="7">
        <f t="shared" ref="M1051:M1091" si="292">IF(G1051&lt;=187020,G1051*7.09%,11530.11)</f>
        <v>2552.4</v>
      </c>
      <c r="N1051" s="7">
        <v>0</v>
      </c>
      <c r="O1051" s="7">
        <f t="shared" si="286"/>
        <v>7632</v>
      </c>
      <c r="P1051" s="7">
        <v>25</v>
      </c>
      <c r="Q1051" s="7">
        <v>1500</v>
      </c>
      <c r="R1051" s="7">
        <v>0</v>
      </c>
      <c r="S1051" s="7">
        <v>1067.99</v>
      </c>
      <c r="T1051" s="7">
        <v>100</v>
      </c>
      <c r="U1051" s="7">
        <v>0</v>
      </c>
      <c r="V1051" s="7">
        <v>0</v>
      </c>
      <c r="W1051" s="7">
        <f t="shared" si="282"/>
        <v>2692.99</v>
      </c>
      <c r="X1051" s="7">
        <f t="shared" ref="X1051:X1086" si="293">+I1051+L1051+N1051</f>
        <v>2127.6000000000004</v>
      </c>
      <c r="Y1051" s="7">
        <f t="shared" si="280"/>
        <v>5108.3999999999996</v>
      </c>
      <c r="Z1051" s="7">
        <f t="shared" si="287"/>
        <v>31179.41</v>
      </c>
      <c r="AA1051" s="7" t="s">
        <v>610</v>
      </c>
      <c r="AB1051" s="7">
        <v>2023</v>
      </c>
    </row>
    <row r="1052" spans="1:28" x14ac:dyDescent="0.25">
      <c r="A1052" s="7">
        <v>68</v>
      </c>
      <c r="B1052" s="7" t="s">
        <v>185</v>
      </c>
      <c r="C1052" s="7" t="s">
        <v>103</v>
      </c>
      <c r="D1052" s="7" t="s">
        <v>22</v>
      </c>
      <c r="E1052" s="7" t="s">
        <v>789</v>
      </c>
      <c r="F1052" s="7" t="s">
        <v>100</v>
      </c>
      <c r="G1052" s="7">
        <v>46000</v>
      </c>
      <c r="H1052" s="7">
        <f t="shared" si="288"/>
        <v>43281.4</v>
      </c>
      <c r="I1052" s="7">
        <f t="shared" si="289"/>
        <v>1320.2</v>
      </c>
      <c r="J1052" s="7">
        <f t="shared" si="290"/>
        <v>3265.9999999999995</v>
      </c>
      <c r="K1052" s="7">
        <f t="shared" si="285"/>
        <v>506.00000000000006</v>
      </c>
      <c r="L1052" s="7">
        <f t="shared" si="291"/>
        <v>1398.4</v>
      </c>
      <c r="M1052" s="7">
        <f t="shared" si="292"/>
        <v>3261.4</v>
      </c>
      <c r="N1052" s="7">
        <v>0</v>
      </c>
      <c r="O1052" s="7">
        <f t="shared" si="286"/>
        <v>9752</v>
      </c>
      <c r="P1052" s="7">
        <v>25</v>
      </c>
      <c r="Q1052" s="7">
        <v>200</v>
      </c>
      <c r="R1052" s="7">
        <v>0</v>
      </c>
      <c r="S1052" s="7">
        <v>1235.92</v>
      </c>
      <c r="T1052" s="7">
        <v>100</v>
      </c>
      <c r="U1052" s="7">
        <f t="shared" si="284"/>
        <v>1289.4598750000005</v>
      </c>
      <c r="V1052" s="7">
        <v>0</v>
      </c>
      <c r="W1052" s="7">
        <f t="shared" si="282"/>
        <v>2850.3798750000005</v>
      </c>
      <c r="X1052" s="7">
        <f t="shared" si="293"/>
        <v>2718.6000000000004</v>
      </c>
      <c r="Y1052" s="7">
        <f t="shared" si="280"/>
        <v>6527.4</v>
      </c>
      <c r="Z1052" s="7">
        <f t="shared" si="287"/>
        <v>40431.020124999995</v>
      </c>
      <c r="AA1052" s="7" t="s">
        <v>610</v>
      </c>
      <c r="AB1052" s="7">
        <v>2023</v>
      </c>
    </row>
    <row r="1053" spans="1:28" x14ac:dyDescent="0.25">
      <c r="A1053" s="7">
        <v>69</v>
      </c>
      <c r="B1053" s="7" t="s">
        <v>186</v>
      </c>
      <c r="C1053" s="7" t="s">
        <v>102</v>
      </c>
      <c r="D1053" s="7" t="s">
        <v>17</v>
      </c>
      <c r="E1053" s="7" t="s">
        <v>36</v>
      </c>
      <c r="F1053" s="7" t="s">
        <v>100</v>
      </c>
      <c r="G1053" s="7">
        <v>46000</v>
      </c>
      <c r="H1053" s="7">
        <f t="shared" si="288"/>
        <v>43281.4</v>
      </c>
      <c r="I1053" s="7">
        <f t="shared" si="289"/>
        <v>1320.2</v>
      </c>
      <c r="J1053" s="7">
        <f t="shared" si="290"/>
        <v>3265.9999999999995</v>
      </c>
      <c r="K1053" s="7">
        <f t="shared" si="285"/>
        <v>506.00000000000006</v>
      </c>
      <c r="L1053" s="7">
        <f t="shared" si="291"/>
        <v>1398.4</v>
      </c>
      <c r="M1053" s="7">
        <f t="shared" si="292"/>
        <v>3261.4</v>
      </c>
      <c r="N1053" s="7">
        <v>0</v>
      </c>
      <c r="O1053" s="7">
        <f t="shared" si="286"/>
        <v>9752</v>
      </c>
      <c r="P1053" s="7">
        <v>25</v>
      </c>
      <c r="Q1053" s="7">
        <v>0</v>
      </c>
      <c r="R1053" s="7">
        <v>0</v>
      </c>
      <c r="S1053" s="7">
        <v>793.74</v>
      </c>
      <c r="T1053" s="7">
        <v>100</v>
      </c>
      <c r="U1053" s="7">
        <v>0</v>
      </c>
      <c r="V1053" s="7">
        <v>0</v>
      </c>
      <c r="W1053" s="7">
        <f t="shared" si="282"/>
        <v>918.74</v>
      </c>
      <c r="X1053" s="7">
        <f t="shared" si="293"/>
        <v>2718.6000000000004</v>
      </c>
      <c r="Y1053" s="7">
        <f t="shared" si="280"/>
        <v>6527.4</v>
      </c>
      <c r="Z1053" s="7">
        <f t="shared" si="287"/>
        <v>42362.66</v>
      </c>
      <c r="AA1053" s="7" t="s">
        <v>610</v>
      </c>
      <c r="AB1053" s="7">
        <v>2023</v>
      </c>
    </row>
    <row r="1054" spans="1:28" x14ac:dyDescent="0.25">
      <c r="A1054" s="7">
        <v>70</v>
      </c>
      <c r="B1054" s="7" t="s">
        <v>188</v>
      </c>
      <c r="C1054" s="7" t="s">
        <v>102</v>
      </c>
      <c r="D1054" s="7" t="s">
        <v>10</v>
      </c>
      <c r="E1054" s="7" t="s">
        <v>33</v>
      </c>
      <c r="F1054" s="7" t="s">
        <v>100</v>
      </c>
      <c r="G1054" s="7">
        <v>36000</v>
      </c>
      <c r="H1054" s="7">
        <f t="shared" si="288"/>
        <v>30717.54</v>
      </c>
      <c r="I1054" s="7">
        <f t="shared" si="289"/>
        <v>1033.2</v>
      </c>
      <c r="J1054" s="7">
        <f t="shared" si="290"/>
        <v>2555.9999999999995</v>
      </c>
      <c r="K1054" s="7">
        <f t="shared" si="285"/>
        <v>396.00000000000006</v>
      </c>
      <c r="L1054" s="7">
        <f t="shared" si="291"/>
        <v>1094.4000000000001</v>
      </c>
      <c r="M1054" s="7">
        <f t="shared" si="292"/>
        <v>2552.4</v>
      </c>
      <c r="N1054" s="7">
        <v>3154.86</v>
      </c>
      <c r="O1054" s="7">
        <f t="shared" si="286"/>
        <v>10786.86</v>
      </c>
      <c r="P1054" s="7">
        <v>25</v>
      </c>
      <c r="Q1054" s="7">
        <v>0</v>
      </c>
      <c r="R1054" s="7">
        <v>0</v>
      </c>
      <c r="S1054" s="7">
        <v>2014.58</v>
      </c>
      <c r="T1054" s="7">
        <v>100</v>
      </c>
      <c r="U1054" s="7">
        <v>0</v>
      </c>
      <c r="V1054" s="7">
        <v>0</v>
      </c>
      <c r="W1054" s="7">
        <f t="shared" si="282"/>
        <v>2139.58</v>
      </c>
      <c r="X1054" s="7">
        <f t="shared" si="293"/>
        <v>5282.4600000000009</v>
      </c>
      <c r="Y1054" s="7">
        <f t="shared" si="280"/>
        <v>5108.3999999999996</v>
      </c>
      <c r="Z1054" s="7">
        <f t="shared" si="287"/>
        <v>28577.96</v>
      </c>
      <c r="AA1054" s="7" t="s">
        <v>610</v>
      </c>
      <c r="AB1054" s="7">
        <v>2023</v>
      </c>
    </row>
    <row r="1055" spans="1:28" x14ac:dyDescent="0.25">
      <c r="A1055" s="7">
        <v>71</v>
      </c>
      <c r="B1055" s="7" t="s">
        <v>190</v>
      </c>
      <c r="C1055" s="7" t="s">
        <v>102</v>
      </c>
      <c r="D1055" s="7" t="s">
        <v>801</v>
      </c>
      <c r="E1055" s="7" t="s">
        <v>38</v>
      </c>
      <c r="F1055" s="7" t="s">
        <v>100</v>
      </c>
      <c r="G1055" s="7">
        <v>36000</v>
      </c>
      <c r="H1055" s="7">
        <f t="shared" si="288"/>
        <v>33872.400000000001</v>
      </c>
      <c r="I1055" s="7">
        <f t="shared" si="289"/>
        <v>1033.2</v>
      </c>
      <c r="J1055" s="7">
        <f t="shared" si="290"/>
        <v>2555.9999999999995</v>
      </c>
      <c r="K1055" s="7">
        <f t="shared" si="285"/>
        <v>396.00000000000006</v>
      </c>
      <c r="L1055" s="7">
        <f t="shared" si="291"/>
        <v>1094.4000000000001</v>
      </c>
      <c r="M1055" s="7">
        <f t="shared" si="292"/>
        <v>2552.4</v>
      </c>
      <c r="N1055" s="7">
        <v>0</v>
      </c>
      <c r="O1055" s="7">
        <f t="shared" si="286"/>
        <v>7632</v>
      </c>
      <c r="P1055" s="7">
        <v>25</v>
      </c>
      <c r="Q1055" s="7">
        <v>6490.89</v>
      </c>
      <c r="R1055" s="7">
        <v>0</v>
      </c>
      <c r="S1055" s="7">
        <v>702.84</v>
      </c>
      <c r="T1055" s="7">
        <v>100</v>
      </c>
      <c r="U1055" s="7">
        <v>0</v>
      </c>
      <c r="V1055" s="7">
        <v>0</v>
      </c>
      <c r="W1055" s="7">
        <f t="shared" si="282"/>
        <v>7318.7300000000005</v>
      </c>
      <c r="X1055" s="7">
        <f t="shared" si="293"/>
        <v>2127.6000000000004</v>
      </c>
      <c r="Y1055" s="7">
        <f t="shared" si="280"/>
        <v>5108.3999999999996</v>
      </c>
      <c r="Z1055" s="7">
        <f t="shared" si="287"/>
        <v>26553.67</v>
      </c>
      <c r="AA1055" s="7" t="s">
        <v>610</v>
      </c>
      <c r="AB1055" s="7">
        <v>2023</v>
      </c>
    </row>
    <row r="1056" spans="1:28" x14ac:dyDescent="0.25">
      <c r="A1056" s="7">
        <v>72</v>
      </c>
      <c r="B1056" s="7" t="s">
        <v>854</v>
      </c>
      <c r="C1056" s="7" t="s">
        <v>103</v>
      </c>
      <c r="D1056" s="7" t="s">
        <v>94</v>
      </c>
      <c r="E1056" s="7" t="s">
        <v>855</v>
      </c>
      <c r="F1056" s="7" t="s">
        <v>100</v>
      </c>
      <c r="G1056" s="7">
        <v>46000</v>
      </c>
      <c r="H1056" s="7">
        <f t="shared" si="288"/>
        <v>43281.4</v>
      </c>
      <c r="I1056" s="7">
        <f t="shared" si="289"/>
        <v>1320.2</v>
      </c>
      <c r="J1056" s="7">
        <f t="shared" si="290"/>
        <v>3265.9999999999995</v>
      </c>
      <c r="K1056" s="7">
        <f t="shared" si="285"/>
        <v>506.00000000000006</v>
      </c>
      <c r="L1056" s="7">
        <f t="shared" si="291"/>
        <v>1398.4</v>
      </c>
      <c r="M1056" s="7">
        <f t="shared" si="292"/>
        <v>3261.4</v>
      </c>
      <c r="N1056" s="7">
        <v>0</v>
      </c>
      <c r="O1056" s="7">
        <f t="shared" si="286"/>
        <v>9752</v>
      </c>
      <c r="P1056" s="7">
        <v>25</v>
      </c>
      <c r="Q1056" s="7">
        <v>5000</v>
      </c>
      <c r="R1056" s="7">
        <v>0</v>
      </c>
      <c r="S1056" s="7">
        <v>466.56</v>
      </c>
      <c r="T1056" s="7">
        <v>100</v>
      </c>
      <c r="U1056" s="7">
        <f t="shared" si="284"/>
        <v>1289.4598750000005</v>
      </c>
      <c r="V1056" s="7">
        <v>0</v>
      </c>
      <c r="W1056" s="7">
        <v>0</v>
      </c>
      <c r="X1056" s="7">
        <f t="shared" si="293"/>
        <v>2718.6000000000004</v>
      </c>
      <c r="Y1056" s="7">
        <f t="shared" si="280"/>
        <v>6527.4</v>
      </c>
      <c r="Z1056" s="7">
        <f t="shared" si="287"/>
        <v>43281.4</v>
      </c>
      <c r="AA1056" s="7" t="s">
        <v>610</v>
      </c>
      <c r="AB1056" s="7">
        <v>2023</v>
      </c>
    </row>
    <row r="1057" spans="1:28" x14ac:dyDescent="0.25">
      <c r="A1057" s="7">
        <v>73</v>
      </c>
      <c r="B1057" s="7" t="s">
        <v>201</v>
      </c>
      <c r="C1057" s="7" t="s">
        <v>102</v>
      </c>
      <c r="D1057" s="7" t="s">
        <v>22</v>
      </c>
      <c r="E1057" s="7" t="s">
        <v>32</v>
      </c>
      <c r="F1057" s="7" t="s">
        <v>100</v>
      </c>
      <c r="G1057" s="7">
        <v>36000</v>
      </c>
      <c r="H1057" s="7">
        <f t="shared" si="288"/>
        <v>33872.400000000001</v>
      </c>
      <c r="I1057" s="7">
        <f t="shared" si="289"/>
        <v>1033.2</v>
      </c>
      <c r="J1057" s="7">
        <f t="shared" si="290"/>
        <v>2555.9999999999995</v>
      </c>
      <c r="K1057" s="7">
        <f t="shared" si="285"/>
        <v>396.00000000000006</v>
      </c>
      <c r="L1057" s="7">
        <f t="shared" si="291"/>
        <v>1094.4000000000001</v>
      </c>
      <c r="M1057" s="7">
        <f t="shared" si="292"/>
        <v>2552.4</v>
      </c>
      <c r="N1057" s="7">
        <v>0</v>
      </c>
      <c r="O1057" s="7">
        <f t="shared" si="286"/>
        <v>7632</v>
      </c>
      <c r="P1057" s="7">
        <v>25</v>
      </c>
      <c r="Q1057" s="7">
        <v>2125.4899999999998</v>
      </c>
      <c r="R1057" s="7">
        <v>0</v>
      </c>
      <c r="S1057" s="7">
        <v>0</v>
      </c>
      <c r="T1057" s="7">
        <v>100</v>
      </c>
      <c r="U1057" s="7">
        <v>0</v>
      </c>
      <c r="V1057" s="7">
        <v>0</v>
      </c>
      <c r="W1057" s="7">
        <f t="shared" si="282"/>
        <v>2250.4899999999998</v>
      </c>
      <c r="X1057" s="7">
        <f t="shared" si="293"/>
        <v>2127.6000000000004</v>
      </c>
      <c r="Y1057" s="7">
        <f t="shared" si="280"/>
        <v>5108.3999999999996</v>
      </c>
      <c r="Z1057" s="7">
        <f t="shared" si="287"/>
        <v>31621.91</v>
      </c>
      <c r="AA1057" s="7" t="s">
        <v>610</v>
      </c>
      <c r="AB1057" s="7">
        <v>2023</v>
      </c>
    </row>
    <row r="1058" spans="1:28" x14ac:dyDescent="0.25">
      <c r="A1058" s="7">
        <v>74</v>
      </c>
      <c r="B1058" s="7" t="s">
        <v>206</v>
      </c>
      <c r="C1058" s="7" t="s">
        <v>103</v>
      </c>
      <c r="D1058" s="7" t="s">
        <v>22</v>
      </c>
      <c r="E1058" s="7" t="s">
        <v>57</v>
      </c>
      <c r="F1058" s="7" t="s">
        <v>100</v>
      </c>
      <c r="G1058" s="7">
        <v>25000</v>
      </c>
      <c r="H1058" s="7">
        <f t="shared" si="288"/>
        <v>23522.5</v>
      </c>
      <c r="I1058" s="7">
        <f t="shared" si="289"/>
        <v>717.5</v>
      </c>
      <c r="J1058" s="7">
        <f t="shared" si="290"/>
        <v>1774.9999999999998</v>
      </c>
      <c r="K1058" s="7">
        <f t="shared" si="285"/>
        <v>275</v>
      </c>
      <c r="L1058" s="7">
        <f t="shared" si="291"/>
        <v>760</v>
      </c>
      <c r="M1058" s="7">
        <f t="shared" si="292"/>
        <v>1772.5000000000002</v>
      </c>
      <c r="N1058" s="7">
        <v>0</v>
      </c>
      <c r="O1058" s="7">
        <f t="shared" si="286"/>
        <v>5300</v>
      </c>
      <c r="P1058" s="7">
        <v>25</v>
      </c>
      <c r="Q1058" s="7">
        <v>5991.65</v>
      </c>
      <c r="R1058" s="7">
        <v>0</v>
      </c>
      <c r="S1058" s="7">
        <v>0</v>
      </c>
      <c r="T1058" s="7">
        <v>100</v>
      </c>
      <c r="U1058" s="7">
        <v>0</v>
      </c>
      <c r="V1058" s="7">
        <v>0</v>
      </c>
      <c r="W1058" s="7">
        <f t="shared" si="282"/>
        <v>6116.65</v>
      </c>
      <c r="X1058" s="7">
        <f t="shared" si="293"/>
        <v>1477.5</v>
      </c>
      <c r="Y1058" s="7">
        <f t="shared" si="280"/>
        <v>3547.5</v>
      </c>
      <c r="Z1058" s="7">
        <f t="shared" si="287"/>
        <v>17405.849999999999</v>
      </c>
      <c r="AA1058" s="7" t="s">
        <v>610</v>
      </c>
      <c r="AB1058" s="7">
        <v>2023</v>
      </c>
    </row>
    <row r="1059" spans="1:28" x14ac:dyDescent="0.25">
      <c r="A1059" s="7">
        <v>75</v>
      </c>
      <c r="B1059" s="7" t="s">
        <v>207</v>
      </c>
      <c r="C1059" s="7" t="s">
        <v>103</v>
      </c>
      <c r="D1059" s="7" t="s">
        <v>6</v>
      </c>
      <c r="E1059" s="7" t="s">
        <v>28</v>
      </c>
      <c r="F1059" s="7" t="s">
        <v>100</v>
      </c>
      <c r="G1059" s="7">
        <v>25000</v>
      </c>
      <c r="H1059" s="7">
        <f t="shared" si="288"/>
        <v>23522.5</v>
      </c>
      <c r="I1059" s="7">
        <f t="shared" si="289"/>
        <v>717.5</v>
      </c>
      <c r="J1059" s="7">
        <f t="shared" si="290"/>
        <v>1774.9999999999998</v>
      </c>
      <c r="K1059" s="7">
        <f t="shared" si="285"/>
        <v>275</v>
      </c>
      <c r="L1059" s="7">
        <f t="shared" si="291"/>
        <v>760</v>
      </c>
      <c r="M1059" s="7">
        <f t="shared" si="292"/>
        <v>1772.5000000000002</v>
      </c>
      <c r="N1059" s="7">
        <v>0</v>
      </c>
      <c r="O1059" s="7">
        <f t="shared" si="286"/>
        <v>5300</v>
      </c>
      <c r="P1059" s="7">
        <v>25</v>
      </c>
      <c r="Q1059" s="7">
        <v>6940.97</v>
      </c>
      <c r="R1059" s="7">
        <v>0</v>
      </c>
      <c r="S1059" s="7">
        <v>0</v>
      </c>
      <c r="T1059" s="7">
        <v>100</v>
      </c>
      <c r="U1059" s="7">
        <v>0</v>
      </c>
      <c r="V1059" s="7">
        <v>0</v>
      </c>
      <c r="W1059" s="7">
        <f t="shared" si="282"/>
        <v>7065.97</v>
      </c>
      <c r="X1059" s="7">
        <f t="shared" si="293"/>
        <v>1477.5</v>
      </c>
      <c r="Y1059" s="7">
        <f t="shared" si="280"/>
        <v>3547.5</v>
      </c>
      <c r="Z1059" s="7">
        <f t="shared" si="287"/>
        <v>16456.53</v>
      </c>
      <c r="AA1059" s="7" t="s">
        <v>610</v>
      </c>
      <c r="AB1059" s="7">
        <v>2023</v>
      </c>
    </row>
    <row r="1060" spans="1:28" x14ac:dyDescent="0.25">
      <c r="A1060" s="7">
        <v>76</v>
      </c>
      <c r="B1060" s="7" t="s">
        <v>878</v>
      </c>
      <c r="C1060" s="7" t="s">
        <v>103</v>
      </c>
      <c r="D1060" s="7" t="s">
        <v>22</v>
      </c>
      <c r="E1060" s="7" t="s">
        <v>835</v>
      </c>
      <c r="F1060" s="7" t="s">
        <v>100</v>
      </c>
      <c r="G1060" s="7">
        <v>30000</v>
      </c>
      <c r="H1060" s="7">
        <f t="shared" si="288"/>
        <v>28227</v>
      </c>
      <c r="I1060" s="7">
        <f t="shared" si="289"/>
        <v>861</v>
      </c>
      <c r="J1060" s="7">
        <f t="shared" si="290"/>
        <v>2130</v>
      </c>
      <c r="K1060" s="7">
        <f t="shared" si="285"/>
        <v>330.00000000000006</v>
      </c>
      <c r="L1060" s="7">
        <f t="shared" si="291"/>
        <v>912</v>
      </c>
      <c r="M1060" s="7">
        <f t="shared" si="292"/>
        <v>2127</v>
      </c>
      <c r="N1060" s="7">
        <v>0</v>
      </c>
      <c r="O1060" s="7">
        <f t="shared" si="286"/>
        <v>6360</v>
      </c>
      <c r="P1060" s="7">
        <v>25</v>
      </c>
      <c r="Q1060" s="7">
        <v>2995.75</v>
      </c>
      <c r="R1060" s="7">
        <v>0</v>
      </c>
      <c r="S1060" s="7">
        <v>0</v>
      </c>
      <c r="T1060" s="7">
        <v>100</v>
      </c>
      <c r="U1060" s="7">
        <v>0</v>
      </c>
      <c r="V1060" s="7">
        <v>0</v>
      </c>
      <c r="W1060" s="7">
        <f t="shared" si="282"/>
        <v>3120.75</v>
      </c>
      <c r="X1060" s="7">
        <f t="shared" si="293"/>
        <v>1773</v>
      </c>
      <c r="Y1060" s="7">
        <f t="shared" si="280"/>
        <v>4257</v>
      </c>
      <c r="Z1060" s="7">
        <f t="shared" si="287"/>
        <v>25106.25</v>
      </c>
      <c r="AA1060" s="7" t="s">
        <v>610</v>
      </c>
      <c r="AB1060" s="7">
        <v>2023</v>
      </c>
    </row>
    <row r="1061" spans="1:28" x14ac:dyDescent="0.25">
      <c r="A1061" s="7">
        <v>77</v>
      </c>
      <c r="B1061" s="7" t="s">
        <v>815</v>
      </c>
      <c r="C1061" s="7" t="s">
        <v>102</v>
      </c>
      <c r="D1061" s="7" t="s">
        <v>811</v>
      </c>
      <c r="E1061" s="7" t="s">
        <v>619</v>
      </c>
      <c r="F1061" s="7" t="s">
        <v>85</v>
      </c>
      <c r="G1061" s="7">
        <v>30000</v>
      </c>
      <c r="H1061" s="7">
        <f t="shared" si="288"/>
        <v>28227</v>
      </c>
      <c r="I1061" s="7">
        <f t="shared" si="289"/>
        <v>861</v>
      </c>
      <c r="J1061" s="7">
        <f t="shared" si="290"/>
        <v>2130</v>
      </c>
      <c r="K1061" s="7">
        <f t="shared" si="285"/>
        <v>330.00000000000006</v>
      </c>
      <c r="L1061" s="7">
        <f t="shared" si="291"/>
        <v>912</v>
      </c>
      <c r="M1061" s="7">
        <f t="shared" si="292"/>
        <v>2127</v>
      </c>
      <c r="N1061" s="7">
        <v>0</v>
      </c>
      <c r="O1061" s="7">
        <f t="shared" si="286"/>
        <v>6360</v>
      </c>
      <c r="P1061" s="7">
        <v>25</v>
      </c>
      <c r="Q1061" s="7">
        <v>500</v>
      </c>
      <c r="R1061" s="7">
        <v>0</v>
      </c>
      <c r="S1061" s="7">
        <v>797.28</v>
      </c>
      <c r="T1061" s="7">
        <v>100</v>
      </c>
      <c r="U1061" s="7">
        <v>0</v>
      </c>
      <c r="V1061" s="7">
        <v>0</v>
      </c>
      <c r="W1061" s="7">
        <f t="shared" si="282"/>
        <v>1422.28</v>
      </c>
      <c r="X1061" s="7">
        <f t="shared" si="293"/>
        <v>1773</v>
      </c>
      <c r="Y1061" s="7">
        <f t="shared" si="280"/>
        <v>4257</v>
      </c>
      <c r="Z1061" s="7">
        <f t="shared" si="287"/>
        <v>26804.720000000001</v>
      </c>
      <c r="AA1061" s="7" t="s">
        <v>610</v>
      </c>
      <c r="AB1061" s="7">
        <v>2023</v>
      </c>
    </row>
    <row r="1062" spans="1:28" x14ac:dyDescent="0.25">
      <c r="A1062" s="7">
        <v>78</v>
      </c>
      <c r="B1062" s="7" t="s">
        <v>836</v>
      </c>
      <c r="C1062" s="7" t="s">
        <v>102</v>
      </c>
      <c r="D1062" s="7" t="s">
        <v>22</v>
      </c>
      <c r="E1062" s="7" t="s">
        <v>33</v>
      </c>
      <c r="F1062" s="7" t="s">
        <v>100</v>
      </c>
      <c r="G1062" s="7">
        <v>30000</v>
      </c>
      <c r="H1062" s="7">
        <f t="shared" si="288"/>
        <v>28227</v>
      </c>
      <c r="I1062" s="7">
        <f t="shared" si="289"/>
        <v>861</v>
      </c>
      <c r="J1062" s="7">
        <f t="shared" si="290"/>
        <v>2130</v>
      </c>
      <c r="K1062" s="7">
        <f t="shared" si="285"/>
        <v>330.00000000000006</v>
      </c>
      <c r="L1062" s="7">
        <f t="shared" si="291"/>
        <v>912</v>
      </c>
      <c r="M1062" s="7">
        <f t="shared" si="292"/>
        <v>2127</v>
      </c>
      <c r="N1062" s="7">
        <v>0</v>
      </c>
      <c r="O1062" s="7">
        <f t="shared" si="286"/>
        <v>6360</v>
      </c>
      <c r="P1062" s="7">
        <v>25</v>
      </c>
      <c r="Q1062" s="7">
        <v>2000</v>
      </c>
      <c r="R1062" s="7">
        <v>0</v>
      </c>
      <c r="S1062" s="7">
        <v>0</v>
      </c>
      <c r="T1062" s="7">
        <v>100</v>
      </c>
      <c r="U1062" s="7">
        <v>0</v>
      </c>
      <c r="V1062" s="7">
        <v>0</v>
      </c>
      <c r="W1062" s="7">
        <f t="shared" si="282"/>
        <v>2125</v>
      </c>
      <c r="X1062" s="7">
        <f t="shared" si="293"/>
        <v>1773</v>
      </c>
      <c r="Y1062" s="7">
        <f t="shared" si="280"/>
        <v>4257</v>
      </c>
      <c r="Z1062" s="7">
        <f t="shared" si="287"/>
        <v>26102</v>
      </c>
      <c r="AA1062" s="7" t="s">
        <v>610</v>
      </c>
      <c r="AB1062" s="7">
        <v>2023</v>
      </c>
    </row>
    <row r="1063" spans="1:28" x14ac:dyDescent="0.25">
      <c r="A1063" s="7">
        <v>79</v>
      </c>
      <c r="B1063" s="7" t="s">
        <v>837</v>
      </c>
      <c r="C1063" s="7" t="s">
        <v>103</v>
      </c>
      <c r="D1063" s="7" t="s">
        <v>94</v>
      </c>
      <c r="E1063" s="7" t="s">
        <v>838</v>
      </c>
      <c r="F1063" s="7" t="s">
        <v>100</v>
      </c>
      <c r="G1063" s="7">
        <v>25000</v>
      </c>
      <c r="H1063" s="7">
        <f t="shared" si="288"/>
        <v>23522.5</v>
      </c>
      <c r="I1063" s="7">
        <f t="shared" si="289"/>
        <v>717.5</v>
      </c>
      <c r="J1063" s="7">
        <f t="shared" si="290"/>
        <v>1774.9999999999998</v>
      </c>
      <c r="K1063" s="7">
        <f t="shared" si="285"/>
        <v>275</v>
      </c>
      <c r="L1063" s="7">
        <f t="shared" si="291"/>
        <v>760</v>
      </c>
      <c r="M1063" s="7">
        <f t="shared" si="292"/>
        <v>1772.5000000000002</v>
      </c>
      <c r="N1063" s="7">
        <v>0</v>
      </c>
      <c r="O1063" s="7">
        <f t="shared" si="286"/>
        <v>5300</v>
      </c>
      <c r="P1063" s="7">
        <v>25</v>
      </c>
      <c r="Q1063" s="7">
        <v>2000</v>
      </c>
      <c r="R1063" s="7">
        <v>0</v>
      </c>
      <c r="S1063" s="7">
        <v>0</v>
      </c>
      <c r="T1063" s="7">
        <v>100</v>
      </c>
      <c r="U1063" s="7">
        <v>0</v>
      </c>
      <c r="V1063" s="7">
        <v>0</v>
      </c>
      <c r="W1063" s="7">
        <f t="shared" si="282"/>
        <v>2125</v>
      </c>
      <c r="X1063" s="7">
        <f t="shared" si="293"/>
        <v>1477.5</v>
      </c>
      <c r="Y1063" s="7">
        <f t="shared" si="280"/>
        <v>3547.5</v>
      </c>
      <c r="Z1063" s="7">
        <f t="shared" si="287"/>
        <v>21397.5</v>
      </c>
      <c r="AA1063" s="7" t="s">
        <v>610</v>
      </c>
      <c r="AB1063" s="7">
        <v>2023</v>
      </c>
    </row>
    <row r="1064" spans="1:28" x14ac:dyDescent="0.25">
      <c r="A1064" s="7">
        <v>80</v>
      </c>
      <c r="B1064" s="7" t="s">
        <v>839</v>
      </c>
      <c r="C1064" s="7" t="s">
        <v>102</v>
      </c>
      <c r="D1064" s="7" t="s">
        <v>94</v>
      </c>
      <c r="E1064" s="7" t="s">
        <v>52</v>
      </c>
      <c r="F1064" s="7" t="s">
        <v>100</v>
      </c>
      <c r="G1064" s="7">
        <v>26000</v>
      </c>
      <c r="H1064" s="7">
        <f t="shared" si="288"/>
        <v>22885.97</v>
      </c>
      <c r="I1064" s="7">
        <f t="shared" si="289"/>
        <v>746.2</v>
      </c>
      <c r="J1064" s="7">
        <f t="shared" si="290"/>
        <v>1845.9999999999998</v>
      </c>
      <c r="K1064" s="7">
        <f t="shared" si="285"/>
        <v>286.00000000000006</v>
      </c>
      <c r="L1064" s="7">
        <f t="shared" si="291"/>
        <v>790.4</v>
      </c>
      <c r="M1064" s="7">
        <f t="shared" si="292"/>
        <v>1843.4</v>
      </c>
      <c r="N1064" s="7">
        <v>1577.43</v>
      </c>
      <c r="O1064" s="7">
        <f t="shared" si="286"/>
        <v>7089.43</v>
      </c>
      <c r="P1064" s="7">
        <v>25</v>
      </c>
      <c r="Q1064" s="7">
        <v>1000</v>
      </c>
      <c r="R1064" s="7">
        <v>0</v>
      </c>
      <c r="S1064" s="7">
        <v>24.59</v>
      </c>
      <c r="T1064" s="7">
        <v>100</v>
      </c>
      <c r="U1064" s="7">
        <v>0</v>
      </c>
      <c r="V1064" s="7">
        <v>0</v>
      </c>
      <c r="W1064" s="7">
        <f t="shared" si="282"/>
        <v>1149.5899999999999</v>
      </c>
      <c r="X1064" s="7">
        <f t="shared" si="293"/>
        <v>3114.0299999999997</v>
      </c>
      <c r="Y1064" s="7">
        <f t="shared" si="280"/>
        <v>3689.3999999999996</v>
      </c>
      <c r="Z1064" s="7">
        <f t="shared" si="287"/>
        <v>21736.38</v>
      </c>
      <c r="AA1064" s="7" t="s">
        <v>610</v>
      </c>
      <c r="AB1064" s="7">
        <v>2023</v>
      </c>
    </row>
    <row r="1065" spans="1:28" x14ac:dyDescent="0.25">
      <c r="A1065" s="7">
        <v>81</v>
      </c>
      <c r="B1065" s="7" t="s">
        <v>840</v>
      </c>
      <c r="C1065" s="7" t="s">
        <v>103</v>
      </c>
      <c r="D1065" s="7" t="s">
        <v>94</v>
      </c>
      <c r="E1065" s="7" t="s">
        <v>52</v>
      </c>
      <c r="F1065" s="7" t="s">
        <v>100</v>
      </c>
      <c r="G1065" s="7">
        <v>26000</v>
      </c>
      <c r="H1065" s="7">
        <f t="shared" si="288"/>
        <v>24463.4</v>
      </c>
      <c r="I1065" s="7">
        <f t="shared" si="289"/>
        <v>746.2</v>
      </c>
      <c r="J1065" s="7">
        <f t="shared" si="290"/>
        <v>1845.9999999999998</v>
      </c>
      <c r="K1065" s="7">
        <f t="shared" si="285"/>
        <v>286.00000000000006</v>
      </c>
      <c r="L1065" s="7">
        <f t="shared" si="291"/>
        <v>790.4</v>
      </c>
      <c r="M1065" s="7">
        <f t="shared" si="292"/>
        <v>1843.4</v>
      </c>
      <c r="N1065" s="7">
        <v>0</v>
      </c>
      <c r="O1065" s="7">
        <f t="shared" si="286"/>
        <v>5512</v>
      </c>
      <c r="P1065" s="7">
        <v>25</v>
      </c>
      <c r="Q1065" s="7">
        <v>0</v>
      </c>
      <c r="R1065" s="7">
        <v>0</v>
      </c>
      <c r="S1065" s="7">
        <v>0</v>
      </c>
      <c r="T1065" s="7">
        <v>100</v>
      </c>
      <c r="U1065" s="7">
        <v>0</v>
      </c>
      <c r="V1065" s="7">
        <v>0</v>
      </c>
      <c r="W1065" s="7">
        <f t="shared" si="282"/>
        <v>125</v>
      </c>
      <c r="X1065" s="7">
        <f t="shared" si="293"/>
        <v>1536.6</v>
      </c>
      <c r="Y1065" s="7">
        <f t="shared" si="280"/>
        <v>3689.3999999999996</v>
      </c>
      <c r="Z1065" s="7">
        <f t="shared" si="287"/>
        <v>24338.400000000001</v>
      </c>
      <c r="AA1065" s="7" t="s">
        <v>610</v>
      </c>
      <c r="AB1065" s="7">
        <v>2023</v>
      </c>
    </row>
    <row r="1066" spans="1:28" x14ac:dyDescent="0.25">
      <c r="A1066" s="7">
        <v>82</v>
      </c>
      <c r="B1066" s="7" t="s">
        <v>841</v>
      </c>
      <c r="C1066" s="7" t="s">
        <v>102</v>
      </c>
      <c r="D1066" s="7" t="s">
        <v>842</v>
      </c>
      <c r="E1066" s="7" t="s">
        <v>33</v>
      </c>
      <c r="F1066" s="7" t="s">
        <v>100</v>
      </c>
      <c r="G1066" s="7">
        <v>26000</v>
      </c>
      <c r="H1066" s="7">
        <f t="shared" si="288"/>
        <v>24463.4</v>
      </c>
      <c r="I1066" s="7">
        <f t="shared" si="289"/>
        <v>746.2</v>
      </c>
      <c r="J1066" s="7">
        <f t="shared" si="290"/>
        <v>1845.9999999999998</v>
      </c>
      <c r="K1066" s="7">
        <f t="shared" si="285"/>
        <v>286.00000000000006</v>
      </c>
      <c r="L1066" s="7">
        <f t="shared" si="291"/>
        <v>790.4</v>
      </c>
      <c r="M1066" s="7">
        <f t="shared" si="292"/>
        <v>1843.4</v>
      </c>
      <c r="N1066" s="7">
        <v>0</v>
      </c>
      <c r="O1066" s="7">
        <f t="shared" si="286"/>
        <v>5512</v>
      </c>
      <c r="P1066" s="7">
        <v>25</v>
      </c>
      <c r="Q1066" s="7">
        <v>0</v>
      </c>
      <c r="R1066" s="7">
        <v>0</v>
      </c>
      <c r="S1066" s="7">
        <v>250.8</v>
      </c>
      <c r="T1066" s="7">
        <v>100</v>
      </c>
      <c r="U1066" s="7">
        <v>0</v>
      </c>
      <c r="V1066" s="7">
        <v>0</v>
      </c>
      <c r="W1066" s="7">
        <f t="shared" si="282"/>
        <v>375.8</v>
      </c>
      <c r="X1066" s="7">
        <f t="shared" si="293"/>
        <v>1536.6</v>
      </c>
      <c r="Y1066" s="7">
        <f t="shared" ref="Y1066:Y1091" si="294">+J1066+M1066</f>
        <v>3689.3999999999996</v>
      </c>
      <c r="Z1066" s="7">
        <f t="shared" si="287"/>
        <v>24087.599999999999</v>
      </c>
      <c r="AA1066" s="7" t="s">
        <v>610</v>
      </c>
      <c r="AB1066" s="7">
        <v>2023</v>
      </c>
    </row>
    <row r="1067" spans="1:28" x14ac:dyDescent="0.25">
      <c r="A1067" s="7">
        <v>83</v>
      </c>
      <c r="B1067" s="7" t="s">
        <v>843</v>
      </c>
      <c r="C1067" s="7" t="s">
        <v>102</v>
      </c>
      <c r="D1067" s="7" t="s">
        <v>842</v>
      </c>
      <c r="E1067" s="7" t="s">
        <v>33</v>
      </c>
      <c r="F1067" s="7" t="s">
        <v>100</v>
      </c>
      <c r="G1067" s="7">
        <v>26000</v>
      </c>
      <c r="H1067" s="7">
        <f t="shared" si="288"/>
        <v>24463.4</v>
      </c>
      <c r="I1067" s="7">
        <f t="shared" si="289"/>
        <v>746.2</v>
      </c>
      <c r="J1067" s="7">
        <f t="shared" si="290"/>
        <v>1845.9999999999998</v>
      </c>
      <c r="K1067" s="7">
        <f t="shared" si="285"/>
        <v>286.00000000000006</v>
      </c>
      <c r="L1067" s="7">
        <f t="shared" si="291"/>
        <v>790.4</v>
      </c>
      <c r="M1067" s="7">
        <f t="shared" si="292"/>
        <v>1843.4</v>
      </c>
      <c r="N1067" s="7">
        <v>0</v>
      </c>
      <c r="O1067" s="7">
        <f t="shared" si="286"/>
        <v>5512</v>
      </c>
      <c r="P1067" s="7">
        <v>25</v>
      </c>
      <c r="Q1067" s="7">
        <v>0</v>
      </c>
      <c r="R1067" s="7">
        <v>0</v>
      </c>
      <c r="S1067" s="7">
        <v>100</v>
      </c>
      <c r="T1067" s="7">
        <v>100</v>
      </c>
      <c r="U1067" s="7">
        <v>0</v>
      </c>
      <c r="V1067" s="7">
        <v>0</v>
      </c>
      <c r="W1067" s="7">
        <f t="shared" si="282"/>
        <v>225</v>
      </c>
      <c r="X1067" s="7">
        <f t="shared" si="293"/>
        <v>1536.6</v>
      </c>
      <c r="Y1067" s="7">
        <f t="shared" si="294"/>
        <v>3689.3999999999996</v>
      </c>
      <c r="Z1067" s="7">
        <f t="shared" si="287"/>
        <v>24238.400000000001</v>
      </c>
      <c r="AA1067" s="7" t="s">
        <v>610</v>
      </c>
      <c r="AB1067" s="7">
        <v>2023</v>
      </c>
    </row>
    <row r="1068" spans="1:28" x14ac:dyDescent="0.25">
      <c r="A1068" s="7">
        <v>84</v>
      </c>
      <c r="B1068" s="7" t="s">
        <v>844</v>
      </c>
      <c r="C1068" s="7" t="s">
        <v>103</v>
      </c>
      <c r="D1068" s="7" t="s">
        <v>94</v>
      </c>
      <c r="E1068" s="7" t="s">
        <v>32</v>
      </c>
      <c r="F1068" s="7" t="s">
        <v>100</v>
      </c>
      <c r="G1068" s="7">
        <v>30000</v>
      </c>
      <c r="H1068" s="7">
        <f t="shared" si="288"/>
        <v>28227</v>
      </c>
      <c r="I1068" s="7">
        <f t="shared" si="289"/>
        <v>861</v>
      </c>
      <c r="J1068" s="7">
        <f t="shared" si="290"/>
        <v>2130</v>
      </c>
      <c r="K1068" s="7">
        <f t="shared" si="285"/>
        <v>330.00000000000006</v>
      </c>
      <c r="L1068" s="7">
        <f t="shared" si="291"/>
        <v>912</v>
      </c>
      <c r="M1068" s="7">
        <f t="shared" si="292"/>
        <v>2127</v>
      </c>
      <c r="N1068" s="7">
        <v>0</v>
      </c>
      <c r="O1068" s="7">
        <f t="shared" si="286"/>
        <v>6360</v>
      </c>
      <c r="P1068" s="7">
        <v>25</v>
      </c>
      <c r="Q1068" s="7">
        <v>0</v>
      </c>
      <c r="R1068" s="7">
        <v>0</v>
      </c>
      <c r="S1068" s="7">
        <v>0</v>
      </c>
      <c r="T1068" s="7">
        <v>100</v>
      </c>
      <c r="U1068" s="7">
        <v>0</v>
      </c>
      <c r="V1068" s="7">
        <v>0</v>
      </c>
      <c r="W1068" s="7">
        <f t="shared" si="282"/>
        <v>125</v>
      </c>
      <c r="X1068" s="7">
        <f t="shared" si="293"/>
        <v>1773</v>
      </c>
      <c r="Y1068" s="7">
        <f t="shared" si="294"/>
        <v>4257</v>
      </c>
      <c r="Z1068" s="7">
        <f t="shared" si="287"/>
        <v>28102</v>
      </c>
      <c r="AA1068" s="7" t="s">
        <v>610</v>
      </c>
      <c r="AB1068" s="7">
        <v>2023</v>
      </c>
    </row>
    <row r="1069" spans="1:28" x14ac:dyDescent="0.25">
      <c r="A1069" s="7">
        <v>85</v>
      </c>
      <c r="B1069" s="7" t="s">
        <v>845</v>
      </c>
      <c r="C1069" s="7" t="s">
        <v>102</v>
      </c>
      <c r="D1069" s="7" t="s">
        <v>826</v>
      </c>
      <c r="E1069" s="7" t="s">
        <v>846</v>
      </c>
      <c r="F1069" s="7" t="s">
        <v>100</v>
      </c>
      <c r="G1069" s="7">
        <v>36000</v>
      </c>
      <c r="H1069" s="7">
        <f t="shared" si="288"/>
        <v>33872.400000000001</v>
      </c>
      <c r="I1069" s="7">
        <f t="shared" si="289"/>
        <v>1033.2</v>
      </c>
      <c r="J1069" s="7">
        <f t="shared" si="290"/>
        <v>2555.9999999999995</v>
      </c>
      <c r="K1069" s="7">
        <f t="shared" si="285"/>
        <v>396.00000000000006</v>
      </c>
      <c r="L1069" s="7">
        <f t="shared" si="291"/>
        <v>1094.4000000000001</v>
      </c>
      <c r="M1069" s="7">
        <f t="shared" si="292"/>
        <v>2552.4</v>
      </c>
      <c r="N1069" s="7">
        <v>0</v>
      </c>
      <c r="O1069" s="7">
        <f t="shared" si="286"/>
        <v>7632</v>
      </c>
      <c r="P1069" s="7">
        <v>25</v>
      </c>
      <c r="Q1069" s="7">
        <v>0</v>
      </c>
      <c r="R1069" s="7">
        <v>0</v>
      </c>
      <c r="S1069" s="7">
        <v>501.98</v>
      </c>
      <c r="T1069" s="7">
        <v>100</v>
      </c>
      <c r="U1069" s="7">
        <v>0</v>
      </c>
      <c r="V1069" s="7">
        <v>0</v>
      </c>
      <c r="W1069" s="7">
        <f t="shared" si="282"/>
        <v>626.98</v>
      </c>
      <c r="X1069" s="7">
        <f t="shared" si="293"/>
        <v>2127.6000000000004</v>
      </c>
      <c r="Y1069" s="7">
        <f t="shared" si="294"/>
        <v>5108.3999999999996</v>
      </c>
      <c r="Z1069" s="7">
        <f t="shared" si="287"/>
        <v>33245.42</v>
      </c>
      <c r="AA1069" s="7" t="s">
        <v>610</v>
      </c>
      <c r="AB1069" s="7">
        <v>2023</v>
      </c>
    </row>
    <row r="1070" spans="1:28" x14ac:dyDescent="0.25">
      <c r="A1070" s="7">
        <v>86</v>
      </c>
      <c r="B1070" s="7" t="s">
        <v>848</v>
      </c>
      <c r="C1070" s="7" t="s">
        <v>103</v>
      </c>
      <c r="D1070" s="7" t="s">
        <v>94</v>
      </c>
      <c r="E1070" s="7" t="s">
        <v>52</v>
      </c>
      <c r="F1070" s="7" t="s">
        <v>100</v>
      </c>
      <c r="G1070" s="7">
        <v>30000</v>
      </c>
      <c r="H1070" s="7">
        <f t="shared" si="288"/>
        <v>28227</v>
      </c>
      <c r="I1070" s="7">
        <f t="shared" si="289"/>
        <v>861</v>
      </c>
      <c r="J1070" s="7">
        <f t="shared" si="290"/>
        <v>2130</v>
      </c>
      <c r="K1070" s="7">
        <f t="shared" si="285"/>
        <v>330.00000000000006</v>
      </c>
      <c r="L1070" s="7">
        <f t="shared" si="291"/>
        <v>912</v>
      </c>
      <c r="M1070" s="7">
        <f t="shared" si="292"/>
        <v>2127</v>
      </c>
      <c r="N1070" s="7">
        <v>0</v>
      </c>
      <c r="O1070" s="7">
        <f t="shared" si="286"/>
        <v>6360</v>
      </c>
      <c r="P1070" s="7">
        <v>25</v>
      </c>
      <c r="Q1070" s="7">
        <v>0</v>
      </c>
      <c r="R1070" s="7">
        <v>0</v>
      </c>
      <c r="S1070" s="7">
        <v>0</v>
      </c>
      <c r="T1070" s="7">
        <v>100</v>
      </c>
      <c r="U1070" s="7">
        <v>0</v>
      </c>
      <c r="V1070" s="7">
        <v>0</v>
      </c>
      <c r="W1070" s="7">
        <f t="shared" si="282"/>
        <v>125</v>
      </c>
      <c r="X1070" s="7">
        <f t="shared" si="293"/>
        <v>1773</v>
      </c>
      <c r="Y1070" s="7">
        <f t="shared" si="294"/>
        <v>4257</v>
      </c>
      <c r="Z1070" s="7">
        <f t="shared" si="287"/>
        <v>28102</v>
      </c>
      <c r="AA1070" s="7" t="s">
        <v>610</v>
      </c>
      <c r="AB1070" s="7">
        <v>2023</v>
      </c>
    </row>
    <row r="1071" spans="1:28" x14ac:dyDescent="0.25">
      <c r="A1071" s="7">
        <v>87</v>
      </c>
      <c r="B1071" s="7" t="s">
        <v>851</v>
      </c>
      <c r="C1071" s="7" t="s">
        <v>103</v>
      </c>
      <c r="D1071" s="7" t="s">
        <v>94</v>
      </c>
      <c r="E1071" s="7" t="s">
        <v>52</v>
      </c>
      <c r="F1071" s="7" t="s">
        <v>100</v>
      </c>
      <c r="G1071" s="7">
        <v>46000</v>
      </c>
      <c r="H1071" s="7">
        <f t="shared" si="288"/>
        <v>43281.4</v>
      </c>
      <c r="I1071" s="7">
        <f t="shared" si="289"/>
        <v>1320.2</v>
      </c>
      <c r="J1071" s="7">
        <f t="shared" si="290"/>
        <v>3265.9999999999995</v>
      </c>
      <c r="K1071" s="7">
        <f t="shared" si="285"/>
        <v>506.00000000000006</v>
      </c>
      <c r="L1071" s="7">
        <f t="shared" si="291"/>
        <v>1398.4</v>
      </c>
      <c r="M1071" s="7">
        <f t="shared" si="292"/>
        <v>3261.4</v>
      </c>
      <c r="N1071" s="7">
        <v>0</v>
      </c>
      <c r="O1071" s="7">
        <f t="shared" si="286"/>
        <v>9752</v>
      </c>
      <c r="P1071" s="7">
        <v>25</v>
      </c>
      <c r="Q1071" s="7">
        <v>0</v>
      </c>
      <c r="R1071" s="7">
        <v>0</v>
      </c>
      <c r="S1071" s="7">
        <v>0</v>
      </c>
      <c r="T1071" s="7">
        <v>100</v>
      </c>
      <c r="U1071" s="7">
        <f t="shared" ref="U1071:U1073" si="295">IF((H1071*12)&gt;867123.01,(79776+(((H1071*12)-867123.01)*0.25))/12,IF((H1071*12)&gt;624329.01,(31216+(((H1071*12)-624329.01)*0.2))/12,IF((H1071*12)&gt;416220.01,(((H1071*12)-416220.01)*0.15)/12,0)))</f>
        <v>1289.4598750000005</v>
      </c>
      <c r="V1071" s="7">
        <v>0</v>
      </c>
      <c r="W1071" s="7">
        <f t="shared" si="282"/>
        <v>1414.4598750000005</v>
      </c>
      <c r="X1071" s="7">
        <f t="shared" si="293"/>
        <v>2718.6000000000004</v>
      </c>
      <c r="Y1071" s="7">
        <f t="shared" si="294"/>
        <v>6527.4</v>
      </c>
      <c r="Z1071" s="7">
        <f t="shared" si="287"/>
        <v>41866.940125000001</v>
      </c>
      <c r="AA1071" s="7" t="s">
        <v>610</v>
      </c>
      <c r="AB1071" s="7">
        <v>2023</v>
      </c>
    </row>
    <row r="1072" spans="1:28" x14ac:dyDescent="0.25">
      <c r="A1072" s="7">
        <v>88</v>
      </c>
      <c r="B1072" s="7" t="s">
        <v>174</v>
      </c>
      <c r="C1072" s="7" t="s">
        <v>102</v>
      </c>
      <c r="D1072" s="7" t="s">
        <v>94</v>
      </c>
      <c r="E1072" s="7" t="s">
        <v>26</v>
      </c>
      <c r="F1072" s="7" t="s">
        <v>100</v>
      </c>
      <c r="G1072" s="7">
        <v>46000</v>
      </c>
      <c r="H1072" s="7">
        <f t="shared" si="288"/>
        <v>43281.4</v>
      </c>
      <c r="I1072" s="7">
        <f t="shared" si="289"/>
        <v>1320.2</v>
      </c>
      <c r="J1072" s="7">
        <f t="shared" si="290"/>
        <v>3265.9999999999995</v>
      </c>
      <c r="K1072" s="7">
        <f t="shared" si="285"/>
        <v>506.00000000000006</v>
      </c>
      <c r="L1072" s="7">
        <f t="shared" si="291"/>
        <v>1398.4</v>
      </c>
      <c r="M1072" s="7">
        <f t="shared" si="292"/>
        <v>3261.4</v>
      </c>
      <c r="N1072" s="7">
        <v>0</v>
      </c>
      <c r="O1072" s="7">
        <f t="shared" si="286"/>
        <v>9752</v>
      </c>
      <c r="P1072" s="7">
        <v>25</v>
      </c>
      <c r="Q1072" s="7">
        <v>0</v>
      </c>
      <c r="R1072" s="7">
        <v>0</v>
      </c>
      <c r="S1072" s="7">
        <v>1468.82</v>
      </c>
      <c r="T1072" s="7">
        <v>100</v>
      </c>
      <c r="U1072" s="7">
        <f t="shared" si="295"/>
        <v>1289.4598750000005</v>
      </c>
      <c r="V1072" s="7">
        <v>0</v>
      </c>
      <c r="W1072" s="7">
        <f t="shared" si="282"/>
        <v>2883.2798750000002</v>
      </c>
      <c r="X1072" s="7">
        <f t="shared" si="293"/>
        <v>2718.6000000000004</v>
      </c>
      <c r="Y1072" s="7">
        <f t="shared" si="294"/>
        <v>6527.4</v>
      </c>
      <c r="Z1072" s="7">
        <f t="shared" si="287"/>
        <v>40398.120125000001</v>
      </c>
      <c r="AA1072" s="7" t="s">
        <v>610</v>
      </c>
      <c r="AB1072" s="7">
        <v>2023</v>
      </c>
    </row>
    <row r="1073" spans="1:28" x14ac:dyDescent="0.25">
      <c r="A1073" s="7">
        <v>89</v>
      </c>
      <c r="B1073" s="7" t="s">
        <v>856</v>
      </c>
      <c r="C1073" s="7" t="s">
        <v>103</v>
      </c>
      <c r="D1073" s="7" t="s">
        <v>94</v>
      </c>
      <c r="E1073" s="7" t="s">
        <v>857</v>
      </c>
      <c r="F1073" s="7" t="s">
        <v>100</v>
      </c>
      <c r="G1073" s="7">
        <v>46000</v>
      </c>
      <c r="H1073" s="7">
        <f t="shared" si="288"/>
        <v>43281.4</v>
      </c>
      <c r="I1073" s="7">
        <f t="shared" si="289"/>
        <v>1320.2</v>
      </c>
      <c r="J1073" s="7">
        <f t="shared" si="290"/>
        <v>3265.9999999999995</v>
      </c>
      <c r="K1073" s="7">
        <f t="shared" si="285"/>
        <v>506.00000000000006</v>
      </c>
      <c r="L1073" s="7">
        <f t="shared" si="291"/>
        <v>1398.4</v>
      </c>
      <c r="M1073" s="7">
        <f t="shared" si="292"/>
        <v>3261.4</v>
      </c>
      <c r="N1073" s="7">
        <v>0</v>
      </c>
      <c r="O1073" s="7">
        <f t="shared" si="286"/>
        <v>9752</v>
      </c>
      <c r="P1073" s="7">
        <v>25</v>
      </c>
      <c r="Q1073" s="7">
        <v>0</v>
      </c>
      <c r="R1073" s="7">
        <v>0</v>
      </c>
      <c r="S1073" s="7">
        <v>619.92999999999995</v>
      </c>
      <c r="T1073" s="7">
        <v>100</v>
      </c>
      <c r="U1073" s="7">
        <f t="shared" si="295"/>
        <v>1289.4598750000005</v>
      </c>
      <c r="V1073" s="7">
        <v>0</v>
      </c>
      <c r="W1073" s="7">
        <f t="shared" si="282"/>
        <v>2034.3898750000003</v>
      </c>
      <c r="X1073" s="7">
        <f t="shared" si="293"/>
        <v>2718.6000000000004</v>
      </c>
      <c r="Y1073" s="7">
        <f t="shared" si="294"/>
        <v>6527.4</v>
      </c>
      <c r="Z1073" s="7">
        <f t="shared" si="287"/>
        <v>41247.010125000001</v>
      </c>
      <c r="AA1073" s="7" t="s">
        <v>610</v>
      </c>
      <c r="AB1073" s="7">
        <v>2023</v>
      </c>
    </row>
    <row r="1074" spans="1:28" x14ac:dyDescent="0.25">
      <c r="A1074" s="7">
        <v>90</v>
      </c>
      <c r="B1074" s="7" t="s">
        <v>858</v>
      </c>
      <c r="C1074" s="7" t="s">
        <v>103</v>
      </c>
      <c r="D1074" s="7" t="s">
        <v>94</v>
      </c>
      <c r="E1074" s="7" t="s">
        <v>52</v>
      </c>
      <c r="F1074" s="7" t="s">
        <v>100</v>
      </c>
      <c r="G1074" s="7">
        <v>36000</v>
      </c>
      <c r="H1074" s="7">
        <f t="shared" si="288"/>
        <v>33872.400000000001</v>
      </c>
      <c r="I1074" s="7">
        <f t="shared" si="289"/>
        <v>1033.2</v>
      </c>
      <c r="J1074" s="7">
        <f t="shared" si="290"/>
        <v>2555.9999999999995</v>
      </c>
      <c r="K1074" s="7">
        <f t="shared" si="285"/>
        <v>396.00000000000006</v>
      </c>
      <c r="L1074" s="7">
        <f t="shared" si="291"/>
        <v>1094.4000000000001</v>
      </c>
      <c r="M1074" s="7">
        <f t="shared" si="292"/>
        <v>2552.4</v>
      </c>
      <c r="N1074" s="7">
        <v>0</v>
      </c>
      <c r="O1074" s="7">
        <f t="shared" si="286"/>
        <v>7632</v>
      </c>
      <c r="P1074" s="7">
        <v>25</v>
      </c>
      <c r="Q1074" s="7">
        <v>0</v>
      </c>
      <c r="R1074" s="7">
        <v>0</v>
      </c>
      <c r="S1074" s="7">
        <v>990.99</v>
      </c>
      <c r="T1074" s="7">
        <v>100</v>
      </c>
      <c r="U1074" s="7">
        <v>0</v>
      </c>
      <c r="V1074" s="7">
        <v>0</v>
      </c>
      <c r="W1074" s="7">
        <f t="shared" si="282"/>
        <v>1115.99</v>
      </c>
      <c r="X1074" s="7">
        <f t="shared" si="293"/>
        <v>2127.6000000000004</v>
      </c>
      <c r="Y1074" s="7">
        <f t="shared" si="294"/>
        <v>5108.3999999999996</v>
      </c>
      <c r="Z1074" s="7">
        <f t="shared" si="287"/>
        <v>32756.41</v>
      </c>
      <c r="AA1074" s="7" t="s">
        <v>610</v>
      </c>
      <c r="AB1074" s="7">
        <v>2023</v>
      </c>
    </row>
    <row r="1075" spans="1:28" x14ac:dyDescent="0.25">
      <c r="A1075" s="7">
        <v>91</v>
      </c>
      <c r="B1075" s="7" t="s">
        <v>859</v>
      </c>
      <c r="C1075" s="7" t="s">
        <v>102</v>
      </c>
      <c r="D1075" s="7" t="s">
        <v>6</v>
      </c>
      <c r="E1075" s="7" t="s">
        <v>26</v>
      </c>
      <c r="F1075" s="7" t="s">
        <v>100</v>
      </c>
      <c r="G1075" s="7">
        <v>36000</v>
      </c>
      <c r="H1075" s="7">
        <f t="shared" si="288"/>
        <v>33872.400000000001</v>
      </c>
      <c r="I1075" s="7">
        <f t="shared" si="289"/>
        <v>1033.2</v>
      </c>
      <c r="J1075" s="7">
        <f t="shared" si="290"/>
        <v>2555.9999999999995</v>
      </c>
      <c r="K1075" s="7">
        <f t="shared" si="285"/>
        <v>396.00000000000006</v>
      </c>
      <c r="L1075" s="7">
        <f t="shared" si="291"/>
        <v>1094.4000000000001</v>
      </c>
      <c r="M1075" s="7">
        <f t="shared" si="292"/>
        <v>2552.4</v>
      </c>
      <c r="N1075" s="7">
        <v>0</v>
      </c>
      <c r="O1075" s="7">
        <f t="shared" si="286"/>
        <v>7632</v>
      </c>
      <c r="P1075" s="7">
        <v>25</v>
      </c>
      <c r="Q1075" s="7">
        <v>0</v>
      </c>
      <c r="R1075" s="7">
        <v>0</v>
      </c>
      <c r="S1075" s="7">
        <v>0</v>
      </c>
      <c r="T1075" s="7">
        <v>100</v>
      </c>
      <c r="U1075" s="7">
        <v>0</v>
      </c>
      <c r="V1075" s="7">
        <v>0</v>
      </c>
      <c r="W1075" s="7">
        <f t="shared" si="282"/>
        <v>125</v>
      </c>
      <c r="X1075" s="7">
        <f t="shared" si="293"/>
        <v>2127.6000000000004</v>
      </c>
      <c r="Y1075" s="7">
        <f t="shared" si="294"/>
        <v>5108.3999999999996</v>
      </c>
      <c r="Z1075" s="7">
        <f t="shared" si="287"/>
        <v>33747.4</v>
      </c>
      <c r="AA1075" s="7" t="s">
        <v>610</v>
      </c>
      <c r="AB1075" s="7">
        <v>2023</v>
      </c>
    </row>
    <row r="1076" spans="1:28" x14ac:dyDescent="0.25">
      <c r="A1076" s="7">
        <v>92</v>
      </c>
      <c r="B1076" s="7" t="s">
        <v>860</v>
      </c>
      <c r="C1076" s="7" t="s">
        <v>103</v>
      </c>
      <c r="D1076" s="7" t="s">
        <v>861</v>
      </c>
      <c r="E1076" s="7" t="s">
        <v>862</v>
      </c>
      <c r="F1076" s="7" t="s">
        <v>100</v>
      </c>
      <c r="G1076" s="7">
        <v>30000</v>
      </c>
      <c r="H1076" s="7">
        <f t="shared" si="288"/>
        <v>28227</v>
      </c>
      <c r="I1076" s="7">
        <f t="shared" si="289"/>
        <v>861</v>
      </c>
      <c r="J1076" s="7">
        <f t="shared" si="290"/>
        <v>2130</v>
      </c>
      <c r="K1076" s="7">
        <f t="shared" si="285"/>
        <v>330.00000000000006</v>
      </c>
      <c r="L1076" s="7">
        <f t="shared" si="291"/>
        <v>912</v>
      </c>
      <c r="M1076" s="7">
        <f t="shared" si="292"/>
        <v>2127</v>
      </c>
      <c r="N1076" s="7">
        <v>0</v>
      </c>
      <c r="O1076" s="7">
        <f t="shared" si="286"/>
        <v>6360</v>
      </c>
      <c r="P1076" s="7">
        <v>25</v>
      </c>
      <c r="Q1076" s="7">
        <v>0</v>
      </c>
      <c r="R1076" s="7">
        <v>0</v>
      </c>
      <c r="S1076" s="7">
        <v>381.89</v>
      </c>
      <c r="T1076" s="7">
        <v>100</v>
      </c>
      <c r="U1076" s="7">
        <v>0</v>
      </c>
      <c r="V1076" s="7">
        <v>0</v>
      </c>
      <c r="W1076" s="7">
        <f t="shared" si="282"/>
        <v>506.89</v>
      </c>
      <c r="X1076" s="7">
        <f t="shared" si="293"/>
        <v>1773</v>
      </c>
      <c r="Y1076" s="7">
        <f t="shared" si="294"/>
        <v>4257</v>
      </c>
      <c r="Z1076" s="7">
        <f t="shared" si="287"/>
        <v>27720.11</v>
      </c>
      <c r="AA1076" s="7" t="s">
        <v>610</v>
      </c>
      <c r="AB1076" s="7">
        <v>2023</v>
      </c>
    </row>
    <row r="1077" spans="1:28" x14ac:dyDescent="0.25">
      <c r="A1077" s="7">
        <v>93</v>
      </c>
      <c r="B1077" s="7" t="s">
        <v>176</v>
      </c>
      <c r="C1077" s="7" t="s">
        <v>102</v>
      </c>
      <c r="D1077" s="7" t="s">
        <v>94</v>
      </c>
      <c r="E1077" s="7" t="s">
        <v>26</v>
      </c>
      <c r="F1077" s="7" t="s">
        <v>100</v>
      </c>
      <c r="G1077" s="7">
        <v>36000</v>
      </c>
      <c r="H1077" s="7">
        <f t="shared" si="288"/>
        <v>33872.400000000001</v>
      </c>
      <c r="I1077" s="7">
        <f t="shared" si="289"/>
        <v>1033.2</v>
      </c>
      <c r="J1077" s="7">
        <f t="shared" si="290"/>
        <v>2555.9999999999995</v>
      </c>
      <c r="K1077" s="7">
        <f t="shared" si="285"/>
        <v>396.00000000000006</v>
      </c>
      <c r="L1077" s="7">
        <f t="shared" si="291"/>
        <v>1094.4000000000001</v>
      </c>
      <c r="M1077" s="7">
        <f t="shared" si="292"/>
        <v>2552.4</v>
      </c>
      <c r="N1077" s="7">
        <v>0</v>
      </c>
      <c r="O1077" s="7">
        <f t="shared" si="286"/>
        <v>7632</v>
      </c>
      <c r="P1077" s="7">
        <v>25</v>
      </c>
      <c r="Q1077" s="7">
        <v>0</v>
      </c>
      <c r="R1077" s="7">
        <v>0</v>
      </c>
      <c r="S1077" s="7">
        <v>88.83</v>
      </c>
      <c r="T1077" s="7">
        <v>100</v>
      </c>
      <c r="U1077" s="7">
        <v>0</v>
      </c>
      <c r="V1077" s="7">
        <v>0</v>
      </c>
      <c r="W1077" s="7">
        <f t="shared" ref="W1077:W1091" si="296">P1077+Q1077+R1077+S1077+T1077+U1077</f>
        <v>213.82999999999998</v>
      </c>
      <c r="X1077" s="7">
        <f t="shared" si="293"/>
        <v>2127.6000000000004</v>
      </c>
      <c r="Y1077" s="7">
        <f t="shared" si="294"/>
        <v>5108.3999999999996</v>
      </c>
      <c r="Z1077" s="7">
        <f t="shared" si="287"/>
        <v>33658.57</v>
      </c>
      <c r="AA1077" s="7" t="s">
        <v>610</v>
      </c>
      <c r="AB1077" s="7">
        <v>2023</v>
      </c>
    </row>
    <row r="1078" spans="1:28" x14ac:dyDescent="0.25">
      <c r="A1078" s="7">
        <v>94</v>
      </c>
      <c r="B1078" s="7" t="s">
        <v>850</v>
      </c>
      <c r="C1078" s="7" t="s">
        <v>102</v>
      </c>
      <c r="D1078" s="7" t="s">
        <v>94</v>
      </c>
      <c r="E1078" s="7" t="s">
        <v>765</v>
      </c>
      <c r="F1078" s="7" t="s">
        <v>100</v>
      </c>
      <c r="G1078" s="7">
        <v>20000</v>
      </c>
      <c r="H1078" s="7">
        <f t="shared" si="288"/>
        <v>18818</v>
      </c>
      <c r="I1078" s="7">
        <f t="shared" si="289"/>
        <v>574</v>
      </c>
      <c r="J1078" s="7">
        <f t="shared" si="290"/>
        <v>1419.9999999999998</v>
      </c>
      <c r="K1078" s="7">
        <f t="shared" si="285"/>
        <v>220.00000000000003</v>
      </c>
      <c r="L1078" s="7">
        <f t="shared" si="291"/>
        <v>608</v>
      </c>
      <c r="M1078" s="7">
        <f t="shared" si="292"/>
        <v>1418</v>
      </c>
      <c r="N1078" s="7">
        <v>0</v>
      </c>
      <c r="O1078" s="7">
        <f t="shared" si="286"/>
        <v>4240</v>
      </c>
      <c r="P1078" s="7">
        <v>25</v>
      </c>
      <c r="Q1078" s="7">
        <v>0</v>
      </c>
      <c r="R1078" s="7">
        <v>0</v>
      </c>
      <c r="S1078" s="7">
        <v>0</v>
      </c>
      <c r="T1078" s="7">
        <v>100</v>
      </c>
      <c r="U1078" s="7">
        <v>0</v>
      </c>
      <c r="V1078" s="7">
        <v>0</v>
      </c>
      <c r="W1078" s="7">
        <f t="shared" si="296"/>
        <v>125</v>
      </c>
      <c r="X1078" s="7">
        <f t="shared" si="293"/>
        <v>1182</v>
      </c>
      <c r="Y1078" s="7">
        <f t="shared" si="294"/>
        <v>2838</v>
      </c>
      <c r="Z1078" s="7">
        <f t="shared" si="287"/>
        <v>18693</v>
      </c>
      <c r="AA1078" s="7" t="s">
        <v>610</v>
      </c>
      <c r="AB1078" s="7">
        <v>2023</v>
      </c>
    </row>
    <row r="1079" spans="1:28" x14ac:dyDescent="0.25">
      <c r="A1079" s="7">
        <v>95</v>
      </c>
      <c r="B1079" s="7" t="s">
        <v>876</v>
      </c>
      <c r="C1079" s="7" t="s">
        <v>102</v>
      </c>
      <c r="D1079" s="7" t="s">
        <v>94</v>
      </c>
      <c r="E1079" s="7" t="s">
        <v>765</v>
      </c>
      <c r="F1079" s="7" t="s">
        <v>100</v>
      </c>
      <c r="G1079" s="7">
        <v>20000</v>
      </c>
      <c r="H1079" s="7">
        <f t="shared" si="288"/>
        <v>18818</v>
      </c>
      <c r="I1079" s="7">
        <f t="shared" si="289"/>
        <v>574</v>
      </c>
      <c r="J1079" s="7">
        <f t="shared" si="290"/>
        <v>1419.9999999999998</v>
      </c>
      <c r="K1079" s="7">
        <f t="shared" si="285"/>
        <v>220.00000000000003</v>
      </c>
      <c r="L1079" s="7">
        <f t="shared" si="291"/>
        <v>608</v>
      </c>
      <c r="M1079" s="7">
        <f t="shared" si="292"/>
        <v>1418</v>
      </c>
      <c r="N1079" s="7">
        <v>0</v>
      </c>
      <c r="O1079" s="7">
        <f t="shared" si="286"/>
        <v>4240</v>
      </c>
      <c r="P1079" s="7">
        <v>25</v>
      </c>
      <c r="Q1079" s="7">
        <v>0</v>
      </c>
      <c r="R1079" s="7">
        <v>0</v>
      </c>
      <c r="S1079" s="7">
        <v>0</v>
      </c>
      <c r="T1079" s="7">
        <v>100</v>
      </c>
      <c r="U1079" s="7">
        <v>0</v>
      </c>
      <c r="V1079" s="7">
        <v>0</v>
      </c>
      <c r="W1079" s="7">
        <f t="shared" si="296"/>
        <v>125</v>
      </c>
      <c r="X1079" s="7">
        <f t="shared" si="293"/>
        <v>1182</v>
      </c>
      <c r="Y1079" s="7">
        <f t="shared" si="294"/>
        <v>2838</v>
      </c>
      <c r="Z1079" s="7">
        <f t="shared" si="287"/>
        <v>18693</v>
      </c>
      <c r="AA1079" s="7" t="s">
        <v>610</v>
      </c>
      <c r="AB1079" s="7">
        <v>2023</v>
      </c>
    </row>
    <row r="1080" spans="1:28" x14ac:dyDescent="0.25">
      <c r="A1080" s="7">
        <v>96</v>
      </c>
      <c r="B1080" s="7" t="s">
        <v>202</v>
      </c>
      <c r="C1080" s="7" t="s">
        <v>102</v>
      </c>
      <c r="D1080" s="7" t="s">
        <v>22</v>
      </c>
      <c r="E1080" s="7" t="s">
        <v>37</v>
      </c>
      <c r="F1080" s="7" t="s">
        <v>100</v>
      </c>
      <c r="G1080" s="7">
        <v>25000</v>
      </c>
      <c r="H1080" s="7">
        <f t="shared" si="288"/>
        <v>23522.5</v>
      </c>
      <c r="I1080" s="7">
        <f t="shared" si="289"/>
        <v>717.5</v>
      </c>
      <c r="J1080" s="7">
        <f t="shared" si="290"/>
        <v>1774.9999999999998</v>
      </c>
      <c r="K1080" s="7">
        <f t="shared" si="285"/>
        <v>275</v>
      </c>
      <c r="L1080" s="7">
        <f t="shared" si="291"/>
        <v>760</v>
      </c>
      <c r="M1080" s="7">
        <f t="shared" si="292"/>
        <v>1772.5000000000002</v>
      </c>
      <c r="N1080" s="7">
        <v>0</v>
      </c>
      <c r="O1080" s="7">
        <f t="shared" si="286"/>
        <v>5300</v>
      </c>
      <c r="P1080" s="7">
        <v>25</v>
      </c>
      <c r="Q1080" s="7">
        <v>1138.06</v>
      </c>
      <c r="R1080" s="7">
        <v>0</v>
      </c>
      <c r="S1080" s="7">
        <v>0</v>
      </c>
      <c r="T1080" s="7">
        <v>100</v>
      </c>
      <c r="U1080" s="7">
        <v>0</v>
      </c>
      <c r="V1080" s="7">
        <v>0</v>
      </c>
      <c r="W1080" s="7">
        <f t="shared" si="296"/>
        <v>1263.06</v>
      </c>
      <c r="X1080" s="7">
        <f t="shared" si="293"/>
        <v>1477.5</v>
      </c>
      <c r="Y1080" s="7">
        <f t="shared" si="294"/>
        <v>3547.5</v>
      </c>
      <c r="Z1080" s="7">
        <f t="shared" si="287"/>
        <v>22259.439999999999</v>
      </c>
      <c r="AA1080" s="7" t="s">
        <v>610</v>
      </c>
      <c r="AB1080" s="7">
        <v>2023</v>
      </c>
    </row>
    <row r="1081" spans="1:28" x14ac:dyDescent="0.25">
      <c r="A1081" s="7">
        <v>97</v>
      </c>
      <c r="B1081" s="7" t="s">
        <v>203</v>
      </c>
      <c r="C1081" s="7" t="s">
        <v>102</v>
      </c>
      <c r="D1081" s="7" t="s">
        <v>6</v>
      </c>
      <c r="E1081" s="7" t="s">
        <v>37</v>
      </c>
      <c r="F1081" s="7" t="s">
        <v>100</v>
      </c>
      <c r="G1081" s="7">
        <v>15000</v>
      </c>
      <c r="H1081" s="7">
        <f t="shared" si="288"/>
        <v>14113.5</v>
      </c>
      <c r="I1081" s="7">
        <f t="shared" si="289"/>
        <v>430.5</v>
      </c>
      <c r="J1081" s="7">
        <f t="shared" si="290"/>
        <v>1065</v>
      </c>
      <c r="K1081" s="7">
        <f t="shared" si="285"/>
        <v>165.00000000000003</v>
      </c>
      <c r="L1081" s="7">
        <f t="shared" si="291"/>
        <v>456</v>
      </c>
      <c r="M1081" s="7">
        <f t="shared" si="292"/>
        <v>1063.5</v>
      </c>
      <c r="N1081" s="7">
        <v>0</v>
      </c>
      <c r="O1081" s="7">
        <f t="shared" si="286"/>
        <v>3180</v>
      </c>
      <c r="P1081" s="7">
        <v>25</v>
      </c>
      <c r="Q1081" s="7">
        <v>0</v>
      </c>
      <c r="R1081" s="7">
        <v>0</v>
      </c>
      <c r="S1081" s="7">
        <v>0</v>
      </c>
      <c r="T1081" s="7">
        <v>100</v>
      </c>
      <c r="U1081" s="7">
        <v>0</v>
      </c>
      <c r="V1081" s="7">
        <v>0</v>
      </c>
      <c r="W1081" s="7">
        <f t="shared" si="296"/>
        <v>125</v>
      </c>
      <c r="X1081" s="7">
        <f t="shared" si="293"/>
        <v>886.5</v>
      </c>
      <c r="Y1081" s="7">
        <f t="shared" si="294"/>
        <v>2128.5</v>
      </c>
      <c r="Z1081" s="7">
        <f t="shared" si="287"/>
        <v>13988.5</v>
      </c>
      <c r="AA1081" s="7" t="s">
        <v>610</v>
      </c>
      <c r="AB1081" s="7">
        <v>2023</v>
      </c>
    </row>
    <row r="1082" spans="1:28" x14ac:dyDescent="0.25">
      <c r="A1082" s="7">
        <v>98</v>
      </c>
      <c r="B1082" s="7" t="s">
        <v>204</v>
      </c>
      <c r="C1082" s="7" t="s">
        <v>102</v>
      </c>
      <c r="D1082" s="7" t="s">
        <v>6</v>
      </c>
      <c r="E1082" s="7" t="s">
        <v>37</v>
      </c>
      <c r="F1082" s="7" t="s">
        <v>100</v>
      </c>
      <c r="G1082" s="7">
        <v>15000</v>
      </c>
      <c r="H1082" s="7">
        <f t="shared" si="288"/>
        <v>14113.5</v>
      </c>
      <c r="I1082" s="7">
        <f t="shared" si="289"/>
        <v>430.5</v>
      </c>
      <c r="J1082" s="7">
        <f t="shared" si="290"/>
        <v>1065</v>
      </c>
      <c r="K1082" s="7">
        <f t="shared" si="285"/>
        <v>165.00000000000003</v>
      </c>
      <c r="L1082" s="7">
        <f t="shared" si="291"/>
        <v>456</v>
      </c>
      <c r="M1082" s="7">
        <f t="shared" si="292"/>
        <v>1063.5</v>
      </c>
      <c r="N1082" s="7">
        <v>0</v>
      </c>
      <c r="O1082" s="7">
        <f t="shared" si="286"/>
        <v>3180</v>
      </c>
      <c r="P1082" s="7">
        <v>25</v>
      </c>
      <c r="Q1082" s="7">
        <v>0</v>
      </c>
      <c r="R1082" s="7">
        <v>0</v>
      </c>
      <c r="S1082" s="7">
        <v>0</v>
      </c>
      <c r="T1082" s="7">
        <v>100</v>
      </c>
      <c r="U1082" s="7">
        <v>0</v>
      </c>
      <c r="V1082" s="7">
        <v>0</v>
      </c>
      <c r="W1082" s="7">
        <f t="shared" si="296"/>
        <v>125</v>
      </c>
      <c r="X1082" s="7">
        <f t="shared" si="293"/>
        <v>886.5</v>
      </c>
      <c r="Y1082" s="7">
        <f t="shared" si="294"/>
        <v>2128.5</v>
      </c>
      <c r="Z1082" s="7">
        <f t="shared" si="287"/>
        <v>13988.5</v>
      </c>
      <c r="AA1082" s="7" t="s">
        <v>610</v>
      </c>
      <c r="AB1082" s="7">
        <v>2023</v>
      </c>
    </row>
    <row r="1083" spans="1:28" x14ac:dyDescent="0.25">
      <c r="A1083" s="7">
        <v>99</v>
      </c>
      <c r="B1083" s="7" t="s">
        <v>205</v>
      </c>
      <c r="C1083" s="7" t="s">
        <v>102</v>
      </c>
      <c r="D1083" s="7" t="s">
        <v>6</v>
      </c>
      <c r="E1083" s="7" t="s">
        <v>37</v>
      </c>
      <c r="F1083" s="7" t="s">
        <v>100</v>
      </c>
      <c r="G1083" s="7">
        <v>25000</v>
      </c>
      <c r="H1083" s="7">
        <f t="shared" si="288"/>
        <v>23522.5</v>
      </c>
      <c r="I1083" s="7">
        <f t="shared" si="289"/>
        <v>717.5</v>
      </c>
      <c r="J1083" s="7">
        <f t="shared" si="290"/>
        <v>1774.9999999999998</v>
      </c>
      <c r="K1083" s="7">
        <f t="shared" si="285"/>
        <v>275</v>
      </c>
      <c r="L1083" s="7">
        <f t="shared" si="291"/>
        <v>760</v>
      </c>
      <c r="M1083" s="7">
        <f t="shared" si="292"/>
        <v>1772.5000000000002</v>
      </c>
      <c r="N1083" s="7">
        <v>0</v>
      </c>
      <c r="O1083" s="7">
        <f t="shared" si="286"/>
        <v>5300</v>
      </c>
      <c r="P1083" s="7">
        <v>25</v>
      </c>
      <c r="Q1083" s="7">
        <v>0</v>
      </c>
      <c r="R1083" s="7">
        <v>0</v>
      </c>
      <c r="S1083" s="7">
        <v>0</v>
      </c>
      <c r="T1083" s="7">
        <v>100</v>
      </c>
      <c r="U1083" s="7">
        <v>0</v>
      </c>
      <c r="V1083" s="7">
        <v>0</v>
      </c>
      <c r="W1083" s="7">
        <f t="shared" si="296"/>
        <v>125</v>
      </c>
      <c r="X1083" s="7">
        <f t="shared" si="293"/>
        <v>1477.5</v>
      </c>
      <c r="Y1083" s="7">
        <f t="shared" si="294"/>
        <v>3547.5</v>
      </c>
      <c r="Z1083" s="7">
        <f t="shared" si="287"/>
        <v>23397.5</v>
      </c>
      <c r="AA1083" s="7" t="s">
        <v>610</v>
      </c>
      <c r="AB1083" s="7">
        <v>2023</v>
      </c>
    </row>
    <row r="1084" spans="1:28" x14ac:dyDescent="0.25">
      <c r="A1084" s="7">
        <v>100</v>
      </c>
      <c r="B1084" s="7" t="s">
        <v>813</v>
      </c>
      <c r="C1084" s="7" t="s">
        <v>102</v>
      </c>
      <c r="D1084" s="7" t="s">
        <v>94</v>
      </c>
      <c r="E1084" s="7" t="s">
        <v>37</v>
      </c>
      <c r="F1084" s="7" t="s">
        <v>100</v>
      </c>
      <c r="G1084" s="7">
        <v>25000</v>
      </c>
      <c r="H1084" s="7">
        <f t="shared" si="288"/>
        <v>23522.5</v>
      </c>
      <c r="I1084" s="7">
        <f t="shared" si="289"/>
        <v>717.5</v>
      </c>
      <c r="J1084" s="7">
        <f t="shared" si="290"/>
        <v>1774.9999999999998</v>
      </c>
      <c r="K1084" s="7">
        <f t="shared" si="285"/>
        <v>275</v>
      </c>
      <c r="L1084" s="7">
        <f t="shared" si="291"/>
        <v>760</v>
      </c>
      <c r="M1084" s="7">
        <f t="shared" si="292"/>
        <v>1772.5000000000002</v>
      </c>
      <c r="N1084" s="7">
        <v>0</v>
      </c>
      <c r="O1084" s="7">
        <f t="shared" si="286"/>
        <v>5300</v>
      </c>
      <c r="P1084" s="7">
        <v>25</v>
      </c>
      <c r="Q1084" s="7">
        <v>2100.16</v>
      </c>
      <c r="R1084" s="7">
        <v>0</v>
      </c>
      <c r="S1084" s="7">
        <v>0</v>
      </c>
      <c r="T1084" s="7">
        <v>100</v>
      </c>
      <c r="U1084" s="7">
        <v>0</v>
      </c>
      <c r="V1084" s="7">
        <v>0</v>
      </c>
      <c r="W1084" s="7">
        <f t="shared" si="296"/>
        <v>2225.16</v>
      </c>
      <c r="X1084" s="7">
        <f t="shared" si="293"/>
        <v>1477.5</v>
      </c>
      <c r="Y1084" s="7">
        <f t="shared" si="294"/>
        <v>3547.5</v>
      </c>
      <c r="Z1084" s="7">
        <f t="shared" si="287"/>
        <v>21297.34</v>
      </c>
      <c r="AA1084" s="7" t="s">
        <v>610</v>
      </c>
      <c r="AB1084" s="7">
        <v>2023</v>
      </c>
    </row>
    <row r="1085" spans="1:28" x14ac:dyDescent="0.25">
      <c r="A1085" s="7">
        <v>101</v>
      </c>
      <c r="B1085" s="7" t="s">
        <v>802</v>
      </c>
      <c r="C1085" s="7" t="s">
        <v>103</v>
      </c>
      <c r="D1085" s="7" t="s">
        <v>22</v>
      </c>
      <c r="E1085" s="7" t="s">
        <v>54</v>
      </c>
      <c r="F1085" s="7" t="s">
        <v>100</v>
      </c>
      <c r="G1085" s="7">
        <v>30000</v>
      </c>
      <c r="H1085" s="7">
        <f t="shared" si="288"/>
        <v>28227</v>
      </c>
      <c r="I1085" s="7">
        <f t="shared" si="289"/>
        <v>861</v>
      </c>
      <c r="J1085" s="7">
        <f t="shared" si="290"/>
        <v>2130</v>
      </c>
      <c r="K1085" s="7">
        <f t="shared" si="285"/>
        <v>330.00000000000006</v>
      </c>
      <c r="L1085" s="7">
        <f t="shared" si="291"/>
        <v>912</v>
      </c>
      <c r="M1085" s="7">
        <f t="shared" si="292"/>
        <v>2127</v>
      </c>
      <c r="N1085" s="7">
        <v>0</v>
      </c>
      <c r="O1085" s="7">
        <f t="shared" si="286"/>
        <v>6360</v>
      </c>
      <c r="P1085" s="7">
        <v>25</v>
      </c>
      <c r="Q1085" s="7">
        <v>2000</v>
      </c>
      <c r="R1085" s="7">
        <v>0</v>
      </c>
      <c r="S1085" s="7">
        <v>0</v>
      </c>
      <c r="T1085" s="7">
        <v>100</v>
      </c>
      <c r="U1085" s="7">
        <v>0</v>
      </c>
      <c r="V1085" s="7">
        <v>0</v>
      </c>
      <c r="W1085" s="7">
        <f t="shared" si="296"/>
        <v>2125</v>
      </c>
      <c r="X1085" s="7">
        <f t="shared" si="293"/>
        <v>1773</v>
      </c>
      <c r="Y1085" s="7">
        <f t="shared" si="294"/>
        <v>4257</v>
      </c>
      <c r="Z1085" s="7">
        <f t="shared" si="287"/>
        <v>26102</v>
      </c>
      <c r="AA1085" s="7" t="s">
        <v>610</v>
      </c>
      <c r="AB1085" s="7">
        <v>2023</v>
      </c>
    </row>
    <row r="1086" spans="1:28" x14ac:dyDescent="0.25">
      <c r="A1086" s="7">
        <v>102</v>
      </c>
      <c r="B1086" s="7" t="s">
        <v>193</v>
      </c>
      <c r="C1086" s="7" t="s">
        <v>103</v>
      </c>
      <c r="D1086" s="7" t="s">
        <v>22</v>
      </c>
      <c r="E1086" s="7" t="s">
        <v>54</v>
      </c>
      <c r="F1086" s="7" t="s">
        <v>100</v>
      </c>
      <c r="G1086" s="7">
        <v>30000</v>
      </c>
      <c r="H1086" s="7">
        <f t="shared" si="288"/>
        <v>26649.57</v>
      </c>
      <c r="I1086" s="7">
        <f t="shared" si="289"/>
        <v>861</v>
      </c>
      <c r="J1086" s="7">
        <f t="shared" si="290"/>
        <v>2130</v>
      </c>
      <c r="K1086" s="7">
        <f t="shared" si="285"/>
        <v>330.00000000000006</v>
      </c>
      <c r="L1086" s="7">
        <f t="shared" si="291"/>
        <v>912</v>
      </c>
      <c r="M1086" s="7">
        <f t="shared" si="292"/>
        <v>2127</v>
      </c>
      <c r="N1086" s="7">
        <v>1577.43</v>
      </c>
      <c r="O1086" s="7">
        <f t="shared" si="286"/>
        <v>7937.43</v>
      </c>
      <c r="P1086" s="7">
        <v>25</v>
      </c>
      <c r="Q1086" s="7">
        <v>500</v>
      </c>
      <c r="R1086" s="7">
        <v>0</v>
      </c>
      <c r="S1086" s="7">
        <v>0</v>
      </c>
      <c r="T1086" s="7">
        <v>100</v>
      </c>
      <c r="U1086" s="7">
        <v>0</v>
      </c>
      <c r="V1086" s="7">
        <v>0</v>
      </c>
      <c r="W1086" s="7">
        <f t="shared" si="296"/>
        <v>625</v>
      </c>
      <c r="X1086" s="7">
        <f t="shared" si="293"/>
        <v>3350.4300000000003</v>
      </c>
      <c r="Y1086" s="7">
        <f t="shared" si="294"/>
        <v>4257</v>
      </c>
      <c r="Z1086" s="7">
        <f t="shared" si="287"/>
        <v>26024.57</v>
      </c>
      <c r="AA1086" s="7" t="s">
        <v>610</v>
      </c>
      <c r="AB1086" s="7">
        <v>2023</v>
      </c>
    </row>
    <row r="1087" spans="1:28" x14ac:dyDescent="0.25">
      <c r="A1087" s="7">
        <v>103</v>
      </c>
      <c r="B1087" s="7" t="s">
        <v>197</v>
      </c>
      <c r="C1087" s="7" t="s">
        <v>103</v>
      </c>
      <c r="D1087" s="7" t="s">
        <v>94</v>
      </c>
      <c r="E1087" s="7" t="s">
        <v>54</v>
      </c>
      <c r="F1087" s="7" t="s">
        <v>100</v>
      </c>
      <c r="G1087" s="7">
        <v>25000</v>
      </c>
      <c r="H1087" s="7">
        <f t="shared" si="288"/>
        <v>23522.5</v>
      </c>
      <c r="I1087" s="7">
        <f t="shared" si="289"/>
        <v>717.5</v>
      </c>
      <c r="J1087" s="7">
        <f t="shared" si="290"/>
        <v>1774.9999999999998</v>
      </c>
      <c r="K1087" s="7">
        <f t="shared" si="285"/>
        <v>275</v>
      </c>
      <c r="L1087" s="7">
        <f t="shared" si="291"/>
        <v>760</v>
      </c>
      <c r="M1087" s="7">
        <f t="shared" si="292"/>
        <v>1772.5000000000002</v>
      </c>
      <c r="N1087" s="7">
        <v>0</v>
      </c>
      <c r="O1087" s="7">
        <f t="shared" si="286"/>
        <v>5300</v>
      </c>
      <c r="P1087" s="7">
        <v>25</v>
      </c>
      <c r="Q1087" s="7">
        <v>0</v>
      </c>
      <c r="R1087" s="7">
        <v>0</v>
      </c>
      <c r="S1087" s="7">
        <v>0</v>
      </c>
      <c r="T1087" s="7">
        <v>100</v>
      </c>
      <c r="U1087" s="7">
        <v>0</v>
      </c>
      <c r="V1087" s="7">
        <v>0</v>
      </c>
      <c r="W1087" s="7">
        <f t="shared" si="296"/>
        <v>125</v>
      </c>
      <c r="X1087" s="7">
        <v>1182</v>
      </c>
      <c r="Y1087" s="7">
        <f t="shared" si="294"/>
        <v>3547.5</v>
      </c>
      <c r="Z1087" s="7">
        <f t="shared" si="287"/>
        <v>23693</v>
      </c>
      <c r="AA1087" s="7" t="s">
        <v>610</v>
      </c>
      <c r="AB1087" s="7">
        <v>2023</v>
      </c>
    </row>
    <row r="1088" spans="1:28" x14ac:dyDescent="0.25">
      <c r="A1088" s="7">
        <v>104</v>
      </c>
      <c r="B1088" s="7" t="s">
        <v>198</v>
      </c>
      <c r="C1088" s="7" t="s">
        <v>103</v>
      </c>
      <c r="D1088" s="7" t="s">
        <v>22</v>
      </c>
      <c r="E1088" s="7" t="s">
        <v>54</v>
      </c>
      <c r="F1088" s="7" t="s">
        <v>100</v>
      </c>
      <c r="G1088" s="7">
        <v>30000</v>
      </c>
      <c r="H1088" s="7">
        <f t="shared" si="288"/>
        <v>28227</v>
      </c>
      <c r="I1088" s="7">
        <f t="shared" si="289"/>
        <v>861</v>
      </c>
      <c r="J1088" s="7">
        <f t="shared" si="290"/>
        <v>2130</v>
      </c>
      <c r="K1088" s="7">
        <f t="shared" si="285"/>
        <v>330.00000000000006</v>
      </c>
      <c r="L1088" s="7">
        <f t="shared" si="291"/>
        <v>912</v>
      </c>
      <c r="M1088" s="7">
        <f t="shared" si="292"/>
        <v>2127</v>
      </c>
      <c r="N1088" s="7">
        <v>0</v>
      </c>
      <c r="O1088" s="7">
        <f t="shared" si="286"/>
        <v>6360</v>
      </c>
      <c r="P1088" s="7">
        <v>25</v>
      </c>
      <c r="Q1088" s="7">
        <v>4073.69</v>
      </c>
      <c r="R1088" s="7">
        <v>0</v>
      </c>
      <c r="S1088" s="7">
        <v>0</v>
      </c>
      <c r="T1088" s="7">
        <v>100</v>
      </c>
      <c r="U1088" s="7">
        <v>0</v>
      </c>
      <c r="V1088" s="7">
        <v>0</v>
      </c>
      <c r="W1088" s="7">
        <f t="shared" si="296"/>
        <v>4198.6900000000005</v>
      </c>
      <c r="X1088" s="7">
        <f>+I1088+L1088+N1088</f>
        <v>1773</v>
      </c>
      <c r="Y1088" s="7">
        <f t="shared" si="294"/>
        <v>4257</v>
      </c>
      <c r="Z1088" s="7">
        <f t="shared" si="287"/>
        <v>24028.309999999998</v>
      </c>
      <c r="AA1088" s="7" t="s">
        <v>610</v>
      </c>
      <c r="AB1088" s="7">
        <v>2023</v>
      </c>
    </row>
    <row r="1089" spans="1:28" x14ac:dyDescent="0.25">
      <c r="A1089" s="7">
        <v>105</v>
      </c>
      <c r="B1089" s="7" t="s">
        <v>199</v>
      </c>
      <c r="C1089" s="7" t="s">
        <v>103</v>
      </c>
      <c r="D1089" s="7" t="s">
        <v>10</v>
      </c>
      <c r="E1089" s="7" t="s">
        <v>54</v>
      </c>
      <c r="F1089" s="7" t="s">
        <v>100</v>
      </c>
      <c r="G1089" s="7">
        <v>30000</v>
      </c>
      <c r="H1089" s="7">
        <f t="shared" si="288"/>
        <v>28227</v>
      </c>
      <c r="I1089" s="7">
        <f t="shared" si="289"/>
        <v>861</v>
      </c>
      <c r="J1089" s="7">
        <f t="shared" si="290"/>
        <v>2130</v>
      </c>
      <c r="K1089" s="7">
        <f t="shared" si="285"/>
        <v>330.00000000000006</v>
      </c>
      <c r="L1089" s="7">
        <f t="shared" si="291"/>
        <v>912</v>
      </c>
      <c r="M1089" s="7">
        <f t="shared" si="292"/>
        <v>2127</v>
      </c>
      <c r="N1089" s="7">
        <v>0</v>
      </c>
      <c r="O1089" s="7">
        <f t="shared" si="286"/>
        <v>6360</v>
      </c>
      <c r="P1089" s="7">
        <v>25</v>
      </c>
      <c r="Q1089" s="7">
        <v>0</v>
      </c>
      <c r="R1089" s="7">
        <v>0</v>
      </c>
      <c r="S1089" s="7">
        <v>0</v>
      </c>
      <c r="T1089" s="7">
        <v>100</v>
      </c>
      <c r="U1089" s="7">
        <v>0</v>
      </c>
      <c r="V1089" s="7">
        <v>0</v>
      </c>
      <c r="W1089" s="7">
        <f t="shared" si="296"/>
        <v>125</v>
      </c>
      <c r="X1089" s="7">
        <f>+I1089+L1089+N1089</f>
        <v>1773</v>
      </c>
      <c r="Y1089" s="7">
        <f t="shared" si="294"/>
        <v>4257</v>
      </c>
      <c r="Z1089" s="7">
        <f t="shared" si="287"/>
        <v>28102</v>
      </c>
      <c r="AA1089" s="7" t="s">
        <v>610</v>
      </c>
      <c r="AB1089" s="7">
        <v>2023</v>
      </c>
    </row>
    <row r="1090" spans="1:28" x14ac:dyDescent="0.25">
      <c r="A1090" s="7">
        <v>106</v>
      </c>
      <c r="B1090" s="7" t="s">
        <v>200</v>
      </c>
      <c r="C1090" s="7" t="s">
        <v>103</v>
      </c>
      <c r="D1090" s="7" t="s">
        <v>19</v>
      </c>
      <c r="E1090" s="7" t="s">
        <v>60</v>
      </c>
      <c r="F1090" s="7" t="s">
        <v>100</v>
      </c>
      <c r="G1090" s="7">
        <v>35000</v>
      </c>
      <c r="H1090" s="7">
        <f t="shared" si="288"/>
        <v>32931.5</v>
      </c>
      <c r="I1090" s="7">
        <f t="shared" si="289"/>
        <v>1004.5</v>
      </c>
      <c r="J1090" s="7">
        <f t="shared" si="290"/>
        <v>2485</v>
      </c>
      <c r="K1090" s="7">
        <f t="shared" si="285"/>
        <v>385.00000000000006</v>
      </c>
      <c r="L1090" s="7">
        <f t="shared" si="291"/>
        <v>1064</v>
      </c>
      <c r="M1090" s="7">
        <f t="shared" si="292"/>
        <v>2481.5</v>
      </c>
      <c r="N1090" s="7">
        <v>0</v>
      </c>
      <c r="O1090" s="7">
        <f t="shared" si="286"/>
        <v>7420</v>
      </c>
      <c r="P1090" s="7">
        <v>25</v>
      </c>
      <c r="Q1090" s="7">
        <v>17474.189999999999</v>
      </c>
      <c r="R1090" s="7">
        <v>0</v>
      </c>
      <c r="S1090" s="7">
        <v>2473.17</v>
      </c>
      <c r="T1090" s="7">
        <v>100</v>
      </c>
      <c r="U1090" s="7">
        <v>0</v>
      </c>
      <c r="V1090" s="7">
        <v>0</v>
      </c>
      <c r="W1090" s="7">
        <f t="shared" si="296"/>
        <v>20072.36</v>
      </c>
      <c r="X1090" s="7">
        <f>+I1090+L1090+N1090</f>
        <v>2068.5</v>
      </c>
      <c r="Y1090" s="7">
        <f t="shared" si="294"/>
        <v>4966.5</v>
      </c>
      <c r="Z1090" s="7">
        <f t="shared" si="287"/>
        <v>12859.14</v>
      </c>
      <c r="AA1090" s="7" t="s">
        <v>610</v>
      </c>
      <c r="AB1090" s="7">
        <v>2023</v>
      </c>
    </row>
    <row r="1091" spans="1:28" x14ac:dyDescent="0.25">
      <c r="A1091" s="7">
        <v>107</v>
      </c>
      <c r="B1091" s="7" t="s">
        <v>814</v>
      </c>
      <c r="C1091" s="7" t="s">
        <v>103</v>
      </c>
      <c r="D1091" s="7" t="s">
        <v>811</v>
      </c>
      <c r="E1091" s="7" t="s">
        <v>54</v>
      </c>
      <c r="F1091" s="7" t="s">
        <v>99</v>
      </c>
      <c r="G1091" s="7">
        <v>45000</v>
      </c>
      <c r="H1091" s="7">
        <f t="shared" si="288"/>
        <v>40763.07</v>
      </c>
      <c r="I1091" s="7">
        <f t="shared" si="289"/>
        <v>1291.5</v>
      </c>
      <c r="J1091" s="7">
        <f t="shared" si="290"/>
        <v>3194.9999999999995</v>
      </c>
      <c r="K1091" s="7">
        <f t="shared" si="285"/>
        <v>495.00000000000006</v>
      </c>
      <c r="L1091" s="7">
        <f t="shared" si="291"/>
        <v>1368</v>
      </c>
      <c r="M1091" s="7">
        <f t="shared" si="292"/>
        <v>3190.5</v>
      </c>
      <c r="N1091" s="7">
        <v>1577.43</v>
      </c>
      <c r="O1091" s="7">
        <f t="shared" si="286"/>
        <v>11117.43</v>
      </c>
      <c r="P1091" s="7">
        <v>25</v>
      </c>
      <c r="Q1091" s="7">
        <v>1500</v>
      </c>
      <c r="R1091" s="7">
        <v>0</v>
      </c>
      <c r="S1091" s="7">
        <v>797.28</v>
      </c>
      <c r="T1091" s="7">
        <v>100</v>
      </c>
      <c r="U1091" s="7">
        <f t="shared" ref="U1091" si="297">IF((H1091*12)&gt;867123.01,(79776+(((H1091*12)-867123.01)*0.25))/12,IF((H1091*12)&gt;624329.01,(31216+(((H1091*12)-624329.01)*0.2))/12,IF((H1091*12)&gt;416220.01,(((H1091*12)-416220.01)*0.15)/12,0)))</f>
        <v>911.71037499999954</v>
      </c>
      <c r="V1091" s="7">
        <v>0</v>
      </c>
      <c r="W1091" s="7">
        <f t="shared" si="296"/>
        <v>3333.9903749999994</v>
      </c>
      <c r="X1091" s="7">
        <f>+I1091+L1091+N1091</f>
        <v>4236.93</v>
      </c>
      <c r="Y1091" s="7">
        <f t="shared" si="294"/>
        <v>6385.5</v>
      </c>
      <c r="Z1091" s="7">
        <f t="shared" si="287"/>
        <v>37429.079624999998</v>
      </c>
      <c r="AA1091" s="7" t="s">
        <v>610</v>
      </c>
      <c r="AB1091" s="7">
        <v>2023</v>
      </c>
    </row>
    <row r="1092" spans="1:28" x14ac:dyDescent="0.25">
      <c r="A1092" s="7">
        <v>1</v>
      </c>
      <c r="B1092" s="7" t="s">
        <v>807</v>
      </c>
      <c r="C1092" s="7" t="s">
        <v>103</v>
      </c>
      <c r="D1092" s="7" t="s">
        <v>826</v>
      </c>
      <c r="E1092" s="7" t="s">
        <v>27</v>
      </c>
      <c r="F1092" s="7" t="s">
        <v>98</v>
      </c>
      <c r="G1092" s="7">
        <v>360000</v>
      </c>
      <c r="H1092" s="7">
        <f>+G1092-(I1092+L1092+N1092)</f>
        <v>344144.09</v>
      </c>
      <c r="I1092" s="7">
        <f>IF(G1092&lt;=325250,G1092*2.87%,9334.68)</f>
        <v>9334.68</v>
      </c>
      <c r="J1092" s="7">
        <f>IF(G1092&lt;=325250,G1092*7.1%,23092.75)</f>
        <v>23092.75</v>
      </c>
      <c r="K1092" s="7">
        <f>IF(G1092&lt;=65050,G1092*1.1%,715.55)</f>
        <v>715.55</v>
      </c>
      <c r="L1092" s="7">
        <f>IF(G1092&lt;=162625,G1092*3.04%,4943.8)</f>
        <v>4943.8</v>
      </c>
      <c r="M1092" s="7">
        <f>IF(G1092&lt;=162625,G1092*7.09%,11530.11)</f>
        <v>11530.11</v>
      </c>
      <c r="N1092" s="7">
        <v>1577.43</v>
      </c>
      <c r="O1092" s="7">
        <f>+I1092+J1092+K1092+L1092+M1092+N1092</f>
        <v>51194.320000000007</v>
      </c>
      <c r="P1092" s="7">
        <v>25</v>
      </c>
      <c r="Q1092" s="7">
        <v>0</v>
      </c>
      <c r="R1092" s="7">
        <v>0</v>
      </c>
      <c r="S1092" s="7">
        <v>1328.8</v>
      </c>
      <c r="T1092" s="7">
        <v>0</v>
      </c>
      <c r="U1092" s="7">
        <f>IF((H1092*12)&gt;867123.01,(79776+(((H1092*12)-867123.01)*0.25))/12,IF((H1092*12)&gt;624329.01,(31216+(((H1092*12)-624329.01)*0.2))/12,IF((H1092*12)&gt;416220.01,(((H1092*12)-416220.01)*0.15)/12,0)))</f>
        <v>74618.959791666668</v>
      </c>
      <c r="V1092" s="7">
        <v>0</v>
      </c>
      <c r="W1092" s="7">
        <f>P1092+Q1092+R1092+S1092+T1092+U1092</f>
        <v>75972.759791666671</v>
      </c>
      <c r="X1092" s="7">
        <f>+I1092+L1092+N1092</f>
        <v>15855.91</v>
      </c>
      <c r="Y1092" s="7">
        <f>+J1092+M1092</f>
        <v>34622.86</v>
      </c>
      <c r="Z1092" s="7">
        <f>+G1092-(W1092+X1092)</f>
        <v>268171.33020833333</v>
      </c>
      <c r="AA1092" s="7" t="s">
        <v>617</v>
      </c>
      <c r="AB1092" s="7">
        <v>2023</v>
      </c>
    </row>
    <row r="1093" spans="1:28" x14ac:dyDescent="0.25">
      <c r="A1093" s="7">
        <v>2</v>
      </c>
      <c r="B1093" s="7" t="s">
        <v>784</v>
      </c>
      <c r="C1093" s="7" t="s">
        <v>102</v>
      </c>
      <c r="D1093" s="7" t="s">
        <v>19</v>
      </c>
      <c r="E1093" s="7" t="s">
        <v>71</v>
      </c>
      <c r="F1093" s="7" t="s">
        <v>98</v>
      </c>
      <c r="G1093" s="7">
        <v>300000</v>
      </c>
      <c r="H1093" s="7">
        <f>+G1093-(I1093+L1093+N1093)</f>
        <v>286446.2</v>
      </c>
      <c r="I1093" s="7">
        <f>IF(G1093&lt;=325250,G1093*2.87%,9334.68)</f>
        <v>8610</v>
      </c>
      <c r="J1093" s="7">
        <f t="shared" ref="J1093:J1156" si="298">IF(G1093&lt;=325250,G1093*7.1%,23092.75)</f>
        <v>21299.999999999996</v>
      </c>
      <c r="K1093" s="7">
        <f t="shared" ref="K1093:K1156" si="299">IF(G1093&lt;=65050,G1093*1.1%,715.55)</f>
        <v>715.55</v>
      </c>
      <c r="L1093" s="7">
        <f t="shared" ref="L1093:L1156" si="300">IF(G1093&lt;=162625,G1093*3.04%,4943.8)</f>
        <v>4943.8</v>
      </c>
      <c r="M1093" s="7">
        <f t="shared" ref="M1093:M1156" si="301">IF(G1093&lt;=162625,G1093*7.09%,11530.11)</f>
        <v>11530.11</v>
      </c>
      <c r="N1093" s="7">
        <v>0</v>
      </c>
      <c r="O1093" s="7">
        <f t="shared" ref="O1093:O1156" si="302">+I1093+J1093+K1093+L1093+M1093+N1093</f>
        <v>47099.46</v>
      </c>
      <c r="P1093" s="7">
        <v>25</v>
      </c>
      <c r="Q1093" s="7">
        <v>0</v>
      </c>
      <c r="R1093" s="7">
        <v>0</v>
      </c>
      <c r="S1093" s="7">
        <v>0</v>
      </c>
      <c r="T1093" s="7">
        <v>0</v>
      </c>
      <c r="U1093" s="7">
        <f t="shared" ref="U1093:U1151" si="303">IF((H1093*12)&gt;867123.01,(79776+(((H1093*12)-867123.01)*0.25))/12,IF((H1093*12)&gt;624329.01,(31216+(((H1093*12)-624329.01)*0.2))/12,IF((H1093*12)&gt;416220.01,(((H1093*12)-416220.01)*0.15)/12,0)))</f>
        <v>60194.487291666679</v>
      </c>
      <c r="V1093" s="7">
        <v>0</v>
      </c>
      <c r="W1093" s="7">
        <f t="shared" ref="W1093:W1115" si="304">P1093+Q1093+R1093+S1093+T1093+U1093</f>
        <v>60219.487291666679</v>
      </c>
      <c r="X1093" s="7">
        <f t="shared" ref="X1093:X1154" si="305">+I1093+L1093+N1093</f>
        <v>13553.8</v>
      </c>
      <c r="Y1093" s="7">
        <f t="shared" ref="Y1093:Y1107" si="306">+J1093+M1093</f>
        <v>32830.11</v>
      </c>
      <c r="Z1093" s="7">
        <f t="shared" ref="Z1093:Z1156" si="307">+G1093-(W1093+X1093)</f>
        <v>226226.71270833333</v>
      </c>
      <c r="AA1093" s="7" t="s">
        <v>617</v>
      </c>
      <c r="AB1093" s="7">
        <v>2023</v>
      </c>
    </row>
    <row r="1094" spans="1:28" x14ac:dyDescent="0.25">
      <c r="A1094" s="7">
        <v>3</v>
      </c>
      <c r="B1094" s="7" t="s">
        <v>110</v>
      </c>
      <c r="C1094" s="7" t="s">
        <v>103</v>
      </c>
      <c r="D1094" s="7" t="s">
        <v>10</v>
      </c>
      <c r="E1094" s="7" t="s">
        <v>53</v>
      </c>
      <c r="F1094" s="7" t="s">
        <v>98</v>
      </c>
      <c r="G1094" s="7">
        <v>300000</v>
      </c>
      <c r="H1094" s="7">
        <f t="shared" ref="H1094:H1157" si="308">+G1094-(I1094+L1094+N1094)</f>
        <v>284868.77</v>
      </c>
      <c r="I1094" s="7">
        <f t="shared" ref="I1094:I1157" si="309">IF(G1094&lt;=325250,G1094*2.87%,9334.68)</f>
        <v>8610</v>
      </c>
      <c r="J1094" s="7">
        <f t="shared" si="298"/>
        <v>21299.999999999996</v>
      </c>
      <c r="K1094" s="7">
        <f t="shared" si="299"/>
        <v>715.55</v>
      </c>
      <c r="L1094" s="7">
        <f t="shared" si="300"/>
        <v>4943.8</v>
      </c>
      <c r="M1094" s="7">
        <f t="shared" si="301"/>
        <v>11530.11</v>
      </c>
      <c r="N1094" s="7">
        <v>1577.43</v>
      </c>
      <c r="O1094" s="7">
        <f t="shared" si="302"/>
        <v>48676.89</v>
      </c>
      <c r="P1094" s="7">
        <v>25</v>
      </c>
      <c r="Q1094" s="7">
        <v>0</v>
      </c>
      <c r="R1094" s="7">
        <v>0</v>
      </c>
      <c r="S1094" s="7">
        <v>1328.8</v>
      </c>
      <c r="T1094" s="7">
        <v>0</v>
      </c>
      <c r="U1094" s="7">
        <f t="shared" si="303"/>
        <v>59800.129791666674</v>
      </c>
      <c r="V1094" s="7">
        <v>0</v>
      </c>
      <c r="W1094" s="7">
        <f t="shared" si="304"/>
        <v>61153.929791666676</v>
      </c>
      <c r="X1094" s="7">
        <f t="shared" si="305"/>
        <v>15131.23</v>
      </c>
      <c r="Y1094" s="7">
        <f t="shared" si="306"/>
        <v>32830.11</v>
      </c>
      <c r="Z1094" s="7">
        <f t="shared" si="307"/>
        <v>223714.84020833333</v>
      </c>
      <c r="AA1094" s="7" t="s">
        <v>617</v>
      </c>
      <c r="AB1094" s="7">
        <v>2023</v>
      </c>
    </row>
    <row r="1095" spans="1:28" x14ac:dyDescent="0.25">
      <c r="A1095" s="7">
        <v>4</v>
      </c>
      <c r="B1095" s="7" t="s">
        <v>115</v>
      </c>
      <c r="C1095" s="7" t="s">
        <v>103</v>
      </c>
      <c r="D1095" s="7" t="s">
        <v>826</v>
      </c>
      <c r="E1095" s="7" t="s">
        <v>863</v>
      </c>
      <c r="F1095" s="7" t="s">
        <v>84</v>
      </c>
      <c r="G1095" s="7">
        <v>185000</v>
      </c>
      <c r="H1095" s="7">
        <f>+G1095-(I1095+L1095+N1095)</f>
        <v>170014.41</v>
      </c>
      <c r="I1095" s="7">
        <f t="shared" si="309"/>
        <v>5309.5</v>
      </c>
      <c r="J1095" s="7">
        <f t="shared" si="298"/>
        <v>13134.999999999998</v>
      </c>
      <c r="K1095" s="7">
        <f t="shared" si="299"/>
        <v>715.55</v>
      </c>
      <c r="L1095" s="7">
        <f t="shared" si="300"/>
        <v>4943.8</v>
      </c>
      <c r="M1095" s="7">
        <f t="shared" si="301"/>
        <v>11530.11</v>
      </c>
      <c r="N1095" s="7">
        <v>4732.29</v>
      </c>
      <c r="O1095" s="7">
        <f t="shared" si="302"/>
        <v>40366.25</v>
      </c>
      <c r="P1095" s="7">
        <v>25</v>
      </c>
      <c r="Q1095" s="7">
        <v>38886.51</v>
      </c>
      <c r="R1095" s="7">
        <v>0</v>
      </c>
      <c r="S1095" s="7">
        <v>2657.6</v>
      </c>
      <c r="T1095" s="7">
        <v>100</v>
      </c>
      <c r="U1095" s="7">
        <f t="shared" si="303"/>
        <v>31086.539791666666</v>
      </c>
      <c r="V1095" s="7">
        <v>0</v>
      </c>
      <c r="W1095" s="7">
        <f t="shared" si="304"/>
        <v>72755.64979166667</v>
      </c>
      <c r="X1095" s="7">
        <f t="shared" si="305"/>
        <v>14985.59</v>
      </c>
      <c r="Y1095" s="7">
        <f t="shared" si="306"/>
        <v>24665.11</v>
      </c>
      <c r="Z1095" s="7">
        <f t="shared" si="307"/>
        <v>97258.760208333333</v>
      </c>
      <c r="AA1095" s="7" t="s">
        <v>617</v>
      </c>
      <c r="AB1095" s="7">
        <v>2023</v>
      </c>
    </row>
    <row r="1096" spans="1:28" x14ac:dyDescent="0.25">
      <c r="A1096" s="7">
        <v>5</v>
      </c>
      <c r="B1096" s="7" t="s">
        <v>116</v>
      </c>
      <c r="C1096" s="7" t="s">
        <v>102</v>
      </c>
      <c r="D1096" s="7" t="s">
        <v>4</v>
      </c>
      <c r="E1096" s="7" t="s">
        <v>91</v>
      </c>
      <c r="F1096" s="7" t="s">
        <v>84</v>
      </c>
      <c r="G1096" s="7">
        <v>185000</v>
      </c>
      <c r="H1096" s="7">
        <f t="shared" si="308"/>
        <v>174746.7</v>
      </c>
      <c r="I1096" s="7">
        <f t="shared" si="309"/>
        <v>5309.5</v>
      </c>
      <c r="J1096" s="7">
        <f t="shared" si="298"/>
        <v>13134.999999999998</v>
      </c>
      <c r="K1096" s="7">
        <f t="shared" si="299"/>
        <v>715.55</v>
      </c>
      <c r="L1096" s="7">
        <f t="shared" si="300"/>
        <v>4943.8</v>
      </c>
      <c r="M1096" s="7">
        <f t="shared" si="301"/>
        <v>11530.11</v>
      </c>
      <c r="N1096" s="7">
        <v>0</v>
      </c>
      <c r="O1096" s="7">
        <f t="shared" si="302"/>
        <v>35633.96</v>
      </c>
      <c r="P1096" s="7">
        <v>25</v>
      </c>
      <c r="Q1096" s="7">
        <v>12441.85</v>
      </c>
      <c r="R1096" s="7">
        <v>0</v>
      </c>
      <c r="S1096" s="7">
        <v>1328.8</v>
      </c>
      <c r="T1096" s="7">
        <v>100</v>
      </c>
      <c r="U1096" s="7">
        <f t="shared" si="303"/>
        <v>32269.612291666668</v>
      </c>
      <c r="V1096" s="7">
        <v>0</v>
      </c>
      <c r="W1096" s="7">
        <f t="shared" si="304"/>
        <v>46165.262291666666</v>
      </c>
      <c r="X1096" s="7">
        <f t="shared" si="305"/>
        <v>10253.299999999999</v>
      </c>
      <c r="Y1096" s="7">
        <f t="shared" si="306"/>
        <v>24665.11</v>
      </c>
      <c r="Z1096" s="7">
        <f t="shared" si="307"/>
        <v>128581.43770833334</v>
      </c>
      <c r="AA1096" s="7" t="s">
        <v>617</v>
      </c>
      <c r="AB1096" s="7">
        <v>2023</v>
      </c>
    </row>
    <row r="1097" spans="1:28" x14ac:dyDescent="0.25">
      <c r="A1097" s="7">
        <v>6</v>
      </c>
      <c r="B1097" s="7" t="s">
        <v>117</v>
      </c>
      <c r="C1097" s="7" t="s">
        <v>102</v>
      </c>
      <c r="D1097" s="7" t="s">
        <v>793</v>
      </c>
      <c r="E1097" s="7" t="s">
        <v>794</v>
      </c>
      <c r="F1097" s="7" t="s">
        <v>84</v>
      </c>
      <c r="G1097" s="7">
        <v>185000</v>
      </c>
      <c r="H1097" s="7">
        <f t="shared" si="308"/>
        <v>171591.84</v>
      </c>
      <c r="I1097" s="7">
        <f t="shared" si="309"/>
        <v>5309.5</v>
      </c>
      <c r="J1097" s="7">
        <f t="shared" si="298"/>
        <v>13134.999999999998</v>
      </c>
      <c r="K1097" s="7">
        <f t="shared" si="299"/>
        <v>715.55</v>
      </c>
      <c r="L1097" s="7">
        <f t="shared" si="300"/>
        <v>4943.8</v>
      </c>
      <c r="M1097" s="7">
        <f t="shared" si="301"/>
        <v>11530.11</v>
      </c>
      <c r="N1097" s="7">
        <v>3154.86</v>
      </c>
      <c r="O1097" s="7">
        <f t="shared" si="302"/>
        <v>38788.82</v>
      </c>
      <c r="P1097" s="7">
        <v>25</v>
      </c>
      <c r="Q1097" s="7">
        <v>0</v>
      </c>
      <c r="R1097" s="7">
        <v>0</v>
      </c>
      <c r="S1097" s="7">
        <v>2657.6</v>
      </c>
      <c r="T1097" s="7">
        <v>100</v>
      </c>
      <c r="U1097" s="7">
        <f t="shared" si="303"/>
        <v>31480.897291666668</v>
      </c>
      <c r="V1097" s="7">
        <v>0</v>
      </c>
      <c r="W1097" s="7">
        <f t="shared" si="304"/>
        <v>34263.497291666667</v>
      </c>
      <c r="X1097" s="7">
        <f t="shared" si="305"/>
        <v>13408.16</v>
      </c>
      <c r="Y1097" s="7">
        <f t="shared" si="306"/>
        <v>24665.11</v>
      </c>
      <c r="Z1097" s="7">
        <f t="shared" si="307"/>
        <v>137328.34270833334</v>
      </c>
      <c r="AA1097" s="7" t="s">
        <v>617</v>
      </c>
      <c r="AB1097" s="7">
        <v>2023</v>
      </c>
    </row>
    <row r="1098" spans="1:28" x14ac:dyDescent="0.25">
      <c r="A1098" s="7">
        <v>7</v>
      </c>
      <c r="B1098" s="7" t="s">
        <v>119</v>
      </c>
      <c r="C1098" s="7" t="s">
        <v>103</v>
      </c>
      <c r="D1098" s="7" t="s">
        <v>10</v>
      </c>
      <c r="E1098" s="7" t="s">
        <v>827</v>
      </c>
      <c r="F1098" s="7" t="s">
        <v>84</v>
      </c>
      <c r="G1098" s="7">
        <v>170000</v>
      </c>
      <c r="H1098" s="7">
        <f t="shared" si="308"/>
        <v>160177.20000000001</v>
      </c>
      <c r="I1098" s="7">
        <f t="shared" si="309"/>
        <v>4879</v>
      </c>
      <c r="J1098" s="7">
        <f t="shared" si="298"/>
        <v>12069.999999999998</v>
      </c>
      <c r="K1098" s="7">
        <f t="shared" si="299"/>
        <v>715.55</v>
      </c>
      <c r="L1098" s="7">
        <f t="shared" si="300"/>
        <v>4943.8</v>
      </c>
      <c r="M1098" s="7">
        <f t="shared" si="301"/>
        <v>11530.11</v>
      </c>
      <c r="N1098" s="7">
        <v>0</v>
      </c>
      <c r="O1098" s="7">
        <f t="shared" si="302"/>
        <v>34138.46</v>
      </c>
      <c r="P1098" s="7">
        <v>25</v>
      </c>
      <c r="Q1098" s="7">
        <v>11633.07</v>
      </c>
      <c r="R1098" s="7">
        <v>0</v>
      </c>
      <c r="S1098" s="7">
        <v>1328.8</v>
      </c>
      <c r="T1098" s="7">
        <v>100</v>
      </c>
      <c r="U1098" s="7">
        <f t="shared" si="303"/>
        <v>28627.237291666668</v>
      </c>
      <c r="V1098" s="7">
        <v>0</v>
      </c>
      <c r="W1098" s="7">
        <f t="shared" si="304"/>
        <v>41714.107291666667</v>
      </c>
      <c r="X1098" s="7">
        <f t="shared" si="305"/>
        <v>9822.7999999999993</v>
      </c>
      <c r="Y1098" s="7">
        <f t="shared" si="306"/>
        <v>23600.11</v>
      </c>
      <c r="Z1098" s="7">
        <f t="shared" si="307"/>
        <v>118463.09270833334</v>
      </c>
      <c r="AA1098" s="7" t="s">
        <v>617</v>
      </c>
      <c r="AB1098" s="7">
        <v>2023</v>
      </c>
    </row>
    <row r="1099" spans="1:28" x14ac:dyDescent="0.25">
      <c r="A1099" s="7">
        <v>8</v>
      </c>
      <c r="B1099" s="7" t="s">
        <v>121</v>
      </c>
      <c r="C1099" s="7" t="s">
        <v>102</v>
      </c>
      <c r="D1099" s="7" t="s">
        <v>21</v>
      </c>
      <c r="E1099" s="7" t="s">
        <v>48</v>
      </c>
      <c r="F1099" s="7" t="s">
        <v>84</v>
      </c>
      <c r="G1099" s="7">
        <v>155000</v>
      </c>
      <c r="H1099" s="7">
        <f t="shared" si="308"/>
        <v>144262.07</v>
      </c>
      <c r="I1099" s="7">
        <f t="shared" si="309"/>
        <v>4448.5</v>
      </c>
      <c r="J1099" s="7">
        <f t="shared" si="298"/>
        <v>11004.999999999998</v>
      </c>
      <c r="K1099" s="7">
        <f t="shared" si="299"/>
        <v>715.55</v>
      </c>
      <c r="L1099" s="7">
        <f t="shared" si="300"/>
        <v>4712</v>
      </c>
      <c r="M1099" s="7">
        <f t="shared" si="301"/>
        <v>10989.5</v>
      </c>
      <c r="N1099" s="7">
        <v>1577.43</v>
      </c>
      <c r="O1099" s="7">
        <f t="shared" si="302"/>
        <v>33447.979999999996</v>
      </c>
      <c r="P1099" s="7">
        <v>25</v>
      </c>
      <c r="Q1099" s="7">
        <v>8487.86</v>
      </c>
      <c r="R1099" s="7">
        <v>0</v>
      </c>
      <c r="S1099" s="7">
        <v>810.84</v>
      </c>
      <c r="T1099" s="7">
        <v>100</v>
      </c>
      <c r="U1099" s="7">
        <f t="shared" si="303"/>
        <v>24648.454791666667</v>
      </c>
      <c r="V1099" s="7">
        <v>0</v>
      </c>
      <c r="W1099" s="7">
        <f t="shared" ref="W1099:W1107" si="310">P1099+Q1099+R1099+S1099+T1099+U1099-(V1099)</f>
        <v>34072.154791666668</v>
      </c>
      <c r="X1099" s="7">
        <f t="shared" si="305"/>
        <v>10737.93</v>
      </c>
      <c r="Y1099" s="7">
        <f t="shared" si="306"/>
        <v>21994.5</v>
      </c>
      <c r="Z1099" s="7">
        <f t="shared" si="307"/>
        <v>110189.91520833333</v>
      </c>
      <c r="AA1099" s="7" t="s">
        <v>617</v>
      </c>
      <c r="AB1099" s="7">
        <v>2023</v>
      </c>
    </row>
    <row r="1100" spans="1:28" x14ac:dyDescent="0.25">
      <c r="A1100" s="7">
        <v>9</v>
      </c>
      <c r="B1100" s="7" t="s">
        <v>137</v>
      </c>
      <c r="C1100" s="7" t="s">
        <v>102</v>
      </c>
      <c r="D1100" s="7" t="s">
        <v>22</v>
      </c>
      <c r="E1100" s="7" t="s">
        <v>788</v>
      </c>
      <c r="F1100" s="7" t="s">
        <v>85</v>
      </c>
      <c r="G1100" s="7">
        <v>140000</v>
      </c>
      <c r="H1100" s="7">
        <f>+G1100-(I1100+L1100+N1100)</f>
        <v>130148.57</v>
      </c>
      <c r="I1100" s="7">
        <f t="shared" si="309"/>
        <v>4018</v>
      </c>
      <c r="J1100" s="7">
        <f t="shared" si="298"/>
        <v>9940</v>
      </c>
      <c r="K1100" s="7">
        <f t="shared" si="299"/>
        <v>715.55</v>
      </c>
      <c r="L1100" s="7">
        <f t="shared" si="300"/>
        <v>4256</v>
      </c>
      <c r="M1100" s="7">
        <f t="shared" si="301"/>
        <v>9926</v>
      </c>
      <c r="N1100" s="7">
        <v>1577.43</v>
      </c>
      <c r="O1100" s="7">
        <f>+I1100+J1100+K1100+L1100+M1100+N1100</f>
        <v>30432.98</v>
      </c>
      <c r="P1100" s="7">
        <v>25</v>
      </c>
      <c r="Q1100" s="7">
        <v>1000</v>
      </c>
      <c r="R1100" s="7">
        <v>0</v>
      </c>
      <c r="S1100" s="7">
        <v>320.98</v>
      </c>
      <c r="T1100" s="7">
        <v>100</v>
      </c>
      <c r="U1100" s="7">
        <f t="shared" si="303"/>
        <v>21120.079791666667</v>
      </c>
      <c r="V1100" s="7">
        <v>0</v>
      </c>
      <c r="W1100" s="7">
        <f t="shared" si="310"/>
        <v>22566.059791666667</v>
      </c>
      <c r="X1100" s="7">
        <f>+I1100+L1100+N1100</f>
        <v>9851.43</v>
      </c>
      <c r="Y1100" s="7">
        <f>+J1100+M1100</f>
        <v>19866</v>
      </c>
      <c r="Z1100" s="7">
        <f>+G1100-(W1100+X1100)</f>
        <v>107582.51020833333</v>
      </c>
      <c r="AA1100" s="7" t="s">
        <v>617</v>
      </c>
      <c r="AB1100" s="7">
        <v>2023</v>
      </c>
    </row>
    <row r="1101" spans="1:28" x14ac:dyDescent="0.25">
      <c r="A1101" s="7">
        <v>10</v>
      </c>
      <c r="B1101" s="7" t="s">
        <v>123</v>
      </c>
      <c r="C1101" s="7" t="s">
        <v>102</v>
      </c>
      <c r="D1101" s="7" t="s">
        <v>10</v>
      </c>
      <c r="E1101" s="7" t="s">
        <v>829</v>
      </c>
      <c r="F1101" s="7" t="s">
        <v>84</v>
      </c>
      <c r="G1101" s="7">
        <v>145000</v>
      </c>
      <c r="H1101" s="7">
        <f t="shared" si="308"/>
        <v>136430.5</v>
      </c>
      <c r="I1101" s="7">
        <f t="shared" si="309"/>
        <v>4161.5</v>
      </c>
      <c r="J1101" s="7">
        <f t="shared" si="298"/>
        <v>10294.999999999998</v>
      </c>
      <c r="K1101" s="7">
        <f t="shared" si="299"/>
        <v>715.55</v>
      </c>
      <c r="L1101" s="7">
        <f t="shared" si="300"/>
        <v>4408</v>
      </c>
      <c r="M1101" s="7">
        <f t="shared" si="301"/>
        <v>10280.5</v>
      </c>
      <c r="N1101" s="7">
        <v>0</v>
      </c>
      <c r="O1101" s="7">
        <f t="shared" si="302"/>
        <v>29860.549999999996</v>
      </c>
      <c r="P1101" s="7">
        <v>25</v>
      </c>
      <c r="Q1101" s="7">
        <v>6000</v>
      </c>
      <c r="R1101" s="7">
        <v>0</v>
      </c>
      <c r="S1101" s="7">
        <v>407.96</v>
      </c>
      <c r="T1101" s="7">
        <v>100</v>
      </c>
      <c r="U1101" s="7">
        <f t="shared" si="303"/>
        <v>22690.562291666665</v>
      </c>
      <c r="V1101" s="7">
        <v>0</v>
      </c>
      <c r="W1101" s="7">
        <f t="shared" si="310"/>
        <v>29223.522291666664</v>
      </c>
      <c r="X1101" s="7">
        <f t="shared" si="305"/>
        <v>8569.5</v>
      </c>
      <c r="Y1101" s="7">
        <f t="shared" si="306"/>
        <v>20575.5</v>
      </c>
      <c r="Z1101" s="7">
        <f t="shared" si="307"/>
        <v>107206.97770833333</v>
      </c>
      <c r="AA1101" s="7" t="s">
        <v>617</v>
      </c>
      <c r="AB1101" s="7">
        <v>2023</v>
      </c>
    </row>
    <row r="1102" spans="1:28" x14ac:dyDescent="0.25">
      <c r="A1102" s="7">
        <v>11</v>
      </c>
      <c r="B1102" s="7" t="s">
        <v>125</v>
      </c>
      <c r="C1102" s="7" t="s">
        <v>102</v>
      </c>
      <c r="D1102" s="7" t="s">
        <v>94</v>
      </c>
      <c r="E1102" s="7" t="s">
        <v>864</v>
      </c>
      <c r="F1102" s="7" t="s">
        <v>85</v>
      </c>
      <c r="G1102" s="7">
        <v>96000</v>
      </c>
      <c r="H1102" s="7">
        <f t="shared" si="308"/>
        <v>88748.97</v>
      </c>
      <c r="I1102" s="7">
        <f t="shared" si="309"/>
        <v>2755.2</v>
      </c>
      <c r="J1102" s="7">
        <f t="shared" si="298"/>
        <v>6815.9999999999991</v>
      </c>
      <c r="K1102" s="7">
        <f t="shared" si="299"/>
        <v>715.55</v>
      </c>
      <c r="L1102" s="7">
        <f t="shared" si="300"/>
        <v>2918.4</v>
      </c>
      <c r="M1102" s="7">
        <f t="shared" si="301"/>
        <v>6806.4000000000005</v>
      </c>
      <c r="N1102" s="7">
        <v>1577.43</v>
      </c>
      <c r="O1102" s="7">
        <f t="shared" si="302"/>
        <v>21588.98</v>
      </c>
      <c r="P1102" s="7">
        <v>25</v>
      </c>
      <c r="Q1102" s="7">
        <v>1000</v>
      </c>
      <c r="R1102" s="7">
        <v>0</v>
      </c>
      <c r="S1102" s="7">
        <v>917.88</v>
      </c>
      <c r="T1102" s="7">
        <v>100</v>
      </c>
      <c r="U1102" s="7">
        <v>12466.01</v>
      </c>
      <c r="V1102" s="7">
        <v>0</v>
      </c>
      <c r="W1102" s="7">
        <f t="shared" si="310"/>
        <v>14508.89</v>
      </c>
      <c r="X1102" s="7">
        <f t="shared" si="305"/>
        <v>7251.0300000000007</v>
      </c>
      <c r="Y1102" s="7">
        <f t="shared" si="306"/>
        <v>13622.4</v>
      </c>
      <c r="Z1102" s="7">
        <f t="shared" si="307"/>
        <v>74240.08</v>
      </c>
      <c r="AA1102" s="7" t="s">
        <v>617</v>
      </c>
      <c r="AB1102" s="7">
        <v>2023</v>
      </c>
    </row>
    <row r="1103" spans="1:28" x14ac:dyDescent="0.25">
      <c r="A1103" s="7">
        <v>12</v>
      </c>
      <c r="B1103" s="7" t="s">
        <v>126</v>
      </c>
      <c r="C1103" s="7" t="s">
        <v>103</v>
      </c>
      <c r="D1103" s="7" t="s">
        <v>94</v>
      </c>
      <c r="E1103" s="7" t="s">
        <v>58</v>
      </c>
      <c r="F1103" s="7" t="s">
        <v>84</v>
      </c>
      <c r="G1103" s="7">
        <v>60000</v>
      </c>
      <c r="H1103" s="7">
        <f t="shared" si="308"/>
        <v>56454</v>
      </c>
      <c r="I1103" s="7">
        <f t="shared" si="309"/>
        <v>1722</v>
      </c>
      <c r="J1103" s="7">
        <f t="shared" si="298"/>
        <v>4260</v>
      </c>
      <c r="K1103" s="7">
        <f t="shared" si="299"/>
        <v>660.00000000000011</v>
      </c>
      <c r="L1103" s="7">
        <f t="shared" si="300"/>
        <v>1824</v>
      </c>
      <c r="M1103" s="7">
        <f t="shared" si="301"/>
        <v>4254</v>
      </c>
      <c r="N1103" s="7">
        <v>0</v>
      </c>
      <c r="O1103" s="7">
        <f t="shared" si="302"/>
        <v>12720</v>
      </c>
      <c r="P1103" s="7">
        <v>25</v>
      </c>
      <c r="Q1103" s="7">
        <v>2996.21</v>
      </c>
      <c r="R1103" s="7">
        <v>0</v>
      </c>
      <c r="S1103" s="7">
        <v>1249.8800000000001</v>
      </c>
      <c r="T1103" s="7">
        <v>100</v>
      </c>
      <c r="U1103" s="7">
        <f t="shared" si="303"/>
        <v>3486.6498333333329</v>
      </c>
      <c r="V1103" s="7">
        <v>0</v>
      </c>
      <c r="W1103" s="7">
        <f t="shared" si="310"/>
        <v>7857.7398333333331</v>
      </c>
      <c r="X1103" s="7">
        <f t="shared" si="305"/>
        <v>3546</v>
      </c>
      <c r="Y1103" s="7">
        <f t="shared" si="306"/>
        <v>8514</v>
      </c>
      <c r="Z1103" s="7">
        <f t="shared" si="307"/>
        <v>48596.260166666667</v>
      </c>
      <c r="AA1103" s="7" t="s">
        <v>617</v>
      </c>
      <c r="AB1103" s="7">
        <v>2023</v>
      </c>
    </row>
    <row r="1104" spans="1:28" x14ac:dyDescent="0.25">
      <c r="A1104" s="7">
        <v>13</v>
      </c>
      <c r="B1104" s="7" t="s">
        <v>128</v>
      </c>
      <c r="C1104" s="7" t="s">
        <v>102</v>
      </c>
      <c r="D1104" s="7" t="s">
        <v>12</v>
      </c>
      <c r="E1104" s="7" t="s">
        <v>865</v>
      </c>
      <c r="F1104" s="7" t="s">
        <v>84</v>
      </c>
      <c r="G1104" s="7">
        <v>155000</v>
      </c>
      <c r="H1104" s="7">
        <f t="shared" si="308"/>
        <v>142684.64000000001</v>
      </c>
      <c r="I1104" s="7">
        <f t="shared" si="309"/>
        <v>4448.5</v>
      </c>
      <c r="J1104" s="7">
        <f t="shared" si="298"/>
        <v>11004.999999999998</v>
      </c>
      <c r="K1104" s="7">
        <f t="shared" si="299"/>
        <v>715.55</v>
      </c>
      <c r="L1104" s="7">
        <f t="shared" si="300"/>
        <v>4712</v>
      </c>
      <c r="M1104" s="7">
        <f t="shared" si="301"/>
        <v>10989.5</v>
      </c>
      <c r="N1104" s="7">
        <v>3154.86</v>
      </c>
      <c r="O1104" s="7">
        <f t="shared" si="302"/>
        <v>35025.409999999996</v>
      </c>
      <c r="P1104" s="7">
        <v>25</v>
      </c>
      <c r="Q1104" s="7">
        <v>0</v>
      </c>
      <c r="R1104" s="7">
        <v>0</v>
      </c>
      <c r="S1104" s="7">
        <v>1772.54</v>
      </c>
      <c r="T1104" s="7">
        <v>100</v>
      </c>
      <c r="U1104" s="7">
        <f t="shared" si="303"/>
        <v>24254.097291666669</v>
      </c>
      <c r="V1104" s="7">
        <v>0</v>
      </c>
      <c r="W1104" s="7">
        <f t="shared" si="310"/>
        <v>26151.63729166667</v>
      </c>
      <c r="X1104" s="7">
        <f t="shared" si="305"/>
        <v>12315.36</v>
      </c>
      <c r="Y1104" s="7">
        <f t="shared" si="306"/>
        <v>21994.5</v>
      </c>
      <c r="Z1104" s="7">
        <f t="shared" si="307"/>
        <v>116533.00270833333</v>
      </c>
      <c r="AA1104" s="7" t="s">
        <v>617</v>
      </c>
      <c r="AB1104" s="7">
        <v>2023</v>
      </c>
    </row>
    <row r="1105" spans="1:28" x14ac:dyDescent="0.25">
      <c r="A1105" s="7">
        <v>14</v>
      </c>
      <c r="B1105" s="7" t="s">
        <v>129</v>
      </c>
      <c r="C1105" s="7" t="s">
        <v>102</v>
      </c>
      <c r="D1105" s="7" t="s">
        <v>17</v>
      </c>
      <c r="E1105" s="7" t="s">
        <v>79</v>
      </c>
      <c r="F1105" s="7" t="s">
        <v>84</v>
      </c>
      <c r="G1105" s="7">
        <v>80000</v>
      </c>
      <c r="H1105" s="7">
        <f t="shared" si="308"/>
        <v>75272</v>
      </c>
      <c r="I1105" s="7">
        <f t="shared" si="309"/>
        <v>2296</v>
      </c>
      <c r="J1105" s="7">
        <f t="shared" si="298"/>
        <v>5679.9999999999991</v>
      </c>
      <c r="K1105" s="7">
        <f t="shared" si="299"/>
        <v>715.55</v>
      </c>
      <c r="L1105" s="7">
        <f t="shared" si="300"/>
        <v>2432</v>
      </c>
      <c r="M1105" s="7">
        <f t="shared" si="301"/>
        <v>5672</v>
      </c>
      <c r="N1105" s="7">
        <v>0</v>
      </c>
      <c r="O1105" s="7">
        <f t="shared" si="302"/>
        <v>16795.55</v>
      </c>
      <c r="P1105" s="7">
        <v>25</v>
      </c>
      <c r="Q1105" s="7">
        <v>1066.1199999999999</v>
      </c>
      <c r="R1105" s="7">
        <v>0</v>
      </c>
      <c r="S1105" s="7">
        <v>636.57000000000005</v>
      </c>
      <c r="T1105" s="7">
        <v>100</v>
      </c>
      <c r="U1105" s="7">
        <f t="shared" si="303"/>
        <v>7400.9372916666662</v>
      </c>
      <c r="V1105" s="7">
        <v>0</v>
      </c>
      <c r="W1105" s="7">
        <f t="shared" si="310"/>
        <v>9228.6272916666658</v>
      </c>
      <c r="X1105" s="7">
        <f t="shared" si="305"/>
        <v>4728</v>
      </c>
      <c r="Y1105" s="7">
        <f t="shared" si="306"/>
        <v>11352</v>
      </c>
      <c r="Z1105" s="7">
        <f t="shared" si="307"/>
        <v>66043.372708333336</v>
      </c>
      <c r="AA1105" s="7" t="s">
        <v>617</v>
      </c>
      <c r="AB1105" s="7">
        <v>2023</v>
      </c>
    </row>
    <row r="1106" spans="1:28" x14ac:dyDescent="0.25">
      <c r="A1106" s="7">
        <v>15</v>
      </c>
      <c r="B1106" s="7" t="s">
        <v>130</v>
      </c>
      <c r="C1106" s="7" t="s">
        <v>102</v>
      </c>
      <c r="D1106" s="7" t="s">
        <v>16</v>
      </c>
      <c r="E1106" s="7" t="s">
        <v>61</v>
      </c>
      <c r="F1106" s="7" t="s">
        <v>84</v>
      </c>
      <c r="G1106" s="7">
        <v>80000</v>
      </c>
      <c r="H1106" s="7">
        <f t="shared" si="308"/>
        <v>70539.709999999992</v>
      </c>
      <c r="I1106" s="7">
        <f t="shared" si="309"/>
        <v>2296</v>
      </c>
      <c r="J1106" s="7">
        <f t="shared" si="298"/>
        <v>5679.9999999999991</v>
      </c>
      <c r="K1106" s="7">
        <f t="shared" si="299"/>
        <v>715.55</v>
      </c>
      <c r="L1106" s="7">
        <f t="shared" si="300"/>
        <v>2432</v>
      </c>
      <c r="M1106" s="7">
        <f t="shared" si="301"/>
        <v>5672</v>
      </c>
      <c r="N1106" s="7">
        <v>4732.29</v>
      </c>
      <c r="O1106" s="7">
        <f t="shared" si="302"/>
        <v>21527.84</v>
      </c>
      <c r="P1106" s="7">
        <v>25</v>
      </c>
      <c r="Q1106" s="7">
        <v>1200</v>
      </c>
      <c r="R1106" s="7">
        <v>0</v>
      </c>
      <c r="S1106" s="7">
        <v>1713.97</v>
      </c>
      <c r="T1106" s="7">
        <v>100</v>
      </c>
      <c r="U1106" s="7">
        <f t="shared" si="303"/>
        <v>6303.7918333333319</v>
      </c>
      <c r="V1106" s="7">
        <v>0</v>
      </c>
      <c r="W1106" s="7">
        <f t="shared" si="310"/>
        <v>9342.7618333333321</v>
      </c>
      <c r="X1106" s="7">
        <f t="shared" si="305"/>
        <v>9460.2900000000009</v>
      </c>
      <c r="Y1106" s="7">
        <f t="shared" si="306"/>
        <v>11352</v>
      </c>
      <c r="Z1106" s="7">
        <f t="shared" si="307"/>
        <v>61196.948166666669</v>
      </c>
      <c r="AA1106" s="7" t="s">
        <v>617</v>
      </c>
      <c r="AB1106" s="7">
        <v>2023</v>
      </c>
    </row>
    <row r="1107" spans="1:28" x14ac:dyDescent="0.25">
      <c r="A1107" s="7">
        <v>16</v>
      </c>
      <c r="B1107" s="7" t="s">
        <v>131</v>
      </c>
      <c r="C1107" s="7" t="s">
        <v>102</v>
      </c>
      <c r="D1107" s="7" t="s">
        <v>6</v>
      </c>
      <c r="E1107" s="7" t="s">
        <v>866</v>
      </c>
      <c r="F1107" s="7" t="s">
        <v>84</v>
      </c>
      <c r="G1107" s="7">
        <v>95000</v>
      </c>
      <c r="H1107" s="7">
        <f t="shared" si="308"/>
        <v>86230.64</v>
      </c>
      <c r="I1107" s="7">
        <f t="shared" si="309"/>
        <v>2726.5</v>
      </c>
      <c r="J1107" s="7">
        <f t="shared" si="298"/>
        <v>6744.9999999999991</v>
      </c>
      <c r="K1107" s="7">
        <f t="shared" si="299"/>
        <v>715.55</v>
      </c>
      <c r="L1107" s="7">
        <f t="shared" si="300"/>
        <v>2888</v>
      </c>
      <c r="M1107" s="7">
        <f t="shared" si="301"/>
        <v>6735.5</v>
      </c>
      <c r="N1107" s="7">
        <v>3154.86</v>
      </c>
      <c r="O1107" s="7">
        <f t="shared" si="302"/>
        <v>22965.41</v>
      </c>
      <c r="P1107" s="7">
        <v>25</v>
      </c>
      <c r="Q1107" s="7">
        <v>0</v>
      </c>
      <c r="R1107" s="7">
        <v>0</v>
      </c>
      <c r="S1107" s="7">
        <v>4432</v>
      </c>
      <c r="T1107" s="7">
        <v>100</v>
      </c>
      <c r="U1107" s="7">
        <f t="shared" si="303"/>
        <v>10140.597291666665</v>
      </c>
      <c r="V1107" s="7">
        <v>0</v>
      </c>
      <c r="W1107" s="7">
        <f t="shared" si="310"/>
        <v>14697.597291666665</v>
      </c>
      <c r="X1107" s="7">
        <f t="shared" si="305"/>
        <v>8769.36</v>
      </c>
      <c r="Y1107" s="7">
        <f t="shared" si="306"/>
        <v>13480.5</v>
      </c>
      <c r="Z1107" s="7">
        <f t="shared" si="307"/>
        <v>71533.042708333334</v>
      </c>
      <c r="AA1107" s="7" t="s">
        <v>617</v>
      </c>
      <c r="AB1107" s="7">
        <v>2023</v>
      </c>
    </row>
    <row r="1108" spans="1:28" x14ac:dyDescent="0.25">
      <c r="A1108" s="7">
        <v>17</v>
      </c>
      <c r="B1108" s="7" t="s">
        <v>132</v>
      </c>
      <c r="C1108" s="7" t="s">
        <v>102</v>
      </c>
      <c r="D1108" s="7" t="s">
        <v>4</v>
      </c>
      <c r="E1108" s="7" t="s">
        <v>24</v>
      </c>
      <c r="F1108" s="7" t="s">
        <v>84</v>
      </c>
      <c r="G1108" s="7">
        <v>95000</v>
      </c>
      <c r="H1108" s="7">
        <f t="shared" si="308"/>
        <v>86230.64</v>
      </c>
      <c r="I1108" s="7">
        <f t="shared" si="309"/>
        <v>2726.5</v>
      </c>
      <c r="J1108" s="7">
        <f t="shared" si="298"/>
        <v>6744.9999999999991</v>
      </c>
      <c r="K1108" s="7">
        <f t="shared" si="299"/>
        <v>715.55</v>
      </c>
      <c r="L1108" s="7">
        <f t="shared" si="300"/>
        <v>2888</v>
      </c>
      <c r="M1108" s="7">
        <f t="shared" si="301"/>
        <v>6735.5</v>
      </c>
      <c r="N1108" s="7">
        <v>3154.86</v>
      </c>
      <c r="O1108" s="7">
        <f t="shared" si="302"/>
        <v>22965.41</v>
      </c>
      <c r="P1108" s="7">
        <v>25</v>
      </c>
      <c r="Q1108" s="7">
        <v>10686.79</v>
      </c>
      <c r="R1108" s="7">
        <v>0</v>
      </c>
      <c r="S1108" s="7">
        <v>2038.53</v>
      </c>
      <c r="T1108" s="7">
        <v>100</v>
      </c>
      <c r="U1108" s="7">
        <f t="shared" si="303"/>
        <v>10140.597291666665</v>
      </c>
      <c r="V1108" s="7">
        <v>0</v>
      </c>
      <c r="W1108" s="7">
        <f t="shared" si="304"/>
        <v>22990.917291666665</v>
      </c>
      <c r="X1108" s="7">
        <f t="shared" si="305"/>
        <v>8769.36</v>
      </c>
      <c r="Y1108" s="7">
        <f>+J1108++K1108+M1108</f>
        <v>14196.05</v>
      </c>
      <c r="Z1108" s="7">
        <f t="shared" si="307"/>
        <v>63239.722708333335</v>
      </c>
      <c r="AA1108" s="7" t="s">
        <v>617</v>
      </c>
      <c r="AB1108" s="7">
        <v>2023</v>
      </c>
    </row>
    <row r="1109" spans="1:28" x14ac:dyDescent="0.25">
      <c r="A1109" s="7">
        <v>18</v>
      </c>
      <c r="B1109" s="7" t="s">
        <v>133</v>
      </c>
      <c r="C1109" s="7" t="s">
        <v>103</v>
      </c>
      <c r="D1109" s="7" t="s">
        <v>831</v>
      </c>
      <c r="E1109" s="7" t="s">
        <v>832</v>
      </c>
      <c r="F1109" s="7" t="s">
        <v>84</v>
      </c>
      <c r="G1109" s="7">
        <v>95000</v>
      </c>
      <c r="H1109" s="7">
        <f t="shared" si="308"/>
        <v>89385.5</v>
      </c>
      <c r="I1109" s="7">
        <f t="shared" si="309"/>
        <v>2726.5</v>
      </c>
      <c r="J1109" s="7">
        <f t="shared" si="298"/>
        <v>6744.9999999999991</v>
      </c>
      <c r="K1109" s="7">
        <f t="shared" si="299"/>
        <v>715.55</v>
      </c>
      <c r="L1109" s="7">
        <f t="shared" si="300"/>
        <v>2888</v>
      </c>
      <c r="M1109" s="7">
        <f t="shared" si="301"/>
        <v>6735.5</v>
      </c>
      <c r="N1109" s="7">
        <v>0</v>
      </c>
      <c r="O1109" s="7">
        <f t="shared" si="302"/>
        <v>19810.55</v>
      </c>
      <c r="P1109" s="7">
        <v>25</v>
      </c>
      <c r="Q1109" s="7">
        <v>200</v>
      </c>
      <c r="R1109" s="7">
        <v>0</v>
      </c>
      <c r="S1109" s="7">
        <v>1954.53</v>
      </c>
      <c r="T1109" s="7">
        <v>100</v>
      </c>
      <c r="U1109" s="7">
        <f t="shared" si="303"/>
        <v>10929.312291666667</v>
      </c>
      <c r="V1109" s="7">
        <v>0</v>
      </c>
      <c r="W1109" s="7">
        <f t="shared" si="304"/>
        <v>13208.842291666668</v>
      </c>
      <c r="X1109" s="7">
        <f t="shared" si="305"/>
        <v>5614.5</v>
      </c>
      <c r="Y1109" s="7">
        <f t="shared" ref="Y1109:Y1172" si="311">+J1109+M1109</f>
        <v>13480.5</v>
      </c>
      <c r="Z1109" s="7">
        <f t="shared" si="307"/>
        <v>76176.65770833334</v>
      </c>
      <c r="AA1109" s="7" t="s">
        <v>617</v>
      </c>
      <c r="AB1109" s="7">
        <v>2023</v>
      </c>
    </row>
    <row r="1110" spans="1:28" x14ac:dyDescent="0.25">
      <c r="A1110" s="7">
        <v>19</v>
      </c>
      <c r="B1110" s="7" t="s">
        <v>134</v>
      </c>
      <c r="C1110" s="7" t="s">
        <v>102</v>
      </c>
      <c r="D1110" s="7" t="s">
        <v>17</v>
      </c>
      <c r="E1110" s="7" t="s">
        <v>45</v>
      </c>
      <c r="F1110" s="7" t="s">
        <v>84</v>
      </c>
      <c r="G1110" s="7">
        <v>80000</v>
      </c>
      <c r="H1110" s="7">
        <f t="shared" si="308"/>
        <v>73694.570000000007</v>
      </c>
      <c r="I1110" s="7">
        <f t="shared" si="309"/>
        <v>2296</v>
      </c>
      <c r="J1110" s="7">
        <f t="shared" si="298"/>
        <v>5679.9999999999991</v>
      </c>
      <c r="K1110" s="7">
        <f t="shared" si="299"/>
        <v>715.55</v>
      </c>
      <c r="L1110" s="7">
        <f t="shared" si="300"/>
        <v>2432</v>
      </c>
      <c r="M1110" s="7">
        <f t="shared" si="301"/>
        <v>5672</v>
      </c>
      <c r="N1110" s="7">
        <v>1577.43</v>
      </c>
      <c r="O1110" s="7">
        <f t="shared" si="302"/>
        <v>18372.98</v>
      </c>
      <c r="P1110" s="7">
        <v>25</v>
      </c>
      <c r="Q1110" s="7">
        <v>0</v>
      </c>
      <c r="R1110" s="7">
        <v>0</v>
      </c>
      <c r="S1110" s="7">
        <v>1877.92</v>
      </c>
      <c r="T1110" s="7">
        <v>100</v>
      </c>
      <c r="U1110" s="7">
        <f t="shared" si="303"/>
        <v>7006.5797916666679</v>
      </c>
      <c r="V1110" s="7">
        <v>0</v>
      </c>
      <c r="W1110" s="7">
        <f t="shared" si="304"/>
        <v>9009.4997916666689</v>
      </c>
      <c r="X1110" s="7">
        <f t="shared" si="305"/>
        <v>6305.43</v>
      </c>
      <c r="Y1110" s="7">
        <f t="shared" si="311"/>
        <v>11352</v>
      </c>
      <c r="Z1110" s="7">
        <f t="shared" si="307"/>
        <v>64685.070208333331</v>
      </c>
      <c r="AA1110" s="7" t="s">
        <v>617</v>
      </c>
      <c r="AB1110" s="7">
        <v>2023</v>
      </c>
    </row>
    <row r="1111" spans="1:28" x14ac:dyDescent="0.25">
      <c r="A1111" s="7">
        <v>20</v>
      </c>
      <c r="B1111" s="7" t="s">
        <v>140</v>
      </c>
      <c r="C1111" s="7" t="s">
        <v>102</v>
      </c>
      <c r="D1111" s="7" t="s">
        <v>826</v>
      </c>
      <c r="E1111" s="7" t="s">
        <v>29</v>
      </c>
      <c r="F1111" s="7" t="s">
        <v>99</v>
      </c>
      <c r="G1111" s="7">
        <v>130000</v>
      </c>
      <c r="H1111" s="7">
        <f t="shared" si="308"/>
        <v>122317</v>
      </c>
      <c r="I1111" s="7">
        <f t="shared" si="309"/>
        <v>3731</v>
      </c>
      <c r="J1111" s="7">
        <f t="shared" si="298"/>
        <v>9230</v>
      </c>
      <c r="K1111" s="7">
        <f t="shared" si="299"/>
        <v>715.55</v>
      </c>
      <c r="L1111" s="7">
        <f t="shared" si="300"/>
        <v>3952</v>
      </c>
      <c r="M1111" s="7">
        <f t="shared" si="301"/>
        <v>9217</v>
      </c>
      <c r="N1111" s="7">
        <v>0</v>
      </c>
      <c r="O1111" s="7">
        <f t="shared" si="302"/>
        <v>26845.55</v>
      </c>
      <c r="P1111" s="7">
        <v>25</v>
      </c>
      <c r="Q1111" s="7">
        <v>0</v>
      </c>
      <c r="R1111" s="7">
        <v>0</v>
      </c>
      <c r="S1111" s="7">
        <v>398.64</v>
      </c>
      <c r="T1111" s="7">
        <v>100</v>
      </c>
      <c r="U1111" s="7">
        <f t="shared" si="303"/>
        <v>19162.187291666665</v>
      </c>
      <c r="V1111" s="7">
        <v>0</v>
      </c>
      <c r="W1111" s="7">
        <f t="shared" si="304"/>
        <v>19685.827291666665</v>
      </c>
      <c r="X1111" s="7">
        <f t="shared" si="305"/>
        <v>7683</v>
      </c>
      <c r="Y1111" s="7">
        <f t="shared" si="311"/>
        <v>18447</v>
      </c>
      <c r="Z1111" s="7">
        <f t="shared" si="307"/>
        <v>102631.17270833334</v>
      </c>
      <c r="AA1111" s="7" t="s">
        <v>617</v>
      </c>
      <c r="AB1111" s="7">
        <v>2023</v>
      </c>
    </row>
    <row r="1112" spans="1:28" x14ac:dyDescent="0.25">
      <c r="A1112" s="7">
        <v>21</v>
      </c>
      <c r="B1112" s="7" t="s">
        <v>852</v>
      </c>
      <c r="C1112" s="7" t="s">
        <v>103</v>
      </c>
      <c r="D1112" s="7" t="s">
        <v>826</v>
      </c>
      <c r="E1112" s="7" t="s">
        <v>853</v>
      </c>
      <c r="F1112" s="7" t="s">
        <v>84</v>
      </c>
      <c r="G1112" s="7">
        <v>100000</v>
      </c>
      <c r="H1112" s="7">
        <f t="shared" si="308"/>
        <v>94090</v>
      </c>
      <c r="I1112" s="7">
        <f t="shared" si="309"/>
        <v>2870</v>
      </c>
      <c r="J1112" s="7">
        <f t="shared" si="298"/>
        <v>7099.9999999999991</v>
      </c>
      <c r="K1112" s="7">
        <f t="shared" si="299"/>
        <v>715.55</v>
      </c>
      <c r="L1112" s="7">
        <f t="shared" si="300"/>
        <v>3040</v>
      </c>
      <c r="M1112" s="7">
        <f t="shared" si="301"/>
        <v>7090.0000000000009</v>
      </c>
      <c r="N1112" s="7">
        <v>0</v>
      </c>
      <c r="O1112" s="7">
        <f t="shared" si="302"/>
        <v>20815.55</v>
      </c>
      <c r="P1112" s="7">
        <v>25</v>
      </c>
      <c r="Q1112" s="7">
        <v>0</v>
      </c>
      <c r="R1112" s="7">
        <v>0</v>
      </c>
      <c r="S1112" s="7">
        <v>0</v>
      </c>
      <c r="T1112" s="7">
        <v>100</v>
      </c>
      <c r="U1112" s="7">
        <f t="shared" si="303"/>
        <v>12105.437291666667</v>
      </c>
      <c r="V1112" s="7">
        <v>0</v>
      </c>
      <c r="W1112" s="7">
        <f t="shared" si="304"/>
        <v>12230.437291666667</v>
      </c>
      <c r="X1112" s="7">
        <f t="shared" si="305"/>
        <v>5910</v>
      </c>
      <c r="Y1112" s="7">
        <f t="shared" si="311"/>
        <v>14190</v>
      </c>
      <c r="Z1112" s="7">
        <f t="shared" si="307"/>
        <v>81859.562708333338</v>
      </c>
      <c r="AA1112" s="7" t="s">
        <v>617</v>
      </c>
      <c r="AB1112" s="7">
        <v>2023</v>
      </c>
    </row>
    <row r="1113" spans="1:28" x14ac:dyDescent="0.25">
      <c r="A1113" s="7">
        <v>22</v>
      </c>
      <c r="B1113" s="7" t="s">
        <v>867</v>
      </c>
      <c r="C1113" s="7" t="s">
        <v>103</v>
      </c>
      <c r="D1113" s="7" t="s">
        <v>94</v>
      </c>
      <c r="E1113" s="7" t="s">
        <v>868</v>
      </c>
      <c r="F1113" s="7" t="s">
        <v>85</v>
      </c>
      <c r="G1113" s="7">
        <v>65000</v>
      </c>
      <c r="H1113" s="7">
        <f>+G1113-(I1113+L1113+N1113)</f>
        <v>61158.5</v>
      </c>
      <c r="I1113" s="7">
        <f>IF(G1113&lt;=325250,G1113*2.87%,9334.68)</f>
        <v>1865.5</v>
      </c>
      <c r="J1113" s="7">
        <f>IF(G1113&lt;=325250,G1113*7.1%,23092.75)</f>
        <v>4615</v>
      </c>
      <c r="K1113" s="7">
        <f>IF(G1113&lt;=65050,G1113*1.1%,715.55)</f>
        <v>715.00000000000011</v>
      </c>
      <c r="L1113" s="7">
        <f>IF(G1113&lt;=162625,G1113*3.04%,4943.8)</f>
        <v>1976</v>
      </c>
      <c r="M1113" s="7">
        <f>IF(G1113&lt;=162625,G1113*7.09%,11530.11)</f>
        <v>4608.5</v>
      </c>
      <c r="N1113" s="7">
        <v>0</v>
      </c>
      <c r="O1113" s="7">
        <f>+I1113+J1113+K1113+L1113+M1113+N1113</f>
        <v>13780</v>
      </c>
      <c r="P1113" s="7">
        <v>25</v>
      </c>
      <c r="Q1113" s="7">
        <v>0</v>
      </c>
      <c r="R1113" s="7">
        <v>0</v>
      </c>
      <c r="S1113" s="7">
        <v>1537.23</v>
      </c>
      <c r="T1113" s="7">
        <v>100</v>
      </c>
      <c r="U1113" s="7">
        <f t="shared" si="303"/>
        <v>4427.5498333333335</v>
      </c>
      <c r="V1113" s="7">
        <v>0</v>
      </c>
      <c r="W1113" s="7">
        <f>P1113+Q1113+R1113+S1113+T1113+U1113</f>
        <v>6089.779833333334</v>
      </c>
      <c r="X1113" s="7">
        <f>+I1113+L1113+N1113</f>
        <v>3841.5</v>
      </c>
      <c r="Y1113" s="7">
        <f>+J1113+M1113</f>
        <v>9223.5</v>
      </c>
      <c r="Z1113" s="7">
        <f>+G1113-(W1113+X1113)</f>
        <v>55068.720166666666</v>
      </c>
      <c r="AA1113" s="7" t="s">
        <v>617</v>
      </c>
      <c r="AB1113" s="7">
        <v>2023</v>
      </c>
    </row>
    <row r="1114" spans="1:28" x14ac:dyDescent="0.25">
      <c r="A1114" s="7">
        <v>23</v>
      </c>
      <c r="B1114" s="7" t="s">
        <v>144</v>
      </c>
      <c r="C1114" s="7" t="s">
        <v>103</v>
      </c>
      <c r="D1114" s="7" t="s">
        <v>10</v>
      </c>
      <c r="E1114" s="7" t="s">
        <v>40</v>
      </c>
      <c r="F1114" s="7" t="s">
        <v>85</v>
      </c>
      <c r="G1114" s="7">
        <v>80000</v>
      </c>
      <c r="H1114" s="7">
        <f t="shared" si="308"/>
        <v>73694.570000000007</v>
      </c>
      <c r="I1114" s="7">
        <f t="shared" si="309"/>
        <v>2296</v>
      </c>
      <c r="J1114" s="7">
        <f t="shared" si="298"/>
        <v>5679.9999999999991</v>
      </c>
      <c r="K1114" s="7">
        <f t="shared" si="299"/>
        <v>715.55</v>
      </c>
      <c r="L1114" s="7">
        <f t="shared" si="300"/>
        <v>2432</v>
      </c>
      <c r="M1114" s="7">
        <f t="shared" si="301"/>
        <v>5672</v>
      </c>
      <c r="N1114" s="7">
        <v>1577.43</v>
      </c>
      <c r="O1114" s="7">
        <f t="shared" si="302"/>
        <v>18372.98</v>
      </c>
      <c r="P1114" s="7">
        <v>25</v>
      </c>
      <c r="Q1114" s="7">
        <v>0</v>
      </c>
      <c r="R1114" s="7">
        <v>0</v>
      </c>
      <c r="S1114" s="7">
        <v>1984.59</v>
      </c>
      <c r="T1114" s="7">
        <v>100</v>
      </c>
      <c r="U1114" s="7">
        <v>18272.759999999998</v>
      </c>
      <c r="V1114" s="7">
        <v>0</v>
      </c>
      <c r="W1114" s="7">
        <f t="shared" si="304"/>
        <v>20382.349999999999</v>
      </c>
      <c r="X1114" s="7">
        <f t="shared" si="305"/>
        <v>6305.43</v>
      </c>
      <c r="Y1114" s="7">
        <f t="shared" si="311"/>
        <v>11352</v>
      </c>
      <c r="Z1114" s="7">
        <f t="shared" si="307"/>
        <v>53312.22</v>
      </c>
      <c r="AA1114" s="7" t="s">
        <v>617</v>
      </c>
      <c r="AB1114" s="7">
        <v>2023</v>
      </c>
    </row>
    <row r="1115" spans="1:28" x14ac:dyDescent="0.25">
      <c r="A1115" s="7">
        <v>24</v>
      </c>
      <c r="B1115" s="7" t="s">
        <v>145</v>
      </c>
      <c r="C1115" s="7" t="s">
        <v>102</v>
      </c>
      <c r="D1115" s="7" t="s">
        <v>10</v>
      </c>
      <c r="E1115" s="7" t="s">
        <v>50</v>
      </c>
      <c r="F1115" s="7" t="s">
        <v>84</v>
      </c>
      <c r="G1115" s="7">
        <v>95000</v>
      </c>
      <c r="H1115" s="7">
        <f t="shared" si="308"/>
        <v>86230.64</v>
      </c>
      <c r="I1115" s="7">
        <f t="shared" si="309"/>
        <v>2726.5</v>
      </c>
      <c r="J1115" s="7">
        <f t="shared" si="298"/>
        <v>6744.9999999999991</v>
      </c>
      <c r="K1115" s="7">
        <f t="shared" si="299"/>
        <v>715.55</v>
      </c>
      <c r="L1115" s="7">
        <f t="shared" si="300"/>
        <v>2888</v>
      </c>
      <c r="M1115" s="7">
        <f t="shared" si="301"/>
        <v>6735.5</v>
      </c>
      <c r="N1115" s="7">
        <v>3154.86</v>
      </c>
      <c r="O1115" s="7">
        <f t="shared" si="302"/>
        <v>22965.41</v>
      </c>
      <c r="P1115" s="7">
        <v>25</v>
      </c>
      <c r="Q1115" s="7">
        <v>0</v>
      </c>
      <c r="R1115" s="7">
        <v>0</v>
      </c>
      <c r="S1115" s="7">
        <v>59.99</v>
      </c>
      <c r="T1115" s="7">
        <v>100</v>
      </c>
      <c r="U1115" s="7">
        <f t="shared" si="303"/>
        <v>10140.597291666665</v>
      </c>
      <c r="V1115" s="7">
        <v>0</v>
      </c>
      <c r="W1115" s="7">
        <f t="shared" si="304"/>
        <v>10325.587291666665</v>
      </c>
      <c r="X1115" s="7">
        <f t="shared" si="305"/>
        <v>8769.36</v>
      </c>
      <c r="Y1115" s="7">
        <f t="shared" si="311"/>
        <v>13480.5</v>
      </c>
      <c r="Z1115" s="7">
        <f t="shared" si="307"/>
        <v>75905.052708333329</v>
      </c>
      <c r="AA1115" s="7" t="s">
        <v>617</v>
      </c>
      <c r="AB1115" s="7">
        <v>2023</v>
      </c>
    </row>
    <row r="1116" spans="1:28" x14ac:dyDescent="0.25">
      <c r="A1116" s="7">
        <v>25</v>
      </c>
      <c r="B1116" s="7" t="s">
        <v>146</v>
      </c>
      <c r="C1116" s="7" t="s">
        <v>102</v>
      </c>
      <c r="D1116" s="7" t="s">
        <v>10</v>
      </c>
      <c r="E1116" s="7" t="s">
        <v>44</v>
      </c>
      <c r="F1116" s="7" t="s">
        <v>84</v>
      </c>
      <c r="G1116" s="7">
        <v>80000</v>
      </c>
      <c r="H1116" s="7">
        <f t="shared" si="308"/>
        <v>75272</v>
      </c>
      <c r="I1116" s="7">
        <f t="shared" si="309"/>
        <v>2296</v>
      </c>
      <c r="J1116" s="7">
        <f t="shared" si="298"/>
        <v>5679.9999999999991</v>
      </c>
      <c r="K1116" s="7">
        <f t="shared" si="299"/>
        <v>715.55</v>
      </c>
      <c r="L1116" s="7">
        <f t="shared" si="300"/>
        <v>2432</v>
      </c>
      <c r="M1116" s="7">
        <f t="shared" si="301"/>
        <v>5672</v>
      </c>
      <c r="N1116" s="7">
        <v>0</v>
      </c>
      <c r="O1116" s="7">
        <f t="shared" si="302"/>
        <v>16795.55</v>
      </c>
      <c r="P1116" s="7">
        <v>25</v>
      </c>
      <c r="Q1116" s="7">
        <v>0</v>
      </c>
      <c r="R1116" s="7">
        <v>0</v>
      </c>
      <c r="S1116" s="7">
        <v>1418.44</v>
      </c>
      <c r="T1116" s="7">
        <v>100</v>
      </c>
      <c r="U1116" s="7">
        <f t="shared" si="303"/>
        <v>7400.9372916666662</v>
      </c>
      <c r="V1116" s="7">
        <v>0</v>
      </c>
      <c r="W1116" s="7">
        <f t="shared" ref="W1116:W1119" si="312">P1116+Q1116+R1116+S1116+T1116+U1116-(V1116)</f>
        <v>8944.3772916666658</v>
      </c>
      <c r="X1116" s="7">
        <f t="shared" si="305"/>
        <v>4728</v>
      </c>
      <c r="Y1116" s="7">
        <f t="shared" si="311"/>
        <v>11352</v>
      </c>
      <c r="Z1116" s="7">
        <f t="shared" si="307"/>
        <v>66327.622708333336</v>
      </c>
      <c r="AA1116" s="7" t="s">
        <v>617</v>
      </c>
      <c r="AB1116" s="7">
        <v>2023</v>
      </c>
    </row>
    <row r="1117" spans="1:28" x14ac:dyDescent="0.25">
      <c r="A1117" s="7">
        <v>26</v>
      </c>
      <c r="B1117" s="7" t="s">
        <v>869</v>
      </c>
      <c r="C1117" s="7" t="s">
        <v>102</v>
      </c>
      <c r="D1117" s="7" t="s">
        <v>10</v>
      </c>
      <c r="E1117" s="7" t="s">
        <v>44</v>
      </c>
      <c r="F1117" s="7" t="s">
        <v>84</v>
      </c>
      <c r="G1117" s="7">
        <v>80000</v>
      </c>
      <c r="H1117" s="7">
        <f t="shared" si="308"/>
        <v>75272</v>
      </c>
      <c r="I1117" s="7">
        <f t="shared" si="309"/>
        <v>2296</v>
      </c>
      <c r="J1117" s="7">
        <f t="shared" si="298"/>
        <v>5679.9999999999991</v>
      </c>
      <c r="K1117" s="7">
        <f t="shared" si="299"/>
        <v>715.55</v>
      </c>
      <c r="L1117" s="7">
        <f t="shared" si="300"/>
        <v>2432</v>
      </c>
      <c r="M1117" s="7">
        <f t="shared" si="301"/>
        <v>5672</v>
      </c>
      <c r="N1117" s="7">
        <v>0</v>
      </c>
      <c r="O1117" s="7">
        <f t="shared" si="302"/>
        <v>16795.55</v>
      </c>
      <c r="P1117" s="7">
        <v>25</v>
      </c>
      <c r="Q1117" s="7">
        <v>0</v>
      </c>
      <c r="R1117" s="7">
        <v>0</v>
      </c>
      <c r="S1117" s="7">
        <v>1478.43</v>
      </c>
      <c r="T1117" s="7">
        <v>100</v>
      </c>
      <c r="U1117" s="7">
        <f t="shared" si="303"/>
        <v>7400.9372916666662</v>
      </c>
      <c r="V1117" s="7">
        <v>0</v>
      </c>
      <c r="W1117" s="7">
        <f t="shared" si="312"/>
        <v>9004.3672916666656</v>
      </c>
      <c r="X1117" s="7">
        <f t="shared" si="305"/>
        <v>4728</v>
      </c>
      <c r="Y1117" s="7">
        <f t="shared" si="311"/>
        <v>11352</v>
      </c>
      <c r="Z1117" s="7">
        <f t="shared" si="307"/>
        <v>66267.632708333331</v>
      </c>
      <c r="AA1117" s="7" t="s">
        <v>617</v>
      </c>
      <c r="AB1117" s="7">
        <v>2023</v>
      </c>
    </row>
    <row r="1118" spans="1:28" x14ac:dyDescent="0.25">
      <c r="A1118" s="7">
        <v>27</v>
      </c>
      <c r="B1118" s="7" t="s">
        <v>148</v>
      </c>
      <c r="C1118" s="7" t="s">
        <v>103</v>
      </c>
      <c r="D1118" s="7" t="s">
        <v>10</v>
      </c>
      <c r="E1118" s="7" t="s">
        <v>44</v>
      </c>
      <c r="F1118" s="7" t="s">
        <v>84</v>
      </c>
      <c r="G1118" s="7">
        <v>80000</v>
      </c>
      <c r="H1118" s="7">
        <f t="shared" si="308"/>
        <v>75272</v>
      </c>
      <c r="I1118" s="7">
        <f t="shared" si="309"/>
        <v>2296</v>
      </c>
      <c r="J1118" s="7">
        <f t="shared" si="298"/>
        <v>5679.9999999999991</v>
      </c>
      <c r="K1118" s="7">
        <f t="shared" si="299"/>
        <v>715.55</v>
      </c>
      <c r="L1118" s="7">
        <f t="shared" si="300"/>
        <v>2432</v>
      </c>
      <c r="M1118" s="7">
        <f t="shared" si="301"/>
        <v>5672</v>
      </c>
      <c r="N1118" s="7">
        <v>0</v>
      </c>
      <c r="O1118" s="7">
        <f t="shared" si="302"/>
        <v>16795.55</v>
      </c>
      <c r="P1118" s="7">
        <v>25</v>
      </c>
      <c r="Q1118" s="7">
        <v>0</v>
      </c>
      <c r="R1118" s="7">
        <v>0</v>
      </c>
      <c r="S1118" s="7">
        <v>1057.29</v>
      </c>
      <c r="T1118" s="7">
        <v>100</v>
      </c>
      <c r="U1118" s="7">
        <f t="shared" si="303"/>
        <v>7400.9372916666662</v>
      </c>
      <c r="V1118" s="7">
        <v>0</v>
      </c>
      <c r="W1118" s="7">
        <f t="shared" si="312"/>
        <v>8583.2272916666661</v>
      </c>
      <c r="X1118" s="7">
        <f t="shared" si="305"/>
        <v>4728</v>
      </c>
      <c r="Y1118" s="7">
        <f t="shared" si="311"/>
        <v>11352</v>
      </c>
      <c r="Z1118" s="7">
        <f t="shared" si="307"/>
        <v>66688.77270833333</v>
      </c>
      <c r="AA1118" s="7" t="s">
        <v>617</v>
      </c>
      <c r="AB1118" s="7">
        <v>2023</v>
      </c>
    </row>
    <row r="1119" spans="1:28" x14ac:dyDescent="0.25">
      <c r="A1119" s="7">
        <v>28</v>
      </c>
      <c r="B1119" s="7" t="s">
        <v>149</v>
      </c>
      <c r="C1119" s="7" t="s">
        <v>102</v>
      </c>
      <c r="D1119" s="7" t="s">
        <v>10</v>
      </c>
      <c r="E1119" s="7" t="s">
        <v>43</v>
      </c>
      <c r="F1119" s="7" t="s">
        <v>84</v>
      </c>
      <c r="G1119" s="7">
        <v>95000</v>
      </c>
      <c r="H1119" s="7">
        <f t="shared" si="308"/>
        <v>87808.07</v>
      </c>
      <c r="I1119" s="7">
        <f t="shared" si="309"/>
        <v>2726.5</v>
      </c>
      <c r="J1119" s="7">
        <f t="shared" si="298"/>
        <v>6744.9999999999991</v>
      </c>
      <c r="K1119" s="7">
        <f t="shared" si="299"/>
        <v>715.55</v>
      </c>
      <c r="L1119" s="7">
        <f t="shared" si="300"/>
        <v>2888</v>
      </c>
      <c r="M1119" s="7">
        <f t="shared" si="301"/>
        <v>6735.5</v>
      </c>
      <c r="N1119" s="7">
        <v>1577.43</v>
      </c>
      <c r="O1119" s="7">
        <f t="shared" si="302"/>
        <v>21387.98</v>
      </c>
      <c r="P1119" s="7">
        <v>25</v>
      </c>
      <c r="Q1119" s="7">
        <v>5000</v>
      </c>
      <c r="R1119" s="7">
        <v>0</v>
      </c>
      <c r="S1119" s="7">
        <v>2494.39</v>
      </c>
      <c r="T1119" s="7">
        <v>100</v>
      </c>
      <c r="U1119" s="7">
        <f t="shared" si="303"/>
        <v>10534.954791666669</v>
      </c>
      <c r="V1119" s="7">
        <v>0</v>
      </c>
      <c r="W1119" s="7">
        <f t="shared" si="312"/>
        <v>18154.34479166667</v>
      </c>
      <c r="X1119" s="7">
        <f t="shared" si="305"/>
        <v>7191.93</v>
      </c>
      <c r="Y1119" s="7">
        <f t="shared" si="311"/>
        <v>13480.5</v>
      </c>
      <c r="Z1119" s="7">
        <f t="shared" si="307"/>
        <v>69653.72520833333</v>
      </c>
      <c r="AA1119" s="7" t="s">
        <v>617</v>
      </c>
      <c r="AB1119" s="7">
        <v>2023</v>
      </c>
    </row>
    <row r="1120" spans="1:28" x14ac:dyDescent="0.25">
      <c r="A1120" s="7">
        <v>29</v>
      </c>
      <c r="B1120" s="7" t="s">
        <v>151</v>
      </c>
      <c r="C1120" s="7" t="s">
        <v>102</v>
      </c>
      <c r="D1120" s="7" t="s">
        <v>793</v>
      </c>
      <c r="E1120" s="7" t="s">
        <v>66</v>
      </c>
      <c r="F1120" s="7" t="s">
        <v>84</v>
      </c>
      <c r="G1120" s="7">
        <v>80000</v>
      </c>
      <c r="H1120" s="7">
        <f t="shared" si="308"/>
        <v>75272</v>
      </c>
      <c r="I1120" s="7">
        <f t="shared" si="309"/>
        <v>2296</v>
      </c>
      <c r="J1120" s="7">
        <f t="shared" si="298"/>
        <v>5679.9999999999991</v>
      </c>
      <c r="K1120" s="7">
        <f t="shared" si="299"/>
        <v>715.55</v>
      </c>
      <c r="L1120" s="7">
        <f t="shared" si="300"/>
        <v>2432</v>
      </c>
      <c r="M1120" s="7">
        <f t="shared" si="301"/>
        <v>5672</v>
      </c>
      <c r="N1120" s="7">
        <v>0</v>
      </c>
      <c r="O1120" s="7">
        <f t="shared" si="302"/>
        <v>16795.55</v>
      </c>
      <c r="P1120" s="7">
        <v>25</v>
      </c>
      <c r="Q1120" s="7">
        <v>4000</v>
      </c>
      <c r="R1120" s="7">
        <v>0</v>
      </c>
      <c r="S1120" s="7">
        <v>2589.16</v>
      </c>
      <c r="T1120" s="7">
        <v>100</v>
      </c>
      <c r="U1120" s="7">
        <f t="shared" si="303"/>
        <v>7400.9372916666662</v>
      </c>
      <c r="V1120" s="7">
        <v>0</v>
      </c>
      <c r="W1120" s="7">
        <f t="shared" ref="W1120:W1183" si="313">P1120+Q1120+R1120+S1120+T1120+U1120</f>
        <v>14115.097291666665</v>
      </c>
      <c r="X1120" s="7">
        <f t="shared" si="305"/>
        <v>4728</v>
      </c>
      <c r="Y1120" s="7">
        <f t="shared" si="311"/>
        <v>11352</v>
      </c>
      <c r="Z1120" s="7">
        <f t="shared" si="307"/>
        <v>61156.902708333335</v>
      </c>
      <c r="AA1120" s="7" t="s">
        <v>617</v>
      </c>
      <c r="AB1120" s="7">
        <v>2023</v>
      </c>
    </row>
    <row r="1121" spans="1:28" x14ac:dyDescent="0.25">
      <c r="A1121" s="7">
        <v>30</v>
      </c>
      <c r="B1121" s="7" t="s">
        <v>152</v>
      </c>
      <c r="C1121" s="7" t="s">
        <v>103</v>
      </c>
      <c r="D1121" s="7" t="s">
        <v>21</v>
      </c>
      <c r="E1121" s="7" t="s">
        <v>70</v>
      </c>
      <c r="F1121" s="7" t="s">
        <v>84</v>
      </c>
      <c r="G1121" s="7">
        <v>95000</v>
      </c>
      <c r="H1121" s="7">
        <f t="shared" si="308"/>
        <v>89385.5</v>
      </c>
      <c r="I1121" s="7">
        <f t="shared" si="309"/>
        <v>2726.5</v>
      </c>
      <c r="J1121" s="7">
        <f t="shared" si="298"/>
        <v>6744.9999999999991</v>
      </c>
      <c r="K1121" s="7">
        <f t="shared" si="299"/>
        <v>715.55</v>
      </c>
      <c r="L1121" s="7">
        <f t="shared" si="300"/>
        <v>2888</v>
      </c>
      <c r="M1121" s="7">
        <f t="shared" si="301"/>
        <v>6735.5</v>
      </c>
      <c r="N1121" s="7">
        <v>0</v>
      </c>
      <c r="O1121" s="7">
        <f t="shared" si="302"/>
        <v>19810.55</v>
      </c>
      <c r="P1121" s="7">
        <v>25</v>
      </c>
      <c r="Q1121" s="7">
        <v>500</v>
      </c>
      <c r="R1121" s="7">
        <v>0</v>
      </c>
      <c r="S1121" s="7">
        <v>1129.1199999999999</v>
      </c>
      <c r="T1121" s="7">
        <v>100</v>
      </c>
      <c r="U1121" s="7">
        <f t="shared" si="303"/>
        <v>10929.312291666667</v>
      </c>
      <c r="V1121" s="7">
        <v>0</v>
      </c>
      <c r="W1121" s="7">
        <f t="shared" si="313"/>
        <v>12683.432291666668</v>
      </c>
      <c r="X1121" s="7">
        <f t="shared" si="305"/>
        <v>5614.5</v>
      </c>
      <c r="Y1121" s="7">
        <f t="shared" si="311"/>
        <v>13480.5</v>
      </c>
      <c r="Z1121" s="7">
        <f t="shared" si="307"/>
        <v>76702.067708333328</v>
      </c>
      <c r="AA1121" s="7" t="s">
        <v>617</v>
      </c>
      <c r="AB1121" s="7">
        <v>2023</v>
      </c>
    </row>
    <row r="1122" spans="1:28" x14ac:dyDescent="0.25">
      <c r="A1122" s="7">
        <v>31</v>
      </c>
      <c r="B1122" s="7" t="s">
        <v>153</v>
      </c>
      <c r="C1122" s="7" t="s">
        <v>102</v>
      </c>
      <c r="D1122" s="7" t="s">
        <v>17</v>
      </c>
      <c r="E1122" s="7" t="s">
        <v>870</v>
      </c>
      <c r="F1122" s="7" t="s">
        <v>84</v>
      </c>
      <c r="G1122" s="7">
        <v>95000</v>
      </c>
      <c r="H1122" s="7">
        <f t="shared" si="308"/>
        <v>87808.07</v>
      </c>
      <c r="I1122" s="7">
        <f t="shared" si="309"/>
        <v>2726.5</v>
      </c>
      <c r="J1122" s="7">
        <f t="shared" si="298"/>
        <v>6744.9999999999991</v>
      </c>
      <c r="K1122" s="7">
        <f t="shared" si="299"/>
        <v>715.55</v>
      </c>
      <c r="L1122" s="7">
        <f t="shared" si="300"/>
        <v>2888</v>
      </c>
      <c r="M1122" s="7">
        <f t="shared" si="301"/>
        <v>6735.5</v>
      </c>
      <c r="N1122" s="7">
        <v>1577.43</v>
      </c>
      <c r="O1122" s="7">
        <f t="shared" si="302"/>
        <v>21387.98</v>
      </c>
      <c r="P1122" s="7">
        <v>25</v>
      </c>
      <c r="Q1122" s="7">
        <v>3052.23</v>
      </c>
      <c r="R1122" s="7">
        <v>0</v>
      </c>
      <c r="S1122" s="7">
        <v>336.98</v>
      </c>
      <c r="T1122" s="7">
        <v>100</v>
      </c>
      <c r="U1122" s="7">
        <f t="shared" si="303"/>
        <v>10534.954791666669</v>
      </c>
      <c r="V1122" s="7">
        <v>0</v>
      </c>
      <c r="W1122" s="7">
        <f t="shared" si="313"/>
        <v>14049.16479166667</v>
      </c>
      <c r="X1122" s="7">
        <f t="shared" si="305"/>
        <v>7191.93</v>
      </c>
      <c r="Y1122" s="7">
        <f t="shared" si="311"/>
        <v>13480.5</v>
      </c>
      <c r="Z1122" s="7">
        <f t="shared" si="307"/>
        <v>73758.905208333337</v>
      </c>
      <c r="AA1122" s="7" t="s">
        <v>617</v>
      </c>
      <c r="AB1122" s="7">
        <v>2023</v>
      </c>
    </row>
    <row r="1123" spans="1:28" x14ac:dyDescent="0.25">
      <c r="A1123" s="7">
        <v>32</v>
      </c>
      <c r="B1123" s="7" t="s">
        <v>871</v>
      </c>
      <c r="C1123" s="7" t="s">
        <v>103</v>
      </c>
      <c r="D1123" s="7" t="s">
        <v>800</v>
      </c>
      <c r="E1123" s="7" t="s">
        <v>83</v>
      </c>
      <c r="F1123" s="7" t="s">
        <v>84</v>
      </c>
      <c r="G1123" s="7">
        <v>48000</v>
      </c>
      <c r="H1123" s="7">
        <f t="shared" si="308"/>
        <v>45163.199999999997</v>
      </c>
      <c r="I1123" s="7">
        <f t="shared" si="309"/>
        <v>1377.6</v>
      </c>
      <c r="J1123" s="7">
        <f t="shared" si="298"/>
        <v>3407.9999999999995</v>
      </c>
      <c r="K1123" s="7">
        <f t="shared" si="299"/>
        <v>528</v>
      </c>
      <c r="L1123" s="7">
        <f t="shared" si="300"/>
        <v>1459.2</v>
      </c>
      <c r="M1123" s="7">
        <f t="shared" si="301"/>
        <v>3403.2000000000003</v>
      </c>
      <c r="N1123" s="7">
        <v>0</v>
      </c>
      <c r="O1123" s="7">
        <f t="shared" si="302"/>
        <v>10176</v>
      </c>
      <c r="P1123" s="7">
        <v>25</v>
      </c>
      <c r="Q1123" s="7">
        <v>0</v>
      </c>
      <c r="R1123" s="7">
        <v>0</v>
      </c>
      <c r="S1123" s="7">
        <v>215.99</v>
      </c>
      <c r="T1123" s="7">
        <v>100</v>
      </c>
      <c r="U1123" s="7">
        <f t="shared" si="303"/>
        <v>1571.7298749999989</v>
      </c>
      <c r="V1123" s="7">
        <v>0</v>
      </c>
      <c r="W1123" s="7">
        <f t="shared" si="313"/>
        <v>1912.7198749999989</v>
      </c>
      <c r="X1123" s="7">
        <f t="shared" si="305"/>
        <v>2836.8</v>
      </c>
      <c r="Y1123" s="7">
        <f t="shared" si="311"/>
        <v>6811.2</v>
      </c>
      <c r="Z1123" s="7">
        <f t="shared" si="307"/>
        <v>43250.480125000002</v>
      </c>
      <c r="AA1123" s="7" t="s">
        <v>617</v>
      </c>
      <c r="AB1123" s="7">
        <v>2023</v>
      </c>
    </row>
    <row r="1124" spans="1:28" x14ac:dyDescent="0.25">
      <c r="A1124" s="7">
        <v>33</v>
      </c>
      <c r="B1124" s="7" t="s">
        <v>872</v>
      </c>
      <c r="C1124" s="7" t="s">
        <v>103</v>
      </c>
      <c r="D1124" s="7" t="s">
        <v>793</v>
      </c>
      <c r="E1124" s="7" t="s">
        <v>72</v>
      </c>
      <c r="F1124" s="7" t="s">
        <v>84</v>
      </c>
      <c r="G1124" s="7">
        <v>48000</v>
      </c>
      <c r="H1124" s="7">
        <f t="shared" si="308"/>
        <v>45163.199999999997</v>
      </c>
      <c r="I1124" s="7">
        <f t="shared" si="309"/>
        <v>1377.6</v>
      </c>
      <c r="J1124" s="7">
        <f t="shared" si="298"/>
        <v>3407.9999999999995</v>
      </c>
      <c r="K1124" s="7">
        <f t="shared" si="299"/>
        <v>528</v>
      </c>
      <c r="L1124" s="7">
        <f t="shared" si="300"/>
        <v>1459.2</v>
      </c>
      <c r="M1124" s="7">
        <f t="shared" si="301"/>
        <v>3403.2000000000003</v>
      </c>
      <c r="N1124" s="7">
        <v>0</v>
      </c>
      <c r="O1124" s="7">
        <f t="shared" si="302"/>
        <v>10176</v>
      </c>
      <c r="P1124" s="7">
        <v>25</v>
      </c>
      <c r="Q1124" s="7">
        <v>6590.74</v>
      </c>
      <c r="R1124" s="7">
        <v>0</v>
      </c>
      <c r="S1124" s="7">
        <v>224</v>
      </c>
      <c r="T1124" s="7">
        <v>100</v>
      </c>
      <c r="U1124" s="7">
        <f t="shared" si="303"/>
        <v>1571.7298749999989</v>
      </c>
      <c r="V1124" s="7">
        <v>0</v>
      </c>
      <c r="W1124" s="7">
        <f t="shared" si="313"/>
        <v>8511.4698749999989</v>
      </c>
      <c r="X1124" s="7">
        <f t="shared" si="305"/>
        <v>2836.8</v>
      </c>
      <c r="Y1124" s="7">
        <f t="shared" si="311"/>
        <v>6811.2</v>
      </c>
      <c r="Z1124" s="7">
        <f t="shared" si="307"/>
        <v>36651.730125000002</v>
      </c>
      <c r="AA1124" s="7" t="s">
        <v>617</v>
      </c>
      <c r="AB1124" s="7">
        <v>2023</v>
      </c>
    </row>
    <row r="1125" spans="1:28" x14ac:dyDescent="0.25">
      <c r="A1125" s="7">
        <v>34</v>
      </c>
      <c r="B1125" s="7" t="s">
        <v>124</v>
      </c>
      <c r="C1125" s="7" t="s">
        <v>103</v>
      </c>
      <c r="D1125" s="7" t="s">
        <v>10</v>
      </c>
      <c r="E1125" s="7" t="s">
        <v>706</v>
      </c>
      <c r="F1125" s="7" t="s">
        <v>84</v>
      </c>
      <c r="G1125" s="7">
        <v>48000</v>
      </c>
      <c r="H1125" s="7">
        <f>+G1125-(I1125+L1125+N1125)</f>
        <v>45163.199999999997</v>
      </c>
      <c r="I1125" s="7">
        <f>IF(G1125&lt;=325250,G1125*2.87%,9334.68)</f>
        <v>1377.6</v>
      </c>
      <c r="J1125" s="7">
        <f>IF(G1125&lt;=325250,G1125*7.1%,23092.75)</f>
        <v>3407.9999999999995</v>
      </c>
      <c r="K1125" s="7">
        <f>IF(G1125&lt;=65050,G1125*1.1%,715.55)</f>
        <v>528</v>
      </c>
      <c r="L1125" s="7">
        <f>IF(G1125&lt;=162625,G1125*3.04%,4943.8)</f>
        <v>1459.2</v>
      </c>
      <c r="M1125" s="7">
        <f>IF(G1125&lt;=162625,G1125*7.09%,11530.11)</f>
        <v>3403.2000000000003</v>
      </c>
      <c r="N1125" s="7">
        <v>0</v>
      </c>
      <c r="O1125" s="7">
        <f>+I1125+J1125+K1125+L1125+M1125+N1125</f>
        <v>10176</v>
      </c>
      <c r="P1125" s="7">
        <v>25</v>
      </c>
      <c r="Q1125" s="7">
        <v>0</v>
      </c>
      <c r="R1125" s="7">
        <v>0</v>
      </c>
      <c r="S1125" s="7">
        <v>883.24</v>
      </c>
      <c r="T1125" s="7">
        <v>100</v>
      </c>
      <c r="U1125" s="7">
        <f>IF((H1125*12)&gt;867123.01,(79776+(((H1125*12)-867123.01)*0.25))/12,IF((H1125*12)&gt;624329.01,(31216+(((H1125*12)-624329.01)*0.2))/12,IF((H1125*12)&gt;416220.01,(((H1125*12)-416220.01)*0.15)/12,0)))</f>
        <v>1571.7298749999989</v>
      </c>
      <c r="V1125" s="7">
        <v>0</v>
      </c>
      <c r="W1125" s="7">
        <f>P1125+Q1125+R1125+S1125+T1125+U1125-(V1125)</f>
        <v>2579.9698749999989</v>
      </c>
      <c r="X1125" s="7">
        <f>+I1125+L1125+N1125</f>
        <v>2836.8</v>
      </c>
      <c r="Y1125" s="7">
        <f>+J1125+M1125</f>
        <v>6811.2</v>
      </c>
      <c r="Z1125" s="7">
        <f>+G1125-(W1125+X1125)</f>
        <v>42583.230125000002</v>
      </c>
      <c r="AA1125" s="7" t="s">
        <v>617</v>
      </c>
      <c r="AB1125" s="7">
        <v>2023</v>
      </c>
    </row>
    <row r="1126" spans="1:28" x14ac:dyDescent="0.25">
      <c r="A1126" s="7">
        <v>35</v>
      </c>
      <c r="B1126" s="7" t="s">
        <v>833</v>
      </c>
      <c r="C1126" s="7" t="s">
        <v>102</v>
      </c>
      <c r="D1126" s="7" t="s">
        <v>19</v>
      </c>
      <c r="E1126" s="7" t="s">
        <v>73</v>
      </c>
      <c r="F1126" s="7" t="s">
        <v>84</v>
      </c>
      <c r="G1126" s="7">
        <v>60000</v>
      </c>
      <c r="H1126" s="7">
        <f t="shared" si="308"/>
        <v>54876.57</v>
      </c>
      <c r="I1126" s="7">
        <f t="shared" si="309"/>
        <v>1722</v>
      </c>
      <c r="J1126" s="7">
        <f t="shared" si="298"/>
        <v>4260</v>
      </c>
      <c r="K1126" s="7">
        <f t="shared" si="299"/>
        <v>660.00000000000011</v>
      </c>
      <c r="L1126" s="7">
        <f t="shared" si="300"/>
        <v>1824</v>
      </c>
      <c r="M1126" s="7">
        <f t="shared" si="301"/>
        <v>4254</v>
      </c>
      <c r="N1126" s="7">
        <v>1577.43</v>
      </c>
      <c r="O1126" s="7">
        <f t="shared" si="302"/>
        <v>14297.43</v>
      </c>
      <c r="P1126" s="7">
        <v>25</v>
      </c>
      <c r="Q1126" s="7">
        <v>2500</v>
      </c>
      <c r="R1126" s="7">
        <v>0</v>
      </c>
      <c r="S1126" s="7">
        <v>227.99</v>
      </c>
      <c r="T1126" s="7">
        <v>100</v>
      </c>
      <c r="U1126" s="7">
        <f t="shared" si="303"/>
        <v>3171.1638333333326</v>
      </c>
      <c r="V1126" s="7">
        <v>0</v>
      </c>
      <c r="W1126" s="7">
        <f t="shared" si="313"/>
        <v>6024.1538333333319</v>
      </c>
      <c r="X1126" s="7">
        <f t="shared" si="305"/>
        <v>5123.43</v>
      </c>
      <c r="Y1126" s="7">
        <f t="shared" si="311"/>
        <v>8514</v>
      </c>
      <c r="Z1126" s="7">
        <f t="shared" si="307"/>
        <v>48852.41616666667</v>
      </c>
      <c r="AA1126" s="7" t="s">
        <v>617</v>
      </c>
      <c r="AB1126" s="7">
        <v>2023</v>
      </c>
    </row>
    <row r="1127" spans="1:28" x14ac:dyDescent="0.25">
      <c r="A1127" s="7">
        <v>36</v>
      </c>
      <c r="B1127" s="7" t="s">
        <v>157</v>
      </c>
      <c r="C1127" s="7" t="s">
        <v>102</v>
      </c>
      <c r="D1127" s="7" t="s">
        <v>10</v>
      </c>
      <c r="E1127" s="7" t="s">
        <v>46</v>
      </c>
      <c r="F1127" s="7" t="s">
        <v>84</v>
      </c>
      <c r="G1127" s="7">
        <v>53000</v>
      </c>
      <c r="H1127" s="7">
        <f t="shared" si="308"/>
        <v>49867.7</v>
      </c>
      <c r="I1127" s="7">
        <f t="shared" si="309"/>
        <v>1521.1</v>
      </c>
      <c r="J1127" s="7">
        <f t="shared" si="298"/>
        <v>3762.9999999999995</v>
      </c>
      <c r="K1127" s="7">
        <f t="shared" si="299"/>
        <v>583.00000000000011</v>
      </c>
      <c r="L1127" s="7">
        <f t="shared" si="300"/>
        <v>1611.2</v>
      </c>
      <c r="M1127" s="7">
        <f t="shared" si="301"/>
        <v>3757.7000000000003</v>
      </c>
      <c r="N1127" s="7">
        <v>0</v>
      </c>
      <c r="O1127" s="7">
        <f t="shared" si="302"/>
        <v>11236</v>
      </c>
      <c r="P1127" s="7">
        <v>25</v>
      </c>
      <c r="Q1127" s="7">
        <v>3495.45</v>
      </c>
      <c r="R1127" s="7">
        <v>0</v>
      </c>
      <c r="S1127" s="7">
        <v>773.14</v>
      </c>
      <c r="T1127" s="7">
        <v>100</v>
      </c>
      <c r="U1127" s="7">
        <f t="shared" si="303"/>
        <v>2277.4048749999988</v>
      </c>
      <c r="V1127" s="7">
        <v>0</v>
      </c>
      <c r="W1127" s="7">
        <f t="shared" si="313"/>
        <v>6670.9948749999985</v>
      </c>
      <c r="X1127" s="7">
        <f t="shared" si="305"/>
        <v>3132.3</v>
      </c>
      <c r="Y1127" s="7">
        <f t="shared" si="311"/>
        <v>7520.7</v>
      </c>
      <c r="Z1127" s="7">
        <f t="shared" si="307"/>
        <v>43196.705125</v>
      </c>
      <c r="AA1127" s="7" t="s">
        <v>617</v>
      </c>
      <c r="AB1127" s="7">
        <v>2023</v>
      </c>
    </row>
    <row r="1128" spans="1:28" x14ac:dyDescent="0.25">
      <c r="A1128" s="7">
        <v>37</v>
      </c>
      <c r="B1128" s="7" t="s">
        <v>158</v>
      </c>
      <c r="C1128" s="7" t="s">
        <v>102</v>
      </c>
      <c r="D1128" s="7" t="s">
        <v>873</v>
      </c>
      <c r="E1128" s="7" t="s">
        <v>874</v>
      </c>
      <c r="F1128" s="7" t="s">
        <v>84</v>
      </c>
      <c r="G1128" s="7">
        <v>60000</v>
      </c>
      <c r="H1128" s="7">
        <f t="shared" si="308"/>
        <v>56454</v>
      </c>
      <c r="I1128" s="7">
        <f t="shared" si="309"/>
        <v>1722</v>
      </c>
      <c r="J1128" s="7">
        <f t="shared" si="298"/>
        <v>4260</v>
      </c>
      <c r="K1128" s="7">
        <f t="shared" si="299"/>
        <v>660.00000000000011</v>
      </c>
      <c r="L1128" s="7">
        <f t="shared" si="300"/>
        <v>1824</v>
      </c>
      <c r="M1128" s="7">
        <f t="shared" si="301"/>
        <v>4254</v>
      </c>
      <c r="N1128" s="7">
        <v>0</v>
      </c>
      <c r="O1128" s="7">
        <f t="shared" si="302"/>
        <v>12720</v>
      </c>
      <c r="P1128" s="7">
        <v>25</v>
      </c>
      <c r="Q1128" s="7">
        <v>0</v>
      </c>
      <c r="R1128" s="7">
        <v>0</v>
      </c>
      <c r="S1128" s="7">
        <v>505.16</v>
      </c>
      <c r="T1128" s="7">
        <v>100</v>
      </c>
      <c r="U1128" s="7">
        <v>0</v>
      </c>
      <c r="V1128" s="7">
        <v>0</v>
      </c>
      <c r="W1128" s="7">
        <f t="shared" si="313"/>
        <v>630.16000000000008</v>
      </c>
      <c r="X1128" s="7">
        <f t="shared" si="305"/>
        <v>3546</v>
      </c>
      <c r="Y1128" s="7">
        <f t="shared" si="311"/>
        <v>8514</v>
      </c>
      <c r="Z1128" s="7">
        <f t="shared" si="307"/>
        <v>55823.839999999997</v>
      </c>
      <c r="AA1128" s="7" t="s">
        <v>617</v>
      </c>
      <c r="AB1128" s="7">
        <v>2023</v>
      </c>
    </row>
    <row r="1129" spans="1:28" x14ac:dyDescent="0.25">
      <c r="A1129" s="7">
        <v>38</v>
      </c>
      <c r="B1129" s="7" t="s">
        <v>159</v>
      </c>
      <c r="C1129" s="7" t="s">
        <v>103</v>
      </c>
      <c r="D1129" s="7" t="s">
        <v>68</v>
      </c>
      <c r="E1129" s="7" t="s">
        <v>21</v>
      </c>
      <c r="F1129" s="7" t="s">
        <v>84</v>
      </c>
      <c r="G1129" s="7">
        <v>60000</v>
      </c>
      <c r="H1129" s="7">
        <f t="shared" si="308"/>
        <v>54876.57</v>
      </c>
      <c r="I1129" s="7">
        <f t="shared" si="309"/>
        <v>1722</v>
      </c>
      <c r="J1129" s="7">
        <f t="shared" si="298"/>
        <v>4260</v>
      </c>
      <c r="K1129" s="7">
        <f t="shared" si="299"/>
        <v>660.00000000000011</v>
      </c>
      <c r="L1129" s="7">
        <f t="shared" si="300"/>
        <v>1824</v>
      </c>
      <c r="M1129" s="7">
        <f t="shared" si="301"/>
        <v>4254</v>
      </c>
      <c r="N1129" s="7">
        <v>1577.43</v>
      </c>
      <c r="O1129" s="7">
        <f t="shared" si="302"/>
        <v>14297.43</v>
      </c>
      <c r="P1129" s="7">
        <v>25</v>
      </c>
      <c r="Q1129" s="7">
        <v>3495.45</v>
      </c>
      <c r="R1129" s="7">
        <v>0</v>
      </c>
      <c r="S1129" s="7">
        <v>780.22</v>
      </c>
      <c r="T1129" s="7">
        <v>100</v>
      </c>
      <c r="U1129" s="7">
        <f t="shared" si="303"/>
        <v>3171.1638333333326</v>
      </c>
      <c r="V1129" s="7">
        <v>0</v>
      </c>
      <c r="W1129" s="7">
        <f t="shared" si="313"/>
        <v>7571.8338333333322</v>
      </c>
      <c r="X1129" s="7">
        <f t="shared" si="305"/>
        <v>5123.43</v>
      </c>
      <c r="Y1129" s="7">
        <f t="shared" si="311"/>
        <v>8514</v>
      </c>
      <c r="Z1129" s="7">
        <f t="shared" si="307"/>
        <v>47304.736166666669</v>
      </c>
      <c r="AA1129" s="7" t="s">
        <v>617</v>
      </c>
      <c r="AB1129" s="7">
        <v>2023</v>
      </c>
    </row>
    <row r="1130" spans="1:28" x14ac:dyDescent="0.25">
      <c r="A1130" s="7">
        <v>39</v>
      </c>
      <c r="B1130" s="7" t="s">
        <v>150</v>
      </c>
      <c r="C1130" s="7" t="s">
        <v>102</v>
      </c>
      <c r="D1130" s="7" t="s">
        <v>16</v>
      </c>
      <c r="E1130" s="7" t="s">
        <v>45</v>
      </c>
      <c r="F1130" s="7" t="s">
        <v>84</v>
      </c>
      <c r="G1130" s="7">
        <v>60000</v>
      </c>
      <c r="H1130" s="7">
        <f>+G1130-(I1130+L1130+N1130)</f>
        <v>56454</v>
      </c>
      <c r="I1130" s="7">
        <f t="shared" si="309"/>
        <v>1722</v>
      </c>
      <c r="J1130" s="7">
        <f t="shared" si="298"/>
        <v>4260</v>
      </c>
      <c r="K1130" s="7">
        <f t="shared" si="299"/>
        <v>660.00000000000011</v>
      </c>
      <c r="L1130" s="7">
        <f t="shared" si="300"/>
        <v>1824</v>
      </c>
      <c r="M1130" s="7">
        <f t="shared" si="301"/>
        <v>4254</v>
      </c>
      <c r="N1130" s="7">
        <v>0</v>
      </c>
      <c r="O1130" s="7">
        <f>+I1130+J1130+K1130+L1130+M1130+N1130</f>
        <v>12720</v>
      </c>
      <c r="P1130" s="7">
        <v>25</v>
      </c>
      <c r="Q1130" s="7">
        <v>0</v>
      </c>
      <c r="R1130" s="7">
        <v>0</v>
      </c>
      <c r="S1130" s="7">
        <v>1022.66</v>
      </c>
      <c r="T1130" s="7">
        <v>100</v>
      </c>
      <c r="U1130" s="7">
        <f t="shared" si="303"/>
        <v>3486.6498333333329</v>
      </c>
      <c r="V1130" s="7">
        <v>0</v>
      </c>
      <c r="W1130" s="7">
        <f>P1130+Q1130+R1130+S1130+T1130+U1130</f>
        <v>4634.3098333333328</v>
      </c>
      <c r="X1130" s="7">
        <f>+I1130+L1130+N1130</f>
        <v>3546</v>
      </c>
      <c r="Y1130" s="7">
        <f>+J1130+M1130</f>
        <v>8514</v>
      </c>
      <c r="Z1130" s="7">
        <f>+G1130-(W1130+X1130)</f>
        <v>51819.690166666667</v>
      </c>
      <c r="AA1130" s="7" t="s">
        <v>617</v>
      </c>
      <c r="AB1130" s="7">
        <v>2023</v>
      </c>
    </row>
    <row r="1131" spans="1:28" x14ac:dyDescent="0.25">
      <c r="A1131" s="7">
        <v>40</v>
      </c>
      <c r="B1131" s="7" t="s">
        <v>160</v>
      </c>
      <c r="C1131" s="7" t="s">
        <v>102</v>
      </c>
      <c r="D1131" s="7" t="s">
        <v>4</v>
      </c>
      <c r="E1131" s="7" t="s">
        <v>875</v>
      </c>
      <c r="F1131" s="7" t="s">
        <v>84</v>
      </c>
      <c r="G1131" s="7">
        <v>60000</v>
      </c>
      <c r="H1131" s="7">
        <f t="shared" si="308"/>
        <v>56454</v>
      </c>
      <c r="I1131" s="7">
        <f t="shared" si="309"/>
        <v>1722</v>
      </c>
      <c r="J1131" s="7">
        <f t="shared" si="298"/>
        <v>4260</v>
      </c>
      <c r="K1131" s="7">
        <f t="shared" si="299"/>
        <v>660.00000000000011</v>
      </c>
      <c r="L1131" s="7">
        <f t="shared" si="300"/>
        <v>1824</v>
      </c>
      <c r="M1131" s="7">
        <f t="shared" si="301"/>
        <v>4254</v>
      </c>
      <c r="N1131" s="7">
        <v>0</v>
      </c>
      <c r="O1131" s="7">
        <f t="shared" si="302"/>
        <v>12720</v>
      </c>
      <c r="P1131" s="7">
        <v>25</v>
      </c>
      <c r="Q1131" s="7">
        <v>2458.4</v>
      </c>
      <c r="R1131" s="7">
        <v>0</v>
      </c>
      <c r="S1131" s="7">
        <v>1644.57</v>
      </c>
      <c r="T1131" s="7">
        <v>100</v>
      </c>
      <c r="U1131" s="7">
        <f t="shared" si="303"/>
        <v>3486.6498333333329</v>
      </c>
      <c r="V1131" s="7">
        <v>0</v>
      </c>
      <c r="W1131" s="7">
        <f t="shared" si="313"/>
        <v>7714.6198333333332</v>
      </c>
      <c r="X1131" s="7">
        <f t="shared" si="305"/>
        <v>3546</v>
      </c>
      <c r="Y1131" s="7">
        <f t="shared" si="311"/>
        <v>8514</v>
      </c>
      <c r="Z1131" s="7">
        <f t="shared" si="307"/>
        <v>48739.38016666667</v>
      </c>
      <c r="AA1131" s="7" t="s">
        <v>617</v>
      </c>
      <c r="AB1131" s="7">
        <v>2023</v>
      </c>
    </row>
    <row r="1132" spans="1:28" x14ac:dyDescent="0.25">
      <c r="A1132" s="7">
        <v>41</v>
      </c>
      <c r="B1132" s="7" t="s">
        <v>809</v>
      </c>
      <c r="C1132" s="7" t="s">
        <v>102</v>
      </c>
      <c r="D1132" s="7" t="s">
        <v>12</v>
      </c>
      <c r="E1132" s="7" t="s">
        <v>75</v>
      </c>
      <c r="F1132" s="7" t="s">
        <v>99</v>
      </c>
      <c r="G1132" s="7">
        <v>65000</v>
      </c>
      <c r="H1132" s="7">
        <f t="shared" si="308"/>
        <v>61158.5</v>
      </c>
      <c r="I1132" s="7">
        <f t="shared" si="309"/>
        <v>1865.5</v>
      </c>
      <c r="J1132" s="7">
        <f t="shared" si="298"/>
        <v>4615</v>
      </c>
      <c r="K1132" s="7">
        <f t="shared" si="299"/>
        <v>715.00000000000011</v>
      </c>
      <c r="L1132" s="7">
        <f t="shared" si="300"/>
        <v>1976</v>
      </c>
      <c r="M1132" s="7">
        <f t="shared" si="301"/>
        <v>4608.5</v>
      </c>
      <c r="N1132" s="7">
        <v>0</v>
      </c>
      <c r="O1132" s="7">
        <f t="shared" si="302"/>
        <v>13780</v>
      </c>
      <c r="P1132" s="7">
        <v>25</v>
      </c>
      <c r="Q1132" s="7">
        <v>7689.07</v>
      </c>
      <c r="R1132" s="7">
        <v>0</v>
      </c>
      <c r="S1132" s="7">
        <v>746.01</v>
      </c>
      <c r="T1132" s="7">
        <v>100</v>
      </c>
      <c r="U1132" s="7">
        <f t="shared" si="303"/>
        <v>4427.5498333333335</v>
      </c>
      <c r="V1132" s="7">
        <v>0</v>
      </c>
      <c r="W1132" s="7">
        <f t="shared" si="313"/>
        <v>12987.629833333332</v>
      </c>
      <c r="X1132" s="7">
        <f t="shared" si="305"/>
        <v>3841.5</v>
      </c>
      <c r="Y1132" s="7">
        <f t="shared" si="311"/>
        <v>9223.5</v>
      </c>
      <c r="Z1132" s="7">
        <f t="shared" si="307"/>
        <v>48170.870166666668</v>
      </c>
      <c r="AA1132" s="7" t="s">
        <v>617</v>
      </c>
      <c r="AB1132" s="7">
        <v>2023</v>
      </c>
    </row>
    <row r="1133" spans="1:28" x14ac:dyDescent="0.25">
      <c r="A1133" s="7">
        <v>42</v>
      </c>
      <c r="B1133" s="7" t="s">
        <v>162</v>
      </c>
      <c r="C1133" s="7" t="s">
        <v>102</v>
      </c>
      <c r="D1133" s="7" t="s">
        <v>15</v>
      </c>
      <c r="E1133" s="7" t="s">
        <v>92</v>
      </c>
      <c r="F1133" s="7" t="s">
        <v>99</v>
      </c>
      <c r="G1133" s="7">
        <v>70000</v>
      </c>
      <c r="H1133" s="7">
        <f t="shared" si="308"/>
        <v>61130.71</v>
      </c>
      <c r="I1133" s="7">
        <f t="shared" si="309"/>
        <v>2009</v>
      </c>
      <c r="J1133" s="7">
        <f t="shared" si="298"/>
        <v>4970</v>
      </c>
      <c r="K1133" s="7">
        <f t="shared" si="299"/>
        <v>715.55</v>
      </c>
      <c r="L1133" s="7">
        <f t="shared" si="300"/>
        <v>2128</v>
      </c>
      <c r="M1133" s="7">
        <f t="shared" si="301"/>
        <v>4963</v>
      </c>
      <c r="N1133" s="7">
        <v>4732.29</v>
      </c>
      <c r="O1133" s="7">
        <f t="shared" si="302"/>
        <v>19517.84</v>
      </c>
      <c r="P1133" s="7">
        <v>25</v>
      </c>
      <c r="Q1133" s="7">
        <v>0</v>
      </c>
      <c r="R1133" s="7">
        <v>0</v>
      </c>
      <c r="S1133" s="7">
        <v>1160.49</v>
      </c>
      <c r="T1133" s="7">
        <v>100</v>
      </c>
      <c r="U1133" s="7">
        <f t="shared" si="303"/>
        <v>4421.9918333333335</v>
      </c>
      <c r="V1133" s="7">
        <v>0</v>
      </c>
      <c r="W1133" s="7">
        <f t="shared" si="313"/>
        <v>5707.4818333333333</v>
      </c>
      <c r="X1133" s="7">
        <f t="shared" si="305"/>
        <v>8869.2900000000009</v>
      </c>
      <c r="Y1133" s="7">
        <f t="shared" si="311"/>
        <v>9933</v>
      </c>
      <c r="Z1133" s="7">
        <f t="shared" si="307"/>
        <v>55423.228166666668</v>
      </c>
      <c r="AA1133" s="7" t="s">
        <v>617</v>
      </c>
      <c r="AB1133" s="7">
        <v>2023</v>
      </c>
    </row>
    <row r="1134" spans="1:28" x14ac:dyDescent="0.25">
      <c r="A1134" s="7">
        <v>43</v>
      </c>
      <c r="B1134" s="7" t="s">
        <v>810</v>
      </c>
      <c r="C1134" s="7" t="s">
        <v>102</v>
      </c>
      <c r="D1134" s="7" t="s">
        <v>811</v>
      </c>
      <c r="E1134" s="7" t="s">
        <v>62</v>
      </c>
      <c r="F1134" s="7" t="s">
        <v>99</v>
      </c>
      <c r="G1134" s="7">
        <v>125000</v>
      </c>
      <c r="H1134" s="7">
        <f>+G1134-(I1134+L1134+N1134)</f>
        <v>116035.07</v>
      </c>
      <c r="I1134" s="7">
        <f t="shared" si="309"/>
        <v>3587.5</v>
      </c>
      <c r="J1134" s="7">
        <f t="shared" si="298"/>
        <v>8875</v>
      </c>
      <c r="K1134" s="7">
        <f t="shared" si="299"/>
        <v>715.55</v>
      </c>
      <c r="L1134" s="7">
        <f t="shared" si="300"/>
        <v>3800</v>
      </c>
      <c r="M1134" s="7">
        <f t="shared" si="301"/>
        <v>8862.5</v>
      </c>
      <c r="N1134" s="7">
        <v>1577.43</v>
      </c>
      <c r="O1134" s="7">
        <f>+I1134+J1134+K1134+L1134+M1134+N1134</f>
        <v>27417.98</v>
      </c>
      <c r="P1134" s="7">
        <v>25</v>
      </c>
      <c r="Q1134" s="7">
        <v>2000</v>
      </c>
      <c r="R1134" s="7">
        <v>0</v>
      </c>
      <c r="S1134" s="7">
        <v>0</v>
      </c>
      <c r="T1134" s="7">
        <v>100</v>
      </c>
      <c r="U1134" s="7">
        <f t="shared" si="303"/>
        <v>17591.704791666667</v>
      </c>
      <c r="V1134" s="7">
        <v>0</v>
      </c>
      <c r="W1134" s="7">
        <f>P1134+Q1134+R1134+S1134+T1134+U1134</f>
        <v>19716.704791666667</v>
      </c>
      <c r="X1134" s="7">
        <f>+I1134+L1134+N1134</f>
        <v>8964.93</v>
      </c>
      <c r="Y1134" s="7">
        <f>+J1134+M1134</f>
        <v>17737.5</v>
      </c>
      <c r="Z1134" s="7">
        <f>+G1134-(W1134+X1134)</f>
        <v>96318.365208333329</v>
      </c>
      <c r="AA1134" s="7" t="s">
        <v>617</v>
      </c>
      <c r="AB1134" s="7">
        <v>2023</v>
      </c>
    </row>
    <row r="1135" spans="1:28" x14ac:dyDescent="0.25">
      <c r="A1135" s="7">
        <v>44</v>
      </c>
      <c r="B1135" s="7" t="s">
        <v>812</v>
      </c>
      <c r="C1135" s="7" t="s">
        <v>102</v>
      </c>
      <c r="D1135" s="7" t="s">
        <v>811</v>
      </c>
      <c r="E1135" s="7" t="s">
        <v>62</v>
      </c>
      <c r="F1135" s="7" t="s">
        <v>99</v>
      </c>
      <c r="G1135" s="7">
        <v>80000</v>
      </c>
      <c r="H1135" s="7">
        <f>+G1135-(I1135+L1135+N1135)</f>
        <v>75272</v>
      </c>
      <c r="I1135" s="7">
        <f t="shared" si="309"/>
        <v>2296</v>
      </c>
      <c r="J1135" s="7">
        <f t="shared" si="298"/>
        <v>5679.9999999999991</v>
      </c>
      <c r="K1135" s="7">
        <f t="shared" si="299"/>
        <v>715.55</v>
      </c>
      <c r="L1135" s="7">
        <f t="shared" si="300"/>
        <v>2432</v>
      </c>
      <c r="M1135" s="7">
        <f t="shared" si="301"/>
        <v>5672</v>
      </c>
      <c r="N1135" s="7">
        <v>0</v>
      </c>
      <c r="O1135" s="7">
        <f>+I1135+J1135+K1135+L1135+M1135+N1135</f>
        <v>16795.55</v>
      </c>
      <c r="P1135" s="7">
        <v>25</v>
      </c>
      <c r="Q1135" s="7">
        <v>1000</v>
      </c>
      <c r="R1135" s="7">
        <v>0</v>
      </c>
      <c r="S1135" s="7">
        <v>398.64</v>
      </c>
      <c r="T1135" s="7">
        <v>100</v>
      </c>
      <c r="U1135" s="7">
        <f t="shared" si="303"/>
        <v>7400.9372916666662</v>
      </c>
      <c r="V1135" s="7">
        <v>0</v>
      </c>
      <c r="W1135" s="7">
        <f>P1135+Q1135+R1135+S1135+T1135+U1135</f>
        <v>8924.5772916666665</v>
      </c>
      <c r="X1135" s="7">
        <f>+I1135+L1135+N1135</f>
        <v>4728</v>
      </c>
      <c r="Y1135" s="7">
        <f>+J1135+M1135</f>
        <v>11352</v>
      </c>
      <c r="Z1135" s="7">
        <f>+G1135-(W1135+X1135)</f>
        <v>66347.422708333339</v>
      </c>
      <c r="AA1135" s="7" t="s">
        <v>617</v>
      </c>
      <c r="AB1135" s="7">
        <v>2023</v>
      </c>
    </row>
    <row r="1136" spans="1:28" x14ac:dyDescent="0.25">
      <c r="A1136" s="7">
        <v>45</v>
      </c>
      <c r="B1136" s="7" t="s">
        <v>816</v>
      </c>
      <c r="C1136" s="7" t="s">
        <v>103</v>
      </c>
      <c r="D1136" s="7" t="s">
        <v>811</v>
      </c>
      <c r="E1136" s="7" t="s">
        <v>92</v>
      </c>
      <c r="F1136" s="7" t="s">
        <v>99</v>
      </c>
      <c r="G1136" s="7">
        <v>80000</v>
      </c>
      <c r="H1136" s="7">
        <f t="shared" si="308"/>
        <v>75272</v>
      </c>
      <c r="I1136" s="7">
        <f t="shared" si="309"/>
        <v>2296</v>
      </c>
      <c r="J1136" s="7">
        <f t="shared" si="298"/>
        <v>5679.9999999999991</v>
      </c>
      <c r="K1136" s="7">
        <f t="shared" si="299"/>
        <v>715.55</v>
      </c>
      <c r="L1136" s="7">
        <f t="shared" si="300"/>
        <v>2432</v>
      </c>
      <c r="M1136" s="7">
        <f t="shared" si="301"/>
        <v>5672</v>
      </c>
      <c r="N1136" s="7">
        <v>0</v>
      </c>
      <c r="O1136" s="7">
        <f t="shared" si="302"/>
        <v>16795.55</v>
      </c>
      <c r="P1136" s="7">
        <v>25</v>
      </c>
      <c r="Q1136" s="7">
        <v>0</v>
      </c>
      <c r="R1136" s="7">
        <v>0</v>
      </c>
      <c r="S1136" s="7">
        <v>0</v>
      </c>
      <c r="T1136" s="7">
        <v>100</v>
      </c>
      <c r="U1136" s="7">
        <f t="shared" si="303"/>
        <v>7400.9372916666662</v>
      </c>
      <c r="V1136" s="7">
        <v>0</v>
      </c>
      <c r="W1136" s="7">
        <f t="shared" si="313"/>
        <v>7525.9372916666662</v>
      </c>
      <c r="X1136" s="7">
        <f t="shared" si="305"/>
        <v>4728</v>
      </c>
      <c r="Y1136" s="7">
        <f t="shared" si="311"/>
        <v>11352</v>
      </c>
      <c r="Z1136" s="7">
        <f t="shared" si="307"/>
        <v>67746.062708333338</v>
      </c>
      <c r="AA1136" s="7" t="s">
        <v>617</v>
      </c>
      <c r="AB1136" s="7">
        <v>2023</v>
      </c>
    </row>
    <row r="1137" spans="1:28" x14ac:dyDescent="0.25">
      <c r="A1137" s="7">
        <v>46</v>
      </c>
      <c r="B1137" s="7" t="s">
        <v>167</v>
      </c>
      <c r="C1137" s="7" t="s">
        <v>102</v>
      </c>
      <c r="D1137" s="7" t="s">
        <v>6</v>
      </c>
      <c r="E1137" s="7" t="s">
        <v>36</v>
      </c>
      <c r="F1137" s="7" t="s">
        <v>100</v>
      </c>
      <c r="G1137" s="7">
        <v>46000</v>
      </c>
      <c r="H1137" s="7">
        <f t="shared" si="308"/>
        <v>43281.4</v>
      </c>
      <c r="I1137" s="7">
        <f t="shared" si="309"/>
        <v>1320.2</v>
      </c>
      <c r="J1137" s="7">
        <f t="shared" si="298"/>
        <v>3265.9999999999995</v>
      </c>
      <c r="K1137" s="7">
        <f t="shared" si="299"/>
        <v>506.00000000000006</v>
      </c>
      <c r="L1137" s="7">
        <f t="shared" si="300"/>
        <v>1398.4</v>
      </c>
      <c r="M1137" s="7">
        <f t="shared" si="301"/>
        <v>3261.4</v>
      </c>
      <c r="N1137" s="7">
        <v>0</v>
      </c>
      <c r="O1137" s="7">
        <f t="shared" si="302"/>
        <v>9752</v>
      </c>
      <c r="P1137" s="7">
        <v>25</v>
      </c>
      <c r="Q1137" s="7">
        <v>5667</v>
      </c>
      <c r="R1137" s="7">
        <v>0</v>
      </c>
      <c r="S1137" s="7">
        <v>110</v>
      </c>
      <c r="T1137" s="7">
        <v>100</v>
      </c>
      <c r="U1137" s="7">
        <v>0</v>
      </c>
      <c r="V1137" s="7">
        <v>0</v>
      </c>
      <c r="W1137" s="7">
        <f t="shared" si="313"/>
        <v>5902</v>
      </c>
      <c r="X1137" s="7">
        <f t="shared" si="305"/>
        <v>2718.6000000000004</v>
      </c>
      <c r="Y1137" s="7">
        <f t="shared" si="311"/>
        <v>6527.4</v>
      </c>
      <c r="Z1137" s="7">
        <f t="shared" si="307"/>
        <v>37379.4</v>
      </c>
      <c r="AA1137" s="7" t="s">
        <v>617</v>
      </c>
      <c r="AB1137" s="7">
        <v>2023</v>
      </c>
    </row>
    <row r="1138" spans="1:28" x14ac:dyDescent="0.25">
      <c r="A1138" s="7">
        <v>47</v>
      </c>
      <c r="B1138" s="7" t="s">
        <v>169</v>
      </c>
      <c r="C1138" s="7" t="s">
        <v>102</v>
      </c>
      <c r="D1138" s="7" t="s">
        <v>6</v>
      </c>
      <c r="E1138" s="7" t="s">
        <v>36</v>
      </c>
      <c r="F1138" s="7" t="s">
        <v>100</v>
      </c>
      <c r="G1138" s="7">
        <v>36000</v>
      </c>
      <c r="H1138" s="7">
        <f t="shared" si="308"/>
        <v>33872.400000000001</v>
      </c>
      <c r="I1138" s="7">
        <f t="shared" si="309"/>
        <v>1033.2</v>
      </c>
      <c r="J1138" s="7">
        <f t="shared" si="298"/>
        <v>2555.9999999999995</v>
      </c>
      <c r="K1138" s="7">
        <f t="shared" si="299"/>
        <v>396.00000000000006</v>
      </c>
      <c r="L1138" s="7">
        <f t="shared" si="300"/>
        <v>1094.4000000000001</v>
      </c>
      <c r="M1138" s="7">
        <f t="shared" si="301"/>
        <v>2552.4</v>
      </c>
      <c r="N1138" s="7">
        <v>0</v>
      </c>
      <c r="O1138" s="7">
        <f t="shared" si="302"/>
        <v>7632</v>
      </c>
      <c r="P1138" s="7">
        <v>25</v>
      </c>
      <c r="Q1138" s="7">
        <v>0</v>
      </c>
      <c r="R1138" s="7">
        <v>0</v>
      </c>
      <c r="S1138" s="7">
        <v>0</v>
      </c>
      <c r="T1138" s="7">
        <v>100</v>
      </c>
      <c r="U1138" s="7">
        <v>0</v>
      </c>
      <c r="V1138" s="7">
        <v>0</v>
      </c>
      <c r="W1138" s="7">
        <f t="shared" si="313"/>
        <v>125</v>
      </c>
      <c r="X1138" s="7">
        <f t="shared" si="305"/>
        <v>2127.6000000000004</v>
      </c>
      <c r="Y1138" s="7">
        <f t="shared" si="311"/>
        <v>5108.3999999999996</v>
      </c>
      <c r="Z1138" s="7">
        <f t="shared" si="307"/>
        <v>33747.4</v>
      </c>
      <c r="AA1138" s="7" t="s">
        <v>617</v>
      </c>
      <c r="AB1138" s="7">
        <v>2023</v>
      </c>
    </row>
    <row r="1139" spans="1:28" x14ac:dyDescent="0.25">
      <c r="A1139" s="7">
        <v>48</v>
      </c>
      <c r="B1139" s="7" t="s">
        <v>170</v>
      </c>
      <c r="C1139" s="7" t="s">
        <v>102</v>
      </c>
      <c r="D1139" s="7" t="s">
        <v>17</v>
      </c>
      <c r="E1139" s="7" t="s">
        <v>36</v>
      </c>
      <c r="F1139" s="7" t="s">
        <v>100</v>
      </c>
      <c r="G1139" s="7">
        <v>46000</v>
      </c>
      <c r="H1139" s="7">
        <f t="shared" si="308"/>
        <v>40126.54</v>
      </c>
      <c r="I1139" s="7">
        <f t="shared" si="309"/>
        <v>1320.2</v>
      </c>
      <c r="J1139" s="7">
        <f t="shared" si="298"/>
        <v>3265.9999999999995</v>
      </c>
      <c r="K1139" s="7">
        <f t="shared" si="299"/>
        <v>506.00000000000006</v>
      </c>
      <c r="L1139" s="7">
        <f t="shared" si="300"/>
        <v>1398.4</v>
      </c>
      <c r="M1139" s="7">
        <f t="shared" si="301"/>
        <v>3261.4</v>
      </c>
      <c r="N1139" s="7">
        <v>3154.86</v>
      </c>
      <c r="O1139" s="7">
        <f t="shared" si="302"/>
        <v>12906.86</v>
      </c>
      <c r="P1139" s="7">
        <v>25</v>
      </c>
      <c r="Q1139" s="7">
        <v>3395.29</v>
      </c>
      <c r="R1139" s="7">
        <v>0</v>
      </c>
      <c r="S1139" s="7">
        <v>1010.89</v>
      </c>
      <c r="T1139" s="7">
        <v>100</v>
      </c>
      <c r="U1139" s="7">
        <v>0</v>
      </c>
      <c r="V1139" s="7">
        <v>0</v>
      </c>
      <c r="W1139" s="7">
        <f t="shared" si="313"/>
        <v>4531.18</v>
      </c>
      <c r="X1139" s="7">
        <f t="shared" si="305"/>
        <v>5873.4600000000009</v>
      </c>
      <c r="Y1139" s="7">
        <f t="shared" si="311"/>
        <v>6527.4</v>
      </c>
      <c r="Z1139" s="7">
        <f t="shared" si="307"/>
        <v>35595.360000000001</v>
      </c>
      <c r="AA1139" s="7" t="s">
        <v>617</v>
      </c>
      <c r="AB1139" s="7">
        <v>2023</v>
      </c>
    </row>
    <row r="1140" spans="1:28" x14ac:dyDescent="0.25">
      <c r="A1140" s="7">
        <v>49</v>
      </c>
      <c r="B1140" s="7" t="s">
        <v>171</v>
      </c>
      <c r="C1140" s="7" t="s">
        <v>102</v>
      </c>
      <c r="D1140" s="7" t="s">
        <v>793</v>
      </c>
      <c r="E1140" s="7" t="s">
        <v>36</v>
      </c>
      <c r="F1140" s="7" t="s">
        <v>100</v>
      </c>
      <c r="G1140" s="7">
        <v>36000</v>
      </c>
      <c r="H1140" s="7">
        <f t="shared" si="308"/>
        <v>33872.400000000001</v>
      </c>
      <c r="I1140" s="7">
        <f t="shared" si="309"/>
        <v>1033.2</v>
      </c>
      <c r="J1140" s="7">
        <f t="shared" si="298"/>
        <v>2555.9999999999995</v>
      </c>
      <c r="K1140" s="7">
        <f t="shared" si="299"/>
        <v>396.00000000000006</v>
      </c>
      <c r="L1140" s="7">
        <f t="shared" si="300"/>
        <v>1094.4000000000001</v>
      </c>
      <c r="M1140" s="7">
        <f t="shared" si="301"/>
        <v>2552.4</v>
      </c>
      <c r="N1140" s="7">
        <v>0</v>
      </c>
      <c r="O1140" s="7">
        <f t="shared" si="302"/>
        <v>7632</v>
      </c>
      <c r="P1140" s="7">
        <v>25</v>
      </c>
      <c r="Q1140" s="7">
        <v>10000</v>
      </c>
      <c r="R1140" s="7">
        <v>0</v>
      </c>
      <c r="S1140" s="7">
        <v>821.87</v>
      </c>
      <c r="T1140" s="7">
        <v>100</v>
      </c>
      <c r="U1140" s="7">
        <v>0</v>
      </c>
      <c r="V1140" s="7">
        <v>0</v>
      </c>
      <c r="W1140" s="7">
        <f t="shared" si="313"/>
        <v>10946.87</v>
      </c>
      <c r="X1140" s="7">
        <f t="shared" si="305"/>
        <v>2127.6000000000004</v>
      </c>
      <c r="Y1140" s="7">
        <f t="shared" si="311"/>
        <v>5108.3999999999996</v>
      </c>
      <c r="Z1140" s="7">
        <f t="shared" si="307"/>
        <v>22925.53</v>
      </c>
      <c r="AA1140" s="7" t="s">
        <v>617</v>
      </c>
      <c r="AB1140" s="7">
        <v>2023</v>
      </c>
    </row>
    <row r="1141" spans="1:28" x14ac:dyDescent="0.25">
      <c r="A1141" s="7">
        <v>50</v>
      </c>
      <c r="B1141" s="7" t="s">
        <v>172</v>
      </c>
      <c r="C1141" s="7" t="s">
        <v>102</v>
      </c>
      <c r="D1141" s="7" t="s">
        <v>6</v>
      </c>
      <c r="E1141" s="7" t="s">
        <v>26</v>
      </c>
      <c r="F1141" s="7" t="s">
        <v>100</v>
      </c>
      <c r="G1141" s="7">
        <v>46000</v>
      </c>
      <c r="H1141" s="7">
        <f t="shared" si="308"/>
        <v>43281.4</v>
      </c>
      <c r="I1141" s="7">
        <f t="shared" si="309"/>
        <v>1320.2</v>
      </c>
      <c r="J1141" s="7">
        <f t="shared" si="298"/>
        <v>3265.9999999999995</v>
      </c>
      <c r="K1141" s="7">
        <f t="shared" si="299"/>
        <v>506.00000000000006</v>
      </c>
      <c r="L1141" s="7">
        <f t="shared" si="300"/>
        <v>1398.4</v>
      </c>
      <c r="M1141" s="7">
        <f t="shared" si="301"/>
        <v>3261.4</v>
      </c>
      <c r="N1141" s="7">
        <v>0</v>
      </c>
      <c r="O1141" s="7">
        <f t="shared" si="302"/>
        <v>9752</v>
      </c>
      <c r="P1141" s="7">
        <v>25</v>
      </c>
      <c r="Q1141" s="7">
        <v>0</v>
      </c>
      <c r="R1141" s="7">
        <v>0</v>
      </c>
      <c r="S1141" s="7">
        <v>448.78</v>
      </c>
      <c r="T1141" s="7">
        <v>100</v>
      </c>
      <c r="U1141" s="7">
        <f t="shared" si="303"/>
        <v>1289.4598750000005</v>
      </c>
      <c r="V1141" s="7">
        <v>0</v>
      </c>
      <c r="W1141" s="7">
        <f t="shared" si="313"/>
        <v>1863.2398750000004</v>
      </c>
      <c r="X1141" s="7">
        <f t="shared" si="305"/>
        <v>2718.6000000000004</v>
      </c>
      <c r="Y1141" s="7">
        <f t="shared" si="311"/>
        <v>6527.4</v>
      </c>
      <c r="Z1141" s="7">
        <f t="shared" si="307"/>
        <v>41418.160125000002</v>
      </c>
      <c r="AA1141" s="7" t="s">
        <v>617</v>
      </c>
      <c r="AB1141" s="7">
        <v>2023</v>
      </c>
    </row>
    <row r="1142" spans="1:28" x14ac:dyDescent="0.25">
      <c r="A1142" s="7">
        <v>51</v>
      </c>
      <c r="B1142" s="7" t="s">
        <v>798</v>
      </c>
      <c r="C1142" s="7" t="s">
        <v>102</v>
      </c>
      <c r="D1142" s="7" t="s">
        <v>12</v>
      </c>
      <c r="E1142" s="7" t="s">
        <v>26</v>
      </c>
      <c r="F1142" s="7" t="s">
        <v>100</v>
      </c>
      <c r="G1142" s="7">
        <v>46000</v>
      </c>
      <c r="H1142" s="7">
        <f>+G1142-(I1142+L1142+N1142)</f>
        <v>43281.4</v>
      </c>
      <c r="I1142" s="7">
        <f t="shared" si="309"/>
        <v>1320.2</v>
      </c>
      <c r="J1142" s="7">
        <f t="shared" si="298"/>
        <v>3265.9999999999995</v>
      </c>
      <c r="K1142" s="7">
        <f t="shared" si="299"/>
        <v>506.00000000000006</v>
      </c>
      <c r="L1142" s="7">
        <f t="shared" si="300"/>
        <v>1398.4</v>
      </c>
      <c r="M1142" s="7">
        <f t="shared" si="301"/>
        <v>3261.4</v>
      </c>
      <c r="N1142" s="7">
        <v>0</v>
      </c>
      <c r="O1142" s="7">
        <f>+I1142+J1142+K1142+L1142+M1142+N1142</f>
        <v>9752</v>
      </c>
      <c r="P1142" s="7">
        <v>25</v>
      </c>
      <c r="Q1142" s="7">
        <v>0</v>
      </c>
      <c r="R1142" s="7">
        <v>0</v>
      </c>
      <c r="S1142" s="7">
        <v>1042.6500000000001</v>
      </c>
      <c r="T1142" s="7">
        <v>100</v>
      </c>
      <c r="U1142" s="7">
        <f t="shared" si="303"/>
        <v>1289.4598750000005</v>
      </c>
      <c r="V1142" s="7">
        <v>0</v>
      </c>
      <c r="W1142" s="7">
        <f>P1142+Q1142+R1142+S1142+T1142+U1142</f>
        <v>2457.1098750000006</v>
      </c>
      <c r="X1142" s="7">
        <f t="shared" si="305"/>
        <v>2718.6000000000004</v>
      </c>
      <c r="Y1142" s="7">
        <f>+J1142+M1142</f>
        <v>6527.4</v>
      </c>
      <c r="Z1142" s="7">
        <f>+G1142-(W1142+X1142)</f>
        <v>40824.290125</v>
      </c>
      <c r="AA1142" s="7" t="s">
        <v>617</v>
      </c>
      <c r="AB1142" s="7">
        <v>2023</v>
      </c>
    </row>
    <row r="1143" spans="1:28" x14ac:dyDescent="0.25">
      <c r="A1143" s="7">
        <v>52</v>
      </c>
      <c r="B1143" s="7" t="s">
        <v>799</v>
      </c>
      <c r="C1143" s="7" t="s">
        <v>102</v>
      </c>
      <c r="D1143" s="7" t="s">
        <v>6</v>
      </c>
      <c r="E1143" s="7" t="s">
        <v>26</v>
      </c>
      <c r="F1143" s="7" t="s">
        <v>100</v>
      </c>
      <c r="G1143" s="7">
        <v>36000</v>
      </c>
      <c r="H1143" s="7">
        <f>+G1143-(I1143+L1143+N1143)</f>
        <v>33872.400000000001</v>
      </c>
      <c r="I1143" s="7">
        <f t="shared" si="309"/>
        <v>1033.2</v>
      </c>
      <c r="J1143" s="7">
        <f t="shared" si="298"/>
        <v>2555.9999999999995</v>
      </c>
      <c r="K1143" s="7">
        <f t="shared" si="299"/>
        <v>396.00000000000006</v>
      </c>
      <c r="L1143" s="7">
        <f t="shared" si="300"/>
        <v>1094.4000000000001</v>
      </c>
      <c r="M1143" s="7">
        <f t="shared" si="301"/>
        <v>2552.4</v>
      </c>
      <c r="N1143" s="7">
        <v>0</v>
      </c>
      <c r="O1143" s="7">
        <f>+I1143+J1143+K1143+L1143+M1143+N1143</f>
        <v>7632</v>
      </c>
      <c r="P1143" s="7">
        <v>25</v>
      </c>
      <c r="Q1143" s="7">
        <v>0</v>
      </c>
      <c r="R1143" s="7">
        <v>0</v>
      </c>
      <c r="S1143" s="7">
        <v>0</v>
      </c>
      <c r="T1143" s="7">
        <v>100</v>
      </c>
      <c r="U1143" s="7">
        <v>0</v>
      </c>
      <c r="V1143" s="7">
        <v>0</v>
      </c>
      <c r="W1143" s="7">
        <f>P1143+Q1143+R1143+S1143+T1143+U1143</f>
        <v>125</v>
      </c>
      <c r="X1143" s="7">
        <f t="shared" si="305"/>
        <v>2127.6000000000004</v>
      </c>
      <c r="Y1143" s="7">
        <f>+J1143+M1143</f>
        <v>5108.3999999999996</v>
      </c>
      <c r="Z1143" s="7">
        <f>+G1143-(W1143+X1143)</f>
        <v>33747.4</v>
      </c>
      <c r="AA1143" s="7" t="s">
        <v>617</v>
      </c>
      <c r="AB1143" s="7">
        <v>2023</v>
      </c>
    </row>
    <row r="1144" spans="1:28" x14ac:dyDescent="0.25">
      <c r="A1144" s="7">
        <v>53</v>
      </c>
      <c r="B1144" s="7" t="s">
        <v>173</v>
      </c>
      <c r="C1144" s="7" t="s">
        <v>102</v>
      </c>
      <c r="D1144" s="7" t="s">
        <v>6</v>
      </c>
      <c r="E1144" s="7" t="s">
        <v>26</v>
      </c>
      <c r="F1144" s="7" t="s">
        <v>100</v>
      </c>
      <c r="G1144" s="7">
        <v>46000</v>
      </c>
      <c r="H1144" s="7">
        <f t="shared" si="308"/>
        <v>41703.97</v>
      </c>
      <c r="I1144" s="7">
        <f t="shared" si="309"/>
        <v>1320.2</v>
      </c>
      <c r="J1144" s="7">
        <f t="shared" si="298"/>
        <v>3265.9999999999995</v>
      </c>
      <c r="K1144" s="7">
        <f t="shared" si="299"/>
        <v>506.00000000000006</v>
      </c>
      <c r="L1144" s="7">
        <f t="shared" si="300"/>
        <v>1398.4</v>
      </c>
      <c r="M1144" s="7">
        <f t="shared" si="301"/>
        <v>3261.4</v>
      </c>
      <c r="N1144" s="7">
        <v>1577.43</v>
      </c>
      <c r="O1144" s="7">
        <f t="shared" si="302"/>
        <v>11329.43</v>
      </c>
      <c r="P1144" s="7">
        <v>25</v>
      </c>
      <c r="Q1144" s="7">
        <v>0</v>
      </c>
      <c r="R1144" s="7">
        <v>0</v>
      </c>
      <c r="S1144" s="7">
        <v>0</v>
      </c>
      <c r="T1144" s="7">
        <v>100</v>
      </c>
      <c r="U1144" s="7">
        <v>0</v>
      </c>
      <c r="V1144" s="7">
        <v>0</v>
      </c>
      <c r="W1144" s="7">
        <f t="shared" si="313"/>
        <v>125</v>
      </c>
      <c r="X1144" s="7">
        <f t="shared" si="305"/>
        <v>4296.0300000000007</v>
      </c>
      <c r="Y1144" s="7">
        <f t="shared" si="311"/>
        <v>6527.4</v>
      </c>
      <c r="Z1144" s="7">
        <f t="shared" si="307"/>
        <v>41578.97</v>
      </c>
      <c r="AA1144" s="7" t="s">
        <v>617</v>
      </c>
      <c r="AB1144" s="7">
        <v>2023</v>
      </c>
    </row>
    <row r="1145" spans="1:28" x14ac:dyDescent="0.25">
      <c r="A1145" s="7">
        <v>54</v>
      </c>
      <c r="B1145" s="7" t="s">
        <v>177</v>
      </c>
      <c r="C1145" s="7" t="s">
        <v>102</v>
      </c>
      <c r="D1145" s="7" t="s">
        <v>22</v>
      </c>
      <c r="E1145" s="7" t="s">
        <v>26</v>
      </c>
      <c r="F1145" s="7" t="s">
        <v>100</v>
      </c>
      <c r="G1145" s="7">
        <v>46000</v>
      </c>
      <c r="H1145" s="7">
        <f t="shared" si="308"/>
        <v>43281.4</v>
      </c>
      <c r="I1145" s="7">
        <f t="shared" si="309"/>
        <v>1320.2</v>
      </c>
      <c r="J1145" s="7">
        <f t="shared" si="298"/>
        <v>3265.9999999999995</v>
      </c>
      <c r="K1145" s="7">
        <f t="shared" si="299"/>
        <v>506.00000000000006</v>
      </c>
      <c r="L1145" s="7">
        <f t="shared" si="300"/>
        <v>1398.4</v>
      </c>
      <c r="M1145" s="7">
        <f t="shared" si="301"/>
        <v>3261.4</v>
      </c>
      <c r="N1145" s="7">
        <v>0</v>
      </c>
      <c r="O1145" s="7">
        <f t="shared" si="302"/>
        <v>9752</v>
      </c>
      <c r="P1145" s="7">
        <v>25</v>
      </c>
      <c r="Q1145" s="7">
        <v>0</v>
      </c>
      <c r="R1145" s="7">
        <v>0</v>
      </c>
      <c r="S1145" s="7">
        <v>518.66999999999996</v>
      </c>
      <c r="T1145" s="7">
        <v>100</v>
      </c>
      <c r="U1145" s="7">
        <f t="shared" si="303"/>
        <v>1289.4598750000005</v>
      </c>
      <c r="V1145" s="7">
        <v>0</v>
      </c>
      <c r="W1145" s="7">
        <f t="shared" si="313"/>
        <v>1933.1298750000005</v>
      </c>
      <c r="X1145" s="7">
        <f t="shared" si="305"/>
        <v>2718.6000000000004</v>
      </c>
      <c r="Y1145" s="7">
        <f t="shared" si="311"/>
        <v>6527.4</v>
      </c>
      <c r="Z1145" s="7">
        <f t="shared" si="307"/>
        <v>41348.270124999995</v>
      </c>
      <c r="AA1145" s="7" t="s">
        <v>617</v>
      </c>
      <c r="AB1145" s="7">
        <v>2023</v>
      </c>
    </row>
    <row r="1146" spans="1:28" x14ac:dyDescent="0.25">
      <c r="A1146" s="7">
        <v>55</v>
      </c>
      <c r="B1146" s="7" t="s">
        <v>178</v>
      </c>
      <c r="C1146" s="7" t="s">
        <v>103</v>
      </c>
      <c r="D1146" s="7" t="s">
        <v>6</v>
      </c>
      <c r="E1146" s="7" t="s">
        <v>32</v>
      </c>
      <c r="F1146" s="7" t="s">
        <v>100</v>
      </c>
      <c r="G1146" s="7">
        <v>36000</v>
      </c>
      <c r="H1146" s="7">
        <f>+G1146-(I1146+L1146+N1146)</f>
        <v>33872.400000000001</v>
      </c>
      <c r="I1146" s="7">
        <f t="shared" si="309"/>
        <v>1033.2</v>
      </c>
      <c r="J1146" s="7">
        <f t="shared" si="298"/>
        <v>2555.9999999999995</v>
      </c>
      <c r="K1146" s="7">
        <f t="shared" si="299"/>
        <v>396.00000000000006</v>
      </c>
      <c r="L1146" s="7">
        <f t="shared" si="300"/>
        <v>1094.4000000000001</v>
      </c>
      <c r="M1146" s="7">
        <f t="shared" si="301"/>
        <v>2552.4</v>
      </c>
      <c r="N1146" s="7">
        <v>0</v>
      </c>
      <c r="O1146" s="7">
        <f>+I1146+J1146+K1146+L1146+M1146+N1146</f>
        <v>7632</v>
      </c>
      <c r="P1146" s="7">
        <v>25</v>
      </c>
      <c r="Q1146" s="7">
        <v>0</v>
      </c>
      <c r="R1146" s="7">
        <v>0</v>
      </c>
      <c r="S1146" s="7">
        <v>0</v>
      </c>
      <c r="T1146" s="7">
        <v>100</v>
      </c>
      <c r="U1146" s="7">
        <v>0</v>
      </c>
      <c r="V1146" s="7">
        <v>0</v>
      </c>
      <c r="W1146" s="7">
        <f t="shared" si="313"/>
        <v>125</v>
      </c>
      <c r="X1146" s="7">
        <f t="shared" si="305"/>
        <v>2127.6000000000004</v>
      </c>
      <c r="Y1146" s="7">
        <f t="shared" si="311"/>
        <v>5108.3999999999996</v>
      </c>
      <c r="Z1146" s="7">
        <f t="shared" si="307"/>
        <v>33747.4</v>
      </c>
      <c r="AA1146" s="7" t="s">
        <v>617</v>
      </c>
      <c r="AB1146" s="7">
        <v>2023</v>
      </c>
    </row>
    <row r="1147" spans="1:28" x14ac:dyDescent="0.25">
      <c r="A1147" s="7">
        <v>56</v>
      </c>
      <c r="B1147" s="7" t="s">
        <v>817</v>
      </c>
      <c r="C1147" s="7" t="s">
        <v>102</v>
      </c>
      <c r="D1147" s="7" t="s">
        <v>793</v>
      </c>
      <c r="E1147" s="7" t="s">
        <v>33</v>
      </c>
      <c r="F1147" s="7" t="s">
        <v>100</v>
      </c>
      <c r="G1147" s="7">
        <v>30000</v>
      </c>
      <c r="H1147" s="7">
        <f t="shared" si="308"/>
        <v>28227</v>
      </c>
      <c r="I1147" s="7">
        <f t="shared" si="309"/>
        <v>861</v>
      </c>
      <c r="J1147" s="7">
        <f t="shared" si="298"/>
        <v>2130</v>
      </c>
      <c r="K1147" s="7">
        <f t="shared" si="299"/>
        <v>330.00000000000006</v>
      </c>
      <c r="L1147" s="7">
        <f t="shared" si="300"/>
        <v>912</v>
      </c>
      <c r="M1147" s="7">
        <f t="shared" si="301"/>
        <v>2127</v>
      </c>
      <c r="N1147" s="7">
        <v>0</v>
      </c>
      <c r="O1147" s="7">
        <f t="shared" ref="O1147:O1154" si="314">+I1147+J1147+K1147+L1147+M1147+N1147</f>
        <v>6360</v>
      </c>
      <c r="P1147" s="7">
        <v>25</v>
      </c>
      <c r="Q1147" s="7">
        <v>0</v>
      </c>
      <c r="R1147" s="7">
        <v>0</v>
      </c>
      <c r="S1147" s="7">
        <v>0</v>
      </c>
      <c r="T1147" s="7">
        <v>100</v>
      </c>
      <c r="U1147" s="7">
        <v>0</v>
      </c>
      <c r="V1147" s="7">
        <v>0</v>
      </c>
      <c r="W1147" s="7">
        <f t="shared" si="313"/>
        <v>125</v>
      </c>
      <c r="X1147" s="7">
        <f t="shared" si="305"/>
        <v>1773</v>
      </c>
      <c r="Y1147" s="7">
        <f t="shared" si="311"/>
        <v>4257</v>
      </c>
      <c r="Z1147" s="7">
        <f t="shared" si="307"/>
        <v>28102</v>
      </c>
      <c r="AA1147" s="7" t="s">
        <v>617</v>
      </c>
      <c r="AB1147" s="7">
        <v>2023</v>
      </c>
    </row>
    <row r="1148" spans="1:28" x14ac:dyDescent="0.25">
      <c r="A1148" s="7">
        <v>57</v>
      </c>
      <c r="B1148" s="7" t="s">
        <v>818</v>
      </c>
      <c r="C1148" s="7" t="s">
        <v>102</v>
      </c>
      <c r="D1148" s="7" t="s">
        <v>793</v>
      </c>
      <c r="E1148" s="7" t="s">
        <v>32</v>
      </c>
      <c r="F1148" s="7" t="s">
        <v>100</v>
      </c>
      <c r="G1148" s="7">
        <v>30000</v>
      </c>
      <c r="H1148" s="7">
        <f t="shared" si="308"/>
        <v>28227</v>
      </c>
      <c r="I1148" s="7">
        <f t="shared" si="309"/>
        <v>861</v>
      </c>
      <c r="J1148" s="7">
        <f t="shared" si="298"/>
        <v>2130</v>
      </c>
      <c r="K1148" s="7">
        <f t="shared" si="299"/>
        <v>330.00000000000006</v>
      </c>
      <c r="L1148" s="7">
        <f t="shared" si="300"/>
        <v>912</v>
      </c>
      <c r="M1148" s="7">
        <f t="shared" si="301"/>
        <v>2127</v>
      </c>
      <c r="N1148" s="7">
        <v>0</v>
      </c>
      <c r="O1148" s="7">
        <f t="shared" si="314"/>
        <v>6360</v>
      </c>
      <c r="P1148" s="7">
        <v>25</v>
      </c>
      <c r="Q1148" s="7">
        <v>0</v>
      </c>
      <c r="R1148" s="7">
        <v>0</v>
      </c>
      <c r="S1148" s="7">
        <v>0</v>
      </c>
      <c r="T1148" s="7">
        <v>100</v>
      </c>
      <c r="U1148" s="7">
        <v>0</v>
      </c>
      <c r="V1148" s="7">
        <v>0</v>
      </c>
      <c r="W1148" s="7">
        <f t="shared" si="313"/>
        <v>125</v>
      </c>
      <c r="X1148" s="7">
        <f t="shared" si="305"/>
        <v>1773</v>
      </c>
      <c r="Y1148" s="7">
        <f t="shared" si="311"/>
        <v>4257</v>
      </c>
      <c r="Z1148" s="7">
        <f t="shared" si="307"/>
        <v>28102</v>
      </c>
      <c r="AA1148" s="7" t="s">
        <v>617</v>
      </c>
      <c r="AB1148" s="7">
        <v>2023</v>
      </c>
    </row>
    <row r="1149" spans="1:28" x14ac:dyDescent="0.25">
      <c r="A1149" s="7">
        <v>58</v>
      </c>
      <c r="B1149" s="7" t="s">
        <v>819</v>
      </c>
      <c r="C1149" s="7" t="s">
        <v>103</v>
      </c>
      <c r="D1149" s="7" t="s">
        <v>6</v>
      </c>
      <c r="E1149" s="7" t="s">
        <v>32</v>
      </c>
      <c r="F1149" s="7" t="s">
        <v>100</v>
      </c>
      <c r="G1149" s="7">
        <v>30000</v>
      </c>
      <c r="H1149" s="7">
        <f>+G1149-(I1149+L1149+N1149)</f>
        <v>28227</v>
      </c>
      <c r="I1149" s="7">
        <f t="shared" si="309"/>
        <v>861</v>
      </c>
      <c r="J1149" s="7">
        <f t="shared" si="298"/>
        <v>2130</v>
      </c>
      <c r="K1149" s="7">
        <f t="shared" si="299"/>
        <v>330.00000000000006</v>
      </c>
      <c r="L1149" s="7">
        <f t="shared" si="300"/>
        <v>912</v>
      </c>
      <c r="M1149" s="7">
        <f t="shared" si="301"/>
        <v>2127</v>
      </c>
      <c r="N1149" s="7">
        <v>0</v>
      </c>
      <c r="O1149" s="7">
        <f t="shared" si="314"/>
        <v>6360</v>
      </c>
      <c r="P1149" s="7">
        <v>25</v>
      </c>
      <c r="Q1149" s="7">
        <v>0</v>
      </c>
      <c r="R1149" s="7">
        <v>0</v>
      </c>
      <c r="S1149" s="7">
        <v>135</v>
      </c>
      <c r="T1149" s="7">
        <v>100</v>
      </c>
      <c r="U1149" s="7">
        <v>0</v>
      </c>
      <c r="V1149" s="7">
        <v>0</v>
      </c>
      <c r="W1149" s="7">
        <f t="shared" si="313"/>
        <v>260</v>
      </c>
      <c r="X1149" s="7">
        <f t="shared" si="305"/>
        <v>1773</v>
      </c>
      <c r="Y1149" s="7">
        <f t="shared" si="311"/>
        <v>4257</v>
      </c>
      <c r="Z1149" s="7">
        <f t="shared" si="307"/>
        <v>27967</v>
      </c>
      <c r="AA1149" s="7" t="s">
        <v>617</v>
      </c>
      <c r="AB1149" s="7">
        <v>2023</v>
      </c>
    </row>
    <row r="1150" spans="1:28" x14ac:dyDescent="0.25">
      <c r="A1150" s="7">
        <v>59</v>
      </c>
      <c r="B1150" s="7" t="s">
        <v>820</v>
      </c>
      <c r="C1150" s="7" t="s">
        <v>102</v>
      </c>
      <c r="D1150" s="7" t="s">
        <v>821</v>
      </c>
      <c r="E1150" s="7" t="s">
        <v>32</v>
      </c>
      <c r="F1150" s="7" t="s">
        <v>100</v>
      </c>
      <c r="G1150" s="7">
        <v>46000</v>
      </c>
      <c r="H1150" s="7">
        <f t="shared" si="308"/>
        <v>43281.4</v>
      </c>
      <c r="I1150" s="7">
        <f t="shared" si="309"/>
        <v>1320.2</v>
      </c>
      <c r="J1150" s="7">
        <f t="shared" si="298"/>
        <v>3265.9999999999995</v>
      </c>
      <c r="K1150" s="7">
        <f t="shared" si="299"/>
        <v>506.00000000000006</v>
      </c>
      <c r="L1150" s="7">
        <f t="shared" si="300"/>
        <v>1398.4</v>
      </c>
      <c r="M1150" s="7">
        <f t="shared" si="301"/>
        <v>3261.4</v>
      </c>
      <c r="N1150" s="7">
        <v>0</v>
      </c>
      <c r="O1150" s="7">
        <f t="shared" si="314"/>
        <v>9752</v>
      </c>
      <c r="P1150" s="7">
        <v>25</v>
      </c>
      <c r="Q1150" s="7">
        <v>500</v>
      </c>
      <c r="R1150" s="7">
        <v>0</v>
      </c>
      <c r="S1150" s="7">
        <v>0</v>
      </c>
      <c r="T1150" s="7">
        <v>100</v>
      </c>
      <c r="U1150" s="7">
        <v>0</v>
      </c>
      <c r="V1150" s="7">
        <v>0</v>
      </c>
      <c r="W1150" s="7">
        <f t="shared" si="313"/>
        <v>625</v>
      </c>
      <c r="X1150" s="7">
        <f t="shared" si="305"/>
        <v>2718.6000000000004</v>
      </c>
      <c r="Y1150" s="7">
        <f t="shared" si="311"/>
        <v>6527.4</v>
      </c>
      <c r="Z1150" s="7">
        <f t="shared" si="307"/>
        <v>42656.4</v>
      </c>
      <c r="AA1150" s="7" t="s">
        <v>617</v>
      </c>
      <c r="AB1150" s="7">
        <v>2023</v>
      </c>
    </row>
    <row r="1151" spans="1:28" x14ac:dyDescent="0.25">
      <c r="A1151" s="7">
        <v>60</v>
      </c>
      <c r="B1151" s="7" t="s">
        <v>822</v>
      </c>
      <c r="C1151" s="7" t="s">
        <v>103</v>
      </c>
      <c r="D1151" s="7" t="s">
        <v>12</v>
      </c>
      <c r="E1151" s="7" t="s">
        <v>32</v>
      </c>
      <c r="F1151" s="7" t="s">
        <v>100</v>
      </c>
      <c r="G1151" s="7">
        <v>46000</v>
      </c>
      <c r="H1151" s="7">
        <f t="shared" si="308"/>
        <v>43281.4</v>
      </c>
      <c r="I1151" s="7">
        <f t="shared" si="309"/>
        <v>1320.2</v>
      </c>
      <c r="J1151" s="7">
        <f t="shared" si="298"/>
        <v>3265.9999999999995</v>
      </c>
      <c r="K1151" s="7">
        <f t="shared" si="299"/>
        <v>506.00000000000006</v>
      </c>
      <c r="L1151" s="7">
        <f t="shared" si="300"/>
        <v>1398.4</v>
      </c>
      <c r="M1151" s="7">
        <f t="shared" si="301"/>
        <v>3261.4</v>
      </c>
      <c r="N1151" s="7">
        <v>0</v>
      </c>
      <c r="O1151" s="7">
        <f t="shared" si="314"/>
        <v>9752</v>
      </c>
      <c r="P1151" s="7">
        <v>25</v>
      </c>
      <c r="Q1151" s="7">
        <v>0</v>
      </c>
      <c r="R1151" s="7">
        <v>0</v>
      </c>
      <c r="S1151" s="7">
        <v>986.69</v>
      </c>
      <c r="T1151" s="7">
        <v>100</v>
      </c>
      <c r="U1151" s="7">
        <f t="shared" si="303"/>
        <v>1289.4598750000005</v>
      </c>
      <c r="V1151" s="7">
        <v>0</v>
      </c>
      <c r="W1151" s="7">
        <f t="shared" si="313"/>
        <v>2401.1498750000005</v>
      </c>
      <c r="X1151" s="7">
        <f t="shared" si="305"/>
        <v>2718.6000000000004</v>
      </c>
      <c r="Y1151" s="7">
        <f t="shared" si="311"/>
        <v>6527.4</v>
      </c>
      <c r="Z1151" s="7">
        <f t="shared" si="307"/>
        <v>40880.250124999999</v>
      </c>
      <c r="AA1151" s="7" t="s">
        <v>617</v>
      </c>
      <c r="AB1151" s="7">
        <v>2023</v>
      </c>
    </row>
    <row r="1152" spans="1:28" x14ac:dyDescent="0.25">
      <c r="A1152" s="7">
        <v>61</v>
      </c>
      <c r="B1152" s="7" t="s">
        <v>823</v>
      </c>
      <c r="C1152" s="7" t="s">
        <v>102</v>
      </c>
      <c r="D1152" s="7" t="s">
        <v>94</v>
      </c>
      <c r="E1152" s="7" t="s">
        <v>32</v>
      </c>
      <c r="F1152" s="7" t="s">
        <v>100</v>
      </c>
      <c r="G1152" s="7">
        <v>36000</v>
      </c>
      <c r="H1152" s="7">
        <f t="shared" si="308"/>
        <v>33872.400000000001</v>
      </c>
      <c r="I1152" s="7">
        <f t="shared" si="309"/>
        <v>1033.2</v>
      </c>
      <c r="J1152" s="7">
        <f t="shared" si="298"/>
        <v>2555.9999999999995</v>
      </c>
      <c r="K1152" s="7">
        <f t="shared" si="299"/>
        <v>396.00000000000006</v>
      </c>
      <c r="L1152" s="7">
        <f t="shared" si="300"/>
        <v>1094.4000000000001</v>
      </c>
      <c r="M1152" s="7">
        <f t="shared" si="301"/>
        <v>2552.4</v>
      </c>
      <c r="N1152" s="7">
        <v>0</v>
      </c>
      <c r="O1152" s="7">
        <f t="shared" si="314"/>
        <v>7632</v>
      </c>
      <c r="P1152" s="7">
        <v>25</v>
      </c>
      <c r="Q1152" s="7">
        <v>0</v>
      </c>
      <c r="R1152" s="7">
        <v>0</v>
      </c>
      <c r="S1152" s="7">
        <v>398.64</v>
      </c>
      <c r="T1152" s="7">
        <v>100</v>
      </c>
      <c r="U1152" s="7">
        <v>0</v>
      </c>
      <c r="V1152" s="7">
        <v>0</v>
      </c>
      <c r="W1152" s="7">
        <f t="shared" si="313"/>
        <v>523.64</v>
      </c>
      <c r="X1152" s="7">
        <f t="shared" si="305"/>
        <v>2127.6000000000004</v>
      </c>
      <c r="Y1152" s="7">
        <f t="shared" si="311"/>
        <v>5108.3999999999996</v>
      </c>
      <c r="Z1152" s="7">
        <f t="shared" si="307"/>
        <v>33348.76</v>
      </c>
      <c r="AA1152" s="7" t="s">
        <v>617</v>
      </c>
      <c r="AB1152" s="7">
        <v>2023</v>
      </c>
    </row>
    <row r="1153" spans="1:28" x14ac:dyDescent="0.25">
      <c r="A1153" s="7">
        <v>62</v>
      </c>
      <c r="B1153" s="7" t="s">
        <v>824</v>
      </c>
      <c r="C1153" s="7" t="s">
        <v>103</v>
      </c>
      <c r="D1153" s="7" t="s">
        <v>22</v>
      </c>
      <c r="E1153" s="7" t="s">
        <v>32</v>
      </c>
      <c r="F1153" s="7" t="s">
        <v>100</v>
      </c>
      <c r="G1153" s="7">
        <v>36000</v>
      </c>
      <c r="H1153" s="7">
        <f t="shared" si="308"/>
        <v>33872.400000000001</v>
      </c>
      <c r="I1153" s="7">
        <f t="shared" si="309"/>
        <v>1033.2</v>
      </c>
      <c r="J1153" s="7">
        <f t="shared" si="298"/>
        <v>2555.9999999999995</v>
      </c>
      <c r="K1153" s="7">
        <f t="shared" si="299"/>
        <v>396.00000000000006</v>
      </c>
      <c r="L1153" s="7">
        <f t="shared" si="300"/>
        <v>1094.4000000000001</v>
      </c>
      <c r="M1153" s="7">
        <f t="shared" si="301"/>
        <v>2552.4</v>
      </c>
      <c r="N1153" s="7">
        <v>0</v>
      </c>
      <c r="O1153" s="7">
        <f t="shared" si="314"/>
        <v>7632</v>
      </c>
      <c r="P1153" s="7">
        <v>25</v>
      </c>
      <c r="Q1153" s="7">
        <v>0</v>
      </c>
      <c r="R1153" s="7">
        <v>0</v>
      </c>
      <c r="S1153" s="7">
        <v>1070.6400000000001</v>
      </c>
      <c r="T1153" s="7">
        <v>100</v>
      </c>
      <c r="U1153" s="7">
        <v>0</v>
      </c>
      <c r="V1153" s="7">
        <v>0</v>
      </c>
      <c r="W1153" s="7">
        <f t="shared" si="313"/>
        <v>1195.6400000000001</v>
      </c>
      <c r="X1153" s="7">
        <f t="shared" si="305"/>
        <v>2127.6000000000004</v>
      </c>
      <c r="Y1153" s="7">
        <f t="shared" si="311"/>
        <v>5108.3999999999996</v>
      </c>
      <c r="Z1153" s="7">
        <f t="shared" si="307"/>
        <v>32676.76</v>
      </c>
      <c r="AA1153" s="7" t="s">
        <v>617</v>
      </c>
      <c r="AB1153" s="7">
        <v>2023</v>
      </c>
    </row>
    <row r="1154" spans="1:28" x14ac:dyDescent="0.25">
      <c r="A1154" s="7">
        <v>63</v>
      </c>
      <c r="B1154" s="7" t="s">
        <v>825</v>
      </c>
      <c r="C1154" s="7" t="s">
        <v>103</v>
      </c>
      <c r="D1154" s="7" t="s">
        <v>793</v>
      </c>
      <c r="E1154" s="7" t="s">
        <v>32</v>
      </c>
      <c r="F1154" s="7" t="s">
        <v>100</v>
      </c>
      <c r="G1154" s="7">
        <v>46000</v>
      </c>
      <c r="H1154" s="7">
        <f t="shared" si="308"/>
        <v>43281.4</v>
      </c>
      <c r="I1154" s="7">
        <f t="shared" si="309"/>
        <v>1320.2</v>
      </c>
      <c r="J1154" s="7">
        <f t="shared" si="298"/>
        <v>3265.9999999999995</v>
      </c>
      <c r="K1154" s="7">
        <f t="shared" si="299"/>
        <v>506.00000000000006</v>
      </c>
      <c r="L1154" s="7">
        <f t="shared" si="300"/>
        <v>1398.4</v>
      </c>
      <c r="M1154" s="7">
        <f t="shared" si="301"/>
        <v>3261.4</v>
      </c>
      <c r="N1154" s="7">
        <v>0</v>
      </c>
      <c r="O1154" s="7">
        <f t="shared" si="314"/>
        <v>9752</v>
      </c>
      <c r="P1154" s="7">
        <v>25</v>
      </c>
      <c r="Q1154" s="7">
        <v>0</v>
      </c>
      <c r="R1154" s="7">
        <v>0</v>
      </c>
      <c r="S1154" s="7">
        <v>0</v>
      </c>
      <c r="T1154" s="7">
        <v>100</v>
      </c>
      <c r="U1154" s="7">
        <f t="shared" ref="U1154:U1162" si="315">IF((H1154*12)&gt;867123.01,(79776+(((H1154*12)-867123.01)*0.25))/12,IF((H1154*12)&gt;624329.01,(31216+(((H1154*12)-624329.01)*0.2))/12,IF((H1154*12)&gt;416220.01,(((H1154*12)-416220.01)*0.15)/12,0)))</f>
        <v>1289.4598750000005</v>
      </c>
      <c r="V1154" s="7">
        <v>0</v>
      </c>
      <c r="W1154" s="7">
        <f t="shared" si="313"/>
        <v>1414.4598750000005</v>
      </c>
      <c r="X1154" s="7">
        <f t="shared" si="305"/>
        <v>2718.6000000000004</v>
      </c>
      <c r="Y1154" s="7">
        <f t="shared" si="311"/>
        <v>6527.4</v>
      </c>
      <c r="Z1154" s="7">
        <f t="shared" si="307"/>
        <v>41866.940125000001</v>
      </c>
      <c r="AA1154" s="7" t="s">
        <v>617</v>
      </c>
      <c r="AB1154" s="7">
        <v>2023</v>
      </c>
    </row>
    <row r="1155" spans="1:28" x14ac:dyDescent="0.25">
      <c r="A1155" s="7">
        <v>64</v>
      </c>
      <c r="B1155" s="7" t="s">
        <v>179</v>
      </c>
      <c r="C1155" s="7" t="s">
        <v>103</v>
      </c>
      <c r="D1155" s="7" t="s">
        <v>800</v>
      </c>
      <c r="E1155" s="7" t="s">
        <v>32</v>
      </c>
      <c r="F1155" s="7" t="s">
        <v>100</v>
      </c>
      <c r="G1155" s="7">
        <v>46000</v>
      </c>
      <c r="H1155" s="7">
        <f t="shared" si="308"/>
        <v>43281.4</v>
      </c>
      <c r="I1155" s="7">
        <f t="shared" si="309"/>
        <v>1320.2</v>
      </c>
      <c r="J1155" s="7">
        <f t="shared" si="298"/>
        <v>3265.9999999999995</v>
      </c>
      <c r="K1155" s="7">
        <f t="shared" si="299"/>
        <v>506.00000000000006</v>
      </c>
      <c r="L1155" s="7">
        <f t="shared" si="300"/>
        <v>1398.4</v>
      </c>
      <c r="M1155" s="7">
        <f t="shared" si="301"/>
        <v>3261.4</v>
      </c>
      <c r="N1155" s="7">
        <v>0</v>
      </c>
      <c r="O1155" s="7">
        <f t="shared" si="302"/>
        <v>9752</v>
      </c>
      <c r="P1155" s="7">
        <v>25</v>
      </c>
      <c r="Q1155" s="7">
        <v>1000</v>
      </c>
      <c r="R1155" s="7">
        <v>0</v>
      </c>
      <c r="S1155" s="7">
        <v>255.49</v>
      </c>
      <c r="T1155" s="7">
        <v>100</v>
      </c>
      <c r="U1155" s="7">
        <v>0</v>
      </c>
      <c r="V1155" s="7">
        <v>0</v>
      </c>
      <c r="W1155" s="7">
        <f t="shared" si="313"/>
        <v>1380.49</v>
      </c>
      <c r="X1155" s="7">
        <f>+I1155+L1155+N1155</f>
        <v>2718.6000000000004</v>
      </c>
      <c r="Y1155" s="7">
        <f t="shared" si="311"/>
        <v>6527.4</v>
      </c>
      <c r="Z1155" s="7">
        <f t="shared" si="307"/>
        <v>41900.910000000003</v>
      </c>
      <c r="AA1155" s="7" t="s">
        <v>617</v>
      </c>
      <c r="AB1155" s="7">
        <v>2023</v>
      </c>
    </row>
    <row r="1156" spans="1:28" x14ac:dyDescent="0.25">
      <c r="A1156" s="7">
        <v>65</v>
      </c>
      <c r="B1156" s="7" t="s">
        <v>180</v>
      </c>
      <c r="C1156" s="7" t="s">
        <v>103</v>
      </c>
      <c r="D1156" s="7" t="s">
        <v>22</v>
      </c>
      <c r="E1156" s="7" t="s">
        <v>32</v>
      </c>
      <c r="F1156" s="7" t="s">
        <v>100</v>
      </c>
      <c r="G1156" s="7">
        <v>36000</v>
      </c>
      <c r="H1156" s="7">
        <f t="shared" si="308"/>
        <v>32294.97</v>
      </c>
      <c r="I1156" s="7">
        <f t="shared" si="309"/>
        <v>1033.2</v>
      </c>
      <c r="J1156" s="7">
        <f t="shared" si="298"/>
        <v>2555.9999999999995</v>
      </c>
      <c r="K1156" s="7">
        <f t="shared" si="299"/>
        <v>396.00000000000006</v>
      </c>
      <c r="L1156" s="7">
        <f t="shared" si="300"/>
        <v>1094.4000000000001</v>
      </c>
      <c r="M1156" s="7">
        <f t="shared" si="301"/>
        <v>2552.4</v>
      </c>
      <c r="N1156" s="7">
        <v>1577.43</v>
      </c>
      <c r="O1156" s="7">
        <f t="shared" si="302"/>
        <v>9209.43</v>
      </c>
      <c r="P1156" s="7">
        <v>25</v>
      </c>
      <c r="Q1156" s="7">
        <v>0</v>
      </c>
      <c r="R1156" s="7">
        <v>0</v>
      </c>
      <c r="S1156" s="7">
        <v>1380.92</v>
      </c>
      <c r="T1156" s="7">
        <v>100</v>
      </c>
      <c r="U1156" s="7">
        <v>0</v>
      </c>
      <c r="V1156" s="7">
        <v>0</v>
      </c>
      <c r="W1156" s="7">
        <f t="shared" si="313"/>
        <v>1505.92</v>
      </c>
      <c r="X1156" s="7">
        <f>+I1156+L1156+N1156</f>
        <v>3705.0300000000007</v>
      </c>
      <c r="Y1156" s="7">
        <f t="shared" si="311"/>
        <v>5108.3999999999996</v>
      </c>
      <c r="Z1156" s="7">
        <f t="shared" si="307"/>
        <v>30789.05</v>
      </c>
      <c r="AA1156" s="7" t="s">
        <v>617</v>
      </c>
      <c r="AB1156" s="7">
        <v>2023</v>
      </c>
    </row>
    <row r="1157" spans="1:28" x14ac:dyDescent="0.25">
      <c r="A1157" s="7">
        <v>66</v>
      </c>
      <c r="B1157" s="7" t="s">
        <v>183</v>
      </c>
      <c r="C1157" s="7" t="s">
        <v>103</v>
      </c>
      <c r="D1157" s="7" t="s">
        <v>22</v>
      </c>
      <c r="E1157" s="7" t="s">
        <v>52</v>
      </c>
      <c r="F1157" s="7" t="s">
        <v>100</v>
      </c>
      <c r="G1157" s="7">
        <v>36000</v>
      </c>
      <c r="H1157" s="7">
        <f t="shared" si="308"/>
        <v>33872.400000000001</v>
      </c>
      <c r="I1157" s="7">
        <f t="shared" si="309"/>
        <v>1033.2</v>
      </c>
      <c r="J1157" s="7">
        <f t="shared" ref="J1157:J1197" si="316">IF(G1157&lt;=325250,G1157*7.1%,23092.75)</f>
        <v>2555.9999999999995</v>
      </c>
      <c r="K1157" s="7">
        <f t="shared" ref="K1157:K1197" si="317">IF(G1157&lt;=65050,G1157*1.1%,715.55)</f>
        <v>396.00000000000006</v>
      </c>
      <c r="L1157" s="7">
        <f t="shared" ref="L1157:L1197" si="318">IF(G1157&lt;=162625,G1157*3.04%,4943.8)</f>
        <v>1094.4000000000001</v>
      </c>
      <c r="M1157" s="7">
        <f t="shared" ref="M1157:M1197" si="319">IF(G1157&lt;=162625,G1157*7.09%,11530.11)</f>
        <v>2552.4</v>
      </c>
      <c r="N1157" s="7">
        <v>0</v>
      </c>
      <c r="O1157" s="7">
        <f t="shared" ref="O1157:O1197" si="320">+I1157+J1157+K1157+L1157+M1157+N1157</f>
        <v>7632</v>
      </c>
      <c r="P1157" s="7">
        <v>25</v>
      </c>
      <c r="Q1157" s="7">
        <v>1500</v>
      </c>
      <c r="R1157" s="7">
        <v>0</v>
      </c>
      <c r="S1157" s="7">
        <v>794</v>
      </c>
      <c r="T1157" s="7">
        <v>100</v>
      </c>
      <c r="U1157" s="7">
        <v>0</v>
      </c>
      <c r="V1157" s="7">
        <v>0</v>
      </c>
      <c r="W1157" s="7">
        <f t="shared" si="313"/>
        <v>2419</v>
      </c>
      <c r="X1157" s="7">
        <f t="shared" ref="X1157:X1192" si="321">+I1157+L1157+N1157</f>
        <v>2127.6000000000004</v>
      </c>
      <c r="Y1157" s="7">
        <f t="shared" si="311"/>
        <v>5108.3999999999996</v>
      </c>
      <c r="Z1157" s="7">
        <f t="shared" ref="Z1157:Z1197" si="322">+G1157-(W1157+X1157)</f>
        <v>31453.4</v>
      </c>
      <c r="AA1157" s="7" t="s">
        <v>617</v>
      </c>
      <c r="AB1157" s="7">
        <v>2023</v>
      </c>
    </row>
    <row r="1158" spans="1:28" x14ac:dyDescent="0.25">
      <c r="A1158" s="7">
        <v>67</v>
      </c>
      <c r="B1158" s="7" t="s">
        <v>185</v>
      </c>
      <c r="C1158" s="7" t="s">
        <v>103</v>
      </c>
      <c r="D1158" s="7" t="s">
        <v>22</v>
      </c>
      <c r="E1158" s="7" t="s">
        <v>789</v>
      </c>
      <c r="F1158" s="7" t="s">
        <v>100</v>
      </c>
      <c r="G1158" s="7">
        <v>46000</v>
      </c>
      <c r="H1158" s="7">
        <f t="shared" ref="H1158:H1197" si="323">+G1158-(I1158+L1158+N1158)</f>
        <v>43281.4</v>
      </c>
      <c r="I1158" s="7">
        <f t="shared" ref="I1158:I1197" si="324">IF(G1158&lt;=325250,G1158*2.87%,9334.68)</f>
        <v>1320.2</v>
      </c>
      <c r="J1158" s="7">
        <f t="shared" si="316"/>
        <v>3265.9999999999995</v>
      </c>
      <c r="K1158" s="7">
        <f t="shared" si="317"/>
        <v>506.00000000000006</v>
      </c>
      <c r="L1158" s="7">
        <f t="shared" si="318"/>
        <v>1398.4</v>
      </c>
      <c r="M1158" s="7">
        <f t="shared" si="319"/>
        <v>3261.4</v>
      </c>
      <c r="N1158" s="7">
        <v>0</v>
      </c>
      <c r="O1158" s="7">
        <f t="shared" si="320"/>
        <v>9752</v>
      </c>
      <c r="P1158" s="7">
        <v>25</v>
      </c>
      <c r="Q1158" s="7">
        <v>200</v>
      </c>
      <c r="R1158" s="7">
        <v>0</v>
      </c>
      <c r="S1158" s="7">
        <v>1215.92</v>
      </c>
      <c r="T1158" s="7">
        <v>100</v>
      </c>
      <c r="U1158" s="7">
        <f t="shared" si="315"/>
        <v>1289.4598750000005</v>
      </c>
      <c r="V1158" s="7">
        <v>0</v>
      </c>
      <c r="W1158" s="7">
        <f t="shared" si="313"/>
        <v>2830.3798750000005</v>
      </c>
      <c r="X1158" s="7">
        <f t="shared" si="321"/>
        <v>2718.6000000000004</v>
      </c>
      <c r="Y1158" s="7">
        <f t="shared" si="311"/>
        <v>6527.4</v>
      </c>
      <c r="Z1158" s="7">
        <f t="shared" si="322"/>
        <v>40451.020124999995</v>
      </c>
      <c r="AA1158" s="7" t="s">
        <v>617</v>
      </c>
      <c r="AB1158" s="7">
        <v>2023</v>
      </c>
    </row>
    <row r="1159" spans="1:28" x14ac:dyDescent="0.25">
      <c r="A1159" s="7">
        <v>68</v>
      </c>
      <c r="B1159" s="7" t="s">
        <v>186</v>
      </c>
      <c r="C1159" s="7" t="s">
        <v>102</v>
      </c>
      <c r="D1159" s="7" t="s">
        <v>17</v>
      </c>
      <c r="E1159" s="7" t="s">
        <v>36</v>
      </c>
      <c r="F1159" s="7" t="s">
        <v>100</v>
      </c>
      <c r="G1159" s="7">
        <v>46000</v>
      </c>
      <c r="H1159" s="7">
        <f t="shared" si="323"/>
        <v>43281.4</v>
      </c>
      <c r="I1159" s="7">
        <f t="shared" si="324"/>
        <v>1320.2</v>
      </c>
      <c r="J1159" s="7">
        <f t="shared" si="316"/>
        <v>3265.9999999999995</v>
      </c>
      <c r="K1159" s="7">
        <f t="shared" si="317"/>
        <v>506.00000000000006</v>
      </c>
      <c r="L1159" s="7">
        <f t="shared" si="318"/>
        <v>1398.4</v>
      </c>
      <c r="M1159" s="7">
        <f t="shared" si="319"/>
        <v>3261.4</v>
      </c>
      <c r="N1159" s="7">
        <v>0</v>
      </c>
      <c r="O1159" s="7">
        <f t="shared" si="320"/>
        <v>9752</v>
      </c>
      <c r="P1159" s="7">
        <v>25</v>
      </c>
      <c r="Q1159" s="7">
        <v>0</v>
      </c>
      <c r="R1159" s="7">
        <v>0</v>
      </c>
      <c r="S1159" s="7">
        <v>514.26</v>
      </c>
      <c r="T1159" s="7">
        <v>100</v>
      </c>
      <c r="U1159" s="7">
        <v>0</v>
      </c>
      <c r="V1159" s="7">
        <v>0</v>
      </c>
      <c r="W1159" s="7">
        <f t="shared" si="313"/>
        <v>639.26</v>
      </c>
      <c r="X1159" s="7">
        <f t="shared" si="321"/>
        <v>2718.6000000000004</v>
      </c>
      <c r="Y1159" s="7">
        <f t="shared" si="311"/>
        <v>6527.4</v>
      </c>
      <c r="Z1159" s="7">
        <f t="shared" si="322"/>
        <v>42642.14</v>
      </c>
      <c r="AA1159" s="7" t="s">
        <v>617</v>
      </c>
      <c r="AB1159" s="7">
        <v>2023</v>
      </c>
    </row>
    <row r="1160" spans="1:28" x14ac:dyDescent="0.25">
      <c r="A1160" s="7">
        <v>69</v>
      </c>
      <c r="B1160" s="7" t="s">
        <v>188</v>
      </c>
      <c r="C1160" s="7" t="s">
        <v>102</v>
      </c>
      <c r="D1160" s="7" t="s">
        <v>10</v>
      </c>
      <c r="E1160" s="7" t="s">
        <v>33</v>
      </c>
      <c r="F1160" s="7" t="s">
        <v>100</v>
      </c>
      <c r="G1160" s="7">
        <v>36000</v>
      </c>
      <c r="H1160" s="7">
        <f t="shared" si="323"/>
        <v>30717.54</v>
      </c>
      <c r="I1160" s="7">
        <f t="shared" si="324"/>
        <v>1033.2</v>
      </c>
      <c r="J1160" s="7">
        <f t="shared" si="316"/>
        <v>2555.9999999999995</v>
      </c>
      <c r="K1160" s="7">
        <f t="shared" si="317"/>
        <v>396.00000000000006</v>
      </c>
      <c r="L1160" s="7">
        <f t="shared" si="318"/>
        <v>1094.4000000000001</v>
      </c>
      <c r="M1160" s="7">
        <f t="shared" si="319"/>
        <v>2552.4</v>
      </c>
      <c r="N1160" s="7">
        <v>3154.86</v>
      </c>
      <c r="O1160" s="7">
        <f t="shared" si="320"/>
        <v>10786.86</v>
      </c>
      <c r="P1160" s="7">
        <v>25</v>
      </c>
      <c r="Q1160" s="7">
        <v>0</v>
      </c>
      <c r="R1160" s="7">
        <v>0</v>
      </c>
      <c r="S1160" s="7">
        <v>1954.57</v>
      </c>
      <c r="T1160" s="7">
        <v>100</v>
      </c>
      <c r="U1160" s="7">
        <v>0</v>
      </c>
      <c r="V1160" s="7">
        <v>0</v>
      </c>
      <c r="W1160" s="7">
        <f t="shared" si="313"/>
        <v>2079.5699999999997</v>
      </c>
      <c r="X1160" s="7">
        <f t="shared" si="321"/>
        <v>5282.4600000000009</v>
      </c>
      <c r="Y1160" s="7">
        <f t="shared" si="311"/>
        <v>5108.3999999999996</v>
      </c>
      <c r="Z1160" s="7">
        <f t="shared" si="322"/>
        <v>28637.97</v>
      </c>
      <c r="AA1160" s="7" t="s">
        <v>617</v>
      </c>
      <c r="AB1160" s="7">
        <v>2023</v>
      </c>
    </row>
    <row r="1161" spans="1:28" x14ac:dyDescent="0.25">
      <c r="A1161" s="7">
        <v>70</v>
      </c>
      <c r="B1161" s="7" t="s">
        <v>190</v>
      </c>
      <c r="C1161" s="7" t="s">
        <v>102</v>
      </c>
      <c r="D1161" s="7" t="s">
        <v>801</v>
      </c>
      <c r="E1161" s="7" t="s">
        <v>38</v>
      </c>
      <c r="F1161" s="7" t="s">
        <v>100</v>
      </c>
      <c r="G1161" s="7">
        <v>36000</v>
      </c>
      <c r="H1161" s="7">
        <f t="shared" si="323"/>
        <v>33872.400000000001</v>
      </c>
      <c r="I1161" s="7">
        <f t="shared" si="324"/>
        <v>1033.2</v>
      </c>
      <c r="J1161" s="7">
        <f t="shared" si="316"/>
        <v>2555.9999999999995</v>
      </c>
      <c r="K1161" s="7">
        <f t="shared" si="317"/>
        <v>396.00000000000006</v>
      </c>
      <c r="L1161" s="7">
        <f t="shared" si="318"/>
        <v>1094.4000000000001</v>
      </c>
      <c r="M1161" s="7">
        <f t="shared" si="319"/>
        <v>2552.4</v>
      </c>
      <c r="N1161" s="7">
        <v>0</v>
      </c>
      <c r="O1161" s="7">
        <f t="shared" si="320"/>
        <v>7632</v>
      </c>
      <c r="P1161" s="7">
        <v>25</v>
      </c>
      <c r="Q1161" s="7">
        <v>6490.89</v>
      </c>
      <c r="R1161" s="7">
        <v>0</v>
      </c>
      <c r="S1161" s="7">
        <v>398.64</v>
      </c>
      <c r="T1161" s="7">
        <v>100</v>
      </c>
      <c r="U1161" s="7">
        <v>0</v>
      </c>
      <c r="V1161" s="7">
        <v>0</v>
      </c>
      <c r="W1161" s="7">
        <f t="shared" si="313"/>
        <v>7014.5300000000007</v>
      </c>
      <c r="X1161" s="7">
        <f t="shared" si="321"/>
        <v>2127.6000000000004</v>
      </c>
      <c r="Y1161" s="7">
        <f t="shared" si="311"/>
        <v>5108.3999999999996</v>
      </c>
      <c r="Z1161" s="7">
        <f t="shared" si="322"/>
        <v>26857.87</v>
      </c>
      <c r="AA1161" s="7" t="s">
        <v>617</v>
      </c>
      <c r="AB1161" s="7">
        <v>2023</v>
      </c>
    </row>
    <row r="1162" spans="1:28" x14ac:dyDescent="0.25">
      <c r="A1162" s="7">
        <v>71</v>
      </c>
      <c r="B1162" s="7" t="s">
        <v>854</v>
      </c>
      <c r="C1162" s="7" t="s">
        <v>103</v>
      </c>
      <c r="D1162" s="7" t="s">
        <v>94</v>
      </c>
      <c r="E1162" s="7" t="s">
        <v>855</v>
      </c>
      <c r="F1162" s="7" t="s">
        <v>100</v>
      </c>
      <c r="G1162" s="7">
        <v>46000</v>
      </c>
      <c r="H1162" s="7">
        <f t="shared" si="323"/>
        <v>43281.4</v>
      </c>
      <c r="I1162" s="7">
        <f t="shared" si="324"/>
        <v>1320.2</v>
      </c>
      <c r="J1162" s="7">
        <f t="shared" si="316"/>
        <v>3265.9999999999995</v>
      </c>
      <c r="K1162" s="7">
        <f t="shared" si="317"/>
        <v>506.00000000000006</v>
      </c>
      <c r="L1162" s="7">
        <f t="shared" si="318"/>
        <v>1398.4</v>
      </c>
      <c r="M1162" s="7">
        <f t="shared" si="319"/>
        <v>3261.4</v>
      </c>
      <c r="N1162" s="7">
        <v>0</v>
      </c>
      <c r="O1162" s="7">
        <f t="shared" si="320"/>
        <v>9752</v>
      </c>
      <c r="P1162" s="7">
        <v>25</v>
      </c>
      <c r="Q1162" s="7">
        <v>5000</v>
      </c>
      <c r="R1162" s="7">
        <v>0</v>
      </c>
      <c r="S1162" s="7">
        <v>667.95</v>
      </c>
      <c r="T1162" s="7">
        <v>100</v>
      </c>
      <c r="U1162" s="7">
        <f t="shared" si="315"/>
        <v>1289.4598750000005</v>
      </c>
      <c r="V1162" s="7">
        <v>0</v>
      </c>
      <c r="W1162" s="7">
        <v>0</v>
      </c>
      <c r="X1162" s="7">
        <f t="shared" si="321"/>
        <v>2718.6000000000004</v>
      </c>
      <c r="Y1162" s="7">
        <f t="shared" si="311"/>
        <v>6527.4</v>
      </c>
      <c r="Z1162" s="7">
        <f t="shared" si="322"/>
        <v>43281.4</v>
      </c>
      <c r="AA1162" s="7" t="s">
        <v>617</v>
      </c>
      <c r="AB1162" s="7">
        <v>2023</v>
      </c>
    </row>
    <row r="1163" spans="1:28" x14ac:dyDescent="0.25">
      <c r="A1163" s="7">
        <v>72</v>
      </c>
      <c r="B1163" s="7" t="s">
        <v>201</v>
      </c>
      <c r="C1163" s="7" t="s">
        <v>102</v>
      </c>
      <c r="D1163" s="7" t="s">
        <v>22</v>
      </c>
      <c r="E1163" s="7" t="s">
        <v>32</v>
      </c>
      <c r="F1163" s="7" t="s">
        <v>100</v>
      </c>
      <c r="G1163" s="7">
        <v>36000</v>
      </c>
      <c r="H1163" s="7">
        <f t="shared" si="323"/>
        <v>33872.400000000001</v>
      </c>
      <c r="I1163" s="7">
        <f t="shared" si="324"/>
        <v>1033.2</v>
      </c>
      <c r="J1163" s="7">
        <f t="shared" si="316"/>
        <v>2555.9999999999995</v>
      </c>
      <c r="K1163" s="7">
        <f t="shared" si="317"/>
        <v>396.00000000000006</v>
      </c>
      <c r="L1163" s="7">
        <f t="shared" si="318"/>
        <v>1094.4000000000001</v>
      </c>
      <c r="M1163" s="7">
        <f t="shared" si="319"/>
        <v>2552.4</v>
      </c>
      <c r="N1163" s="7">
        <v>0</v>
      </c>
      <c r="O1163" s="7">
        <f t="shared" si="320"/>
        <v>7632</v>
      </c>
      <c r="P1163" s="7">
        <v>25</v>
      </c>
      <c r="Q1163" s="7">
        <v>2125.4899999999998</v>
      </c>
      <c r="R1163" s="7">
        <v>0</v>
      </c>
      <c r="S1163" s="7">
        <v>0</v>
      </c>
      <c r="T1163" s="7">
        <v>100</v>
      </c>
      <c r="U1163" s="7">
        <v>0</v>
      </c>
      <c r="V1163" s="7">
        <v>0</v>
      </c>
      <c r="W1163" s="7">
        <f t="shared" si="313"/>
        <v>2250.4899999999998</v>
      </c>
      <c r="X1163" s="7">
        <f t="shared" si="321"/>
        <v>2127.6000000000004</v>
      </c>
      <c r="Y1163" s="7">
        <f t="shared" si="311"/>
        <v>5108.3999999999996</v>
      </c>
      <c r="Z1163" s="7">
        <f t="shared" si="322"/>
        <v>31621.91</v>
      </c>
      <c r="AA1163" s="7" t="s">
        <v>617</v>
      </c>
      <c r="AB1163" s="7">
        <v>2023</v>
      </c>
    </row>
    <row r="1164" spans="1:28" x14ac:dyDescent="0.25">
      <c r="A1164" s="7">
        <v>73</v>
      </c>
      <c r="B1164" s="7" t="s">
        <v>206</v>
      </c>
      <c r="C1164" s="7" t="s">
        <v>103</v>
      </c>
      <c r="D1164" s="7" t="s">
        <v>22</v>
      </c>
      <c r="E1164" s="7" t="s">
        <v>57</v>
      </c>
      <c r="F1164" s="7" t="s">
        <v>100</v>
      </c>
      <c r="G1164" s="7">
        <v>25000</v>
      </c>
      <c r="H1164" s="7">
        <f t="shared" si="323"/>
        <v>23522.5</v>
      </c>
      <c r="I1164" s="7">
        <f t="shared" si="324"/>
        <v>717.5</v>
      </c>
      <c r="J1164" s="7">
        <f t="shared" si="316"/>
        <v>1774.9999999999998</v>
      </c>
      <c r="K1164" s="7">
        <f t="shared" si="317"/>
        <v>275</v>
      </c>
      <c r="L1164" s="7">
        <f t="shared" si="318"/>
        <v>760</v>
      </c>
      <c r="M1164" s="7">
        <f t="shared" si="319"/>
        <v>1772.5000000000002</v>
      </c>
      <c r="N1164" s="7">
        <v>0</v>
      </c>
      <c r="O1164" s="7">
        <f t="shared" si="320"/>
        <v>5300</v>
      </c>
      <c r="P1164" s="7">
        <v>25</v>
      </c>
      <c r="Q1164" s="7">
        <v>5991.65</v>
      </c>
      <c r="R1164" s="7">
        <v>0</v>
      </c>
      <c r="S1164" s="7">
        <v>0</v>
      </c>
      <c r="T1164" s="7">
        <v>100</v>
      </c>
      <c r="U1164" s="7">
        <v>0</v>
      </c>
      <c r="V1164" s="7">
        <v>0</v>
      </c>
      <c r="W1164" s="7">
        <f t="shared" si="313"/>
        <v>6116.65</v>
      </c>
      <c r="X1164" s="7">
        <f t="shared" si="321"/>
        <v>1477.5</v>
      </c>
      <c r="Y1164" s="7">
        <f t="shared" si="311"/>
        <v>3547.5</v>
      </c>
      <c r="Z1164" s="7">
        <f t="shared" si="322"/>
        <v>17405.849999999999</v>
      </c>
      <c r="AA1164" s="7" t="s">
        <v>617</v>
      </c>
      <c r="AB1164" s="7">
        <v>2023</v>
      </c>
    </row>
    <row r="1165" spans="1:28" x14ac:dyDescent="0.25">
      <c r="A1165" s="7">
        <v>74</v>
      </c>
      <c r="B1165" s="7" t="s">
        <v>207</v>
      </c>
      <c r="C1165" s="7" t="s">
        <v>103</v>
      </c>
      <c r="D1165" s="7" t="s">
        <v>6</v>
      </c>
      <c r="E1165" s="7" t="s">
        <v>28</v>
      </c>
      <c r="F1165" s="7" t="s">
        <v>100</v>
      </c>
      <c r="G1165" s="7">
        <v>25000</v>
      </c>
      <c r="H1165" s="7">
        <f t="shared" si="323"/>
        <v>23522.5</v>
      </c>
      <c r="I1165" s="7">
        <f t="shared" si="324"/>
        <v>717.5</v>
      </c>
      <c r="J1165" s="7">
        <f t="shared" si="316"/>
        <v>1774.9999999999998</v>
      </c>
      <c r="K1165" s="7">
        <f t="shared" si="317"/>
        <v>275</v>
      </c>
      <c r="L1165" s="7">
        <f t="shared" si="318"/>
        <v>760</v>
      </c>
      <c r="M1165" s="7">
        <f t="shared" si="319"/>
        <v>1772.5000000000002</v>
      </c>
      <c r="N1165" s="7">
        <v>0</v>
      </c>
      <c r="O1165" s="7">
        <f t="shared" si="320"/>
        <v>5300</v>
      </c>
      <c r="P1165" s="7">
        <v>25</v>
      </c>
      <c r="Q1165" s="7">
        <v>6940.97</v>
      </c>
      <c r="R1165" s="7">
        <v>0</v>
      </c>
      <c r="S1165" s="7">
        <v>0</v>
      </c>
      <c r="T1165" s="7">
        <v>100</v>
      </c>
      <c r="U1165" s="7">
        <v>0</v>
      </c>
      <c r="V1165" s="7">
        <v>0</v>
      </c>
      <c r="W1165" s="7">
        <f t="shared" si="313"/>
        <v>7065.97</v>
      </c>
      <c r="X1165" s="7">
        <f t="shared" si="321"/>
        <v>1477.5</v>
      </c>
      <c r="Y1165" s="7">
        <f t="shared" si="311"/>
        <v>3547.5</v>
      </c>
      <c r="Z1165" s="7">
        <f t="shared" si="322"/>
        <v>16456.53</v>
      </c>
      <c r="AA1165" s="7" t="s">
        <v>617</v>
      </c>
      <c r="AB1165" s="7">
        <v>2023</v>
      </c>
    </row>
    <row r="1166" spans="1:28" x14ac:dyDescent="0.25">
      <c r="A1166" s="7">
        <v>75</v>
      </c>
      <c r="B1166" s="7" t="s">
        <v>790</v>
      </c>
      <c r="C1166" s="7" t="s">
        <v>103</v>
      </c>
      <c r="D1166" s="7" t="s">
        <v>22</v>
      </c>
      <c r="E1166" s="7" t="s">
        <v>835</v>
      </c>
      <c r="F1166" s="7" t="s">
        <v>100</v>
      </c>
      <c r="G1166" s="7">
        <v>30000</v>
      </c>
      <c r="H1166" s="7">
        <f t="shared" si="323"/>
        <v>28227</v>
      </c>
      <c r="I1166" s="7">
        <f t="shared" si="324"/>
        <v>861</v>
      </c>
      <c r="J1166" s="7">
        <f t="shared" si="316"/>
        <v>2130</v>
      </c>
      <c r="K1166" s="7">
        <f t="shared" si="317"/>
        <v>330.00000000000006</v>
      </c>
      <c r="L1166" s="7">
        <f t="shared" si="318"/>
        <v>912</v>
      </c>
      <c r="M1166" s="7">
        <f t="shared" si="319"/>
        <v>2127</v>
      </c>
      <c r="N1166" s="7">
        <v>0</v>
      </c>
      <c r="O1166" s="7">
        <f t="shared" si="320"/>
        <v>6360</v>
      </c>
      <c r="P1166" s="7">
        <v>25</v>
      </c>
      <c r="Q1166" s="7">
        <v>200</v>
      </c>
      <c r="R1166" s="7">
        <v>0</v>
      </c>
      <c r="S1166" s="7">
        <v>0</v>
      </c>
      <c r="T1166" s="7">
        <v>100</v>
      </c>
      <c r="U1166" s="7">
        <v>0</v>
      </c>
      <c r="V1166" s="7">
        <v>0</v>
      </c>
      <c r="W1166" s="7">
        <f t="shared" si="313"/>
        <v>325</v>
      </c>
      <c r="X1166" s="7">
        <f t="shared" si="321"/>
        <v>1773</v>
      </c>
      <c r="Y1166" s="7">
        <f t="shared" si="311"/>
        <v>4257</v>
      </c>
      <c r="Z1166" s="7">
        <f t="shared" si="322"/>
        <v>27902</v>
      </c>
      <c r="AA1166" s="7" t="s">
        <v>617</v>
      </c>
      <c r="AB1166" s="7">
        <v>2023</v>
      </c>
    </row>
    <row r="1167" spans="1:28" x14ac:dyDescent="0.25">
      <c r="A1167" s="7">
        <v>76</v>
      </c>
      <c r="B1167" s="7" t="s">
        <v>815</v>
      </c>
      <c r="C1167" s="7" t="s">
        <v>102</v>
      </c>
      <c r="D1167" s="7" t="s">
        <v>811</v>
      </c>
      <c r="E1167" s="7" t="s">
        <v>619</v>
      </c>
      <c r="F1167" s="7" t="s">
        <v>85</v>
      </c>
      <c r="G1167" s="7">
        <v>30000</v>
      </c>
      <c r="H1167" s="7">
        <f t="shared" si="323"/>
        <v>28227</v>
      </c>
      <c r="I1167" s="7">
        <f t="shared" si="324"/>
        <v>861</v>
      </c>
      <c r="J1167" s="7">
        <f t="shared" si="316"/>
        <v>2130</v>
      </c>
      <c r="K1167" s="7">
        <f t="shared" si="317"/>
        <v>330.00000000000006</v>
      </c>
      <c r="L1167" s="7">
        <f t="shared" si="318"/>
        <v>912</v>
      </c>
      <c r="M1167" s="7">
        <f t="shared" si="319"/>
        <v>2127</v>
      </c>
      <c r="N1167" s="7">
        <v>0</v>
      </c>
      <c r="O1167" s="7">
        <f t="shared" si="320"/>
        <v>6360</v>
      </c>
      <c r="P1167" s="7">
        <v>25</v>
      </c>
      <c r="Q1167" s="7">
        <v>500</v>
      </c>
      <c r="R1167" s="7">
        <v>0</v>
      </c>
      <c r="S1167" s="7">
        <v>797.28</v>
      </c>
      <c r="T1167" s="7">
        <v>100</v>
      </c>
      <c r="U1167" s="7">
        <v>0</v>
      </c>
      <c r="V1167" s="7">
        <v>0</v>
      </c>
      <c r="W1167" s="7">
        <f t="shared" si="313"/>
        <v>1422.28</v>
      </c>
      <c r="X1167" s="7">
        <f t="shared" si="321"/>
        <v>1773</v>
      </c>
      <c r="Y1167" s="7">
        <f t="shared" si="311"/>
        <v>4257</v>
      </c>
      <c r="Z1167" s="7">
        <f t="shared" si="322"/>
        <v>26804.720000000001</v>
      </c>
      <c r="AA1167" s="7" t="s">
        <v>617</v>
      </c>
      <c r="AB1167" s="7">
        <v>2023</v>
      </c>
    </row>
    <row r="1168" spans="1:28" x14ac:dyDescent="0.25">
      <c r="A1168" s="7">
        <v>77</v>
      </c>
      <c r="B1168" s="7" t="s">
        <v>836</v>
      </c>
      <c r="C1168" s="7" t="s">
        <v>102</v>
      </c>
      <c r="D1168" s="7" t="s">
        <v>22</v>
      </c>
      <c r="E1168" s="7" t="s">
        <v>33</v>
      </c>
      <c r="F1168" s="7" t="s">
        <v>100</v>
      </c>
      <c r="G1168" s="7">
        <v>30000</v>
      </c>
      <c r="H1168" s="7">
        <f t="shared" si="323"/>
        <v>28227</v>
      </c>
      <c r="I1168" s="7">
        <f t="shared" si="324"/>
        <v>861</v>
      </c>
      <c r="J1168" s="7">
        <f t="shared" si="316"/>
        <v>2130</v>
      </c>
      <c r="K1168" s="7">
        <f t="shared" si="317"/>
        <v>330.00000000000006</v>
      </c>
      <c r="L1168" s="7">
        <f t="shared" si="318"/>
        <v>912</v>
      </c>
      <c r="M1168" s="7">
        <f t="shared" si="319"/>
        <v>2127</v>
      </c>
      <c r="N1168" s="7">
        <v>0</v>
      </c>
      <c r="O1168" s="7">
        <f t="shared" si="320"/>
        <v>6360</v>
      </c>
      <c r="P1168" s="7">
        <v>25</v>
      </c>
      <c r="Q1168" s="7">
        <v>2000</v>
      </c>
      <c r="R1168" s="7">
        <v>0</v>
      </c>
      <c r="S1168" s="7">
        <v>0</v>
      </c>
      <c r="T1168" s="7">
        <v>100</v>
      </c>
      <c r="U1168" s="7">
        <v>0</v>
      </c>
      <c r="V1168" s="7">
        <v>0</v>
      </c>
      <c r="W1168" s="7">
        <f t="shared" si="313"/>
        <v>2125</v>
      </c>
      <c r="X1168" s="7">
        <f t="shared" si="321"/>
        <v>1773</v>
      </c>
      <c r="Y1168" s="7">
        <f t="shared" si="311"/>
        <v>4257</v>
      </c>
      <c r="Z1168" s="7">
        <f t="shared" si="322"/>
        <v>26102</v>
      </c>
      <c r="AA1168" s="7" t="s">
        <v>617</v>
      </c>
      <c r="AB1168" s="7">
        <v>2023</v>
      </c>
    </row>
    <row r="1169" spans="1:28" x14ac:dyDescent="0.25">
      <c r="A1169" s="7">
        <v>78</v>
      </c>
      <c r="B1169" s="7" t="s">
        <v>837</v>
      </c>
      <c r="C1169" s="7" t="s">
        <v>103</v>
      </c>
      <c r="D1169" s="7" t="s">
        <v>94</v>
      </c>
      <c r="E1169" s="7" t="s">
        <v>838</v>
      </c>
      <c r="F1169" s="7" t="s">
        <v>100</v>
      </c>
      <c r="G1169" s="7">
        <v>25000</v>
      </c>
      <c r="H1169" s="7">
        <f t="shared" si="323"/>
        <v>23522.5</v>
      </c>
      <c r="I1169" s="7">
        <f t="shared" si="324"/>
        <v>717.5</v>
      </c>
      <c r="J1169" s="7">
        <f t="shared" si="316"/>
        <v>1774.9999999999998</v>
      </c>
      <c r="K1169" s="7">
        <f t="shared" si="317"/>
        <v>275</v>
      </c>
      <c r="L1169" s="7">
        <f t="shared" si="318"/>
        <v>760</v>
      </c>
      <c r="M1169" s="7">
        <f t="shared" si="319"/>
        <v>1772.5000000000002</v>
      </c>
      <c r="N1169" s="7">
        <v>0</v>
      </c>
      <c r="O1169" s="7">
        <f t="shared" si="320"/>
        <v>5300</v>
      </c>
      <c r="P1169" s="7">
        <v>25</v>
      </c>
      <c r="Q1169" s="7">
        <v>2000</v>
      </c>
      <c r="R1169" s="7">
        <v>0</v>
      </c>
      <c r="S1169" s="7">
        <v>0</v>
      </c>
      <c r="T1169" s="7">
        <v>100</v>
      </c>
      <c r="U1169" s="7">
        <v>0</v>
      </c>
      <c r="V1169" s="7">
        <v>0</v>
      </c>
      <c r="W1169" s="7">
        <f t="shared" si="313"/>
        <v>2125</v>
      </c>
      <c r="X1169" s="7">
        <f t="shared" si="321"/>
        <v>1477.5</v>
      </c>
      <c r="Y1169" s="7">
        <f t="shared" si="311"/>
        <v>3547.5</v>
      </c>
      <c r="Z1169" s="7">
        <f t="shared" si="322"/>
        <v>21397.5</v>
      </c>
      <c r="AA1169" s="7" t="s">
        <v>617</v>
      </c>
      <c r="AB1169" s="7">
        <v>2023</v>
      </c>
    </row>
    <row r="1170" spans="1:28" x14ac:dyDescent="0.25">
      <c r="A1170" s="7">
        <v>79</v>
      </c>
      <c r="B1170" s="7" t="s">
        <v>839</v>
      </c>
      <c r="C1170" s="7" t="s">
        <v>102</v>
      </c>
      <c r="D1170" s="7" t="s">
        <v>94</v>
      </c>
      <c r="E1170" s="7" t="s">
        <v>52</v>
      </c>
      <c r="F1170" s="7" t="s">
        <v>100</v>
      </c>
      <c r="G1170" s="7">
        <v>26000</v>
      </c>
      <c r="H1170" s="7">
        <f t="shared" si="323"/>
        <v>22885.97</v>
      </c>
      <c r="I1170" s="7">
        <f t="shared" si="324"/>
        <v>746.2</v>
      </c>
      <c r="J1170" s="7">
        <f t="shared" si="316"/>
        <v>1845.9999999999998</v>
      </c>
      <c r="K1170" s="7">
        <f t="shared" si="317"/>
        <v>286.00000000000006</v>
      </c>
      <c r="L1170" s="7">
        <f t="shared" si="318"/>
        <v>790.4</v>
      </c>
      <c r="M1170" s="7">
        <f t="shared" si="319"/>
        <v>1843.4</v>
      </c>
      <c r="N1170" s="7">
        <v>1577.43</v>
      </c>
      <c r="O1170" s="7">
        <f t="shared" si="320"/>
        <v>7089.43</v>
      </c>
      <c r="P1170" s="7">
        <v>25</v>
      </c>
      <c r="Q1170" s="7">
        <v>0</v>
      </c>
      <c r="R1170" s="7">
        <v>0</v>
      </c>
      <c r="S1170" s="7">
        <v>20</v>
      </c>
      <c r="T1170" s="7">
        <v>100</v>
      </c>
      <c r="U1170" s="7">
        <v>0</v>
      </c>
      <c r="V1170" s="7">
        <v>0</v>
      </c>
      <c r="W1170" s="7">
        <f t="shared" si="313"/>
        <v>145</v>
      </c>
      <c r="X1170" s="7">
        <f t="shared" si="321"/>
        <v>3114.0299999999997</v>
      </c>
      <c r="Y1170" s="7">
        <f t="shared" si="311"/>
        <v>3689.3999999999996</v>
      </c>
      <c r="Z1170" s="7">
        <f t="shared" si="322"/>
        <v>22740.97</v>
      </c>
      <c r="AA1170" s="7" t="s">
        <v>617</v>
      </c>
      <c r="AB1170" s="7">
        <v>2023</v>
      </c>
    </row>
    <row r="1171" spans="1:28" x14ac:dyDescent="0.25">
      <c r="A1171" s="7">
        <v>80</v>
      </c>
      <c r="B1171" s="7" t="s">
        <v>840</v>
      </c>
      <c r="C1171" s="7" t="s">
        <v>103</v>
      </c>
      <c r="D1171" s="7" t="s">
        <v>94</v>
      </c>
      <c r="E1171" s="7" t="s">
        <v>52</v>
      </c>
      <c r="F1171" s="7" t="s">
        <v>100</v>
      </c>
      <c r="G1171" s="7">
        <v>26000</v>
      </c>
      <c r="H1171" s="7">
        <f t="shared" si="323"/>
        <v>24463.4</v>
      </c>
      <c r="I1171" s="7">
        <f t="shared" si="324"/>
        <v>746.2</v>
      </c>
      <c r="J1171" s="7">
        <f t="shared" si="316"/>
        <v>1845.9999999999998</v>
      </c>
      <c r="K1171" s="7">
        <f t="shared" si="317"/>
        <v>286.00000000000006</v>
      </c>
      <c r="L1171" s="7">
        <f t="shared" si="318"/>
        <v>790.4</v>
      </c>
      <c r="M1171" s="7">
        <f t="shared" si="319"/>
        <v>1843.4</v>
      </c>
      <c r="N1171" s="7">
        <v>0</v>
      </c>
      <c r="O1171" s="7">
        <f t="shared" si="320"/>
        <v>5512</v>
      </c>
      <c r="P1171" s="7">
        <v>25</v>
      </c>
      <c r="Q1171" s="7">
        <v>0</v>
      </c>
      <c r="R1171" s="7">
        <v>0</v>
      </c>
      <c r="S1171" s="7">
        <v>0</v>
      </c>
      <c r="T1171" s="7">
        <v>100</v>
      </c>
      <c r="U1171" s="7">
        <v>0</v>
      </c>
      <c r="V1171" s="7">
        <v>0</v>
      </c>
      <c r="W1171" s="7">
        <f t="shared" si="313"/>
        <v>125</v>
      </c>
      <c r="X1171" s="7">
        <f t="shared" si="321"/>
        <v>1536.6</v>
      </c>
      <c r="Y1171" s="7">
        <f t="shared" si="311"/>
        <v>3689.3999999999996</v>
      </c>
      <c r="Z1171" s="7">
        <f t="shared" si="322"/>
        <v>24338.400000000001</v>
      </c>
      <c r="AA1171" s="7" t="s">
        <v>617</v>
      </c>
      <c r="AB1171" s="7">
        <v>2023</v>
      </c>
    </row>
    <row r="1172" spans="1:28" x14ac:dyDescent="0.25">
      <c r="A1172" s="7">
        <v>81</v>
      </c>
      <c r="B1172" s="7" t="s">
        <v>841</v>
      </c>
      <c r="C1172" s="7" t="s">
        <v>102</v>
      </c>
      <c r="D1172" s="7" t="s">
        <v>842</v>
      </c>
      <c r="E1172" s="7" t="s">
        <v>33</v>
      </c>
      <c r="F1172" s="7" t="s">
        <v>100</v>
      </c>
      <c r="G1172" s="7">
        <v>26000</v>
      </c>
      <c r="H1172" s="7">
        <f t="shared" si="323"/>
        <v>24463.4</v>
      </c>
      <c r="I1172" s="7">
        <f t="shared" si="324"/>
        <v>746.2</v>
      </c>
      <c r="J1172" s="7">
        <f t="shared" si="316"/>
        <v>1845.9999999999998</v>
      </c>
      <c r="K1172" s="7">
        <f t="shared" si="317"/>
        <v>286.00000000000006</v>
      </c>
      <c r="L1172" s="7">
        <f t="shared" si="318"/>
        <v>790.4</v>
      </c>
      <c r="M1172" s="7">
        <f t="shared" si="319"/>
        <v>1843.4</v>
      </c>
      <c r="N1172" s="7">
        <v>0</v>
      </c>
      <c r="O1172" s="7">
        <f t="shared" si="320"/>
        <v>5512</v>
      </c>
      <c r="P1172" s="7">
        <v>25</v>
      </c>
      <c r="Q1172" s="7">
        <v>0</v>
      </c>
      <c r="R1172" s="7">
        <v>0</v>
      </c>
      <c r="S1172" s="7">
        <v>0</v>
      </c>
      <c r="T1172" s="7">
        <v>100</v>
      </c>
      <c r="U1172" s="7">
        <v>0</v>
      </c>
      <c r="V1172" s="7">
        <v>0</v>
      </c>
      <c r="W1172" s="7">
        <f t="shared" si="313"/>
        <v>125</v>
      </c>
      <c r="X1172" s="7">
        <f t="shared" si="321"/>
        <v>1536.6</v>
      </c>
      <c r="Y1172" s="7">
        <f t="shared" si="311"/>
        <v>3689.3999999999996</v>
      </c>
      <c r="Z1172" s="7">
        <f t="shared" si="322"/>
        <v>24338.400000000001</v>
      </c>
      <c r="AA1172" s="7" t="s">
        <v>617</v>
      </c>
      <c r="AB1172" s="7">
        <v>2023</v>
      </c>
    </row>
    <row r="1173" spans="1:28" x14ac:dyDescent="0.25">
      <c r="A1173" s="7">
        <v>82</v>
      </c>
      <c r="B1173" s="7" t="s">
        <v>843</v>
      </c>
      <c r="C1173" s="7" t="s">
        <v>102</v>
      </c>
      <c r="D1173" s="7" t="s">
        <v>842</v>
      </c>
      <c r="E1173" s="7" t="s">
        <v>33</v>
      </c>
      <c r="F1173" s="7" t="s">
        <v>100</v>
      </c>
      <c r="G1173" s="7">
        <v>26000</v>
      </c>
      <c r="H1173" s="7">
        <f t="shared" si="323"/>
        <v>24463.4</v>
      </c>
      <c r="I1173" s="7">
        <f t="shared" si="324"/>
        <v>746.2</v>
      </c>
      <c r="J1173" s="7">
        <f t="shared" si="316"/>
        <v>1845.9999999999998</v>
      </c>
      <c r="K1173" s="7">
        <f t="shared" si="317"/>
        <v>286.00000000000006</v>
      </c>
      <c r="L1173" s="7">
        <f t="shared" si="318"/>
        <v>790.4</v>
      </c>
      <c r="M1173" s="7">
        <f t="shared" si="319"/>
        <v>1843.4</v>
      </c>
      <c r="N1173" s="7">
        <v>0</v>
      </c>
      <c r="O1173" s="7">
        <f t="shared" si="320"/>
        <v>5512</v>
      </c>
      <c r="P1173" s="7">
        <v>25</v>
      </c>
      <c r="Q1173" s="7">
        <v>0</v>
      </c>
      <c r="R1173" s="7">
        <v>0</v>
      </c>
      <c r="S1173" s="7">
        <v>0</v>
      </c>
      <c r="T1173" s="7">
        <v>100</v>
      </c>
      <c r="U1173" s="7">
        <v>0</v>
      </c>
      <c r="V1173" s="7">
        <v>0</v>
      </c>
      <c r="W1173" s="7">
        <f t="shared" si="313"/>
        <v>125</v>
      </c>
      <c r="X1173" s="7">
        <f t="shared" si="321"/>
        <v>1536.6</v>
      </c>
      <c r="Y1173" s="7">
        <f t="shared" ref="Y1173:Y1197" si="325">+J1173+M1173</f>
        <v>3689.3999999999996</v>
      </c>
      <c r="Z1173" s="7">
        <f t="shared" si="322"/>
        <v>24338.400000000001</v>
      </c>
      <c r="AA1173" s="7" t="s">
        <v>617</v>
      </c>
      <c r="AB1173" s="7">
        <v>2023</v>
      </c>
    </row>
    <row r="1174" spans="1:28" x14ac:dyDescent="0.25">
      <c r="A1174" s="7">
        <v>83</v>
      </c>
      <c r="B1174" s="7" t="s">
        <v>844</v>
      </c>
      <c r="C1174" s="7" t="s">
        <v>103</v>
      </c>
      <c r="D1174" s="7" t="s">
        <v>94</v>
      </c>
      <c r="E1174" s="7" t="s">
        <v>32</v>
      </c>
      <c r="F1174" s="7" t="s">
        <v>100</v>
      </c>
      <c r="G1174" s="7">
        <v>30000</v>
      </c>
      <c r="H1174" s="7">
        <f t="shared" si="323"/>
        <v>28227</v>
      </c>
      <c r="I1174" s="7">
        <f t="shared" si="324"/>
        <v>861</v>
      </c>
      <c r="J1174" s="7">
        <f t="shared" si="316"/>
        <v>2130</v>
      </c>
      <c r="K1174" s="7">
        <f t="shared" si="317"/>
        <v>330.00000000000006</v>
      </c>
      <c r="L1174" s="7">
        <f t="shared" si="318"/>
        <v>912</v>
      </c>
      <c r="M1174" s="7">
        <f t="shared" si="319"/>
        <v>2127</v>
      </c>
      <c r="N1174" s="7">
        <v>0</v>
      </c>
      <c r="O1174" s="7">
        <f t="shared" si="320"/>
        <v>6360</v>
      </c>
      <c r="P1174" s="7">
        <v>25</v>
      </c>
      <c r="Q1174" s="7">
        <v>0</v>
      </c>
      <c r="R1174" s="7">
        <v>0</v>
      </c>
      <c r="S1174" s="7">
        <v>0</v>
      </c>
      <c r="T1174" s="7">
        <v>100</v>
      </c>
      <c r="U1174" s="7">
        <v>0</v>
      </c>
      <c r="V1174" s="7">
        <v>0</v>
      </c>
      <c r="W1174" s="7">
        <f t="shared" si="313"/>
        <v>125</v>
      </c>
      <c r="X1174" s="7">
        <f t="shared" si="321"/>
        <v>1773</v>
      </c>
      <c r="Y1174" s="7">
        <f t="shared" si="325"/>
        <v>4257</v>
      </c>
      <c r="Z1174" s="7">
        <f t="shared" si="322"/>
        <v>28102</v>
      </c>
      <c r="AA1174" s="7" t="s">
        <v>617</v>
      </c>
      <c r="AB1174" s="7">
        <v>2023</v>
      </c>
    </row>
    <row r="1175" spans="1:28" x14ac:dyDescent="0.25">
      <c r="A1175" s="7">
        <v>84</v>
      </c>
      <c r="B1175" s="7" t="s">
        <v>845</v>
      </c>
      <c r="C1175" s="7" t="s">
        <v>102</v>
      </c>
      <c r="D1175" s="7" t="s">
        <v>826</v>
      </c>
      <c r="E1175" s="7" t="s">
        <v>846</v>
      </c>
      <c r="F1175" s="7" t="s">
        <v>100</v>
      </c>
      <c r="G1175" s="7">
        <v>36000</v>
      </c>
      <c r="H1175" s="7">
        <f t="shared" si="323"/>
        <v>33872.400000000001</v>
      </c>
      <c r="I1175" s="7">
        <f t="shared" si="324"/>
        <v>1033.2</v>
      </c>
      <c r="J1175" s="7">
        <f t="shared" si="316"/>
        <v>2555.9999999999995</v>
      </c>
      <c r="K1175" s="7">
        <f t="shared" si="317"/>
        <v>396.00000000000006</v>
      </c>
      <c r="L1175" s="7">
        <f t="shared" si="318"/>
        <v>1094.4000000000001</v>
      </c>
      <c r="M1175" s="7">
        <f t="shared" si="319"/>
        <v>2552.4</v>
      </c>
      <c r="N1175" s="7">
        <v>0</v>
      </c>
      <c r="O1175" s="7">
        <f t="shared" si="320"/>
        <v>7632</v>
      </c>
      <c r="P1175" s="7">
        <v>25</v>
      </c>
      <c r="Q1175" s="7">
        <v>0</v>
      </c>
      <c r="R1175" s="7">
        <v>0</v>
      </c>
      <c r="S1175" s="7">
        <v>264.77</v>
      </c>
      <c r="T1175" s="7">
        <v>100</v>
      </c>
      <c r="U1175" s="7">
        <v>0</v>
      </c>
      <c r="V1175" s="7">
        <v>0</v>
      </c>
      <c r="W1175" s="7">
        <f t="shared" si="313"/>
        <v>389.77</v>
      </c>
      <c r="X1175" s="7">
        <f t="shared" si="321"/>
        <v>2127.6000000000004</v>
      </c>
      <c r="Y1175" s="7">
        <f t="shared" si="325"/>
        <v>5108.3999999999996</v>
      </c>
      <c r="Z1175" s="7">
        <f t="shared" si="322"/>
        <v>33482.629999999997</v>
      </c>
      <c r="AA1175" s="7" t="s">
        <v>617</v>
      </c>
      <c r="AB1175" s="7">
        <v>2023</v>
      </c>
    </row>
    <row r="1176" spans="1:28" x14ac:dyDescent="0.25">
      <c r="A1176" s="7">
        <v>85</v>
      </c>
      <c r="B1176" s="7" t="s">
        <v>848</v>
      </c>
      <c r="C1176" s="7" t="s">
        <v>103</v>
      </c>
      <c r="D1176" s="7" t="s">
        <v>94</v>
      </c>
      <c r="E1176" s="7" t="s">
        <v>52</v>
      </c>
      <c r="F1176" s="7" t="s">
        <v>100</v>
      </c>
      <c r="G1176" s="7">
        <v>30000</v>
      </c>
      <c r="H1176" s="7">
        <f t="shared" si="323"/>
        <v>28227</v>
      </c>
      <c r="I1176" s="7">
        <f t="shared" si="324"/>
        <v>861</v>
      </c>
      <c r="J1176" s="7">
        <f t="shared" si="316"/>
        <v>2130</v>
      </c>
      <c r="K1176" s="7">
        <f t="shared" si="317"/>
        <v>330.00000000000006</v>
      </c>
      <c r="L1176" s="7">
        <f t="shared" si="318"/>
        <v>912</v>
      </c>
      <c r="M1176" s="7">
        <f t="shared" si="319"/>
        <v>2127</v>
      </c>
      <c r="N1176" s="7">
        <v>0</v>
      </c>
      <c r="O1176" s="7">
        <f t="shared" si="320"/>
        <v>6360</v>
      </c>
      <c r="P1176" s="7">
        <v>25</v>
      </c>
      <c r="Q1176" s="7">
        <v>0</v>
      </c>
      <c r="R1176" s="7">
        <v>0</v>
      </c>
      <c r="S1176" s="7">
        <v>0</v>
      </c>
      <c r="T1176" s="7">
        <v>100</v>
      </c>
      <c r="U1176" s="7">
        <v>0</v>
      </c>
      <c r="V1176" s="7">
        <v>0</v>
      </c>
      <c r="W1176" s="7">
        <f t="shared" si="313"/>
        <v>125</v>
      </c>
      <c r="X1176" s="7">
        <f t="shared" si="321"/>
        <v>1773</v>
      </c>
      <c r="Y1176" s="7">
        <f t="shared" si="325"/>
        <v>4257</v>
      </c>
      <c r="Z1176" s="7">
        <f t="shared" si="322"/>
        <v>28102</v>
      </c>
      <c r="AA1176" s="7" t="s">
        <v>617</v>
      </c>
      <c r="AB1176" s="7">
        <v>2023</v>
      </c>
    </row>
    <row r="1177" spans="1:28" x14ac:dyDescent="0.25">
      <c r="A1177" s="7">
        <v>86</v>
      </c>
      <c r="B1177" s="7" t="s">
        <v>851</v>
      </c>
      <c r="C1177" s="7" t="s">
        <v>103</v>
      </c>
      <c r="D1177" s="7" t="s">
        <v>94</v>
      </c>
      <c r="E1177" s="7" t="s">
        <v>52</v>
      </c>
      <c r="F1177" s="7" t="s">
        <v>100</v>
      </c>
      <c r="G1177" s="7">
        <v>46000</v>
      </c>
      <c r="H1177" s="7">
        <f t="shared" si="323"/>
        <v>43281.4</v>
      </c>
      <c r="I1177" s="7">
        <f t="shared" si="324"/>
        <v>1320.2</v>
      </c>
      <c r="J1177" s="7">
        <f t="shared" si="316"/>
        <v>3265.9999999999995</v>
      </c>
      <c r="K1177" s="7">
        <f t="shared" si="317"/>
        <v>506.00000000000006</v>
      </c>
      <c r="L1177" s="7">
        <f t="shared" si="318"/>
        <v>1398.4</v>
      </c>
      <c r="M1177" s="7">
        <f t="shared" si="319"/>
        <v>3261.4</v>
      </c>
      <c r="N1177" s="7">
        <v>0</v>
      </c>
      <c r="O1177" s="7">
        <f t="shared" si="320"/>
        <v>9752</v>
      </c>
      <c r="P1177" s="7">
        <v>25</v>
      </c>
      <c r="Q1177" s="7">
        <v>0</v>
      </c>
      <c r="R1177" s="7">
        <v>0</v>
      </c>
      <c r="S1177" s="7">
        <v>0</v>
      </c>
      <c r="T1177" s="7">
        <v>100</v>
      </c>
      <c r="U1177" s="7">
        <f t="shared" ref="U1177:U1179" si="326">IF((H1177*12)&gt;867123.01,(79776+(((H1177*12)-867123.01)*0.25))/12,IF((H1177*12)&gt;624329.01,(31216+(((H1177*12)-624329.01)*0.2))/12,IF((H1177*12)&gt;416220.01,(((H1177*12)-416220.01)*0.15)/12,0)))</f>
        <v>1289.4598750000005</v>
      </c>
      <c r="V1177" s="7">
        <v>0</v>
      </c>
      <c r="W1177" s="7">
        <f t="shared" si="313"/>
        <v>1414.4598750000005</v>
      </c>
      <c r="X1177" s="7">
        <f t="shared" si="321"/>
        <v>2718.6000000000004</v>
      </c>
      <c r="Y1177" s="7">
        <f t="shared" si="325"/>
        <v>6527.4</v>
      </c>
      <c r="Z1177" s="7">
        <f t="shared" si="322"/>
        <v>41866.940125000001</v>
      </c>
      <c r="AA1177" s="7" t="s">
        <v>617</v>
      </c>
      <c r="AB1177" s="7">
        <v>2023</v>
      </c>
    </row>
    <row r="1178" spans="1:28" x14ac:dyDescent="0.25">
      <c r="A1178" s="7">
        <v>87</v>
      </c>
      <c r="B1178" s="7" t="s">
        <v>174</v>
      </c>
      <c r="C1178" s="7" t="s">
        <v>102</v>
      </c>
      <c r="D1178" s="7" t="s">
        <v>94</v>
      </c>
      <c r="E1178" s="7" t="s">
        <v>26</v>
      </c>
      <c r="F1178" s="7" t="s">
        <v>100</v>
      </c>
      <c r="G1178" s="7">
        <v>46000</v>
      </c>
      <c r="H1178" s="7">
        <f t="shared" si="323"/>
        <v>43281.4</v>
      </c>
      <c r="I1178" s="7">
        <f t="shared" si="324"/>
        <v>1320.2</v>
      </c>
      <c r="J1178" s="7">
        <f t="shared" si="316"/>
        <v>3265.9999999999995</v>
      </c>
      <c r="K1178" s="7">
        <f t="shared" si="317"/>
        <v>506.00000000000006</v>
      </c>
      <c r="L1178" s="7">
        <f t="shared" si="318"/>
        <v>1398.4</v>
      </c>
      <c r="M1178" s="7">
        <f t="shared" si="319"/>
        <v>3261.4</v>
      </c>
      <c r="N1178" s="7">
        <v>0</v>
      </c>
      <c r="O1178" s="7">
        <f t="shared" si="320"/>
        <v>9752</v>
      </c>
      <c r="P1178" s="7">
        <v>25</v>
      </c>
      <c r="Q1178" s="7">
        <v>0</v>
      </c>
      <c r="R1178" s="7">
        <v>0</v>
      </c>
      <c r="S1178" s="7">
        <v>473.64</v>
      </c>
      <c r="T1178" s="7">
        <v>100</v>
      </c>
      <c r="U1178" s="7">
        <f t="shared" si="326"/>
        <v>1289.4598750000005</v>
      </c>
      <c r="V1178" s="7">
        <v>0</v>
      </c>
      <c r="W1178" s="7">
        <f t="shared" si="313"/>
        <v>1888.0998750000003</v>
      </c>
      <c r="X1178" s="7">
        <f t="shared" si="321"/>
        <v>2718.6000000000004</v>
      </c>
      <c r="Y1178" s="7">
        <f t="shared" si="325"/>
        <v>6527.4</v>
      </c>
      <c r="Z1178" s="7">
        <f t="shared" si="322"/>
        <v>41393.300125000002</v>
      </c>
      <c r="AA1178" s="7" t="s">
        <v>617</v>
      </c>
      <c r="AB1178" s="7">
        <v>2023</v>
      </c>
    </row>
    <row r="1179" spans="1:28" x14ac:dyDescent="0.25">
      <c r="A1179" s="7">
        <v>88</v>
      </c>
      <c r="B1179" s="7" t="s">
        <v>856</v>
      </c>
      <c r="C1179" s="7" t="s">
        <v>103</v>
      </c>
      <c r="D1179" s="7" t="s">
        <v>94</v>
      </c>
      <c r="E1179" s="7" t="s">
        <v>857</v>
      </c>
      <c r="F1179" s="7" t="s">
        <v>100</v>
      </c>
      <c r="G1179" s="7">
        <v>46000</v>
      </c>
      <c r="H1179" s="7">
        <f t="shared" si="323"/>
        <v>43281.4</v>
      </c>
      <c r="I1179" s="7">
        <f t="shared" si="324"/>
        <v>1320.2</v>
      </c>
      <c r="J1179" s="7">
        <f t="shared" si="316"/>
        <v>3265.9999999999995</v>
      </c>
      <c r="K1179" s="7">
        <f t="shared" si="317"/>
        <v>506.00000000000006</v>
      </c>
      <c r="L1179" s="7">
        <f t="shared" si="318"/>
        <v>1398.4</v>
      </c>
      <c r="M1179" s="7">
        <f t="shared" si="319"/>
        <v>3261.4</v>
      </c>
      <c r="N1179" s="7">
        <v>0</v>
      </c>
      <c r="O1179" s="7">
        <f t="shared" si="320"/>
        <v>9752</v>
      </c>
      <c r="P1179" s="7">
        <v>25</v>
      </c>
      <c r="Q1179" s="7">
        <v>0</v>
      </c>
      <c r="R1179" s="7">
        <v>0</v>
      </c>
      <c r="S1179" s="7">
        <v>669.92</v>
      </c>
      <c r="T1179" s="7">
        <v>100</v>
      </c>
      <c r="U1179" s="7">
        <f t="shared" si="326"/>
        <v>1289.4598750000005</v>
      </c>
      <c r="V1179" s="7">
        <v>0</v>
      </c>
      <c r="W1179" s="7">
        <f t="shared" si="313"/>
        <v>2084.3798750000005</v>
      </c>
      <c r="X1179" s="7">
        <f t="shared" si="321"/>
        <v>2718.6000000000004</v>
      </c>
      <c r="Y1179" s="7">
        <f t="shared" si="325"/>
        <v>6527.4</v>
      </c>
      <c r="Z1179" s="7">
        <f t="shared" si="322"/>
        <v>41197.020124999995</v>
      </c>
      <c r="AA1179" s="7" t="s">
        <v>617</v>
      </c>
      <c r="AB1179" s="7">
        <v>2023</v>
      </c>
    </row>
    <row r="1180" spans="1:28" x14ac:dyDescent="0.25">
      <c r="A1180" s="7">
        <v>89</v>
      </c>
      <c r="B1180" s="7" t="s">
        <v>858</v>
      </c>
      <c r="C1180" s="7" t="s">
        <v>103</v>
      </c>
      <c r="D1180" s="7" t="s">
        <v>94</v>
      </c>
      <c r="E1180" s="7" t="s">
        <v>52</v>
      </c>
      <c r="F1180" s="7" t="s">
        <v>100</v>
      </c>
      <c r="G1180" s="7">
        <v>36000</v>
      </c>
      <c r="H1180" s="7">
        <f t="shared" si="323"/>
        <v>33872.400000000001</v>
      </c>
      <c r="I1180" s="7">
        <f t="shared" si="324"/>
        <v>1033.2</v>
      </c>
      <c r="J1180" s="7">
        <f t="shared" si="316"/>
        <v>2555.9999999999995</v>
      </c>
      <c r="K1180" s="7">
        <f t="shared" si="317"/>
        <v>396.00000000000006</v>
      </c>
      <c r="L1180" s="7">
        <f t="shared" si="318"/>
        <v>1094.4000000000001</v>
      </c>
      <c r="M1180" s="7">
        <f t="shared" si="319"/>
        <v>2552.4</v>
      </c>
      <c r="N1180" s="7">
        <v>0</v>
      </c>
      <c r="O1180" s="7">
        <f t="shared" si="320"/>
        <v>7632</v>
      </c>
      <c r="P1180" s="7">
        <v>25</v>
      </c>
      <c r="Q1180" s="7">
        <v>0</v>
      </c>
      <c r="R1180" s="7">
        <v>0</v>
      </c>
      <c r="S1180" s="7">
        <v>850</v>
      </c>
      <c r="T1180" s="7">
        <v>100</v>
      </c>
      <c r="U1180" s="7">
        <v>0</v>
      </c>
      <c r="V1180" s="7">
        <v>0</v>
      </c>
      <c r="W1180" s="7">
        <f t="shared" si="313"/>
        <v>975</v>
      </c>
      <c r="X1180" s="7">
        <f t="shared" si="321"/>
        <v>2127.6000000000004</v>
      </c>
      <c r="Y1180" s="7">
        <f t="shared" si="325"/>
        <v>5108.3999999999996</v>
      </c>
      <c r="Z1180" s="7">
        <f t="shared" si="322"/>
        <v>32897.4</v>
      </c>
      <c r="AA1180" s="7" t="s">
        <v>617</v>
      </c>
      <c r="AB1180" s="7">
        <v>2023</v>
      </c>
    </row>
    <row r="1181" spans="1:28" x14ac:dyDescent="0.25">
      <c r="A1181" s="7">
        <v>90</v>
      </c>
      <c r="B1181" s="7" t="s">
        <v>859</v>
      </c>
      <c r="C1181" s="7" t="s">
        <v>102</v>
      </c>
      <c r="D1181" s="7" t="s">
        <v>6</v>
      </c>
      <c r="E1181" s="7" t="s">
        <v>26</v>
      </c>
      <c r="F1181" s="7" t="s">
        <v>100</v>
      </c>
      <c r="G1181" s="7">
        <v>36000</v>
      </c>
      <c r="H1181" s="7">
        <f t="shared" si="323"/>
        <v>33872.400000000001</v>
      </c>
      <c r="I1181" s="7">
        <f t="shared" si="324"/>
        <v>1033.2</v>
      </c>
      <c r="J1181" s="7">
        <f t="shared" si="316"/>
        <v>2555.9999999999995</v>
      </c>
      <c r="K1181" s="7">
        <f t="shared" si="317"/>
        <v>396.00000000000006</v>
      </c>
      <c r="L1181" s="7">
        <f t="shared" si="318"/>
        <v>1094.4000000000001</v>
      </c>
      <c r="M1181" s="7">
        <f t="shared" si="319"/>
        <v>2552.4</v>
      </c>
      <c r="N1181" s="7">
        <v>0</v>
      </c>
      <c r="O1181" s="7">
        <f t="shared" si="320"/>
        <v>7632</v>
      </c>
      <c r="P1181" s="7">
        <v>25</v>
      </c>
      <c r="Q1181" s="7">
        <v>0</v>
      </c>
      <c r="R1181" s="7">
        <v>0</v>
      </c>
      <c r="S1181" s="7">
        <v>0</v>
      </c>
      <c r="T1181" s="7">
        <v>100</v>
      </c>
      <c r="U1181" s="7">
        <v>0</v>
      </c>
      <c r="V1181" s="7">
        <v>0</v>
      </c>
      <c r="W1181" s="7">
        <f t="shared" si="313"/>
        <v>125</v>
      </c>
      <c r="X1181" s="7">
        <f t="shared" si="321"/>
        <v>2127.6000000000004</v>
      </c>
      <c r="Y1181" s="7">
        <f t="shared" si="325"/>
        <v>5108.3999999999996</v>
      </c>
      <c r="Z1181" s="7">
        <f t="shared" si="322"/>
        <v>33747.4</v>
      </c>
      <c r="AA1181" s="7" t="s">
        <v>617</v>
      </c>
      <c r="AB1181" s="7">
        <v>2023</v>
      </c>
    </row>
    <row r="1182" spans="1:28" x14ac:dyDescent="0.25">
      <c r="A1182" s="7">
        <v>91</v>
      </c>
      <c r="B1182" s="7" t="s">
        <v>860</v>
      </c>
      <c r="C1182" s="7" t="s">
        <v>103</v>
      </c>
      <c r="D1182" s="7" t="s">
        <v>861</v>
      </c>
      <c r="E1182" s="7" t="s">
        <v>862</v>
      </c>
      <c r="F1182" s="7" t="s">
        <v>100</v>
      </c>
      <c r="G1182" s="7">
        <v>30000</v>
      </c>
      <c r="H1182" s="7">
        <f t="shared" si="323"/>
        <v>28227</v>
      </c>
      <c r="I1182" s="7">
        <f t="shared" si="324"/>
        <v>861</v>
      </c>
      <c r="J1182" s="7">
        <f t="shared" si="316"/>
        <v>2130</v>
      </c>
      <c r="K1182" s="7">
        <f t="shared" si="317"/>
        <v>330.00000000000006</v>
      </c>
      <c r="L1182" s="7">
        <f t="shared" si="318"/>
        <v>912</v>
      </c>
      <c r="M1182" s="7">
        <f t="shared" si="319"/>
        <v>2127</v>
      </c>
      <c r="N1182" s="7">
        <v>0</v>
      </c>
      <c r="O1182" s="7">
        <f t="shared" si="320"/>
        <v>6360</v>
      </c>
      <c r="P1182" s="7">
        <v>25</v>
      </c>
      <c r="Q1182" s="7">
        <v>0</v>
      </c>
      <c r="R1182" s="7">
        <v>0</v>
      </c>
      <c r="S1182" s="7">
        <v>550.70000000000005</v>
      </c>
      <c r="T1182" s="7">
        <v>100</v>
      </c>
      <c r="U1182" s="7">
        <v>0</v>
      </c>
      <c r="V1182" s="7">
        <v>0</v>
      </c>
      <c r="W1182" s="7">
        <f t="shared" si="313"/>
        <v>675.7</v>
      </c>
      <c r="X1182" s="7">
        <f t="shared" si="321"/>
        <v>1773</v>
      </c>
      <c r="Y1182" s="7">
        <f t="shared" si="325"/>
        <v>4257</v>
      </c>
      <c r="Z1182" s="7">
        <f t="shared" si="322"/>
        <v>27551.3</v>
      </c>
      <c r="AA1182" s="7" t="s">
        <v>617</v>
      </c>
      <c r="AB1182" s="7">
        <v>2023</v>
      </c>
    </row>
    <row r="1183" spans="1:28" x14ac:dyDescent="0.25">
      <c r="A1183" s="7">
        <v>92</v>
      </c>
      <c r="B1183" s="7" t="s">
        <v>176</v>
      </c>
      <c r="C1183" s="7" t="s">
        <v>102</v>
      </c>
      <c r="D1183" s="7" t="s">
        <v>94</v>
      </c>
      <c r="E1183" s="7" t="s">
        <v>26</v>
      </c>
      <c r="F1183" s="7" t="s">
        <v>100</v>
      </c>
      <c r="G1183" s="7">
        <v>36000</v>
      </c>
      <c r="H1183" s="7">
        <f t="shared" si="323"/>
        <v>33872.400000000001</v>
      </c>
      <c r="I1183" s="7">
        <f t="shared" si="324"/>
        <v>1033.2</v>
      </c>
      <c r="J1183" s="7">
        <f t="shared" si="316"/>
        <v>2555.9999999999995</v>
      </c>
      <c r="K1183" s="7">
        <f t="shared" si="317"/>
        <v>396.00000000000006</v>
      </c>
      <c r="L1183" s="7">
        <f t="shared" si="318"/>
        <v>1094.4000000000001</v>
      </c>
      <c r="M1183" s="7">
        <f t="shared" si="319"/>
        <v>2552.4</v>
      </c>
      <c r="N1183" s="7">
        <v>0</v>
      </c>
      <c r="O1183" s="7">
        <f t="shared" si="320"/>
        <v>7632</v>
      </c>
      <c r="P1183" s="7">
        <v>25</v>
      </c>
      <c r="Q1183" s="7">
        <v>0</v>
      </c>
      <c r="R1183" s="7">
        <v>0</v>
      </c>
      <c r="S1183" s="7">
        <v>80</v>
      </c>
      <c r="T1183" s="7">
        <v>100</v>
      </c>
      <c r="U1183" s="7">
        <v>0</v>
      </c>
      <c r="V1183" s="7">
        <v>0</v>
      </c>
      <c r="W1183" s="7">
        <f t="shared" si="313"/>
        <v>205</v>
      </c>
      <c r="X1183" s="7">
        <f t="shared" si="321"/>
        <v>2127.6000000000004</v>
      </c>
      <c r="Y1183" s="7">
        <f t="shared" si="325"/>
        <v>5108.3999999999996</v>
      </c>
      <c r="Z1183" s="7">
        <f t="shared" si="322"/>
        <v>33667.4</v>
      </c>
      <c r="AA1183" s="7" t="s">
        <v>617</v>
      </c>
      <c r="AB1183" s="7">
        <v>2023</v>
      </c>
    </row>
    <row r="1184" spans="1:28" x14ac:dyDescent="0.25">
      <c r="A1184" s="7">
        <v>93</v>
      </c>
      <c r="B1184" s="7" t="s">
        <v>850</v>
      </c>
      <c r="C1184" s="7" t="s">
        <v>102</v>
      </c>
      <c r="D1184" s="7" t="s">
        <v>94</v>
      </c>
      <c r="E1184" s="7" t="s">
        <v>765</v>
      </c>
      <c r="F1184" s="7" t="s">
        <v>100</v>
      </c>
      <c r="G1184" s="7">
        <v>20000</v>
      </c>
      <c r="H1184" s="7">
        <f t="shared" si="323"/>
        <v>18818</v>
      </c>
      <c r="I1184" s="7">
        <f t="shared" si="324"/>
        <v>574</v>
      </c>
      <c r="J1184" s="7">
        <f t="shared" si="316"/>
        <v>1419.9999999999998</v>
      </c>
      <c r="K1184" s="7">
        <f t="shared" si="317"/>
        <v>220.00000000000003</v>
      </c>
      <c r="L1184" s="7">
        <f t="shared" si="318"/>
        <v>608</v>
      </c>
      <c r="M1184" s="7">
        <f t="shared" si="319"/>
        <v>1418</v>
      </c>
      <c r="N1184" s="7">
        <v>0</v>
      </c>
      <c r="O1184" s="7">
        <f t="shared" si="320"/>
        <v>4240</v>
      </c>
      <c r="P1184" s="7">
        <v>25</v>
      </c>
      <c r="Q1184" s="7">
        <v>0</v>
      </c>
      <c r="R1184" s="7">
        <v>0</v>
      </c>
      <c r="S1184" s="7">
        <v>0</v>
      </c>
      <c r="T1184" s="7">
        <v>100</v>
      </c>
      <c r="U1184" s="7">
        <v>0</v>
      </c>
      <c r="V1184" s="7">
        <v>0</v>
      </c>
      <c r="W1184" s="7">
        <f t="shared" ref="W1184:W1197" si="327">P1184+Q1184+R1184+S1184+T1184+U1184</f>
        <v>125</v>
      </c>
      <c r="X1184" s="7">
        <f t="shared" si="321"/>
        <v>1182</v>
      </c>
      <c r="Y1184" s="7">
        <f t="shared" si="325"/>
        <v>2838</v>
      </c>
      <c r="Z1184" s="7">
        <f t="shared" si="322"/>
        <v>18693</v>
      </c>
      <c r="AA1184" s="7" t="s">
        <v>617</v>
      </c>
      <c r="AB1184" s="7">
        <v>2023</v>
      </c>
    </row>
    <row r="1185" spans="1:28" x14ac:dyDescent="0.25">
      <c r="A1185" s="7">
        <v>94</v>
      </c>
      <c r="B1185" s="7" t="s">
        <v>876</v>
      </c>
      <c r="C1185" s="7" t="s">
        <v>102</v>
      </c>
      <c r="D1185" s="7" t="s">
        <v>94</v>
      </c>
      <c r="E1185" s="7" t="s">
        <v>765</v>
      </c>
      <c r="F1185" s="7" t="s">
        <v>100</v>
      </c>
      <c r="G1185" s="7">
        <v>20000</v>
      </c>
      <c r="H1185" s="7">
        <f t="shared" si="323"/>
        <v>18818</v>
      </c>
      <c r="I1185" s="7">
        <f t="shared" si="324"/>
        <v>574</v>
      </c>
      <c r="J1185" s="7">
        <f t="shared" si="316"/>
        <v>1419.9999999999998</v>
      </c>
      <c r="K1185" s="7">
        <f t="shared" si="317"/>
        <v>220.00000000000003</v>
      </c>
      <c r="L1185" s="7">
        <f t="shared" si="318"/>
        <v>608</v>
      </c>
      <c r="M1185" s="7">
        <f t="shared" si="319"/>
        <v>1418</v>
      </c>
      <c r="N1185" s="7">
        <v>0</v>
      </c>
      <c r="O1185" s="7">
        <f t="shared" si="320"/>
        <v>4240</v>
      </c>
      <c r="P1185" s="7">
        <v>25</v>
      </c>
      <c r="Q1185" s="7">
        <v>0</v>
      </c>
      <c r="R1185" s="7">
        <v>0</v>
      </c>
      <c r="S1185" s="7">
        <v>0</v>
      </c>
      <c r="T1185" s="7">
        <v>100</v>
      </c>
      <c r="U1185" s="7">
        <v>0</v>
      </c>
      <c r="V1185" s="7">
        <v>0</v>
      </c>
      <c r="W1185" s="7">
        <f t="shared" si="327"/>
        <v>125</v>
      </c>
      <c r="X1185" s="7">
        <f t="shared" si="321"/>
        <v>1182</v>
      </c>
      <c r="Y1185" s="7">
        <f t="shared" si="325"/>
        <v>2838</v>
      </c>
      <c r="Z1185" s="7">
        <f t="shared" si="322"/>
        <v>18693</v>
      </c>
      <c r="AA1185" s="7" t="s">
        <v>617</v>
      </c>
      <c r="AB1185" s="7">
        <v>2023</v>
      </c>
    </row>
    <row r="1186" spans="1:28" x14ac:dyDescent="0.25">
      <c r="A1186" s="7">
        <v>95</v>
      </c>
      <c r="B1186" s="7" t="s">
        <v>202</v>
      </c>
      <c r="C1186" s="7" t="s">
        <v>102</v>
      </c>
      <c r="D1186" s="7" t="s">
        <v>22</v>
      </c>
      <c r="E1186" s="7" t="s">
        <v>37</v>
      </c>
      <c r="F1186" s="7" t="s">
        <v>100</v>
      </c>
      <c r="G1186" s="7">
        <v>25000</v>
      </c>
      <c r="H1186" s="7">
        <f t="shared" si="323"/>
        <v>23522.5</v>
      </c>
      <c r="I1186" s="7">
        <f t="shared" si="324"/>
        <v>717.5</v>
      </c>
      <c r="J1186" s="7">
        <f t="shared" si="316"/>
        <v>1774.9999999999998</v>
      </c>
      <c r="K1186" s="7">
        <f t="shared" si="317"/>
        <v>275</v>
      </c>
      <c r="L1186" s="7">
        <f t="shared" si="318"/>
        <v>760</v>
      </c>
      <c r="M1186" s="7">
        <f t="shared" si="319"/>
        <v>1772.5000000000002</v>
      </c>
      <c r="N1186" s="7">
        <v>0</v>
      </c>
      <c r="O1186" s="7">
        <f t="shared" si="320"/>
        <v>5300</v>
      </c>
      <c r="P1186" s="7">
        <v>25</v>
      </c>
      <c r="Q1186" s="7">
        <v>1138.06</v>
      </c>
      <c r="R1186" s="7">
        <v>0</v>
      </c>
      <c r="S1186" s="7">
        <v>0</v>
      </c>
      <c r="T1186" s="7">
        <v>100</v>
      </c>
      <c r="U1186" s="7">
        <v>0</v>
      </c>
      <c r="V1186" s="7">
        <v>0</v>
      </c>
      <c r="W1186" s="7">
        <f t="shared" si="327"/>
        <v>1263.06</v>
      </c>
      <c r="X1186" s="7">
        <f t="shared" si="321"/>
        <v>1477.5</v>
      </c>
      <c r="Y1186" s="7">
        <f t="shared" si="325"/>
        <v>3547.5</v>
      </c>
      <c r="Z1186" s="7">
        <f t="shared" si="322"/>
        <v>22259.439999999999</v>
      </c>
      <c r="AA1186" s="7" t="s">
        <v>617</v>
      </c>
      <c r="AB1186" s="7">
        <v>2023</v>
      </c>
    </row>
    <row r="1187" spans="1:28" x14ac:dyDescent="0.25">
      <c r="A1187" s="7">
        <v>96</v>
      </c>
      <c r="B1187" s="7" t="s">
        <v>203</v>
      </c>
      <c r="C1187" s="7" t="s">
        <v>102</v>
      </c>
      <c r="D1187" s="7" t="s">
        <v>6</v>
      </c>
      <c r="E1187" s="7" t="s">
        <v>37</v>
      </c>
      <c r="F1187" s="7" t="s">
        <v>100</v>
      </c>
      <c r="G1187" s="7">
        <v>15000</v>
      </c>
      <c r="H1187" s="7">
        <f t="shared" si="323"/>
        <v>14113.5</v>
      </c>
      <c r="I1187" s="7">
        <f t="shared" si="324"/>
        <v>430.5</v>
      </c>
      <c r="J1187" s="7">
        <f t="shared" si="316"/>
        <v>1065</v>
      </c>
      <c r="K1187" s="7">
        <f t="shared" si="317"/>
        <v>165.00000000000003</v>
      </c>
      <c r="L1187" s="7">
        <f t="shared" si="318"/>
        <v>456</v>
      </c>
      <c r="M1187" s="7">
        <f t="shared" si="319"/>
        <v>1063.5</v>
      </c>
      <c r="N1187" s="7">
        <v>0</v>
      </c>
      <c r="O1187" s="7">
        <f t="shared" si="320"/>
        <v>3180</v>
      </c>
      <c r="P1187" s="7">
        <v>25</v>
      </c>
      <c r="Q1187" s="7">
        <v>0</v>
      </c>
      <c r="R1187" s="7">
        <v>0</v>
      </c>
      <c r="S1187" s="7">
        <v>0</v>
      </c>
      <c r="T1187" s="7">
        <v>100</v>
      </c>
      <c r="U1187" s="7">
        <v>0</v>
      </c>
      <c r="V1187" s="7">
        <v>0</v>
      </c>
      <c r="W1187" s="7">
        <f t="shared" si="327"/>
        <v>125</v>
      </c>
      <c r="X1187" s="7">
        <f t="shared" si="321"/>
        <v>886.5</v>
      </c>
      <c r="Y1187" s="7">
        <f t="shared" si="325"/>
        <v>2128.5</v>
      </c>
      <c r="Z1187" s="7">
        <f t="shared" si="322"/>
        <v>13988.5</v>
      </c>
      <c r="AA1187" s="7" t="s">
        <v>617</v>
      </c>
      <c r="AB1187" s="7">
        <v>2023</v>
      </c>
    </row>
    <row r="1188" spans="1:28" x14ac:dyDescent="0.25">
      <c r="A1188" s="7">
        <v>97</v>
      </c>
      <c r="B1188" s="7" t="s">
        <v>204</v>
      </c>
      <c r="C1188" s="7" t="s">
        <v>102</v>
      </c>
      <c r="D1188" s="7" t="s">
        <v>6</v>
      </c>
      <c r="E1188" s="7" t="s">
        <v>37</v>
      </c>
      <c r="F1188" s="7" t="s">
        <v>100</v>
      </c>
      <c r="G1188" s="7">
        <v>15000</v>
      </c>
      <c r="H1188" s="7">
        <f t="shared" si="323"/>
        <v>14113.5</v>
      </c>
      <c r="I1188" s="7">
        <f t="shared" si="324"/>
        <v>430.5</v>
      </c>
      <c r="J1188" s="7">
        <f t="shared" si="316"/>
        <v>1065</v>
      </c>
      <c r="K1188" s="7">
        <f t="shared" si="317"/>
        <v>165.00000000000003</v>
      </c>
      <c r="L1188" s="7">
        <f t="shared" si="318"/>
        <v>456</v>
      </c>
      <c r="M1188" s="7">
        <f t="shared" si="319"/>
        <v>1063.5</v>
      </c>
      <c r="N1188" s="7">
        <v>0</v>
      </c>
      <c r="O1188" s="7">
        <f t="shared" si="320"/>
        <v>3180</v>
      </c>
      <c r="P1188" s="7">
        <v>25</v>
      </c>
      <c r="Q1188" s="7">
        <v>0</v>
      </c>
      <c r="R1188" s="7">
        <v>0</v>
      </c>
      <c r="S1188" s="7">
        <v>0</v>
      </c>
      <c r="T1188" s="7">
        <v>100</v>
      </c>
      <c r="U1188" s="7">
        <v>0</v>
      </c>
      <c r="V1188" s="7">
        <v>0</v>
      </c>
      <c r="W1188" s="7">
        <f t="shared" si="327"/>
        <v>125</v>
      </c>
      <c r="X1188" s="7">
        <f t="shared" si="321"/>
        <v>886.5</v>
      </c>
      <c r="Y1188" s="7">
        <f t="shared" si="325"/>
        <v>2128.5</v>
      </c>
      <c r="Z1188" s="7">
        <f t="shared" si="322"/>
        <v>13988.5</v>
      </c>
      <c r="AA1188" s="7" t="s">
        <v>617</v>
      </c>
      <c r="AB1188" s="7">
        <v>2023</v>
      </c>
    </row>
    <row r="1189" spans="1:28" x14ac:dyDescent="0.25">
      <c r="A1189" s="7">
        <v>98</v>
      </c>
      <c r="B1189" s="7" t="s">
        <v>205</v>
      </c>
      <c r="C1189" s="7" t="s">
        <v>102</v>
      </c>
      <c r="D1189" s="7" t="s">
        <v>6</v>
      </c>
      <c r="E1189" s="7" t="s">
        <v>37</v>
      </c>
      <c r="F1189" s="7" t="s">
        <v>100</v>
      </c>
      <c r="G1189" s="7">
        <v>25000</v>
      </c>
      <c r="H1189" s="7">
        <f t="shared" si="323"/>
        <v>23522.5</v>
      </c>
      <c r="I1189" s="7">
        <f t="shared" si="324"/>
        <v>717.5</v>
      </c>
      <c r="J1189" s="7">
        <f t="shared" si="316"/>
        <v>1774.9999999999998</v>
      </c>
      <c r="K1189" s="7">
        <f t="shared" si="317"/>
        <v>275</v>
      </c>
      <c r="L1189" s="7">
        <f t="shared" si="318"/>
        <v>760</v>
      </c>
      <c r="M1189" s="7">
        <f t="shared" si="319"/>
        <v>1772.5000000000002</v>
      </c>
      <c r="N1189" s="7">
        <v>0</v>
      </c>
      <c r="O1189" s="7">
        <f t="shared" si="320"/>
        <v>5300</v>
      </c>
      <c r="P1189" s="7">
        <v>25</v>
      </c>
      <c r="Q1189" s="7">
        <v>0</v>
      </c>
      <c r="R1189" s="7">
        <v>0</v>
      </c>
      <c r="S1189" s="7">
        <v>0</v>
      </c>
      <c r="T1189" s="7">
        <v>100</v>
      </c>
      <c r="U1189" s="7">
        <v>0</v>
      </c>
      <c r="V1189" s="7">
        <v>0</v>
      </c>
      <c r="W1189" s="7">
        <f t="shared" si="327"/>
        <v>125</v>
      </c>
      <c r="X1189" s="7">
        <f t="shared" si="321"/>
        <v>1477.5</v>
      </c>
      <c r="Y1189" s="7">
        <f t="shared" si="325"/>
        <v>3547.5</v>
      </c>
      <c r="Z1189" s="7">
        <f t="shared" si="322"/>
        <v>23397.5</v>
      </c>
      <c r="AA1189" s="7" t="s">
        <v>617</v>
      </c>
      <c r="AB1189" s="7">
        <v>2023</v>
      </c>
    </row>
    <row r="1190" spans="1:28" x14ac:dyDescent="0.25">
      <c r="A1190" s="7">
        <v>99</v>
      </c>
      <c r="B1190" s="7" t="s">
        <v>813</v>
      </c>
      <c r="C1190" s="7" t="s">
        <v>102</v>
      </c>
      <c r="D1190" s="7" t="s">
        <v>94</v>
      </c>
      <c r="E1190" s="7" t="s">
        <v>37</v>
      </c>
      <c r="F1190" s="7" t="s">
        <v>100</v>
      </c>
      <c r="G1190" s="7">
        <v>25000</v>
      </c>
      <c r="H1190" s="7">
        <f t="shared" si="323"/>
        <v>23522.5</v>
      </c>
      <c r="I1190" s="7">
        <f t="shared" si="324"/>
        <v>717.5</v>
      </c>
      <c r="J1190" s="7">
        <f t="shared" si="316"/>
        <v>1774.9999999999998</v>
      </c>
      <c r="K1190" s="7">
        <f t="shared" si="317"/>
        <v>275</v>
      </c>
      <c r="L1190" s="7">
        <f t="shared" si="318"/>
        <v>760</v>
      </c>
      <c r="M1190" s="7">
        <f t="shared" si="319"/>
        <v>1772.5000000000002</v>
      </c>
      <c r="N1190" s="7">
        <v>0</v>
      </c>
      <c r="O1190" s="7">
        <f t="shared" si="320"/>
        <v>5300</v>
      </c>
      <c r="P1190" s="7">
        <v>25</v>
      </c>
      <c r="Q1190" s="7">
        <v>2100.16</v>
      </c>
      <c r="R1190" s="7">
        <v>0</v>
      </c>
      <c r="S1190" s="7">
        <v>0</v>
      </c>
      <c r="T1190" s="7">
        <v>100</v>
      </c>
      <c r="U1190" s="7">
        <v>0</v>
      </c>
      <c r="V1190" s="7">
        <v>0</v>
      </c>
      <c r="W1190" s="7">
        <f t="shared" si="327"/>
        <v>2225.16</v>
      </c>
      <c r="X1190" s="7">
        <f t="shared" si="321"/>
        <v>1477.5</v>
      </c>
      <c r="Y1190" s="7">
        <f t="shared" si="325"/>
        <v>3547.5</v>
      </c>
      <c r="Z1190" s="7">
        <f t="shared" si="322"/>
        <v>21297.34</v>
      </c>
      <c r="AA1190" s="7" t="s">
        <v>617</v>
      </c>
      <c r="AB1190" s="7">
        <v>2023</v>
      </c>
    </row>
    <row r="1191" spans="1:28" x14ac:dyDescent="0.25">
      <c r="A1191" s="7">
        <v>100</v>
      </c>
      <c r="B1191" s="7" t="s">
        <v>802</v>
      </c>
      <c r="C1191" s="7" t="s">
        <v>103</v>
      </c>
      <c r="D1191" s="7" t="s">
        <v>22</v>
      </c>
      <c r="E1191" s="7" t="s">
        <v>54</v>
      </c>
      <c r="F1191" s="7" t="s">
        <v>100</v>
      </c>
      <c r="G1191" s="7">
        <v>30000</v>
      </c>
      <c r="H1191" s="7">
        <f t="shared" si="323"/>
        <v>28227</v>
      </c>
      <c r="I1191" s="7">
        <f t="shared" si="324"/>
        <v>861</v>
      </c>
      <c r="J1191" s="7">
        <f t="shared" si="316"/>
        <v>2130</v>
      </c>
      <c r="K1191" s="7">
        <f t="shared" si="317"/>
        <v>330.00000000000006</v>
      </c>
      <c r="L1191" s="7">
        <f t="shared" si="318"/>
        <v>912</v>
      </c>
      <c r="M1191" s="7">
        <f t="shared" si="319"/>
        <v>2127</v>
      </c>
      <c r="N1191" s="7">
        <v>0</v>
      </c>
      <c r="O1191" s="7">
        <f t="shared" si="320"/>
        <v>6360</v>
      </c>
      <c r="P1191" s="7">
        <v>25</v>
      </c>
      <c r="Q1191" s="7">
        <v>2000</v>
      </c>
      <c r="R1191" s="7">
        <v>0</v>
      </c>
      <c r="S1191" s="7">
        <v>0</v>
      </c>
      <c r="T1191" s="7">
        <v>100</v>
      </c>
      <c r="U1191" s="7">
        <v>0</v>
      </c>
      <c r="V1191" s="7">
        <v>0</v>
      </c>
      <c r="W1191" s="7">
        <f t="shared" si="327"/>
        <v>2125</v>
      </c>
      <c r="X1191" s="7">
        <f t="shared" si="321"/>
        <v>1773</v>
      </c>
      <c r="Y1191" s="7">
        <f t="shared" si="325"/>
        <v>4257</v>
      </c>
      <c r="Z1191" s="7">
        <f t="shared" si="322"/>
        <v>26102</v>
      </c>
      <c r="AA1191" s="7" t="s">
        <v>617</v>
      </c>
      <c r="AB1191" s="7">
        <v>2023</v>
      </c>
    </row>
    <row r="1192" spans="1:28" x14ac:dyDescent="0.25">
      <c r="A1192" s="7">
        <v>101</v>
      </c>
      <c r="B1192" s="7" t="s">
        <v>193</v>
      </c>
      <c r="C1192" s="7" t="s">
        <v>103</v>
      </c>
      <c r="D1192" s="7" t="s">
        <v>22</v>
      </c>
      <c r="E1192" s="7" t="s">
        <v>54</v>
      </c>
      <c r="F1192" s="7" t="s">
        <v>100</v>
      </c>
      <c r="G1192" s="7">
        <v>30000</v>
      </c>
      <c r="H1192" s="7">
        <f t="shared" si="323"/>
        <v>26649.57</v>
      </c>
      <c r="I1192" s="7">
        <f t="shared" si="324"/>
        <v>861</v>
      </c>
      <c r="J1192" s="7">
        <f t="shared" si="316"/>
        <v>2130</v>
      </c>
      <c r="K1192" s="7">
        <f t="shared" si="317"/>
        <v>330.00000000000006</v>
      </c>
      <c r="L1192" s="7">
        <f t="shared" si="318"/>
        <v>912</v>
      </c>
      <c r="M1192" s="7">
        <f t="shared" si="319"/>
        <v>2127</v>
      </c>
      <c r="N1192" s="7">
        <v>1577.43</v>
      </c>
      <c r="O1192" s="7">
        <f t="shared" si="320"/>
        <v>7937.43</v>
      </c>
      <c r="P1192" s="7">
        <v>25</v>
      </c>
      <c r="Q1192" s="7">
        <v>500</v>
      </c>
      <c r="R1192" s="7">
        <v>0</v>
      </c>
      <c r="S1192" s="7">
        <v>0</v>
      </c>
      <c r="T1192" s="7">
        <v>100</v>
      </c>
      <c r="U1192" s="7">
        <v>0</v>
      </c>
      <c r="V1192" s="7">
        <v>0</v>
      </c>
      <c r="W1192" s="7">
        <f t="shared" si="327"/>
        <v>625</v>
      </c>
      <c r="X1192" s="7">
        <f t="shared" si="321"/>
        <v>3350.4300000000003</v>
      </c>
      <c r="Y1192" s="7">
        <f t="shared" si="325"/>
        <v>4257</v>
      </c>
      <c r="Z1192" s="7">
        <f t="shared" si="322"/>
        <v>26024.57</v>
      </c>
      <c r="AA1192" s="7" t="s">
        <v>617</v>
      </c>
      <c r="AB1192" s="7">
        <v>2023</v>
      </c>
    </row>
    <row r="1193" spans="1:28" x14ac:dyDescent="0.25">
      <c r="A1193" s="7">
        <v>102</v>
      </c>
      <c r="B1193" s="7" t="s">
        <v>197</v>
      </c>
      <c r="C1193" s="7" t="s">
        <v>103</v>
      </c>
      <c r="D1193" s="7" t="s">
        <v>94</v>
      </c>
      <c r="E1193" s="7" t="s">
        <v>54</v>
      </c>
      <c r="F1193" s="7" t="s">
        <v>100</v>
      </c>
      <c r="G1193" s="7">
        <v>25000</v>
      </c>
      <c r="H1193" s="7">
        <f t="shared" si="323"/>
        <v>23522.5</v>
      </c>
      <c r="I1193" s="7">
        <f t="shared" si="324"/>
        <v>717.5</v>
      </c>
      <c r="J1193" s="7">
        <f t="shared" si="316"/>
        <v>1774.9999999999998</v>
      </c>
      <c r="K1193" s="7">
        <f t="shared" si="317"/>
        <v>275</v>
      </c>
      <c r="L1193" s="7">
        <f t="shared" si="318"/>
        <v>760</v>
      </c>
      <c r="M1193" s="7">
        <f t="shared" si="319"/>
        <v>1772.5000000000002</v>
      </c>
      <c r="N1193" s="7">
        <v>0</v>
      </c>
      <c r="O1193" s="7">
        <f t="shared" si="320"/>
        <v>5300</v>
      </c>
      <c r="P1193" s="7">
        <v>25</v>
      </c>
      <c r="Q1193" s="7">
        <v>0</v>
      </c>
      <c r="R1193" s="7">
        <v>0</v>
      </c>
      <c r="S1193" s="7">
        <v>0</v>
      </c>
      <c r="T1193" s="7">
        <v>100</v>
      </c>
      <c r="U1193" s="7">
        <v>0</v>
      </c>
      <c r="V1193" s="7">
        <v>0</v>
      </c>
      <c r="W1193" s="7">
        <f t="shared" si="327"/>
        <v>125</v>
      </c>
      <c r="X1193" s="7">
        <v>1182</v>
      </c>
      <c r="Y1193" s="7">
        <f t="shared" si="325"/>
        <v>3547.5</v>
      </c>
      <c r="Z1193" s="7">
        <f t="shared" si="322"/>
        <v>23693</v>
      </c>
      <c r="AA1193" s="7" t="s">
        <v>617</v>
      </c>
      <c r="AB1193" s="7">
        <v>2023</v>
      </c>
    </row>
    <row r="1194" spans="1:28" x14ac:dyDescent="0.25">
      <c r="A1194" s="7">
        <v>103</v>
      </c>
      <c r="B1194" s="7" t="s">
        <v>198</v>
      </c>
      <c r="C1194" s="7" t="s">
        <v>103</v>
      </c>
      <c r="D1194" s="7" t="s">
        <v>22</v>
      </c>
      <c r="E1194" s="7" t="s">
        <v>54</v>
      </c>
      <c r="F1194" s="7" t="s">
        <v>100</v>
      </c>
      <c r="G1194" s="7">
        <v>30000</v>
      </c>
      <c r="H1194" s="7">
        <f t="shared" si="323"/>
        <v>28227</v>
      </c>
      <c r="I1194" s="7">
        <f t="shared" si="324"/>
        <v>861</v>
      </c>
      <c r="J1194" s="7">
        <f t="shared" si="316"/>
        <v>2130</v>
      </c>
      <c r="K1194" s="7">
        <f t="shared" si="317"/>
        <v>330.00000000000006</v>
      </c>
      <c r="L1194" s="7">
        <f t="shared" si="318"/>
        <v>912</v>
      </c>
      <c r="M1194" s="7">
        <f t="shared" si="319"/>
        <v>2127</v>
      </c>
      <c r="N1194" s="7">
        <v>0</v>
      </c>
      <c r="O1194" s="7">
        <f t="shared" si="320"/>
        <v>6360</v>
      </c>
      <c r="P1194" s="7">
        <v>25</v>
      </c>
      <c r="Q1194" s="7">
        <v>4073.69</v>
      </c>
      <c r="R1194" s="7">
        <v>0</v>
      </c>
      <c r="S1194" s="7">
        <v>0</v>
      </c>
      <c r="T1194" s="7">
        <v>100</v>
      </c>
      <c r="U1194" s="7">
        <v>0</v>
      </c>
      <c r="V1194" s="7">
        <v>0</v>
      </c>
      <c r="W1194" s="7">
        <f t="shared" si="327"/>
        <v>4198.6900000000005</v>
      </c>
      <c r="X1194" s="7">
        <f>+I1194+L1194+N1194</f>
        <v>1773</v>
      </c>
      <c r="Y1194" s="7">
        <f t="shared" si="325"/>
        <v>4257</v>
      </c>
      <c r="Z1194" s="7">
        <f t="shared" si="322"/>
        <v>24028.309999999998</v>
      </c>
      <c r="AA1194" s="7" t="s">
        <v>617</v>
      </c>
      <c r="AB1194" s="7">
        <v>2023</v>
      </c>
    </row>
    <row r="1195" spans="1:28" x14ac:dyDescent="0.25">
      <c r="A1195" s="7">
        <v>104</v>
      </c>
      <c r="B1195" s="7" t="s">
        <v>199</v>
      </c>
      <c r="C1195" s="7" t="s">
        <v>103</v>
      </c>
      <c r="D1195" s="7" t="s">
        <v>10</v>
      </c>
      <c r="E1195" s="7" t="s">
        <v>54</v>
      </c>
      <c r="F1195" s="7" t="s">
        <v>100</v>
      </c>
      <c r="G1195" s="7">
        <v>30000</v>
      </c>
      <c r="H1195" s="7">
        <f t="shared" si="323"/>
        <v>28227</v>
      </c>
      <c r="I1195" s="7">
        <f t="shared" si="324"/>
        <v>861</v>
      </c>
      <c r="J1195" s="7">
        <f t="shared" si="316"/>
        <v>2130</v>
      </c>
      <c r="K1195" s="7">
        <f t="shared" si="317"/>
        <v>330.00000000000006</v>
      </c>
      <c r="L1195" s="7">
        <f t="shared" si="318"/>
        <v>912</v>
      </c>
      <c r="M1195" s="7">
        <f t="shared" si="319"/>
        <v>2127</v>
      </c>
      <c r="N1195" s="7">
        <v>0</v>
      </c>
      <c r="O1195" s="7">
        <f t="shared" si="320"/>
        <v>6360</v>
      </c>
      <c r="P1195" s="7">
        <v>25</v>
      </c>
      <c r="Q1195" s="7">
        <v>0</v>
      </c>
      <c r="R1195" s="7">
        <v>0</v>
      </c>
      <c r="S1195" s="7">
        <v>0</v>
      </c>
      <c r="T1195" s="7">
        <v>100</v>
      </c>
      <c r="U1195" s="7">
        <v>0</v>
      </c>
      <c r="V1195" s="7">
        <v>0</v>
      </c>
      <c r="W1195" s="7">
        <f t="shared" si="327"/>
        <v>125</v>
      </c>
      <c r="X1195" s="7">
        <f>+I1195+L1195+N1195</f>
        <v>1773</v>
      </c>
      <c r="Y1195" s="7">
        <f t="shared" si="325"/>
        <v>4257</v>
      </c>
      <c r="Z1195" s="7">
        <f t="shared" si="322"/>
        <v>28102</v>
      </c>
      <c r="AA1195" s="7" t="s">
        <v>617</v>
      </c>
      <c r="AB1195" s="7">
        <v>2023</v>
      </c>
    </row>
    <row r="1196" spans="1:28" x14ac:dyDescent="0.25">
      <c r="A1196" s="7">
        <v>105</v>
      </c>
      <c r="B1196" s="7" t="s">
        <v>200</v>
      </c>
      <c r="C1196" s="7" t="s">
        <v>103</v>
      </c>
      <c r="D1196" s="7" t="s">
        <v>19</v>
      </c>
      <c r="E1196" s="7" t="s">
        <v>60</v>
      </c>
      <c r="F1196" s="7" t="s">
        <v>100</v>
      </c>
      <c r="G1196" s="7">
        <v>35000</v>
      </c>
      <c r="H1196" s="7">
        <f t="shared" si="323"/>
        <v>32931.5</v>
      </c>
      <c r="I1196" s="7">
        <f t="shared" si="324"/>
        <v>1004.5</v>
      </c>
      <c r="J1196" s="7">
        <f t="shared" si="316"/>
        <v>2485</v>
      </c>
      <c r="K1196" s="7">
        <f t="shared" si="317"/>
        <v>385.00000000000006</v>
      </c>
      <c r="L1196" s="7">
        <f t="shared" si="318"/>
        <v>1064</v>
      </c>
      <c r="M1196" s="7">
        <f t="shared" si="319"/>
        <v>2481.5</v>
      </c>
      <c r="N1196" s="7">
        <v>0</v>
      </c>
      <c r="O1196" s="7">
        <f t="shared" si="320"/>
        <v>7420</v>
      </c>
      <c r="P1196" s="7">
        <v>25</v>
      </c>
      <c r="Q1196" s="7">
        <v>17474.189999999999</v>
      </c>
      <c r="R1196" s="7">
        <v>0</v>
      </c>
      <c r="S1196" s="7">
        <v>2703.13</v>
      </c>
      <c r="T1196" s="7">
        <v>100</v>
      </c>
      <c r="U1196" s="7">
        <v>0</v>
      </c>
      <c r="V1196" s="7">
        <v>0</v>
      </c>
      <c r="W1196" s="7">
        <f t="shared" si="327"/>
        <v>20302.32</v>
      </c>
      <c r="X1196" s="7">
        <f>+I1196+L1196+N1196</f>
        <v>2068.5</v>
      </c>
      <c r="Y1196" s="7">
        <f t="shared" si="325"/>
        <v>4966.5</v>
      </c>
      <c r="Z1196" s="7">
        <f t="shared" si="322"/>
        <v>12629.18</v>
      </c>
      <c r="AA1196" s="7" t="s">
        <v>617</v>
      </c>
      <c r="AB1196" s="7">
        <v>2023</v>
      </c>
    </row>
    <row r="1197" spans="1:28" x14ac:dyDescent="0.25">
      <c r="A1197" s="7">
        <v>106</v>
      </c>
      <c r="B1197" s="7" t="s">
        <v>814</v>
      </c>
      <c r="C1197" s="7" t="s">
        <v>103</v>
      </c>
      <c r="D1197" s="7" t="s">
        <v>811</v>
      </c>
      <c r="E1197" s="7" t="s">
        <v>54</v>
      </c>
      <c r="F1197" s="7" t="s">
        <v>99</v>
      </c>
      <c r="G1197" s="7">
        <v>45000</v>
      </c>
      <c r="H1197" s="7">
        <f t="shared" si="323"/>
        <v>40763.07</v>
      </c>
      <c r="I1197" s="7">
        <f t="shared" si="324"/>
        <v>1291.5</v>
      </c>
      <c r="J1197" s="7">
        <f t="shared" si="316"/>
        <v>3194.9999999999995</v>
      </c>
      <c r="K1197" s="7">
        <f t="shared" si="317"/>
        <v>495.00000000000006</v>
      </c>
      <c r="L1197" s="7">
        <f t="shared" si="318"/>
        <v>1368</v>
      </c>
      <c r="M1197" s="7">
        <f t="shared" si="319"/>
        <v>3190.5</v>
      </c>
      <c r="N1197" s="7">
        <v>1577.43</v>
      </c>
      <c r="O1197" s="7">
        <f t="shared" si="320"/>
        <v>11117.43</v>
      </c>
      <c r="P1197" s="7">
        <v>25</v>
      </c>
      <c r="Q1197" s="7">
        <v>1500</v>
      </c>
      <c r="R1197" s="7">
        <v>0</v>
      </c>
      <c r="S1197" s="7">
        <v>797.28</v>
      </c>
      <c r="T1197" s="7">
        <v>100</v>
      </c>
      <c r="U1197" s="7">
        <f t="shared" ref="U1197" si="328">IF((H1197*12)&gt;867123.01,(79776+(((H1197*12)-867123.01)*0.25))/12,IF((H1197*12)&gt;624329.01,(31216+(((H1197*12)-624329.01)*0.2))/12,IF((H1197*12)&gt;416220.01,(((H1197*12)-416220.01)*0.15)/12,0)))</f>
        <v>911.71037499999954</v>
      </c>
      <c r="V1197" s="7">
        <v>0</v>
      </c>
      <c r="W1197" s="7">
        <f t="shared" si="327"/>
        <v>3333.9903749999994</v>
      </c>
      <c r="X1197" s="7">
        <f>+I1197+L1197+N1197</f>
        <v>4236.93</v>
      </c>
      <c r="Y1197" s="7">
        <f t="shared" si="325"/>
        <v>6385.5</v>
      </c>
      <c r="Z1197" s="7">
        <f t="shared" si="322"/>
        <v>37429.079624999998</v>
      </c>
      <c r="AA1197" s="7" t="s">
        <v>617</v>
      </c>
      <c r="AB1197" s="7">
        <v>2023</v>
      </c>
    </row>
    <row r="1198" spans="1:28" x14ac:dyDescent="0.25">
      <c r="A1198" s="7">
        <v>1</v>
      </c>
      <c r="B1198" s="7" t="s">
        <v>807</v>
      </c>
      <c r="C1198" s="7" t="s">
        <v>103</v>
      </c>
      <c r="D1198" s="7" t="s">
        <v>826</v>
      </c>
      <c r="E1198" s="7" t="s">
        <v>27</v>
      </c>
      <c r="F1198" s="7" t="s">
        <v>98</v>
      </c>
      <c r="G1198" s="7">
        <v>360000</v>
      </c>
      <c r="H1198" s="7">
        <f>+G1198-(I1198+L1198+N1198)</f>
        <v>344144.09</v>
      </c>
      <c r="I1198" s="7">
        <f>IF(G1198&lt;=325250,G1198*2.87%,9334.68)</f>
        <v>9334.68</v>
      </c>
      <c r="J1198" s="7">
        <f>IF(G1198&lt;=325250,G1198*7.1%,23092.75)</f>
        <v>23092.75</v>
      </c>
      <c r="K1198" s="7">
        <f>IF(G1198&lt;=65050,G1198*1.1%,715.55)</f>
        <v>715.55</v>
      </c>
      <c r="L1198" s="7">
        <f>IF(G1198&lt;=162625,G1198*3.04%,4943.8)</f>
        <v>4943.8</v>
      </c>
      <c r="M1198" s="7">
        <f>IF(G1198&lt;=162625,G1198*7.09%,11530.11)</f>
        <v>11530.11</v>
      </c>
      <c r="N1198" s="7">
        <v>1577.43</v>
      </c>
      <c r="O1198" s="7">
        <f>+I1198+J1198+K1198+L1198+M1198+N1198</f>
        <v>51194.320000000007</v>
      </c>
      <c r="P1198" s="7">
        <v>25</v>
      </c>
      <c r="Q1198" s="7">
        <v>0</v>
      </c>
      <c r="R1198" s="7">
        <v>0</v>
      </c>
      <c r="S1198" s="7">
        <v>1328.8</v>
      </c>
      <c r="T1198" s="7">
        <v>0</v>
      </c>
      <c r="U1198" s="7">
        <f>IF((H1198*12)&gt;867123.01,(79776+(((H1198*12)-867123.01)*0.25))/12,IF((H1198*12)&gt;624329.01,(31216+(((H1198*12)-624329.01)*0.2))/12,IF((H1198*12)&gt;416220.01,(((H1198*12)-416220.01)*0.15)/12,0)))</f>
        <v>74618.959791666668</v>
      </c>
      <c r="V1198" s="7">
        <v>0</v>
      </c>
      <c r="W1198" s="7">
        <f>P1198+Q1198+R1198+S1198+T1198+U1198</f>
        <v>75972.759791666671</v>
      </c>
      <c r="X1198" s="7">
        <f>+I1198+L1198+N1198</f>
        <v>15855.91</v>
      </c>
      <c r="Y1198" s="7">
        <f>+J1198+M1198</f>
        <v>34622.86</v>
      </c>
      <c r="Z1198" s="7">
        <f>+G1198-(W1198+X1198)</f>
        <v>268171.33020833333</v>
      </c>
      <c r="AA1198" s="7" t="s">
        <v>621</v>
      </c>
      <c r="AB1198" s="7">
        <v>2023</v>
      </c>
    </row>
    <row r="1199" spans="1:28" x14ac:dyDescent="0.25">
      <c r="A1199" s="7">
        <v>2</v>
      </c>
      <c r="B1199" s="7" t="s">
        <v>784</v>
      </c>
      <c r="C1199" s="7" t="s">
        <v>102</v>
      </c>
      <c r="D1199" s="7" t="s">
        <v>19</v>
      </c>
      <c r="E1199" s="7" t="s">
        <v>71</v>
      </c>
      <c r="F1199" s="7" t="s">
        <v>98</v>
      </c>
      <c r="G1199" s="7">
        <v>300000</v>
      </c>
      <c r="H1199" s="7">
        <f>+G1199-(I1199+L1199+N1199)</f>
        <v>286446.2</v>
      </c>
      <c r="I1199" s="7">
        <f>IF(G1199&lt;=325250,G1199*2.87%,9334.68)</f>
        <v>8610</v>
      </c>
      <c r="J1199" s="7">
        <f t="shared" ref="J1199:J1262" si="329">IF(G1199&lt;=325250,G1199*7.1%,23092.75)</f>
        <v>21299.999999999996</v>
      </c>
      <c r="K1199" s="7">
        <f t="shared" ref="K1199:K1262" si="330">IF(G1199&lt;=65050,G1199*1.1%,715.55)</f>
        <v>715.55</v>
      </c>
      <c r="L1199" s="7">
        <f t="shared" ref="L1199:L1262" si="331">IF(G1199&lt;=162625,G1199*3.04%,4943.8)</f>
        <v>4943.8</v>
      </c>
      <c r="M1199" s="7">
        <f t="shared" ref="M1199:M1262" si="332">IF(G1199&lt;=162625,G1199*7.09%,11530.11)</f>
        <v>11530.11</v>
      </c>
      <c r="N1199" s="7">
        <v>0</v>
      </c>
      <c r="O1199" s="7">
        <f t="shared" ref="O1199:O1262" si="333">+I1199+J1199+K1199+L1199+M1199+N1199</f>
        <v>47099.46</v>
      </c>
      <c r="P1199" s="7">
        <v>25</v>
      </c>
      <c r="Q1199" s="7">
        <v>0</v>
      </c>
      <c r="R1199" s="7">
        <v>0</v>
      </c>
      <c r="S1199" s="7">
        <v>0</v>
      </c>
      <c r="T1199" s="7">
        <v>0</v>
      </c>
      <c r="U1199" s="7">
        <f t="shared" ref="U1199:U1262" si="334">IF((H1199*12)&gt;867123.01,(79776+(((H1199*12)-867123.01)*0.25))/12,IF((H1199*12)&gt;624329.01,(31216+(((H1199*12)-624329.01)*0.2))/12,IF((H1199*12)&gt;416220.01,(((H1199*12)-416220.01)*0.15)/12,0)))</f>
        <v>60194.487291666679</v>
      </c>
      <c r="V1199" s="7">
        <v>0</v>
      </c>
      <c r="W1199" s="7">
        <f t="shared" ref="W1199:W1220" si="335">P1199+Q1199+R1199+S1199+T1199+U1199</f>
        <v>60219.487291666679</v>
      </c>
      <c r="X1199" s="7">
        <f t="shared" ref="X1199:X1259" si="336">+I1199+L1199+N1199</f>
        <v>13553.8</v>
      </c>
      <c r="Y1199" s="7">
        <f t="shared" ref="Y1199:Y1213" si="337">+J1199+M1199</f>
        <v>32830.11</v>
      </c>
      <c r="Z1199" s="7">
        <f t="shared" ref="Z1199:Z1262" si="338">+G1199-(W1199+X1199)</f>
        <v>226226.71270833333</v>
      </c>
      <c r="AA1199" s="7" t="s">
        <v>621</v>
      </c>
      <c r="AB1199" s="7">
        <v>2023</v>
      </c>
    </row>
    <row r="1200" spans="1:28" x14ac:dyDescent="0.25">
      <c r="A1200" s="7">
        <v>3</v>
      </c>
      <c r="B1200" s="7" t="s">
        <v>110</v>
      </c>
      <c r="C1200" s="7" t="s">
        <v>103</v>
      </c>
      <c r="D1200" s="7" t="s">
        <v>10</v>
      </c>
      <c r="E1200" s="7" t="s">
        <v>53</v>
      </c>
      <c r="F1200" s="7" t="s">
        <v>98</v>
      </c>
      <c r="G1200" s="7">
        <v>300000</v>
      </c>
      <c r="H1200" s="7">
        <f t="shared" ref="H1200:H1263" si="339">+G1200-(I1200+L1200+N1200)</f>
        <v>284868.77</v>
      </c>
      <c r="I1200" s="7">
        <f t="shared" ref="I1200:I1263" si="340">IF(G1200&lt;=325250,G1200*2.87%,9334.68)</f>
        <v>8610</v>
      </c>
      <c r="J1200" s="7">
        <f t="shared" si="329"/>
        <v>21299.999999999996</v>
      </c>
      <c r="K1200" s="7">
        <f t="shared" si="330"/>
        <v>715.55</v>
      </c>
      <c r="L1200" s="7">
        <f t="shared" si="331"/>
        <v>4943.8</v>
      </c>
      <c r="M1200" s="7">
        <f t="shared" si="332"/>
        <v>11530.11</v>
      </c>
      <c r="N1200" s="7">
        <v>1577.43</v>
      </c>
      <c r="O1200" s="7">
        <f t="shared" si="333"/>
        <v>48676.89</v>
      </c>
      <c r="P1200" s="7">
        <v>25</v>
      </c>
      <c r="Q1200" s="7">
        <v>0</v>
      </c>
      <c r="R1200" s="7">
        <v>0</v>
      </c>
      <c r="S1200" s="7">
        <v>1328.8</v>
      </c>
      <c r="T1200" s="7">
        <v>0</v>
      </c>
      <c r="U1200" s="7">
        <f t="shared" si="334"/>
        <v>59800.129791666674</v>
      </c>
      <c r="V1200" s="7">
        <v>0</v>
      </c>
      <c r="W1200" s="7">
        <f t="shared" si="335"/>
        <v>61153.929791666676</v>
      </c>
      <c r="X1200" s="7">
        <f t="shared" si="336"/>
        <v>15131.23</v>
      </c>
      <c r="Y1200" s="7">
        <f t="shared" si="337"/>
        <v>32830.11</v>
      </c>
      <c r="Z1200" s="7">
        <f t="shared" si="338"/>
        <v>223714.84020833333</v>
      </c>
      <c r="AA1200" s="7" t="s">
        <v>621</v>
      </c>
      <c r="AB1200" s="7">
        <v>2023</v>
      </c>
    </row>
    <row r="1201" spans="1:28" x14ac:dyDescent="0.25">
      <c r="A1201" s="7">
        <v>4</v>
      </c>
      <c r="B1201" s="7" t="s">
        <v>115</v>
      </c>
      <c r="C1201" s="7" t="s">
        <v>103</v>
      </c>
      <c r="D1201" s="7" t="s">
        <v>21</v>
      </c>
      <c r="E1201" s="7" t="s">
        <v>81</v>
      </c>
      <c r="F1201" s="7" t="s">
        <v>84</v>
      </c>
      <c r="G1201" s="7">
        <v>185000</v>
      </c>
      <c r="H1201" s="7">
        <f>+G1201-(I1201+L1201+N1201)</f>
        <v>170014.41</v>
      </c>
      <c r="I1201" s="7">
        <f t="shared" si="340"/>
        <v>5309.5</v>
      </c>
      <c r="J1201" s="7">
        <f t="shared" si="329"/>
        <v>13134.999999999998</v>
      </c>
      <c r="K1201" s="7">
        <f t="shared" si="330"/>
        <v>715.55</v>
      </c>
      <c r="L1201" s="7">
        <f t="shared" si="331"/>
        <v>4943.8</v>
      </c>
      <c r="M1201" s="7">
        <f t="shared" si="332"/>
        <v>11530.11</v>
      </c>
      <c r="N1201" s="7">
        <v>4732.29</v>
      </c>
      <c r="O1201" s="7">
        <f t="shared" si="333"/>
        <v>40366.25</v>
      </c>
      <c r="P1201" s="7">
        <v>25</v>
      </c>
      <c r="Q1201" s="7">
        <v>38886.51</v>
      </c>
      <c r="R1201" s="7">
        <v>0</v>
      </c>
      <c r="S1201" s="7">
        <v>2657.6</v>
      </c>
      <c r="T1201" s="7">
        <v>100</v>
      </c>
      <c r="U1201" s="7">
        <f t="shared" si="334"/>
        <v>31086.539791666666</v>
      </c>
      <c r="V1201" s="7">
        <v>0</v>
      </c>
      <c r="W1201" s="7">
        <f t="shared" si="335"/>
        <v>72755.64979166667</v>
      </c>
      <c r="X1201" s="7">
        <f t="shared" si="336"/>
        <v>14985.59</v>
      </c>
      <c r="Y1201" s="7">
        <f t="shared" si="337"/>
        <v>24665.11</v>
      </c>
      <c r="Z1201" s="7">
        <f t="shared" si="338"/>
        <v>97258.760208333333</v>
      </c>
      <c r="AA1201" s="7" t="s">
        <v>621</v>
      </c>
      <c r="AB1201" s="7">
        <v>2023</v>
      </c>
    </row>
    <row r="1202" spans="1:28" x14ac:dyDescent="0.25">
      <c r="A1202" s="7">
        <v>5</v>
      </c>
      <c r="B1202" s="7" t="s">
        <v>116</v>
      </c>
      <c r="C1202" s="7" t="s">
        <v>102</v>
      </c>
      <c r="D1202" s="7" t="s">
        <v>4</v>
      </c>
      <c r="E1202" s="7" t="s">
        <v>91</v>
      </c>
      <c r="F1202" s="7" t="s">
        <v>84</v>
      </c>
      <c r="G1202" s="7">
        <v>185000</v>
      </c>
      <c r="H1202" s="7">
        <f t="shared" si="339"/>
        <v>174746.7</v>
      </c>
      <c r="I1202" s="7">
        <f t="shared" si="340"/>
        <v>5309.5</v>
      </c>
      <c r="J1202" s="7">
        <f t="shared" si="329"/>
        <v>13134.999999999998</v>
      </c>
      <c r="K1202" s="7">
        <f t="shared" si="330"/>
        <v>715.55</v>
      </c>
      <c r="L1202" s="7">
        <f t="shared" si="331"/>
        <v>4943.8</v>
      </c>
      <c r="M1202" s="7">
        <f t="shared" si="332"/>
        <v>11530.11</v>
      </c>
      <c r="N1202" s="7">
        <v>0</v>
      </c>
      <c r="O1202" s="7">
        <f t="shared" si="333"/>
        <v>35633.96</v>
      </c>
      <c r="P1202" s="7">
        <v>25</v>
      </c>
      <c r="Q1202" s="7">
        <v>12441.85</v>
      </c>
      <c r="R1202" s="7">
        <v>0</v>
      </c>
      <c r="S1202" s="7">
        <v>1328.8</v>
      </c>
      <c r="T1202" s="7">
        <v>100</v>
      </c>
      <c r="U1202" s="7">
        <f t="shared" si="334"/>
        <v>32269.612291666668</v>
      </c>
      <c r="V1202" s="7">
        <v>0</v>
      </c>
      <c r="W1202" s="7">
        <f t="shared" si="335"/>
        <v>46165.262291666666</v>
      </c>
      <c r="X1202" s="7">
        <f t="shared" si="336"/>
        <v>10253.299999999999</v>
      </c>
      <c r="Y1202" s="7">
        <f t="shared" si="337"/>
        <v>24665.11</v>
      </c>
      <c r="Z1202" s="7">
        <f t="shared" si="338"/>
        <v>128581.43770833334</v>
      </c>
      <c r="AA1202" s="7" t="s">
        <v>621</v>
      </c>
      <c r="AB1202" s="7">
        <v>2023</v>
      </c>
    </row>
    <row r="1203" spans="1:28" x14ac:dyDescent="0.25">
      <c r="A1203" s="7">
        <v>6</v>
      </c>
      <c r="B1203" s="7" t="s">
        <v>117</v>
      </c>
      <c r="C1203" s="7" t="s">
        <v>102</v>
      </c>
      <c r="D1203" s="7" t="s">
        <v>793</v>
      </c>
      <c r="E1203" s="7" t="s">
        <v>794</v>
      </c>
      <c r="F1203" s="7" t="s">
        <v>84</v>
      </c>
      <c r="G1203" s="7">
        <v>185000</v>
      </c>
      <c r="H1203" s="7">
        <f t="shared" si="339"/>
        <v>171591.84</v>
      </c>
      <c r="I1203" s="7">
        <f t="shared" si="340"/>
        <v>5309.5</v>
      </c>
      <c r="J1203" s="7">
        <f t="shared" si="329"/>
        <v>13134.999999999998</v>
      </c>
      <c r="K1203" s="7">
        <f t="shared" si="330"/>
        <v>715.55</v>
      </c>
      <c r="L1203" s="7">
        <f t="shared" si="331"/>
        <v>4943.8</v>
      </c>
      <c r="M1203" s="7">
        <f t="shared" si="332"/>
        <v>11530.11</v>
      </c>
      <c r="N1203" s="7">
        <v>3154.86</v>
      </c>
      <c r="O1203" s="7">
        <f t="shared" si="333"/>
        <v>38788.82</v>
      </c>
      <c r="P1203" s="7">
        <v>25</v>
      </c>
      <c r="Q1203" s="7">
        <v>0</v>
      </c>
      <c r="R1203" s="7">
        <v>0</v>
      </c>
      <c r="S1203" s="7">
        <v>2657.6</v>
      </c>
      <c r="T1203" s="7">
        <v>100</v>
      </c>
      <c r="U1203" s="7">
        <f t="shared" si="334"/>
        <v>31480.897291666668</v>
      </c>
      <c r="V1203" s="7">
        <v>0</v>
      </c>
      <c r="W1203" s="7">
        <f t="shared" si="335"/>
        <v>34263.497291666667</v>
      </c>
      <c r="X1203" s="7">
        <f t="shared" si="336"/>
        <v>13408.16</v>
      </c>
      <c r="Y1203" s="7">
        <f t="shared" si="337"/>
        <v>24665.11</v>
      </c>
      <c r="Z1203" s="7">
        <f t="shared" si="338"/>
        <v>137328.34270833334</v>
      </c>
      <c r="AA1203" s="7" t="s">
        <v>621</v>
      </c>
      <c r="AB1203" s="7">
        <v>2023</v>
      </c>
    </row>
    <row r="1204" spans="1:28" x14ac:dyDescent="0.25">
      <c r="A1204" s="7">
        <v>7</v>
      </c>
      <c r="B1204" s="7" t="s">
        <v>119</v>
      </c>
      <c r="C1204" s="7" t="s">
        <v>103</v>
      </c>
      <c r="D1204" s="7" t="s">
        <v>10</v>
      </c>
      <c r="E1204" s="7" t="s">
        <v>827</v>
      </c>
      <c r="F1204" s="7" t="s">
        <v>84</v>
      </c>
      <c r="G1204" s="7">
        <v>170000</v>
      </c>
      <c r="H1204" s="7">
        <f t="shared" si="339"/>
        <v>160177.20000000001</v>
      </c>
      <c r="I1204" s="7">
        <f t="shared" si="340"/>
        <v>4879</v>
      </c>
      <c r="J1204" s="7">
        <f t="shared" si="329"/>
        <v>12069.999999999998</v>
      </c>
      <c r="K1204" s="7">
        <f t="shared" si="330"/>
        <v>715.55</v>
      </c>
      <c r="L1204" s="7">
        <f t="shared" si="331"/>
        <v>4943.8</v>
      </c>
      <c r="M1204" s="7">
        <f t="shared" si="332"/>
        <v>11530.11</v>
      </c>
      <c r="N1204" s="7">
        <v>0</v>
      </c>
      <c r="O1204" s="7">
        <f t="shared" si="333"/>
        <v>34138.46</v>
      </c>
      <c r="P1204" s="7">
        <v>25</v>
      </c>
      <c r="Q1204" s="7">
        <v>11358.49</v>
      </c>
      <c r="R1204" s="7">
        <v>0</v>
      </c>
      <c r="S1204" s="7">
        <v>1328.8</v>
      </c>
      <c r="T1204" s="7">
        <v>100</v>
      </c>
      <c r="U1204" s="7">
        <f t="shared" si="334"/>
        <v>28627.237291666668</v>
      </c>
      <c r="V1204" s="7">
        <v>0</v>
      </c>
      <c r="W1204" s="7">
        <f t="shared" si="335"/>
        <v>41439.527291666665</v>
      </c>
      <c r="X1204" s="7">
        <f t="shared" si="336"/>
        <v>9822.7999999999993</v>
      </c>
      <c r="Y1204" s="7">
        <f t="shared" si="337"/>
        <v>23600.11</v>
      </c>
      <c r="Z1204" s="7">
        <f t="shared" si="338"/>
        <v>118737.67270833334</v>
      </c>
      <c r="AA1204" s="7" t="s">
        <v>621</v>
      </c>
      <c r="AB1204" s="7">
        <v>2023</v>
      </c>
    </row>
    <row r="1205" spans="1:28" x14ac:dyDescent="0.25">
      <c r="A1205" s="7">
        <v>8</v>
      </c>
      <c r="B1205" s="7" t="s">
        <v>121</v>
      </c>
      <c r="C1205" s="7" t="s">
        <v>102</v>
      </c>
      <c r="D1205" s="7" t="s">
        <v>21</v>
      </c>
      <c r="E1205" s="7" t="s">
        <v>48</v>
      </c>
      <c r="F1205" s="7" t="s">
        <v>84</v>
      </c>
      <c r="G1205" s="7">
        <v>155000</v>
      </c>
      <c r="H1205" s="7">
        <f t="shared" si="339"/>
        <v>144262.07</v>
      </c>
      <c r="I1205" s="7">
        <f t="shared" si="340"/>
        <v>4448.5</v>
      </c>
      <c r="J1205" s="7">
        <f t="shared" si="329"/>
        <v>11004.999999999998</v>
      </c>
      <c r="K1205" s="7">
        <f t="shared" si="330"/>
        <v>715.55</v>
      </c>
      <c r="L1205" s="7">
        <f t="shared" si="331"/>
        <v>4712</v>
      </c>
      <c r="M1205" s="7">
        <f t="shared" si="332"/>
        <v>10989.5</v>
      </c>
      <c r="N1205" s="7">
        <v>1577.43</v>
      </c>
      <c r="O1205" s="7">
        <f t="shared" si="333"/>
        <v>33447.979999999996</v>
      </c>
      <c r="P1205" s="7">
        <v>25</v>
      </c>
      <c r="Q1205" s="7">
        <v>8487.86</v>
      </c>
      <c r="R1205" s="7">
        <v>0</v>
      </c>
      <c r="S1205" s="7">
        <v>670.67</v>
      </c>
      <c r="T1205" s="7">
        <v>100</v>
      </c>
      <c r="U1205" s="7">
        <f t="shared" si="334"/>
        <v>24648.454791666667</v>
      </c>
      <c r="V1205" s="7">
        <v>0</v>
      </c>
      <c r="W1205" s="7">
        <f t="shared" ref="W1205:W1213" si="341">P1205+Q1205+R1205+S1205+T1205+U1205-(V1205)</f>
        <v>33931.984791666669</v>
      </c>
      <c r="X1205" s="7">
        <f t="shared" si="336"/>
        <v>10737.93</v>
      </c>
      <c r="Y1205" s="7">
        <f t="shared" si="337"/>
        <v>21994.5</v>
      </c>
      <c r="Z1205" s="7">
        <f t="shared" si="338"/>
        <v>110330.08520833333</v>
      </c>
      <c r="AA1205" s="7" t="s">
        <v>621</v>
      </c>
      <c r="AB1205" s="7">
        <v>2023</v>
      </c>
    </row>
    <row r="1206" spans="1:28" x14ac:dyDescent="0.25">
      <c r="A1206" s="7">
        <v>9</v>
      </c>
      <c r="B1206" s="7" t="s">
        <v>137</v>
      </c>
      <c r="C1206" s="7" t="s">
        <v>102</v>
      </c>
      <c r="D1206" s="7" t="s">
        <v>22</v>
      </c>
      <c r="E1206" s="7" t="s">
        <v>788</v>
      </c>
      <c r="F1206" s="7" t="s">
        <v>85</v>
      </c>
      <c r="G1206" s="7">
        <v>140000</v>
      </c>
      <c r="H1206" s="7">
        <f>+G1206-(I1206+L1206+N1206)</f>
        <v>130148.57</v>
      </c>
      <c r="I1206" s="7">
        <f t="shared" si="340"/>
        <v>4018</v>
      </c>
      <c r="J1206" s="7">
        <f t="shared" si="329"/>
        <v>9940</v>
      </c>
      <c r="K1206" s="7">
        <f t="shared" si="330"/>
        <v>715.55</v>
      </c>
      <c r="L1206" s="7">
        <f t="shared" si="331"/>
        <v>4256</v>
      </c>
      <c r="M1206" s="7">
        <f t="shared" si="332"/>
        <v>9926</v>
      </c>
      <c r="N1206" s="7">
        <v>1577.43</v>
      </c>
      <c r="O1206" s="7">
        <f>+I1206+J1206+K1206+L1206+M1206+N1206</f>
        <v>30432.98</v>
      </c>
      <c r="P1206" s="7">
        <v>25</v>
      </c>
      <c r="Q1206" s="7">
        <v>1000</v>
      </c>
      <c r="R1206" s="7">
        <v>0</v>
      </c>
      <c r="S1206" s="7">
        <v>454.96</v>
      </c>
      <c r="T1206" s="7">
        <v>100</v>
      </c>
      <c r="U1206" s="7">
        <f t="shared" si="334"/>
        <v>21120.079791666667</v>
      </c>
      <c r="V1206" s="7">
        <v>0</v>
      </c>
      <c r="W1206" s="7">
        <f t="shared" si="341"/>
        <v>22700.039791666666</v>
      </c>
      <c r="X1206" s="7">
        <f>+I1206+L1206+N1206</f>
        <v>9851.43</v>
      </c>
      <c r="Y1206" s="7">
        <f>+J1206+M1206</f>
        <v>19866</v>
      </c>
      <c r="Z1206" s="7">
        <f>+G1206-(W1206+X1206)</f>
        <v>107448.53020833334</v>
      </c>
      <c r="AA1206" s="7" t="s">
        <v>621</v>
      </c>
      <c r="AB1206" s="7">
        <v>2023</v>
      </c>
    </row>
    <row r="1207" spans="1:28" x14ac:dyDescent="0.25">
      <c r="A1207" s="7">
        <v>10</v>
      </c>
      <c r="B1207" s="7" t="s">
        <v>123</v>
      </c>
      <c r="C1207" s="7" t="s">
        <v>102</v>
      </c>
      <c r="D1207" s="7" t="s">
        <v>10</v>
      </c>
      <c r="E1207" s="7" t="s">
        <v>829</v>
      </c>
      <c r="F1207" s="7" t="s">
        <v>84</v>
      </c>
      <c r="G1207" s="7">
        <v>145000</v>
      </c>
      <c r="H1207" s="7">
        <f t="shared" si="339"/>
        <v>136430.5</v>
      </c>
      <c r="I1207" s="7">
        <f t="shared" si="340"/>
        <v>4161.5</v>
      </c>
      <c r="J1207" s="7">
        <f t="shared" si="329"/>
        <v>10294.999999999998</v>
      </c>
      <c r="K1207" s="7">
        <f t="shared" si="330"/>
        <v>715.55</v>
      </c>
      <c r="L1207" s="7">
        <f t="shared" si="331"/>
        <v>4408</v>
      </c>
      <c r="M1207" s="7">
        <f t="shared" si="332"/>
        <v>10280.5</v>
      </c>
      <c r="N1207" s="7">
        <v>0</v>
      </c>
      <c r="O1207" s="7">
        <f t="shared" si="333"/>
        <v>29860.549999999996</v>
      </c>
      <c r="P1207" s="7">
        <v>25</v>
      </c>
      <c r="Q1207" s="7">
        <v>6000</v>
      </c>
      <c r="R1207" s="7">
        <v>0</v>
      </c>
      <c r="S1207" s="7">
        <v>270.07</v>
      </c>
      <c r="T1207" s="7">
        <v>100</v>
      </c>
      <c r="U1207" s="7">
        <f t="shared" si="334"/>
        <v>22690.562291666665</v>
      </c>
      <c r="V1207" s="7">
        <v>0</v>
      </c>
      <c r="W1207" s="7">
        <f t="shared" si="341"/>
        <v>29085.632291666665</v>
      </c>
      <c r="X1207" s="7">
        <f t="shared" si="336"/>
        <v>8569.5</v>
      </c>
      <c r="Y1207" s="7">
        <f t="shared" si="337"/>
        <v>20575.5</v>
      </c>
      <c r="Z1207" s="7">
        <f t="shared" si="338"/>
        <v>107344.86770833333</v>
      </c>
      <c r="AA1207" s="7" t="s">
        <v>621</v>
      </c>
      <c r="AB1207" s="7">
        <v>2023</v>
      </c>
    </row>
    <row r="1208" spans="1:28" x14ac:dyDescent="0.25">
      <c r="A1208" s="7">
        <v>11</v>
      </c>
      <c r="B1208" s="7" t="s">
        <v>125</v>
      </c>
      <c r="C1208" s="7" t="s">
        <v>102</v>
      </c>
      <c r="D1208" s="7" t="s">
        <v>94</v>
      </c>
      <c r="E1208" s="7" t="s">
        <v>65</v>
      </c>
      <c r="F1208" s="7" t="s">
        <v>85</v>
      </c>
      <c r="G1208" s="7">
        <v>96000</v>
      </c>
      <c r="H1208" s="7">
        <f t="shared" si="339"/>
        <v>88748.97</v>
      </c>
      <c r="I1208" s="7">
        <f t="shared" si="340"/>
        <v>2755.2</v>
      </c>
      <c r="J1208" s="7">
        <f t="shared" si="329"/>
        <v>6815.9999999999991</v>
      </c>
      <c r="K1208" s="7">
        <f t="shared" si="330"/>
        <v>715.55</v>
      </c>
      <c r="L1208" s="7">
        <f t="shared" si="331"/>
        <v>2918.4</v>
      </c>
      <c r="M1208" s="7">
        <f t="shared" si="332"/>
        <v>6806.4000000000005</v>
      </c>
      <c r="N1208" s="7">
        <v>1577.43</v>
      </c>
      <c r="O1208" s="7">
        <f t="shared" si="333"/>
        <v>21588.98</v>
      </c>
      <c r="P1208" s="7">
        <v>25</v>
      </c>
      <c r="Q1208" s="7">
        <v>1000</v>
      </c>
      <c r="R1208" s="7">
        <v>0</v>
      </c>
      <c r="S1208" s="7">
        <v>957.28</v>
      </c>
      <c r="T1208" s="7">
        <v>100</v>
      </c>
      <c r="U1208" s="7">
        <v>12466.01</v>
      </c>
      <c r="V1208" s="7">
        <v>0</v>
      </c>
      <c r="W1208" s="7">
        <f t="shared" si="341"/>
        <v>14548.29</v>
      </c>
      <c r="X1208" s="7">
        <f t="shared" si="336"/>
        <v>7251.0300000000007</v>
      </c>
      <c r="Y1208" s="7">
        <f t="shared" si="337"/>
        <v>13622.4</v>
      </c>
      <c r="Z1208" s="7">
        <f t="shared" si="338"/>
        <v>74200.679999999993</v>
      </c>
      <c r="AA1208" s="7" t="s">
        <v>621</v>
      </c>
      <c r="AB1208" s="7">
        <v>2023</v>
      </c>
    </row>
    <row r="1209" spans="1:28" x14ac:dyDescent="0.25">
      <c r="A1209" s="7">
        <v>12</v>
      </c>
      <c r="B1209" s="7" t="s">
        <v>126</v>
      </c>
      <c r="C1209" s="7" t="s">
        <v>103</v>
      </c>
      <c r="D1209" s="7" t="s">
        <v>94</v>
      </c>
      <c r="E1209" s="7" t="s">
        <v>58</v>
      </c>
      <c r="F1209" s="7" t="s">
        <v>84</v>
      </c>
      <c r="G1209" s="7">
        <v>60000</v>
      </c>
      <c r="H1209" s="7">
        <f t="shared" si="339"/>
        <v>56454</v>
      </c>
      <c r="I1209" s="7">
        <f t="shared" si="340"/>
        <v>1722</v>
      </c>
      <c r="J1209" s="7">
        <f t="shared" si="329"/>
        <v>4260</v>
      </c>
      <c r="K1209" s="7">
        <f t="shared" si="330"/>
        <v>660.00000000000011</v>
      </c>
      <c r="L1209" s="7">
        <f t="shared" si="331"/>
        <v>1824</v>
      </c>
      <c r="M1209" s="7">
        <f t="shared" si="332"/>
        <v>4254</v>
      </c>
      <c r="N1209" s="7">
        <v>0</v>
      </c>
      <c r="O1209" s="7">
        <f t="shared" si="333"/>
        <v>12720</v>
      </c>
      <c r="P1209" s="7">
        <v>25</v>
      </c>
      <c r="Q1209" s="7">
        <v>2996.21</v>
      </c>
      <c r="R1209" s="7">
        <v>0</v>
      </c>
      <c r="S1209" s="7">
        <v>1454.9</v>
      </c>
      <c r="T1209" s="7">
        <v>100</v>
      </c>
      <c r="U1209" s="7">
        <f t="shared" si="334"/>
        <v>3486.6498333333329</v>
      </c>
      <c r="V1209" s="7">
        <v>0</v>
      </c>
      <c r="W1209" s="7">
        <f t="shared" si="341"/>
        <v>8062.7598333333335</v>
      </c>
      <c r="X1209" s="7">
        <f t="shared" si="336"/>
        <v>3546</v>
      </c>
      <c r="Y1209" s="7">
        <f t="shared" si="337"/>
        <v>8514</v>
      </c>
      <c r="Z1209" s="7">
        <f t="shared" si="338"/>
        <v>48391.24016666667</v>
      </c>
      <c r="AA1209" s="7" t="s">
        <v>621</v>
      </c>
      <c r="AB1209" s="7">
        <v>2023</v>
      </c>
    </row>
    <row r="1210" spans="1:28" x14ac:dyDescent="0.25">
      <c r="A1210" s="7">
        <v>13</v>
      </c>
      <c r="B1210" s="7" t="s">
        <v>128</v>
      </c>
      <c r="C1210" s="7" t="s">
        <v>102</v>
      </c>
      <c r="D1210" s="7" t="s">
        <v>12</v>
      </c>
      <c r="E1210" s="7" t="s">
        <v>35</v>
      </c>
      <c r="F1210" s="7" t="s">
        <v>84</v>
      </c>
      <c r="G1210" s="7">
        <v>116000</v>
      </c>
      <c r="H1210" s="7">
        <f t="shared" si="339"/>
        <v>105989.54</v>
      </c>
      <c r="I1210" s="7">
        <f t="shared" si="340"/>
        <v>3329.2</v>
      </c>
      <c r="J1210" s="7">
        <f t="shared" si="329"/>
        <v>8236</v>
      </c>
      <c r="K1210" s="7">
        <f t="shared" si="330"/>
        <v>715.55</v>
      </c>
      <c r="L1210" s="7">
        <f t="shared" si="331"/>
        <v>3526.4</v>
      </c>
      <c r="M1210" s="7">
        <f t="shared" si="332"/>
        <v>8224.4</v>
      </c>
      <c r="N1210" s="7">
        <v>3154.86</v>
      </c>
      <c r="O1210" s="7">
        <f t="shared" si="333"/>
        <v>27186.41</v>
      </c>
      <c r="P1210" s="7">
        <v>25</v>
      </c>
      <c r="Q1210" s="7">
        <v>0</v>
      </c>
      <c r="R1210" s="7">
        <v>0</v>
      </c>
      <c r="S1210" s="7">
        <v>1875.47</v>
      </c>
      <c r="T1210" s="7">
        <v>100</v>
      </c>
      <c r="U1210" s="7">
        <f t="shared" si="334"/>
        <v>15080.322291666665</v>
      </c>
      <c r="V1210" s="7">
        <v>0</v>
      </c>
      <c r="W1210" s="7">
        <f t="shared" si="341"/>
        <v>17080.792291666665</v>
      </c>
      <c r="X1210" s="7">
        <f t="shared" si="336"/>
        <v>10010.460000000001</v>
      </c>
      <c r="Y1210" s="7">
        <f t="shared" si="337"/>
        <v>16460.400000000001</v>
      </c>
      <c r="Z1210" s="7">
        <f t="shared" si="338"/>
        <v>88908.747708333336</v>
      </c>
      <c r="AA1210" s="7" t="s">
        <v>621</v>
      </c>
      <c r="AB1210" s="7">
        <v>2023</v>
      </c>
    </row>
    <row r="1211" spans="1:28" x14ac:dyDescent="0.25">
      <c r="A1211" s="7">
        <v>14</v>
      </c>
      <c r="B1211" s="7" t="s">
        <v>129</v>
      </c>
      <c r="C1211" s="7" t="s">
        <v>102</v>
      </c>
      <c r="D1211" s="7" t="s">
        <v>16</v>
      </c>
      <c r="E1211" s="7" t="s">
        <v>79</v>
      </c>
      <c r="F1211" s="7" t="s">
        <v>84</v>
      </c>
      <c r="G1211" s="7">
        <v>80000</v>
      </c>
      <c r="H1211" s="7">
        <f t="shared" si="339"/>
        <v>75272</v>
      </c>
      <c r="I1211" s="7">
        <f t="shared" si="340"/>
        <v>2296</v>
      </c>
      <c r="J1211" s="7">
        <f t="shared" si="329"/>
        <v>5679.9999999999991</v>
      </c>
      <c r="K1211" s="7">
        <f t="shared" si="330"/>
        <v>715.55</v>
      </c>
      <c r="L1211" s="7">
        <f t="shared" si="331"/>
        <v>2432</v>
      </c>
      <c r="M1211" s="7">
        <f t="shared" si="332"/>
        <v>5672</v>
      </c>
      <c r="N1211" s="7">
        <v>0</v>
      </c>
      <c r="O1211" s="7">
        <f t="shared" si="333"/>
        <v>16795.55</v>
      </c>
      <c r="P1211" s="7">
        <v>25</v>
      </c>
      <c r="Q1211" s="7">
        <v>1066.1199999999999</v>
      </c>
      <c r="R1211" s="7">
        <v>0</v>
      </c>
      <c r="S1211" s="7">
        <v>215.99</v>
      </c>
      <c r="T1211" s="7">
        <v>100</v>
      </c>
      <c r="U1211" s="7">
        <f t="shared" si="334"/>
        <v>7400.9372916666662</v>
      </c>
      <c r="V1211" s="7">
        <v>0</v>
      </c>
      <c r="W1211" s="7">
        <f t="shared" si="341"/>
        <v>8808.0472916666658</v>
      </c>
      <c r="X1211" s="7">
        <f t="shared" si="336"/>
        <v>4728</v>
      </c>
      <c r="Y1211" s="7">
        <f t="shared" si="337"/>
        <v>11352</v>
      </c>
      <c r="Z1211" s="7">
        <f t="shared" si="338"/>
        <v>66463.952708333338</v>
      </c>
      <c r="AA1211" s="7" t="s">
        <v>621</v>
      </c>
      <c r="AB1211" s="7">
        <v>2023</v>
      </c>
    </row>
    <row r="1212" spans="1:28" x14ac:dyDescent="0.25">
      <c r="A1212" s="7">
        <v>15</v>
      </c>
      <c r="B1212" s="7" t="s">
        <v>130</v>
      </c>
      <c r="C1212" s="7" t="s">
        <v>102</v>
      </c>
      <c r="D1212" s="7" t="s">
        <v>16</v>
      </c>
      <c r="E1212" s="7" t="s">
        <v>61</v>
      </c>
      <c r="F1212" s="7" t="s">
        <v>84</v>
      </c>
      <c r="G1212" s="7">
        <v>80000</v>
      </c>
      <c r="H1212" s="7">
        <f t="shared" si="339"/>
        <v>70539.709999999992</v>
      </c>
      <c r="I1212" s="7">
        <f t="shared" si="340"/>
        <v>2296</v>
      </c>
      <c r="J1212" s="7">
        <f t="shared" si="329"/>
        <v>5679.9999999999991</v>
      </c>
      <c r="K1212" s="7">
        <f t="shared" si="330"/>
        <v>715.55</v>
      </c>
      <c r="L1212" s="7">
        <f t="shared" si="331"/>
        <v>2432</v>
      </c>
      <c r="M1212" s="7">
        <f t="shared" si="332"/>
        <v>5672</v>
      </c>
      <c r="N1212" s="7">
        <v>4732.29</v>
      </c>
      <c r="O1212" s="7">
        <f t="shared" si="333"/>
        <v>21527.84</v>
      </c>
      <c r="P1212" s="7">
        <v>25</v>
      </c>
      <c r="Q1212" s="7">
        <v>1200</v>
      </c>
      <c r="R1212" s="7">
        <v>0</v>
      </c>
      <c r="S1212" s="7">
        <v>1788.97</v>
      </c>
      <c r="T1212" s="7">
        <v>100</v>
      </c>
      <c r="U1212" s="7">
        <f t="shared" si="334"/>
        <v>6303.7918333333319</v>
      </c>
      <c r="V1212" s="7">
        <v>0</v>
      </c>
      <c r="W1212" s="7">
        <f t="shared" si="341"/>
        <v>9417.7618333333321</v>
      </c>
      <c r="X1212" s="7">
        <f t="shared" si="336"/>
        <v>9460.2900000000009</v>
      </c>
      <c r="Y1212" s="7">
        <f t="shared" si="337"/>
        <v>11352</v>
      </c>
      <c r="Z1212" s="7">
        <f t="shared" si="338"/>
        <v>61121.948166666669</v>
      </c>
      <c r="AA1212" s="7" t="s">
        <v>621</v>
      </c>
      <c r="AB1212" s="7">
        <v>2023</v>
      </c>
    </row>
    <row r="1213" spans="1:28" x14ac:dyDescent="0.25">
      <c r="A1213" s="7">
        <v>16</v>
      </c>
      <c r="B1213" s="7" t="s">
        <v>131</v>
      </c>
      <c r="C1213" s="7" t="s">
        <v>102</v>
      </c>
      <c r="D1213" s="7" t="s">
        <v>6</v>
      </c>
      <c r="E1213" s="7" t="s">
        <v>830</v>
      </c>
      <c r="F1213" s="7" t="s">
        <v>84</v>
      </c>
      <c r="G1213" s="7">
        <v>95000</v>
      </c>
      <c r="H1213" s="7">
        <f t="shared" si="339"/>
        <v>86230.64</v>
      </c>
      <c r="I1213" s="7">
        <f t="shared" si="340"/>
        <v>2726.5</v>
      </c>
      <c r="J1213" s="7">
        <f t="shared" si="329"/>
        <v>6744.9999999999991</v>
      </c>
      <c r="K1213" s="7">
        <f t="shared" si="330"/>
        <v>715.55</v>
      </c>
      <c r="L1213" s="7">
        <f t="shared" si="331"/>
        <v>2888</v>
      </c>
      <c r="M1213" s="7">
        <f t="shared" si="332"/>
        <v>6735.5</v>
      </c>
      <c r="N1213" s="7">
        <v>3154.86</v>
      </c>
      <c r="O1213" s="7">
        <f t="shared" si="333"/>
        <v>22965.41</v>
      </c>
      <c r="P1213" s="7">
        <v>25</v>
      </c>
      <c r="Q1213" s="7">
        <v>0</v>
      </c>
      <c r="R1213" s="7">
        <v>0</v>
      </c>
      <c r="S1213" s="7">
        <v>4561.2299999999996</v>
      </c>
      <c r="T1213" s="7">
        <v>100</v>
      </c>
      <c r="U1213" s="7">
        <f t="shared" si="334"/>
        <v>10140.597291666665</v>
      </c>
      <c r="V1213" s="7">
        <v>0</v>
      </c>
      <c r="W1213" s="7">
        <f t="shared" si="341"/>
        <v>14826.827291666665</v>
      </c>
      <c r="X1213" s="7">
        <f t="shared" si="336"/>
        <v>8769.36</v>
      </c>
      <c r="Y1213" s="7">
        <f t="shared" si="337"/>
        <v>13480.5</v>
      </c>
      <c r="Z1213" s="7">
        <f t="shared" si="338"/>
        <v>71403.812708333338</v>
      </c>
      <c r="AA1213" s="7" t="s">
        <v>621</v>
      </c>
      <c r="AB1213" s="7">
        <v>2023</v>
      </c>
    </row>
    <row r="1214" spans="1:28" x14ac:dyDescent="0.25">
      <c r="A1214" s="7">
        <v>17</v>
      </c>
      <c r="B1214" s="7" t="s">
        <v>132</v>
      </c>
      <c r="C1214" s="7" t="s">
        <v>102</v>
      </c>
      <c r="D1214" s="7" t="s">
        <v>4</v>
      </c>
      <c r="E1214" s="7" t="s">
        <v>24</v>
      </c>
      <c r="F1214" s="7" t="s">
        <v>84</v>
      </c>
      <c r="G1214" s="7">
        <v>95000</v>
      </c>
      <c r="H1214" s="7">
        <f t="shared" si="339"/>
        <v>86230.64</v>
      </c>
      <c r="I1214" s="7">
        <f t="shared" si="340"/>
        <v>2726.5</v>
      </c>
      <c r="J1214" s="7">
        <f t="shared" si="329"/>
        <v>6744.9999999999991</v>
      </c>
      <c r="K1214" s="7">
        <f t="shared" si="330"/>
        <v>715.55</v>
      </c>
      <c r="L1214" s="7">
        <f t="shared" si="331"/>
        <v>2888</v>
      </c>
      <c r="M1214" s="7">
        <f t="shared" si="332"/>
        <v>6735.5</v>
      </c>
      <c r="N1214" s="7">
        <v>3154.86</v>
      </c>
      <c r="O1214" s="7">
        <f t="shared" si="333"/>
        <v>22965.41</v>
      </c>
      <c r="P1214" s="7">
        <v>25</v>
      </c>
      <c r="Q1214" s="7">
        <v>10686.79</v>
      </c>
      <c r="R1214" s="7">
        <v>0</v>
      </c>
      <c r="S1214" s="7">
        <v>2172.54</v>
      </c>
      <c r="T1214" s="7">
        <v>100</v>
      </c>
      <c r="U1214" s="7">
        <f t="shared" si="334"/>
        <v>10140.597291666665</v>
      </c>
      <c r="V1214" s="7">
        <v>0</v>
      </c>
      <c r="W1214" s="7">
        <f t="shared" si="335"/>
        <v>23124.927291666667</v>
      </c>
      <c r="X1214" s="7">
        <f t="shared" si="336"/>
        <v>8769.36</v>
      </c>
      <c r="Y1214" s="7">
        <f>+J1214++K1214+M1214</f>
        <v>14196.05</v>
      </c>
      <c r="Z1214" s="7">
        <f t="shared" si="338"/>
        <v>63105.712708333333</v>
      </c>
      <c r="AA1214" s="7" t="s">
        <v>621</v>
      </c>
      <c r="AB1214" s="7">
        <v>2023</v>
      </c>
    </row>
    <row r="1215" spans="1:28" x14ac:dyDescent="0.25">
      <c r="A1215" s="7">
        <v>18</v>
      </c>
      <c r="B1215" s="7" t="s">
        <v>133</v>
      </c>
      <c r="C1215" s="7" t="s">
        <v>103</v>
      </c>
      <c r="D1215" s="7" t="s">
        <v>831</v>
      </c>
      <c r="E1215" s="7" t="s">
        <v>832</v>
      </c>
      <c r="F1215" s="7" t="s">
        <v>84</v>
      </c>
      <c r="G1215" s="7">
        <v>95000</v>
      </c>
      <c r="H1215" s="7">
        <f t="shared" si="339"/>
        <v>89385.5</v>
      </c>
      <c r="I1215" s="7">
        <f t="shared" si="340"/>
        <v>2726.5</v>
      </c>
      <c r="J1215" s="7">
        <f t="shared" si="329"/>
        <v>6744.9999999999991</v>
      </c>
      <c r="K1215" s="7">
        <f t="shared" si="330"/>
        <v>715.55</v>
      </c>
      <c r="L1215" s="7">
        <f t="shared" si="331"/>
        <v>2888</v>
      </c>
      <c r="M1215" s="7">
        <f t="shared" si="332"/>
        <v>6735.5</v>
      </c>
      <c r="N1215" s="7">
        <v>0</v>
      </c>
      <c r="O1215" s="7">
        <f t="shared" si="333"/>
        <v>19810.55</v>
      </c>
      <c r="P1215" s="7">
        <v>25</v>
      </c>
      <c r="Q1215" s="7">
        <v>200</v>
      </c>
      <c r="R1215" s="7">
        <v>0</v>
      </c>
      <c r="S1215" s="7">
        <v>2034.52</v>
      </c>
      <c r="T1215" s="7">
        <v>100</v>
      </c>
      <c r="U1215" s="7">
        <f t="shared" si="334"/>
        <v>10929.312291666667</v>
      </c>
      <c r="V1215" s="7">
        <v>0</v>
      </c>
      <c r="W1215" s="7">
        <f t="shared" si="335"/>
        <v>13288.832291666668</v>
      </c>
      <c r="X1215" s="7">
        <f t="shared" si="336"/>
        <v>5614.5</v>
      </c>
      <c r="Y1215" s="7">
        <f t="shared" ref="Y1215:Y1278" si="342">+J1215+M1215</f>
        <v>13480.5</v>
      </c>
      <c r="Z1215" s="7">
        <f t="shared" si="338"/>
        <v>76096.667708333334</v>
      </c>
      <c r="AA1215" s="7" t="s">
        <v>621</v>
      </c>
      <c r="AB1215" s="7">
        <v>2023</v>
      </c>
    </row>
    <row r="1216" spans="1:28" x14ac:dyDescent="0.25">
      <c r="A1216" s="7">
        <v>19</v>
      </c>
      <c r="B1216" s="7" t="s">
        <v>134</v>
      </c>
      <c r="C1216" s="7" t="s">
        <v>102</v>
      </c>
      <c r="D1216" s="7" t="s">
        <v>16</v>
      </c>
      <c r="E1216" s="7" t="s">
        <v>45</v>
      </c>
      <c r="F1216" s="7" t="s">
        <v>84</v>
      </c>
      <c r="G1216" s="7">
        <v>80000</v>
      </c>
      <c r="H1216" s="7">
        <f t="shared" si="339"/>
        <v>73694.570000000007</v>
      </c>
      <c r="I1216" s="7">
        <f t="shared" si="340"/>
        <v>2296</v>
      </c>
      <c r="J1216" s="7">
        <f t="shared" si="329"/>
        <v>5679.9999999999991</v>
      </c>
      <c r="K1216" s="7">
        <f t="shared" si="330"/>
        <v>715.55</v>
      </c>
      <c r="L1216" s="7">
        <f t="shared" si="331"/>
        <v>2432</v>
      </c>
      <c r="M1216" s="7">
        <f t="shared" si="332"/>
        <v>5672</v>
      </c>
      <c r="N1216" s="7">
        <v>1577.43</v>
      </c>
      <c r="O1216" s="7">
        <f t="shared" si="333"/>
        <v>18372.98</v>
      </c>
      <c r="P1216" s="7">
        <v>25</v>
      </c>
      <c r="Q1216" s="7">
        <v>0</v>
      </c>
      <c r="R1216" s="7">
        <v>0</v>
      </c>
      <c r="S1216" s="7">
        <v>1609.91</v>
      </c>
      <c r="T1216" s="7">
        <v>100</v>
      </c>
      <c r="U1216" s="7">
        <f t="shared" si="334"/>
        <v>7006.5797916666679</v>
      </c>
      <c r="V1216" s="7">
        <v>0</v>
      </c>
      <c r="W1216" s="7">
        <f t="shared" si="335"/>
        <v>8741.4897916666687</v>
      </c>
      <c r="X1216" s="7">
        <f t="shared" si="336"/>
        <v>6305.43</v>
      </c>
      <c r="Y1216" s="7">
        <f t="shared" si="342"/>
        <v>11352</v>
      </c>
      <c r="Z1216" s="7">
        <f t="shared" si="338"/>
        <v>64953.080208333333</v>
      </c>
      <c r="AA1216" s="7" t="s">
        <v>621</v>
      </c>
      <c r="AB1216" s="7">
        <v>2023</v>
      </c>
    </row>
    <row r="1217" spans="1:28" x14ac:dyDescent="0.25">
      <c r="A1217" s="7">
        <v>20</v>
      </c>
      <c r="B1217" s="7" t="s">
        <v>140</v>
      </c>
      <c r="C1217" s="7" t="s">
        <v>102</v>
      </c>
      <c r="D1217" s="7" t="s">
        <v>826</v>
      </c>
      <c r="E1217" s="7" t="s">
        <v>29</v>
      </c>
      <c r="F1217" s="7" t="s">
        <v>99</v>
      </c>
      <c r="G1217" s="7">
        <v>130000</v>
      </c>
      <c r="H1217" s="7">
        <f t="shared" si="339"/>
        <v>122317</v>
      </c>
      <c r="I1217" s="7">
        <f t="shared" si="340"/>
        <v>3731</v>
      </c>
      <c r="J1217" s="7">
        <f t="shared" si="329"/>
        <v>9230</v>
      </c>
      <c r="K1217" s="7">
        <f t="shared" si="330"/>
        <v>715.55</v>
      </c>
      <c r="L1217" s="7">
        <f t="shared" si="331"/>
        <v>3952</v>
      </c>
      <c r="M1217" s="7">
        <f t="shared" si="332"/>
        <v>9217</v>
      </c>
      <c r="N1217" s="7">
        <v>0</v>
      </c>
      <c r="O1217" s="7">
        <f t="shared" si="333"/>
        <v>26845.55</v>
      </c>
      <c r="P1217" s="7">
        <v>25</v>
      </c>
      <c r="Q1217" s="7">
        <v>0</v>
      </c>
      <c r="R1217" s="7">
        <v>0</v>
      </c>
      <c r="S1217" s="7">
        <v>398.64</v>
      </c>
      <c r="T1217" s="7">
        <v>100</v>
      </c>
      <c r="U1217" s="7">
        <f t="shared" si="334"/>
        <v>19162.187291666665</v>
      </c>
      <c r="V1217" s="7">
        <v>0</v>
      </c>
      <c r="W1217" s="7">
        <f t="shared" si="335"/>
        <v>19685.827291666665</v>
      </c>
      <c r="X1217" s="7">
        <f t="shared" si="336"/>
        <v>7683</v>
      </c>
      <c r="Y1217" s="7">
        <f t="shared" si="342"/>
        <v>18447</v>
      </c>
      <c r="Z1217" s="7">
        <f t="shared" si="338"/>
        <v>102631.17270833334</v>
      </c>
      <c r="AA1217" s="7" t="s">
        <v>621</v>
      </c>
      <c r="AB1217" s="7">
        <v>2023</v>
      </c>
    </row>
    <row r="1218" spans="1:28" x14ac:dyDescent="0.25">
      <c r="A1218" s="7">
        <v>21</v>
      </c>
      <c r="B1218" s="7" t="s">
        <v>852</v>
      </c>
      <c r="C1218" s="7" t="s">
        <v>103</v>
      </c>
      <c r="D1218" s="7" t="s">
        <v>826</v>
      </c>
      <c r="E1218" s="7" t="s">
        <v>853</v>
      </c>
      <c r="F1218" s="7" t="s">
        <v>84</v>
      </c>
      <c r="G1218" s="7">
        <v>100000</v>
      </c>
      <c r="H1218" s="7">
        <f t="shared" si="339"/>
        <v>94090</v>
      </c>
      <c r="I1218" s="7">
        <f t="shared" si="340"/>
        <v>2870</v>
      </c>
      <c r="J1218" s="7">
        <f t="shared" si="329"/>
        <v>7099.9999999999991</v>
      </c>
      <c r="K1218" s="7">
        <f t="shared" si="330"/>
        <v>715.55</v>
      </c>
      <c r="L1218" s="7">
        <f t="shared" si="331"/>
        <v>3040</v>
      </c>
      <c r="M1218" s="7">
        <f t="shared" si="332"/>
        <v>7090.0000000000009</v>
      </c>
      <c r="N1218" s="7">
        <v>0</v>
      </c>
      <c r="O1218" s="7">
        <f t="shared" si="333"/>
        <v>20815.55</v>
      </c>
      <c r="P1218" s="7">
        <v>25</v>
      </c>
      <c r="Q1218" s="7">
        <v>0</v>
      </c>
      <c r="R1218" s="7">
        <v>0</v>
      </c>
      <c r="S1218" s="7">
        <v>0</v>
      </c>
      <c r="T1218" s="7">
        <v>100</v>
      </c>
      <c r="U1218" s="7">
        <f t="shared" si="334"/>
        <v>12105.437291666667</v>
      </c>
      <c r="V1218" s="7">
        <v>0</v>
      </c>
      <c r="W1218" s="7">
        <f t="shared" si="335"/>
        <v>12230.437291666667</v>
      </c>
      <c r="X1218" s="7">
        <f t="shared" si="336"/>
        <v>5910</v>
      </c>
      <c r="Y1218" s="7">
        <f t="shared" si="342"/>
        <v>14190</v>
      </c>
      <c r="Z1218" s="7">
        <f t="shared" si="338"/>
        <v>81859.562708333338</v>
      </c>
      <c r="AA1218" s="7" t="s">
        <v>621</v>
      </c>
      <c r="AB1218" s="7">
        <v>2023</v>
      </c>
    </row>
    <row r="1219" spans="1:28" x14ac:dyDescent="0.25">
      <c r="A1219" s="7">
        <v>22</v>
      </c>
      <c r="B1219" s="7" t="s">
        <v>144</v>
      </c>
      <c r="C1219" s="7" t="s">
        <v>103</v>
      </c>
      <c r="D1219" s="7" t="s">
        <v>10</v>
      </c>
      <c r="E1219" s="7" t="s">
        <v>40</v>
      </c>
      <c r="F1219" s="7" t="s">
        <v>85</v>
      </c>
      <c r="G1219" s="7">
        <v>80000</v>
      </c>
      <c r="H1219" s="7">
        <f t="shared" si="339"/>
        <v>73694.570000000007</v>
      </c>
      <c r="I1219" s="7">
        <f t="shared" si="340"/>
        <v>2296</v>
      </c>
      <c r="J1219" s="7">
        <f t="shared" si="329"/>
        <v>5679.9999999999991</v>
      </c>
      <c r="K1219" s="7">
        <f t="shared" si="330"/>
        <v>715.55</v>
      </c>
      <c r="L1219" s="7">
        <f t="shared" si="331"/>
        <v>2432</v>
      </c>
      <c r="M1219" s="7">
        <f t="shared" si="332"/>
        <v>5672</v>
      </c>
      <c r="N1219" s="7">
        <v>1577.43</v>
      </c>
      <c r="O1219" s="7">
        <f t="shared" si="333"/>
        <v>18372.98</v>
      </c>
      <c r="P1219" s="7">
        <v>25</v>
      </c>
      <c r="Q1219" s="7">
        <v>0</v>
      </c>
      <c r="R1219" s="7">
        <v>0</v>
      </c>
      <c r="S1219" s="7">
        <v>2035.81</v>
      </c>
      <c r="T1219" s="7">
        <v>100</v>
      </c>
      <c r="U1219" s="7">
        <v>18272.759999999998</v>
      </c>
      <c r="V1219" s="7">
        <v>0</v>
      </c>
      <c r="W1219" s="7">
        <f t="shared" si="335"/>
        <v>20433.57</v>
      </c>
      <c r="X1219" s="7">
        <f t="shared" si="336"/>
        <v>6305.43</v>
      </c>
      <c r="Y1219" s="7">
        <f t="shared" si="342"/>
        <v>11352</v>
      </c>
      <c r="Z1219" s="7">
        <f t="shared" si="338"/>
        <v>53261</v>
      </c>
      <c r="AA1219" s="7" t="s">
        <v>621</v>
      </c>
      <c r="AB1219" s="7">
        <v>2023</v>
      </c>
    </row>
    <row r="1220" spans="1:28" x14ac:dyDescent="0.25">
      <c r="A1220" s="7">
        <v>23</v>
      </c>
      <c r="B1220" s="7" t="s">
        <v>145</v>
      </c>
      <c r="C1220" s="7" t="s">
        <v>102</v>
      </c>
      <c r="D1220" s="7" t="s">
        <v>10</v>
      </c>
      <c r="E1220" s="7" t="s">
        <v>50</v>
      </c>
      <c r="F1220" s="7" t="s">
        <v>84</v>
      </c>
      <c r="G1220" s="7">
        <v>95000</v>
      </c>
      <c r="H1220" s="7">
        <f t="shared" si="339"/>
        <v>86230.64</v>
      </c>
      <c r="I1220" s="7">
        <f t="shared" si="340"/>
        <v>2726.5</v>
      </c>
      <c r="J1220" s="7">
        <f t="shared" si="329"/>
        <v>6744.9999999999991</v>
      </c>
      <c r="K1220" s="7">
        <f t="shared" si="330"/>
        <v>715.55</v>
      </c>
      <c r="L1220" s="7">
        <f t="shared" si="331"/>
        <v>2888</v>
      </c>
      <c r="M1220" s="7">
        <f t="shared" si="332"/>
        <v>6735.5</v>
      </c>
      <c r="N1220" s="7">
        <v>3154.86</v>
      </c>
      <c r="O1220" s="7">
        <f t="shared" si="333"/>
        <v>22965.41</v>
      </c>
      <c r="P1220" s="7">
        <v>25</v>
      </c>
      <c r="Q1220" s="7">
        <v>0</v>
      </c>
      <c r="R1220" s="7">
        <v>0</v>
      </c>
      <c r="S1220" s="7">
        <v>0</v>
      </c>
      <c r="T1220" s="7">
        <v>100</v>
      </c>
      <c r="U1220" s="7">
        <f t="shared" si="334"/>
        <v>10140.597291666665</v>
      </c>
      <c r="V1220" s="7">
        <v>0</v>
      </c>
      <c r="W1220" s="7">
        <f t="shared" si="335"/>
        <v>10265.597291666665</v>
      </c>
      <c r="X1220" s="7">
        <f t="shared" si="336"/>
        <v>8769.36</v>
      </c>
      <c r="Y1220" s="7">
        <f t="shared" si="342"/>
        <v>13480.5</v>
      </c>
      <c r="Z1220" s="7">
        <f t="shared" si="338"/>
        <v>75965.042708333334</v>
      </c>
      <c r="AA1220" s="7" t="s">
        <v>621</v>
      </c>
      <c r="AB1220" s="7">
        <v>2023</v>
      </c>
    </row>
    <row r="1221" spans="1:28" x14ac:dyDescent="0.25">
      <c r="A1221" s="7">
        <v>24</v>
      </c>
      <c r="B1221" s="7" t="s">
        <v>146</v>
      </c>
      <c r="C1221" s="7" t="s">
        <v>102</v>
      </c>
      <c r="D1221" s="7" t="s">
        <v>10</v>
      </c>
      <c r="E1221" s="7" t="s">
        <v>44</v>
      </c>
      <c r="F1221" s="7" t="s">
        <v>84</v>
      </c>
      <c r="G1221" s="7">
        <v>80000</v>
      </c>
      <c r="H1221" s="7">
        <f t="shared" si="339"/>
        <v>75272</v>
      </c>
      <c r="I1221" s="7">
        <f t="shared" si="340"/>
        <v>2296</v>
      </c>
      <c r="J1221" s="7">
        <f t="shared" si="329"/>
        <v>5679.9999999999991</v>
      </c>
      <c r="K1221" s="7">
        <f t="shared" si="330"/>
        <v>715.55</v>
      </c>
      <c r="L1221" s="7">
        <f t="shared" si="331"/>
        <v>2432</v>
      </c>
      <c r="M1221" s="7">
        <f t="shared" si="332"/>
        <v>5672</v>
      </c>
      <c r="N1221" s="7">
        <v>0</v>
      </c>
      <c r="O1221" s="7">
        <f t="shared" si="333"/>
        <v>16795.55</v>
      </c>
      <c r="P1221" s="7">
        <v>25</v>
      </c>
      <c r="Q1221" s="7">
        <v>0</v>
      </c>
      <c r="R1221" s="7">
        <v>0</v>
      </c>
      <c r="S1221" s="7">
        <v>1658.4</v>
      </c>
      <c r="T1221" s="7">
        <v>100</v>
      </c>
      <c r="U1221" s="7">
        <f t="shared" si="334"/>
        <v>7400.9372916666662</v>
      </c>
      <c r="V1221" s="7">
        <v>0</v>
      </c>
      <c r="W1221" s="7">
        <f t="shared" ref="W1221:W1224" si="343">P1221+Q1221+R1221+S1221+T1221+U1221-(V1221)</f>
        <v>9184.3372916666667</v>
      </c>
      <c r="X1221" s="7">
        <f t="shared" si="336"/>
        <v>4728</v>
      </c>
      <c r="Y1221" s="7">
        <f t="shared" si="342"/>
        <v>11352</v>
      </c>
      <c r="Z1221" s="7">
        <f t="shared" si="338"/>
        <v>66087.66270833333</v>
      </c>
      <c r="AA1221" s="7" t="s">
        <v>621</v>
      </c>
      <c r="AB1221" s="7">
        <v>2023</v>
      </c>
    </row>
    <row r="1222" spans="1:28" x14ac:dyDescent="0.25">
      <c r="A1222" s="7">
        <v>25</v>
      </c>
      <c r="B1222" s="7" t="s">
        <v>147</v>
      </c>
      <c r="C1222" s="7" t="s">
        <v>102</v>
      </c>
      <c r="D1222" s="7" t="s">
        <v>10</v>
      </c>
      <c r="E1222" s="7" t="s">
        <v>44</v>
      </c>
      <c r="F1222" s="7" t="s">
        <v>84</v>
      </c>
      <c r="G1222" s="7">
        <v>80000</v>
      </c>
      <c r="H1222" s="7">
        <f t="shared" si="339"/>
        <v>75272</v>
      </c>
      <c r="I1222" s="7">
        <f t="shared" si="340"/>
        <v>2296</v>
      </c>
      <c r="J1222" s="7">
        <f t="shared" si="329"/>
        <v>5679.9999999999991</v>
      </c>
      <c r="K1222" s="7">
        <f t="shared" si="330"/>
        <v>715.55</v>
      </c>
      <c r="L1222" s="7">
        <f t="shared" si="331"/>
        <v>2432</v>
      </c>
      <c r="M1222" s="7">
        <f t="shared" si="332"/>
        <v>5672</v>
      </c>
      <c r="N1222" s="7">
        <v>0</v>
      </c>
      <c r="O1222" s="7">
        <f t="shared" si="333"/>
        <v>16795.55</v>
      </c>
      <c r="P1222" s="7">
        <v>25</v>
      </c>
      <c r="Q1222" s="7">
        <v>0</v>
      </c>
      <c r="R1222" s="7">
        <v>0</v>
      </c>
      <c r="S1222" s="7">
        <v>1710.57</v>
      </c>
      <c r="T1222" s="7">
        <v>100</v>
      </c>
      <c r="U1222" s="7">
        <f t="shared" si="334"/>
        <v>7400.9372916666662</v>
      </c>
      <c r="V1222" s="7">
        <v>0</v>
      </c>
      <c r="W1222" s="7">
        <f t="shared" si="343"/>
        <v>9236.5072916666668</v>
      </c>
      <c r="X1222" s="7">
        <f t="shared" si="336"/>
        <v>4728</v>
      </c>
      <c r="Y1222" s="7">
        <f t="shared" si="342"/>
        <v>11352</v>
      </c>
      <c r="Z1222" s="7">
        <f t="shared" si="338"/>
        <v>66035.492708333331</v>
      </c>
      <c r="AA1222" s="7" t="s">
        <v>621</v>
      </c>
      <c r="AB1222" s="7">
        <v>2023</v>
      </c>
    </row>
    <row r="1223" spans="1:28" x14ac:dyDescent="0.25">
      <c r="A1223" s="7">
        <v>26</v>
      </c>
      <c r="B1223" s="7" t="s">
        <v>148</v>
      </c>
      <c r="C1223" s="7" t="s">
        <v>103</v>
      </c>
      <c r="D1223" s="7" t="s">
        <v>10</v>
      </c>
      <c r="E1223" s="7" t="s">
        <v>44</v>
      </c>
      <c r="F1223" s="7" t="s">
        <v>84</v>
      </c>
      <c r="G1223" s="7">
        <v>80000</v>
      </c>
      <c r="H1223" s="7">
        <f t="shared" si="339"/>
        <v>75272</v>
      </c>
      <c r="I1223" s="7">
        <f t="shared" si="340"/>
        <v>2296</v>
      </c>
      <c r="J1223" s="7">
        <f t="shared" si="329"/>
        <v>5679.9999999999991</v>
      </c>
      <c r="K1223" s="7">
        <f t="shared" si="330"/>
        <v>715.55</v>
      </c>
      <c r="L1223" s="7">
        <f t="shared" si="331"/>
        <v>2432</v>
      </c>
      <c r="M1223" s="7">
        <f t="shared" si="332"/>
        <v>5672</v>
      </c>
      <c r="N1223" s="7">
        <v>0</v>
      </c>
      <c r="O1223" s="7">
        <f t="shared" si="333"/>
        <v>16795.55</v>
      </c>
      <c r="P1223" s="7">
        <v>25</v>
      </c>
      <c r="Q1223" s="7">
        <v>0</v>
      </c>
      <c r="R1223" s="7">
        <v>0</v>
      </c>
      <c r="S1223" s="7">
        <v>1257.3800000000001</v>
      </c>
      <c r="T1223" s="7">
        <v>100</v>
      </c>
      <c r="U1223" s="7">
        <f t="shared" si="334"/>
        <v>7400.9372916666662</v>
      </c>
      <c r="V1223" s="7">
        <v>0</v>
      </c>
      <c r="W1223" s="7">
        <f t="shared" si="343"/>
        <v>8783.3172916666663</v>
      </c>
      <c r="X1223" s="7">
        <f t="shared" si="336"/>
        <v>4728</v>
      </c>
      <c r="Y1223" s="7">
        <f t="shared" si="342"/>
        <v>11352</v>
      </c>
      <c r="Z1223" s="7">
        <f t="shared" si="338"/>
        <v>66488.682708333334</v>
      </c>
      <c r="AA1223" s="7" t="s">
        <v>621</v>
      </c>
      <c r="AB1223" s="7">
        <v>2023</v>
      </c>
    </row>
    <row r="1224" spans="1:28" x14ac:dyDescent="0.25">
      <c r="A1224" s="7">
        <v>27</v>
      </c>
      <c r="B1224" s="7" t="s">
        <v>149</v>
      </c>
      <c r="C1224" s="7" t="s">
        <v>102</v>
      </c>
      <c r="D1224" s="7" t="s">
        <v>10</v>
      </c>
      <c r="E1224" s="7" t="s">
        <v>43</v>
      </c>
      <c r="F1224" s="7" t="s">
        <v>84</v>
      </c>
      <c r="G1224" s="7">
        <v>95000</v>
      </c>
      <c r="H1224" s="7">
        <f t="shared" si="339"/>
        <v>87808.07</v>
      </c>
      <c r="I1224" s="7">
        <f t="shared" si="340"/>
        <v>2726.5</v>
      </c>
      <c r="J1224" s="7">
        <f t="shared" si="329"/>
        <v>6744.9999999999991</v>
      </c>
      <c r="K1224" s="7">
        <f t="shared" si="330"/>
        <v>715.55</v>
      </c>
      <c r="L1224" s="7">
        <f t="shared" si="331"/>
        <v>2888</v>
      </c>
      <c r="M1224" s="7">
        <f t="shared" si="332"/>
        <v>6735.5</v>
      </c>
      <c r="N1224" s="7">
        <v>1577.43</v>
      </c>
      <c r="O1224" s="7">
        <f t="shared" si="333"/>
        <v>21387.98</v>
      </c>
      <c r="P1224" s="7">
        <v>25</v>
      </c>
      <c r="Q1224" s="7">
        <v>5000</v>
      </c>
      <c r="R1224" s="7">
        <v>0</v>
      </c>
      <c r="S1224" s="7">
        <v>1714.54</v>
      </c>
      <c r="T1224" s="7">
        <v>100</v>
      </c>
      <c r="U1224" s="7">
        <f t="shared" si="334"/>
        <v>10534.954791666669</v>
      </c>
      <c r="V1224" s="7">
        <v>0</v>
      </c>
      <c r="W1224" s="7">
        <f t="shared" si="343"/>
        <v>17374.494791666668</v>
      </c>
      <c r="X1224" s="7">
        <f t="shared" si="336"/>
        <v>7191.93</v>
      </c>
      <c r="Y1224" s="7">
        <f t="shared" si="342"/>
        <v>13480.5</v>
      </c>
      <c r="Z1224" s="7">
        <f t="shared" si="338"/>
        <v>70433.575208333335</v>
      </c>
      <c r="AA1224" s="7" t="s">
        <v>621</v>
      </c>
      <c r="AB1224" s="7">
        <v>2023</v>
      </c>
    </row>
    <row r="1225" spans="1:28" x14ac:dyDescent="0.25">
      <c r="A1225" s="7">
        <v>28</v>
      </c>
      <c r="B1225" s="7" t="s">
        <v>151</v>
      </c>
      <c r="C1225" s="7" t="s">
        <v>102</v>
      </c>
      <c r="D1225" s="7" t="s">
        <v>793</v>
      </c>
      <c r="E1225" s="7" t="s">
        <v>66</v>
      </c>
      <c r="F1225" s="7" t="s">
        <v>84</v>
      </c>
      <c r="G1225" s="7">
        <v>80000</v>
      </c>
      <c r="H1225" s="7">
        <f t="shared" si="339"/>
        <v>75272</v>
      </c>
      <c r="I1225" s="7">
        <f t="shared" si="340"/>
        <v>2296</v>
      </c>
      <c r="J1225" s="7">
        <f t="shared" si="329"/>
        <v>5679.9999999999991</v>
      </c>
      <c r="K1225" s="7">
        <f t="shared" si="330"/>
        <v>715.55</v>
      </c>
      <c r="L1225" s="7">
        <f t="shared" si="331"/>
        <v>2432</v>
      </c>
      <c r="M1225" s="7">
        <f t="shared" si="332"/>
        <v>5672</v>
      </c>
      <c r="N1225" s="7">
        <v>0</v>
      </c>
      <c r="O1225" s="7">
        <f t="shared" si="333"/>
        <v>16795.55</v>
      </c>
      <c r="P1225" s="7">
        <v>25</v>
      </c>
      <c r="Q1225" s="7">
        <v>4000</v>
      </c>
      <c r="R1225" s="7">
        <v>0</v>
      </c>
      <c r="S1225" s="7">
        <v>1348.58</v>
      </c>
      <c r="T1225" s="7">
        <v>100</v>
      </c>
      <c r="U1225" s="7">
        <f t="shared" si="334"/>
        <v>7400.9372916666662</v>
      </c>
      <c r="V1225" s="7">
        <v>0</v>
      </c>
      <c r="W1225" s="7">
        <f t="shared" ref="W1225:W1288" si="344">P1225+Q1225+R1225+S1225+T1225+U1225</f>
        <v>12874.517291666667</v>
      </c>
      <c r="X1225" s="7">
        <f t="shared" si="336"/>
        <v>4728</v>
      </c>
      <c r="Y1225" s="7">
        <f t="shared" si="342"/>
        <v>11352</v>
      </c>
      <c r="Z1225" s="7">
        <f t="shared" si="338"/>
        <v>62397.482708333337</v>
      </c>
      <c r="AA1225" s="7" t="s">
        <v>621</v>
      </c>
      <c r="AB1225" s="7">
        <v>2023</v>
      </c>
    </row>
    <row r="1226" spans="1:28" x14ac:dyDescent="0.25">
      <c r="A1226" s="7">
        <v>29</v>
      </c>
      <c r="B1226" s="7" t="s">
        <v>152</v>
      </c>
      <c r="C1226" s="7" t="s">
        <v>103</v>
      </c>
      <c r="D1226" s="7" t="s">
        <v>21</v>
      </c>
      <c r="E1226" s="7" t="s">
        <v>70</v>
      </c>
      <c r="F1226" s="7" t="s">
        <v>84</v>
      </c>
      <c r="G1226" s="7">
        <v>95000</v>
      </c>
      <c r="H1226" s="7">
        <f t="shared" si="339"/>
        <v>89385.5</v>
      </c>
      <c r="I1226" s="7">
        <f t="shared" si="340"/>
        <v>2726.5</v>
      </c>
      <c r="J1226" s="7">
        <f t="shared" si="329"/>
        <v>6744.9999999999991</v>
      </c>
      <c r="K1226" s="7">
        <f t="shared" si="330"/>
        <v>715.55</v>
      </c>
      <c r="L1226" s="7">
        <f t="shared" si="331"/>
        <v>2888</v>
      </c>
      <c r="M1226" s="7">
        <f t="shared" si="332"/>
        <v>6735.5</v>
      </c>
      <c r="N1226" s="7">
        <v>0</v>
      </c>
      <c r="O1226" s="7">
        <f t="shared" si="333"/>
        <v>19810.55</v>
      </c>
      <c r="P1226" s="7">
        <v>25</v>
      </c>
      <c r="Q1226" s="7">
        <v>500</v>
      </c>
      <c r="R1226" s="7">
        <v>0</v>
      </c>
      <c r="S1226" s="7">
        <v>1352.58</v>
      </c>
      <c r="T1226" s="7">
        <v>100</v>
      </c>
      <c r="U1226" s="7">
        <f t="shared" si="334"/>
        <v>10929.312291666667</v>
      </c>
      <c r="V1226" s="7">
        <v>0</v>
      </c>
      <c r="W1226" s="7">
        <f t="shared" si="344"/>
        <v>12906.892291666667</v>
      </c>
      <c r="X1226" s="7">
        <f t="shared" si="336"/>
        <v>5614.5</v>
      </c>
      <c r="Y1226" s="7">
        <f t="shared" si="342"/>
        <v>13480.5</v>
      </c>
      <c r="Z1226" s="7">
        <f t="shared" si="338"/>
        <v>76478.607708333337</v>
      </c>
      <c r="AA1226" s="7" t="s">
        <v>621</v>
      </c>
      <c r="AB1226" s="7">
        <v>2023</v>
      </c>
    </row>
    <row r="1227" spans="1:28" x14ac:dyDescent="0.25">
      <c r="A1227" s="7">
        <v>30</v>
      </c>
      <c r="B1227" s="7" t="s">
        <v>153</v>
      </c>
      <c r="C1227" s="7" t="s">
        <v>102</v>
      </c>
      <c r="D1227" s="7" t="s">
        <v>17</v>
      </c>
      <c r="E1227" s="7" t="s">
        <v>76</v>
      </c>
      <c r="F1227" s="7" t="s">
        <v>84</v>
      </c>
      <c r="G1227" s="7">
        <v>95000</v>
      </c>
      <c r="H1227" s="7">
        <f t="shared" si="339"/>
        <v>87808.07</v>
      </c>
      <c r="I1227" s="7">
        <f t="shared" si="340"/>
        <v>2726.5</v>
      </c>
      <c r="J1227" s="7">
        <f t="shared" si="329"/>
        <v>6744.9999999999991</v>
      </c>
      <c r="K1227" s="7">
        <f t="shared" si="330"/>
        <v>715.55</v>
      </c>
      <c r="L1227" s="7">
        <f t="shared" si="331"/>
        <v>2888</v>
      </c>
      <c r="M1227" s="7">
        <f t="shared" si="332"/>
        <v>6735.5</v>
      </c>
      <c r="N1227" s="7">
        <v>1577.43</v>
      </c>
      <c r="O1227" s="7">
        <f t="shared" si="333"/>
        <v>21387.98</v>
      </c>
      <c r="P1227" s="7">
        <v>25</v>
      </c>
      <c r="Q1227" s="7">
        <v>3052.23</v>
      </c>
      <c r="R1227" s="7">
        <v>0</v>
      </c>
      <c r="S1227" s="7">
        <v>391.99</v>
      </c>
      <c r="T1227" s="7">
        <v>100</v>
      </c>
      <c r="U1227" s="7">
        <f t="shared" si="334"/>
        <v>10534.954791666669</v>
      </c>
      <c r="V1227" s="7">
        <v>0</v>
      </c>
      <c r="W1227" s="7">
        <f t="shared" si="344"/>
        <v>14104.174791666668</v>
      </c>
      <c r="X1227" s="7">
        <f t="shared" si="336"/>
        <v>7191.93</v>
      </c>
      <c r="Y1227" s="7">
        <f t="shared" si="342"/>
        <v>13480.5</v>
      </c>
      <c r="Z1227" s="7">
        <f t="shared" si="338"/>
        <v>73703.895208333328</v>
      </c>
      <c r="AA1227" s="7" t="s">
        <v>621</v>
      </c>
      <c r="AB1227" s="7">
        <v>2023</v>
      </c>
    </row>
    <row r="1228" spans="1:28" x14ac:dyDescent="0.25">
      <c r="A1228" s="7">
        <v>31</v>
      </c>
      <c r="B1228" s="7" t="s">
        <v>154</v>
      </c>
      <c r="C1228" s="7" t="s">
        <v>103</v>
      </c>
      <c r="D1228" s="7" t="s">
        <v>800</v>
      </c>
      <c r="E1228" s="7" t="s">
        <v>83</v>
      </c>
      <c r="F1228" s="7" t="s">
        <v>84</v>
      </c>
      <c r="G1228" s="7">
        <v>48000</v>
      </c>
      <c r="H1228" s="7">
        <f t="shared" si="339"/>
        <v>45163.199999999997</v>
      </c>
      <c r="I1228" s="7">
        <f t="shared" si="340"/>
        <v>1377.6</v>
      </c>
      <c r="J1228" s="7">
        <f t="shared" si="329"/>
        <v>3407.9999999999995</v>
      </c>
      <c r="K1228" s="7">
        <f t="shared" si="330"/>
        <v>528</v>
      </c>
      <c r="L1228" s="7">
        <f t="shared" si="331"/>
        <v>1459.2</v>
      </c>
      <c r="M1228" s="7">
        <f t="shared" si="332"/>
        <v>3403.2000000000003</v>
      </c>
      <c r="N1228" s="7">
        <v>0</v>
      </c>
      <c r="O1228" s="7">
        <f t="shared" si="333"/>
        <v>10176</v>
      </c>
      <c r="P1228" s="7">
        <v>25</v>
      </c>
      <c r="Q1228" s="7">
        <v>0</v>
      </c>
      <c r="R1228" s="7">
        <v>0</v>
      </c>
      <c r="S1228" s="7">
        <v>564.02</v>
      </c>
      <c r="T1228" s="7">
        <v>100</v>
      </c>
      <c r="U1228" s="7">
        <f t="shared" si="334"/>
        <v>1571.7298749999989</v>
      </c>
      <c r="V1228" s="7">
        <v>0</v>
      </c>
      <c r="W1228" s="7">
        <f t="shared" si="344"/>
        <v>2260.7498749999986</v>
      </c>
      <c r="X1228" s="7">
        <f t="shared" si="336"/>
        <v>2836.8</v>
      </c>
      <c r="Y1228" s="7">
        <f t="shared" si="342"/>
        <v>6811.2</v>
      </c>
      <c r="Z1228" s="7">
        <f t="shared" si="338"/>
        <v>42902.450125000003</v>
      </c>
      <c r="AA1228" s="7" t="s">
        <v>621</v>
      </c>
      <c r="AB1228" s="7">
        <v>2023</v>
      </c>
    </row>
    <row r="1229" spans="1:28" x14ac:dyDescent="0.25">
      <c r="A1229" s="7">
        <v>32</v>
      </c>
      <c r="B1229" s="7" t="s">
        <v>155</v>
      </c>
      <c r="C1229" s="7" t="s">
        <v>103</v>
      </c>
      <c r="D1229" s="7" t="s">
        <v>793</v>
      </c>
      <c r="E1229" s="7" t="s">
        <v>72</v>
      </c>
      <c r="F1229" s="7" t="s">
        <v>84</v>
      </c>
      <c r="G1229" s="7">
        <v>48000</v>
      </c>
      <c r="H1229" s="7">
        <f t="shared" si="339"/>
        <v>45163.199999999997</v>
      </c>
      <c r="I1229" s="7">
        <f t="shared" si="340"/>
        <v>1377.6</v>
      </c>
      <c r="J1229" s="7">
        <f t="shared" si="329"/>
        <v>3407.9999999999995</v>
      </c>
      <c r="K1229" s="7">
        <f t="shared" si="330"/>
        <v>528</v>
      </c>
      <c r="L1229" s="7">
        <f t="shared" si="331"/>
        <v>1459.2</v>
      </c>
      <c r="M1229" s="7">
        <f t="shared" si="332"/>
        <v>3403.2000000000003</v>
      </c>
      <c r="N1229" s="7">
        <v>0</v>
      </c>
      <c r="O1229" s="7">
        <f t="shared" si="333"/>
        <v>10176</v>
      </c>
      <c r="P1229" s="7">
        <v>25</v>
      </c>
      <c r="Q1229" s="7">
        <v>6590.74</v>
      </c>
      <c r="R1229" s="7">
        <v>0</v>
      </c>
      <c r="S1229" s="7">
        <v>943.92</v>
      </c>
      <c r="T1229" s="7">
        <v>100</v>
      </c>
      <c r="U1229" s="7">
        <f t="shared" si="334"/>
        <v>1571.7298749999989</v>
      </c>
      <c r="V1229" s="7">
        <v>0</v>
      </c>
      <c r="W1229" s="7">
        <f t="shared" si="344"/>
        <v>9231.3898749999989</v>
      </c>
      <c r="X1229" s="7">
        <f t="shared" si="336"/>
        <v>2836.8</v>
      </c>
      <c r="Y1229" s="7">
        <f t="shared" si="342"/>
        <v>6811.2</v>
      </c>
      <c r="Z1229" s="7">
        <f t="shared" si="338"/>
        <v>35931.810125000004</v>
      </c>
      <c r="AA1229" s="7" t="s">
        <v>621</v>
      </c>
      <c r="AB1229" s="7">
        <v>2023</v>
      </c>
    </row>
    <row r="1230" spans="1:28" x14ac:dyDescent="0.25">
      <c r="A1230" s="7">
        <v>33</v>
      </c>
      <c r="B1230" s="7" t="s">
        <v>124</v>
      </c>
      <c r="C1230" s="7" t="s">
        <v>103</v>
      </c>
      <c r="D1230" s="7" t="s">
        <v>10</v>
      </c>
      <c r="E1230" s="7" t="s">
        <v>706</v>
      </c>
      <c r="F1230" s="7" t="s">
        <v>84</v>
      </c>
      <c r="G1230" s="7">
        <v>48000</v>
      </c>
      <c r="H1230" s="7">
        <f>+G1230-(I1230+L1230+N1230)</f>
        <v>45163.199999999997</v>
      </c>
      <c r="I1230" s="7">
        <f>IF(G1230&lt;=325250,G1230*2.87%,9334.68)</f>
        <v>1377.6</v>
      </c>
      <c r="J1230" s="7">
        <f>IF(G1230&lt;=325250,G1230*7.1%,23092.75)</f>
        <v>3407.9999999999995</v>
      </c>
      <c r="K1230" s="7">
        <f>IF(G1230&lt;=65050,G1230*1.1%,715.55)</f>
        <v>528</v>
      </c>
      <c r="L1230" s="7">
        <f>IF(G1230&lt;=162625,G1230*3.04%,4943.8)</f>
        <v>1459.2</v>
      </c>
      <c r="M1230" s="7">
        <f>IF(G1230&lt;=162625,G1230*7.09%,11530.11)</f>
        <v>3403.2000000000003</v>
      </c>
      <c r="N1230" s="7">
        <v>0</v>
      </c>
      <c r="O1230" s="7">
        <f>+I1230+J1230+K1230+L1230+M1230+N1230</f>
        <v>10176</v>
      </c>
      <c r="P1230" s="7">
        <v>25</v>
      </c>
      <c r="Q1230" s="7">
        <v>0</v>
      </c>
      <c r="R1230" s="7">
        <v>0</v>
      </c>
      <c r="S1230" s="7">
        <v>1063.23</v>
      </c>
      <c r="T1230" s="7">
        <v>100</v>
      </c>
      <c r="U1230" s="7">
        <f>IF((H1230*12)&gt;867123.01,(79776+(((H1230*12)-867123.01)*0.25))/12,IF((H1230*12)&gt;624329.01,(31216+(((H1230*12)-624329.01)*0.2))/12,IF((H1230*12)&gt;416220.01,(((H1230*12)-416220.01)*0.15)/12,0)))</f>
        <v>1571.7298749999989</v>
      </c>
      <c r="V1230" s="7">
        <v>0</v>
      </c>
      <c r="W1230" s="7">
        <f>P1230+Q1230+R1230+S1230+T1230+U1230-(V1230)</f>
        <v>2759.9598749999986</v>
      </c>
      <c r="X1230" s="7">
        <f>+I1230+L1230+N1230</f>
        <v>2836.8</v>
      </c>
      <c r="Y1230" s="7">
        <f>+J1230+M1230</f>
        <v>6811.2</v>
      </c>
      <c r="Z1230" s="7">
        <f>+G1230-(W1230+X1230)</f>
        <v>42403.240125000004</v>
      </c>
      <c r="AA1230" s="7" t="s">
        <v>621</v>
      </c>
      <c r="AB1230" s="7">
        <v>2023</v>
      </c>
    </row>
    <row r="1231" spans="1:28" x14ac:dyDescent="0.25">
      <c r="A1231" s="7">
        <v>34</v>
      </c>
      <c r="B1231" s="7" t="s">
        <v>833</v>
      </c>
      <c r="C1231" s="7" t="s">
        <v>102</v>
      </c>
      <c r="D1231" s="7" t="s">
        <v>19</v>
      </c>
      <c r="E1231" s="7" t="s">
        <v>73</v>
      </c>
      <c r="F1231" s="7" t="s">
        <v>84</v>
      </c>
      <c r="G1231" s="7">
        <v>60000</v>
      </c>
      <c r="H1231" s="7">
        <f t="shared" si="339"/>
        <v>54876.57</v>
      </c>
      <c r="I1231" s="7">
        <f t="shared" si="340"/>
        <v>1722</v>
      </c>
      <c r="J1231" s="7">
        <f t="shared" si="329"/>
        <v>4260</v>
      </c>
      <c r="K1231" s="7">
        <f t="shared" si="330"/>
        <v>660.00000000000011</v>
      </c>
      <c r="L1231" s="7">
        <f t="shared" si="331"/>
        <v>1824</v>
      </c>
      <c r="M1231" s="7">
        <f t="shared" si="332"/>
        <v>4254</v>
      </c>
      <c r="N1231" s="7">
        <v>1577.43</v>
      </c>
      <c r="O1231" s="7">
        <f t="shared" si="333"/>
        <v>14297.43</v>
      </c>
      <c r="P1231" s="7">
        <v>25</v>
      </c>
      <c r="Q1231" s="7">
        <v>2500</v>
      </c>
      <c r="R1231" s="7">
        <v>0</v>
      </c>
      <c r="S1231" s="7">
        <v>631.99</v>
      </c>
      <c r="T1231" s="7">
        <v>100</v>
      </c>
      <c r="U1231" s="7">
        <f t="shared" si="334"/>
        <v>3171.1638333333326</v>
      </c>
      <c r="V1231" s="7">
        <v>0</v>
      </c>
      <c r="W1231" s="7">
        <f t="shared" si="344"/>
        <v>6428.1538333333319</v>
      </c>
      <c r="X1231" s="7">
        <f t="shared" si="336"/>
        <v>5123.43</v>
      </c>
      <c r="Y1231" s="7">
        <f t="shared" si="342"/>
        <v>8514</v>
      </c>
      <c r="Z1231" s="7">
        <f t="shared" si="338"/>
        <v>48448.41616666667</v>
      </c>
      <c r="AA1231" s="7" t="s">
        <v>621</v>
      </c>
      <c r="AB1231" s="7">
        <v>2023</v>
      </c>
    </row>
    <row r="1232" spans="1:28" x14ac:dyDescent="0.25">
      <c r="A1232" s="7">
        <v>35</v>
      </c>
      <c r="B1232" s="7" t="s">
        <v>157</v>
      </c>
      <c r="C1232" s="7" t="s">
        <v>102</v>
      </c>
      <c r="D1232" s="7" t="s">
        <v>10</v>
      </c>
      <c r="E1232" s="7" t="s">
        <v>46</v>
      </c>
      <c r="F1232" s="7" t="s">
        <v>84</v>
      </c>
      <c r="G1232" s="7">
        <v>53000</v>
      </c>
      <c r="H1232" s="7">
        <f t="shared" si="339"/>
        <v>49867.7</v>
      </c>
      <c r="I1232" s="7">
        <f t="shared" si="340"/>
        <v>1521.1</v>
      </c>
      <c r="J1232" s="7">
        <f t="shared" si="329"/>
        <v>3762.9999999999995</v>
      </c>
      <c r="K1232" s="7">
        <f t="shared" si="330"/>
        <v>583.00000000000011</v>
      </c>
      <c r="L1232" s="7">
        <f t="shared" si="331"/>
        <v>1611.2</v>
      </c>
      <c r="M1232" s="7">
        <f t="shared" si="332"/>
        <v>3757.7000000000003</v>
      </c>
      <c r="N1232" s="7">
        <v>0</v>
      </c>
      <c r="O1232" s="7">
        <f t="shared" si="333"/>
        <v>11236</v>
      </c>
      <c r="P1232" s="7">
        <v>25</v>
      </c>
      <c r="Q1232" s="7">
        <v>3495.45</v>
      </c>
      <c r="R1232" s="7">
        <v>0</v>
      </c>
      <c r="S1232" s="7">
        <v>958.66</v>
      </c>
      <c r="T1232" s="7">
        <v>100</v>
      </c>
      <c r="U1232" s="7">
        <f t="shared" si="334"/>
        <v>2277.4048749999988</v>
      </c>
      <c r="V1232" s="7">
        <v>0</v>
      </c>
      <c r="W1232" s="7">
        <f t="shared" si="344"/>
        <v>6856.5148749999989</v>
      </c>
      <c r="X1232" s="7">
        <f t="shared" si="336"/>
        <v>3132.3</v>
      </c>
      <c r="Y1232" s="7">
        <f t="shared" si="342"/>
        <v>7520.7</v>
      </c>
      <c r="Z1232" s="7">
        <f t="shared" si="338"/>
        <v>43011.185125000004</v>
      </c>
      <c r="AA1232" s="7" t="s">
        <v>621</v>
      </c>
      <c r="AB1232" s="7">
        <v>2023</v>
      </c>
    </row>
    <row r="1233" spans="1:28" x14ac:dyDescent="0.25">
      <c r="A1233" s="7">
        <v>36</v>
      </c>
      <c r="B1233" s="7" t="s">
        <v>158</v>
      </c>
      <c r="C1233" s="7" t="s">
        <v>102</v>
      </c>
      <c r="D1233" s="7" t="s">
        <v>834</v>
      </c>
      <c r="E1233" s="7" t="s">
        <v>46</v>
      </c>
      <c r="F1233" s="7" t="s">
        <v>84</v>
      </c>
      <c r="G1233" s="7">
        <v>32000</v>
      </c>
      <c r="H1233" s="7">
        <f t="shared" si="339"/>
        <v>30108.799999999999</v>
      </c>
      <c r="I1233" s="7">
        <f t="shared" si="340"/>
        <v>918.4</v>
      </c>
      <c r="J1233" s="7">
        <f t="shared" si="329"/>
        <v>2272</v>
      </c>
      <c r="K1233" s="7">
        <f t="shared" si="330"/>
        <v>352.00000000000006</v>
      </c>
      <c r="L1233" s="7">
        <f t="shared" si="331"/>
        <v>972.8</v>
      </c>
      <c r="M1233" s="7">
        <f t="shared" si="332"/>
        <v>2268.8000000000002</v>
      </c>
      <c r="N1233" s="7">
        <v>0</v>
      </c>
      <c r="O1233" s="7">
        <f t="shared" si="333"/>
        <v>6784</v>
      </c>
      <c r="P1233" s="7">
        <v>25</v>
      </c>
      <c r="Q1233" s="7">
        <v>0</v>
      </c>
      <c r="R1233" s="7">
        <v>0</v>
      </c>
      <c r="S1233" s="7">
        <v>600.92999999999995</v>
      </c>
      <c r="T1233" s="7">
        <v>100</v>
      </c>
      <c r="U1233" s="7">
        <f t="shared" si="334"/>
        <v>0</v>
      </c>
      <c r="V1233" s="7">
        <v>0</v>
      </c>
      <c r="W1233" s="7">
        <f t="shared" si="344"/>
        <v>725.93</v>
      </c>
      <c r="X1233" s="7">
        <f t="shared" si="336"/>
        <v>1891.1999999999998</v>
      </c>
      <c r="Y1233" s="7">
        <f t="shared" si="342"/>
        <v>4540.8</v>
      </c>
      <c r="Z1233" s="7">
        <f t="shared" si="338"/>
        <v>29382.87</v>
      </c>
      <c r="AA1233" s="7" t="s">
        <v>621</v>
      </c>
      <c r="AB1233" s="7">
        <v>2023</v>
      </c>
    </row>
    <row r="1234" spans="1:28" x14ac:dyDescent="0.25">
      <c r="A1234" s="7">
        <v>37</v>
      </c>
      <c r="B1234" s="7" t="s">
        <v>159</v>
      </c>
      <c r="C1234" s="7" t="s">
        <v>103</v>
      </c>
      <c r="D1234" s="7" t="s">
        <v>21</v>
      </c>
      <c r="E1234" s="7" t="s">
        <v>68</v>
      </c>
      <c r="F1234" s="7" t="s">
        <v>84</v>
      </c>
      <c r="G1234" s="7">
        <v>60000</v>
      </c>
      <c r="H1234" s="7">
        <f t="shared" si="339"/>
        <v>54876.57</v>
      </c>
      <c r="I1234" s="7">
        <f t="shared" si="340"/>
        <v>1722</v>
      </c>
      <c r="J1234" s="7">
        <f t="shared" si="329"/>
        <v>4260</v>
      </c>
      <c r="K1234" s="7">
        <f t="shared" si="330"/>
        <v>660.00000000000011</v>
      </c>
      <c r="L1234" s="7">
        <f t="shared" si="331"/>
        <v>1824</v>
      </c>
      <c r="M1234" s="7">
        <f t="shared" si="332"/>
        <v>4254</v>
      </c>
      <c r="N1234" s="7">
        <v>1577.43</v>
      </c>
      <c r="O1234" s="7">
        <f t="shared" si="333"/>
        <v>14297.43</v>
      </c>
      <c r="P1234" s="7">
        <v>25</v>
      </c>
      <c r="Q1234" s="7">
        <v>3495.45</v>
      </c>
      <c r="R1234" s="7">
        <v>0</v>
      </c>
      <c r="S1234" s="7">
        <v>684.53</v>
      </c>
      <c r="T1234" s="7">
        <v>100</v>
      </c>
      <c r="U1234" s="7">
        <f t="shared" si="334"/>
        <v>3171.1638333333326</v>
      </c>
      <c r="V1234" s="7">
        <v>0</v>
      </c>
      <c r="W1234" s="7">
        <f t="shared" si="344"/>
        <v>7476.1438333333317</v>
      </c>
      <c r="X1234" s="7">
        <f t="shared" si="336"/>
        <v>5123.43</v>
      </c>
      <c r="Y1234" s="7">
        <f t="shared" si="342"/>
        <v>8514</v>
      </c>
      <c r="Z1234" s="7">
        <f t="shared" si="338"/>
        <v>47400.426166666672</v>
      </c>
      <c r="AA1234" s="7" t="s">
        <v>621</v>
      </c>
      <c r="AB1234" s="7">
        <v>2023</v>
      </c>
    </row>
    <row r="1235" spans="1:28" x14ac:dyDescent="0.25">
      <c r="A1235" s="7">
        <v>38</v>
      </c>
      <c r="B1235" s="7" t="s">
        <v>150</v>
      </c>
      <c r="C1235" s="7" t="s">
        <v>102</v>
      </c>
      <c r="D1235" s="7" t="s">
        <v>16</v>
      </c>
      <c r="E1235" s="7" t="s">
        <v>95</v>
      </c>
      <c r="F1235" s="7" t="s">
        <v>84</v>
      </c>
      <c r="G1235" s="7">
        <v>60000</v>
      </c>
      <c r="H1235" s="7">
        <f>+G1235-(I1235+L1235+N1235)</f>
        <v>56454</v>
      </c>
      <c r="I1235" s="7">
        <f t="shared" si="340"/>
        <v>1722</v>
      </c>
      <c r="J1235" s="7">
        <f t="shared" si="329"/>
        <v>4260</v>
      </c>
      <c r="K1235" s="7">
        <f t="shared" si="330"/>
        <v>660.00000000000011</v>
      </c>
      <c r="L1235" s="7">
        <f t="shared" si="331"/>
        <v>1824</v>
      </c>
      <c r="M1235" s="7">
        <f t="shared" si="332"/>
        <v>4254</v>
      </c>
      <c r="N1235" s="7">
        <v>0</v>
      </c>
      <c r="O1235" s="7">
        <f>+I1235+J1235+K1235+L1235+M1235+N1235</f>
        <v>12720</v>
      </c>
      <c r="P1235" s="7">
        <v>25</v>
      </c>
      <c r="Q1235" s="7">
        <v>0</v>
      </c>
      <c r="R1235" s="7">
        <v>0</v>
      </c>
      <c r="S1235" s="7">
        <v>1523.36</v>
      </c>
      <c r="T1235" s="7">
        <v>100</v>
      </c>
      <c r="U1235" s="7">
        <f t="shared" si="334"/>
        <v>3486.6498333333329</v>
      </c>
      <c r="V1235" s="7">
        <v>0</v>
      </c>
      <c r="W1235" s="7">
        <f>P1235+Q1235+R1235+S1235+T1235+U1235</f>
        <v>5135.0098333333326</v>
      </c>
      <c r="X1235" s="7">
        <f>+I1235+L1235+N1235</f>
        <v>3546</v>
      </c>
      <c r="Y1235" s="7">
        <f>+J1235+M1235</f>
        <v>8514</v>
      </c>
      <c r="Z1235" s="7">
        <f>+G1235-(W1235+X1235)</f>
        <v>51318.99016666667</v>
      </c>
      <c r="AA1235" s="7" t="s">
        <v>621</v>
      </c>
      <c r="AB1235" s="7">
        <v>2023</v>
      </c>
    </row>
    <row r="1236" spans="1:28" x14ac:dyDescent="0.25">
      <c r="A1236" s="7">
        <v>39</v>
      </c>
      <c r="B1236" s="7" t="s">
        <v>160</v>
      </c>
      <c r="C1236" s="7" t="s">
        <v>102</v>
      </c>
      <c r="D1236" s="7" t="s">
        <v>4</v>
      </c>
      <c r="E1236" s="7" t="s">
        <v>93</v>
      </c>
      <c r="F1236" s="7" t="s">
        <v>84</v>
      </c>
      <c r="G1236" s="7">
        <v>60000</v>
      </c>
      <c r="H1236" s="7">
        <f t="shared" si="339"/>
        <v>56454</v>
      </c>
      <c r="I1236" s="7">
        <f t="shared" si="340"/>
        <v>1722</v>
      </c>
      <c r="J1236" s="7">
        <f t="shared" si="329"/>
        <v>4260</v>
      </c>
      <c r="K1236" s="7">
        <f t="shared" si="330"/>
        <v>660.00000000000011</v>
      </c>
      <c r="L1236" s="7">
        <f t="shared" si="331"/>
        <v>1824</v>
      </c>
      <c r="M1236" s="7">
        <f t="shared" si="332"/>
        <v>4254</v>
      </c>
      <c r="N1236" s="7">
        <v>0</v>
      </c>
      <c r="O1236" s="7">
        <f t="shared" si="333"/>
        <v>12720</v>
      </c>
      <c r="P1236" s="7">
        <v>25</v>
      </c>
      <c r="Q1236" s="7">
        <v>2458.4</v>
      </c>
      <c r="R1236" s="7">
        <v>0</v>
      </c>
      <c r="S1236" s="7">
        <v>1652.82</v>
      </c>
      <c r="T1236" s="7">
        <v>100</v>
      </c>
      <c r="U1236" s="7">
        <f t="shared" si="334"/>
        <v>3486.6498333333329</v>
      </c>
      <c r="V1236" s="7">
        <v>0</v>
      </c>
      <c r="W1236" s="7">
        <f t="shared" si="344"/>
        <v>7722.8698333333332</v>
      </c>
      <c r="X1236" s="7">
        <f t="shared" si="336"/>
        <v>3546</v>
      </c>
      <c r="Y1236" s="7">
        <f t="shared" si="342"/>
        <v>8514</v>
      </c>
      <c r="Z1236" s="7">
        <f t="shared" si="338"/>
        <v>48731.13016666667</v>
      </c>
      <c r="AA1236" s="7" t="s">
        <v>621</v>
      </c>
      <c r="AB1236" s="7">
        <v>2023</v>
      </c>
    </row>
    <row r="1237" spans="1:28" x14ac:dyDescent="0.25">
      <c r="A1237" s="7">
        <v>40</v>
      </c>
      <c r="B1237" s="7" t="s">
        <v>809</v>
      </c>
      <c r="C1237" s="7" t="s">
        <v>102</v>
      </c>
      <c r="D1237" s="7" t="s">
        <v>12</v>
      </c>
      <c r="E1237" s="7" t="s">
        <v>75</v>
      </c>
      <c r="F1237" s="7" t="s">
        <v>99</v>
      </c>
      <c r="G1237" s="7">
        <v>65000</v>
      </c>
      <c r="H1237" s="7">
        <f t="shared" si="339"/>
        <v>61158.5</v>
      </c>
      <c r="I1237" s="7">
        <f t="shared" si="340"/>
        <v>1865.5</v>
      </c>
      <c r="J1237" s="7">
        <f t="shared" si="329"/>
        <v>4615</v>
      </c>
      <c r="K1237" s="7">
        <f t="shared" si="330"/>
        <v>715.00000000000011</v>
      </c>
      <c r="L1237" s="7">
        <f t="shared" si="331"/>
        <v>1976</v>
      </c>
      <c r="M1237" s="7">
        <f t="shared" si="332"/>
        <v>4608.5</v>
      </c>
      <c r="N1237" s="7">
        <v>0</v>
      </c>
      <c r="O1237" s="7">
        <f t="shared" si="333"/>
        <v>13780</v>
      </c>
      <c r="P1237" s="7">
        <v>25</v>
      </c>
      <c r="Q1237" s="7">
        <v>7689.07</v>
      </c>
      <c r="R1237" s="7">
        <v>0</v>
      </c>
      <c r="S1237" s="7">
        <v>755.24</v>
      </c>
      <c r="T1237" s="7">
        <v>100</v>
      </c>
      <c r="U1237" s="7">
        <f t="shared" si="334"/>
        <v>4427.5498333333335</v>
      </c>
      <c r="V1237" s="7">
        <v>0</v>
      </c>
      <c r="W1237" s="7">
        <f t="shared" si="344"/>
        <v>12996.859833333332</v>
      </c>
      <c r="X1237" s="7">
        <f t="shared" si="336"/>
        <v>3841.5</v>
      </c>
      <c r="Y1237" s="7">
        <f t="shared" si="342"/>
        <v>9223.5</v>
      </c>
      <c r="Z1237" s="7">
        <f t="shared" si="338"/>
        <v>48161.640166666664</v>
      </c>
      <c r="AA1237" s="7" t="s">
        <v>621</v>
      </c>
      <c r="AB1237" s="7">
        <v>2023</v>
      </c>
    </row>
    <row r="1238" spans="1:28" x14ac:dyDescent="0.25">
      <c r="A1238" s="7">
        <v>41</v>
      </c>
      <c r="B1238" s="7" t="s">
        <v>162</v>
      </c>
      <c r="C1238" s="7" t="s">
        <v>102</v>
      </c>
      <c r="D1238" s="7" t="s">
        <v>15</v>
      </c>
      <c r="E1238" s="7" t="s">
        <v>92</v>
      </c>
      <c r="F1238" s="7" t="s">
        <v>99</v>
      </c>
      <c r="G1238" s="7">
        <v>70000</v>
      </c>
      <c r="H1238" s="7">
        <f t="shared" si="339"/>
        <v>61130.71</v>
      </c>
      <c r="I1238" s="7">
        <f t="shared" si="340"/>
        <v>2009</v>
      </c>
      <c r="J1238" s="7">
        <f t="shared" si="329"/>
        <v>4970</v>
      </c>
      <c r="K1238" s="7">
        <f t="shared" si="330"/>
        <v>715.55</v>
      </c>
      <c r="L1238" s="7">
        <f t="shared" si="331"/>
        <v>2128</v>
      </c>
      <c r="M1238" s="7">
        <f t="shared" si="332"/>
        <v>4963</v>
      </c>
      <c r="N1238" s="7">
        <v>4732.29</v>
      </c>
      <c r="O1238" s="7">
        <f t="shared" si="333"/>
        <v>19517.84</v>
      </c>
      <c r="P1238" s="7">
        <v>25</v>
      </c>
      <c r="Q1238" s="7">
        <v>0</v>
      </c>
      <c r="R1238" s="7">
        <v>0</v>
      </c>
      <c r="S1238" s="7">
        <v>1153.8800000000001</v>
      </c>
      <c r="T1238" s="7">
        <v>100</v>
      </c>
      <c r="U1238" s="7">
        <f t="shared" si="334"/>
        <v>4421.9918333333335</v>
      </c>
      <c r="V1238" s="7">
        <v>0</v>
      </c>
      <c r="W1238" s="7">
        <f t="shared" si="344"/>
        <v>5700.8718333333336</v>
      </c>
      <c r="X1238" s="7">
        <f t="shared" si="336"/>
        <v>8869.2900000000009</v>
      </c>
      <c r="Y1238" s="7">
        <f t="shared" si="342"/>
        <v>9933</v>
      </c>
      <c r="Z1238" s="7">
        <f t="shared" si="338"/>
        <v>55429.838166666668</v>
      </c>
      <c r="AA1238" s="7" t="s">
        <v>621</v>
      </c>
      <c r="AB1238" s="7">
        <v>2023</v>
      </c>
    </row>
    <row r="1239" spans="1:28" x14ac:dyDescent="0.25">
      <c r="A1239" s="7">
        <v>42</v>
      </c>
      <c r="B1239" s="7" t="s">
        <v>810</v>
      </c>
      <c r="C1239" s="7" t="s">
        <v>102</v>
      </c>
      <c r="D1239" s="7" t="s">
        <v>811</v>
      </c>
      <c r="E1239" s="7" t="s">
        <v>62</v>
      </c>
      <c r="F1239" s="7" t="s">
        <v>99</v>
      </c>
      <c r="G1239" s="7">
        <v>125000</v>
      </c>
      <c r="H1239" s="7">
        <f>+G1239-(I1239+L1239+N1239)</f>
        <v>116035.07</v>
      </c>
      <c r="I1239" s="7">
        <f t="shared" si="340"/>
        <v>3587.5</v>
      </c>
      <c r="J1239" s="7">
        <f t="shared" si="329"/>
        <v>8875</v>
      </c>
      <c r="K1239" s="7">
        <f t="shared" si="330"/>
        <v>715.55</v>
      </c>
      <c r="L1239" s="7">
        <f t="shared" si="331"/>
        <v>3800</v>
      </c>
      <c r="M1239" s="7">
        <f t="shared" si="332"/>
        <v>8862.5</v>
      </c>
      <c r="N1239" s="7">
        <v>1577.43</v>
      </c>
      <c r="O1239" s="7">
        <f>+I1239+J1239+K1239+L1239+M1239+N1239</f>
        <v>27417.98</v>
      </c>
      <c r="P1239" s="7">
        <v>25</v>
      </c>
      <c r="Q1239" s="7">
        <v>2000</v>
      </c>
      <c r="R1239" s="7">
        <v>0</v>
      </c>
      <c r="S1239" s="7">
        <v>0</v>
      </c>
      <c r="T1239" s="7">
        <v>100</v>
      </c>
      <c r="U1239" s="7">
        <f t="shared" si="334"/>
        <v>17591.704791666667</v>
      </c>
      <c r="V1239" s="7">
        <v>0</v>
      </c>
      <c r="W1239" s="7">
        <f>P1239+Q1239+R1239+S1239+T1239+U1239</f>
        <v>19716.704791666667</v>
      </c>
      <c r="X1239" s="7">
        <f>+I1239+L1239+N1239</f>
        <v>8964.93</v>
      </c>
      <c r="Y1239" s="7">
        <f>+J1239+M1239</f>
        <v>17737.5</v>
      </c>
      <c r="Z1239" s="7">
        <f>+G1239-(W1239+X1239)</f>
        <v>96318.365208333329</v>
      </c>
      <c r="AA1239" s="7" t="s">
        <v>621</v>
      </c>
      <c r="AB1239" s="7">
        <v>2023</v>
      </c>
    </row>
    <row r="1240" spans="1:28" x14ac:dyDescent="0.25">
      <c r="A1240" s="7">
        <v>43</v>
      </c>
      <c r="B1240" s="7" t="s">
        <v>812</v>
      </c>
      <c r="C1240" s="7" t="s">
        <v>102</v>
      </c>
      <c r="D1240" s="7" t="s">
        <v>811</v>
      </c>
      <c r="E1240" s="7" t="s">
        <v>62</v>
      </c>
      <c r="F1240" s="7" t="s">
        <v>99</v>
      </c>
      <c r="G1240" s="7">
        <v>80000</v>
      </c>
      <c r="H1240" s="7">
        <f>+G1240-(I1240+L1240+N1240)</f>
        <v>75272</v>
      </c>
      <c r="I1240" s="7">
        <f t="shared" si="340"/>
        <v>2296</v>
      </c>
      <c r="J1240" s="7">
        <f t="shared" si="329"/>
        <v>5679.9999999999991</v>
      </c>
      <c r="K1240" s="7">
        <f t="shared" si="330"/>
        <v>715.55</v>
      </c>
      <c r="L1240" s="7">
        <f t="shared" si="331"/>
        <v>2432</v>
      </c>
      <c r="M1240" s="7">
        <f t="shared" si="332"/>
        <v>5672</v>
      </c>
      <c r="N1240" s="7">
        <v>0</v>
      </c>
      <c r="O1240" s="7">
        <f>+I1240+J1240+K1240+L1240+M1240+N1240</f>
        <v>16795.55</v>
      </c>
      <c r="P1240" s="7">
        <v>25</v>
      </c>
      <c r="Q1240" s="7">
        <v>1000</v>
      </c>
      <c r="R1240" s="7">
        <v>0</v>
      </c>
      <c r="S1240" s="7">
        <v>398.64</v>
      </c>
      <c r="T1240" s="7">
        <v>100</v>
      </c>
      <c r="U1240" s="7">
        <f t="shared" si="334"/>
        <v>7400.9372916666662</v>
      </c>
      <c r="V1240" s="7">
        <v>0</v>
      </c>
      <c r="W1240" s="7">
        <f>P1240+Q1240+R1240+S1240+T1240+U1240</f>
        <v>8924.5772916666665</v>
      </c>
      <c r="X1240" s="7">
        <f>+I1240+L1240+N1240</f>
        <v>4728</v>
      </c>
      <c r="Y1240" s="7">
        <f>+J1240+M1240</f>
        <v>11352</v>
      </c>
      <c r="Z1240" s="7">
        <f>+G1240-(W1240+X1240)</f>
        <v>66347.422708333339</v>
      </c>
      <c r="AA1240" s="7" t="s">
        <v>621</v>
      </c>
      <c r="AB1240" s="7">
        <v>2023</v>
      </c>
    </row>
    <row r="1241" spans="1:28" x14ac:dyDescent="0.25">
      <c r="A1241" s="7">
        <v>44</v>
      </c>
      <c r="B1241" s="7" t="s">
        <v>816</v>
      </c>
      <c r="C1241" s="7" t="s">
        <v>103</v>
      </c>
      <c r="D1241" s="7" t="s">
        <v>811</v>
      </c>
      <c r="E1241" s="7" t="s">
        <v>92</v>
      </c>
      <c r="F1241" s="7" t="s">
        <v>99</v>
      </c>
      <c r="G1241" s="7">
        <v>80000</v>
      </c>
      <c r="H1241" s="7">
        <f t="shared" si="339"/>
        <v>75272</v>
      </c>
      <c r="I1241" s="7">
        <f t="shared" si="340"/>
        <v>2296</v>
      </c>
      <c r="J1241" s="7">
        <f t="shared" si="329"/>
        <v>5679.9999999999991</v>
      </c>
      <c r="K1241" s="7">
        <f t="shared" si="330"/>
        <v>715.55</v>
      </c>
      <c r="L1241" s="7">
        <f t="shared" si="331"/>
        <v>2432</v>
      </c>
      <c r="M1241" s="7">
        <f t="shared" si="332"/>
        <v>5672</v>
      </c>
      <c r="N1241" s="7">
        <v>0</v>
      </c>
      <c r="O1241" s="7">
        <f t="shared" si="333"/>
        <v>16795.55</v>
      </c>
      <c r="P1241" s="7">
        <v>25</v>
      </c>
      <c r="Q1241" s="7">
        <v>0</v>
      </c>
      <c r="R1241" s="7">
        <v>0</v>
      </c>
      <c r="S1241" s="7">
        <v>0</v>
      </c>
      <c r="T1241" s="7">
        <v>100</v>
      </c>
      <c r="U1241" s="7">
        <f t="shared" si="334"/>
        <v>7400.9372916666662</v>
      </c>
      <c r="V1241" s="7">
        <v>0</v>
      </c>
      <c r="W1241" s="7">
        <f t="shared" si="344"/>
        <v>7525.9372916666662</v>
      </c>
      <c r="X1241" s="7">
        <f t="shared" si="336"/>
        <v>4728</v>
      </c>
      <c r="Y1241" s="7">
        <f t="shared" si="342"/>
        <v>11352</v>
      </c>
      <c r="Z1241" s="7">
        <f t="shared" si="338"/>
        <v>67746.062708333338</v>
      </c>
      <c r="AA1241" s="7" t="s">
        <v>621</v>
      </c>
      <c r="AB1241" s="7">
        <v>2023</v>
      </c>
    </row>
    <row r="1242" spans="1:28" x14ac:dyDescent="0.25">
      <c r="A1242" s="7">
        <v>45</v>
      </c>
      <c r="B1242" s="7" t="s">
        <v>167</v>
      </c>
      <c r="C1242" s="7" t="s">
        <v>102</v>
      </c>
      <c r="D1242" s="7" t="s">
        <v>6</v>
      </c>
      <c r="E1242" s="7" t="s">
        <v>36</v>
      </c>
      <c r="F1242" s="7" t="s">
        <v>100</v>
      </c>
      <c r="G1242" s="7">
        <v>36000</v>
      </c>
      <c r="H1242" s="7">
        <f t="shared" si="339"/>
        <v>33872.400000000001</v>
      </c>
      <c r="I1242" s="7">
        <f t="shared" si="340"/>
        <v>1033.2</v>
      </c>
      <c r="J1242" s="7">
        <f t="shared" si="329"/>
        <v>2555.9999999999995</v>
      </c>
      <c r="K1242" s="7">
        <f t="shared" si="330"/>
        <v>396.00000000000006</v>
      </c>
      <c r="L1242" s="7">
        <f t="shared" si="331"/>
        <v>1094.4000000000001</v>
      </c>
      <c r="M1242" s="7">
        <f t="shared" si="332"/>
        <v>2552.4</v>
      </c>
      <c r="N1242" s="7">
        <v>0</v>
      </c>
      <c r="O1242" s="7">
        <f t="shared" si="333"/>
        <v>7632</v>
      </c>
      <c r="P1242" s="7">
        <v>25</v>
      </c>
      <c r="Q1242" s="7">
        <v>2000</v>
      </c>
      <c r="R1242" s="7">
        <v>0</v>
      </c>
      <c r="S1242" s="7">
        <v>245.5</v>
      </c>
      <c r="T1242" s="7">
        <v>100</v>
      </c>
      <c r="U1242" s="7">
        <f t="shared" si="334"/>
        <v>0</v>
      </c>
      <c r="V1242" s="7">
        <v>0</v>
      </c>
      <c r="W1242" s="7">
        <f t="shared" si="344"/>
        <v>2370.5</v>
      </c>
      <c r="X1242" s="7">
        <f t="shared" si="336"/>
        <v>2127.6000000000004</v>
      </c>
      <c r="Y1242" s="7">
        <f t="shared" si="342"/>
        <v>5108.3999999999996</v>
      </c>
      <c r="Z1242" s="7">
        <f t="shared" si="338"/>
        <v>31501.9</v>
      </c>
      <c r="AA1242" s="7" t="s">
        <v>621</v>
      </c>
      <c r="AB1242" s="7">
        <v>2023</v>
      </c>
    </row>
    <row r="1243" spans="1:28" x14ac:dyDescent="0.25">
      <c r="A1243" s="7">
        <v>46</v>
      </c>
      <c r="B1243" s="7" t="s">
        <v>169</v>
      </c>
      <c r="C1243" s="7" t="s">
        <v>102</v>
      </c>
      <c r="D1243" s="7" t="s">
        <v>6</v>
      </c>
      <c r="E1243" s="7" t="s">
        <v>36</v>
      </c>
      <c r="F1243" s="7" t="s">
        <v>100</v>
      </c>
      <c r="G1243" s="7">
        <v>36000</v>
      </c>
      <c r="H1243" s="7">
        <f t="shared" si="339"/>
        <v>33872.400000000001</v>
      </c>
      <c r="I1243" s="7">
        <f t="shared" si="340"/>
        <v>1033.2</v>
      </c>
      <c r="J1243" s="7">
        <f t="shared" si="329"/>
        <v>2555.9999999999995</v>
      </c>
      <c r="K1243" s="7">
        <f t="shared" si="330"/>
        <v>396.00000000000006</v>
      </c>
      <c r="L1243" s="7">
        <f t="shared" si="331"/>
        <v>1094.4000000000001</v>
      </c>
      <c r="M1243" s="7">
        <f t="shared" si="332"/>
        <v>2552.4</v>
      </c>
      <c r="N1243" s="7">
        <v>0</v>
      </c>
      <c r="O1243" s="7">
        <f t="shared" si="333"/>
        <v>7632</v>
      </c>
      <c r="P1243" s="7">
        <v>25</v>
      </c>
      <c r="Q1243" s="7">
        <v>0</v>
      </c>
      <c r="R1243" s="7">
        <v>0</v>
      </c>
      <c r="S1243" s="7">
        <v>0</v>
      </c>
      <c r="T1243" s="7">
        <v>100</v>
      </c>
      <c r="U1243" s="7">
        <f t="shared" si="334"/>
        <v>0</v>
      </c>
      <c r="V1243" s="7">
        <v>0</v>
      </c>
      <c r="W1243" s="7">
        <f t="shared" si="344"/>
        <v>125</v>
      </c>
      <c r="X1243" s="7">
        <f t="shared" si="336"/>
        <v>2127.6000000000004</v>
      </c>
      <c r="Y1243" s="7">
        <f t="shared" si="342"/>
        <v>5108.3999999999996</v>
      </c>
      <c r="Z1243" s="7">
        <f t="shared" si="338"/>
        <v>33747.4</v>
      </c>
      <c r="AA1243" s="7" t="s">
        <v>621</v>
      </c>
      <c r="AB1243" s="7">
        <v>2023</v>
      </c>
    </row>
    <row r="1244" spans="1:28" x14ac:dyDescent="0.25">
      <c r="A1244" s="7">
        <v>47</v>
      </c>
      <c r="B1244" s="7" t="s">
        <v>170</v>
      </c>
      <c r="C1244" s="7" t="s">
        <v>102</v>
      </c>
      <c r="D1244" s="7" t="s">
        <v>17</v>
      </c>
      <c r="E1244" s="7" t="s">
        <v>36</v>
      </c>
      <c r="F1244" s="7" t="s">
        <v>100</v>
      </c>
      <c r="G1244" s="7">
        <v>36000</v>
      </c>
      <c r="H1244" s="7">
        <f t="shared" si="339"/>
        <v>30717.54</v>
      </c>
      <c r="I1244" s="7">
        <f t="shared" si="340"/>
        <v>1033.2</v>
      </c>
      <c r="J1244" s="7">
        <f t="shared" si="329"/>
        <v>2555.9999999999995</v>
      </c>
      <c r="K1244" s="7">
        <f t="shared" si="330"/>
        <v>396.00000000000006</v>
      </c>
      <c r="L1244" s="7">
        <f t="shared" si="331"/>
        <v>1094.4000000000001</v>
      </c>
      <c r="M1244" s="7">
        <f t="shared" si="332"/>
        <v>2552.4</v>
      </c>
      <c r="N1244" s="7">
        <v>3154.86</v>
      </c>
      <c r="O1244" s="7">
        <f t="shared" si="333"/>
        <v>10786.86</v>
      </c>
      <c r="P1244" s="7">
        <v>25</v>
      </c>
      <c r="Q1244" s="7">
        <v>3395.29</v>
      </c>
      <c r="R1244" s="7">
        <v>0</v>
      </c>
      <c r="S1244" s="7">
        <v>1366.14</v>
      </c>
      <c r="T1244" s="7">
        <v>100</v>
      </c>
      <c r="U1244" s="7">
        <f t="shared" si="334"/>
        <v>0</v>
      </c>
      <c r="V1244" s="7">
        <v>0</v>
      </c>
      <c r="W1244" s="7">
        <f t="shared" si="344"/>
        <v>4886.43</v>
      </c>
      <c r="X1244" s="7">
        <f t="shared" si="336"/>
        <v>5282.4600000000009</v>
      </c>
      <c r="Y1244" s="7">
        <f t="shared" si="342"/>
        <v>5108.3999999999996</v>
      </c>
      <c r="Z1244" s="7">
        <f t="shared" si="338"/>
        <v>25831.11</v>
      </c>
      <c r="AA1244" s="7" t="s">
        <v>621</v>
      </c>
      <c r="AB1244" s="7">
        <v>2023</v>
      </c>
    </row>
    <row r="1245" spans="1:28" x14ac:dyDescent="0.25">
      <c r="A1245" s="7">
        <v>48</v>
      </c>
      <c r="B1245" s="7" t="s">
        <v>171</v>
      </c>
      <c r="C1245" s="7" t="s">
        <v>102</v>
      </c>
      <c r="D1245" s="7" t="s">
        <v>793</v>
      </c>
      <c r="E1245" s="7" t="s">
        <v>36</v>
      </c>
      <c r="F1245" s="7" t="s">
        <v>100</v>
      </c>
      <c r="G1245" s="7">
        <v>36000</v>
      </c>
      <c r="H1245" s="7">
        <f t="shared" si="339"/>
        <v>33872.400000000001</v>
      </c>
      <c r="I1245" s="7">
        <f t="shared" si="340"/>
        <v>1033.2</v>
      </c>
      <c r="J1245" s="7">
        <f t="shared" si="329"/>
        <v>2555.9999999999995</v>
      </c>
      <c r="K1245" s="7">
        <f t="shared" si="330"/>
        <v>396.00000000000006</v>
      </c>
      <c r="L1245" s="7">
        <f t="shared" si="331"/>
        <v>1094.4000000000001</v>
      </c>
      <c r="M1245" s="7">
        <f t="shared" si="332"/>
        <v>2552.4</v>
      </c>
      <c r="N1245" s="7">
        <v>0</v>
      </c>
      <c r="O1245" s="7">
        <f t="shared" si="333"/>
        <v>7632</v>
      </c>
      <c r="P1245" s="7">
        <v>25</v>
      </c>
      <c r="Q1245" s="7">
        <v>10000</v>
      </c>
      <c r="R1245" s="7">
        <v>0</v>
      </c>
      <c r="S1245" s="7">
        <v>1117.8800000000001</v>
      </c>
      <c r="T1245" s="7">
        <v>100</v>
      </c>
      <c r="U1245" s="7">
        <f t="shared" si="334"/>
        <v>0</v>
      </c>
      <c r="V1245" s="7">
        <v>0</v>
      </c>
      <c r="W1245" s="7">
        <f t="shared" si="344"/>
        <v>11242.880000000001</v>
      </c>
      <c r="X1245" s="7">
        <f t="shared" si="336"/>
        <v>2127.6000000000004</v>
      </c>
      <c r="Y1245" s="7">
        <f t="shared" si="342"/>
        <v>5108.3999999999996</v>
      </c>
      <c r="Z1245" s="7">
        <f t="shared" si="338"/>
        <v>22629.519999999997</v>
      </c>
      <c r="AA1245" s="7" t="s">
        <v>621</v>
      </c>
      <c r="AB1245" s="7">
        <v>2023</v>
      </c>
    </row>
    <row r="1246" spans="1:28" x14ac:dyDescent="0.25">
      <c r="A1246" s="7">
        <v>49</v>
      </c>
      <c r="B1246" s="7" t="s">
        <v>172</v>
      </c>
      <c r="C1246" s="7" t="s">
        <v>102</v>
      </c>
      <c r="D1246" s="7" t="s">
        <v>6</v>
      </c>
      <c r="E1246" s="7" t="s">
        <v>26</v>
      </c>
      <c r="F1246" s="7" t="s">
        <v>100</v>
      </c>
      <c r="G1246" s="7">
        <v>46000</v>
      </c>
      <c r="H1246" s="7">
        <f t="shared" si="339"/>
        <v>43281.4</v>
      </c>
      <c r="I1246" s="7">
        <f t="shared" si="340"/>
        <v>1320.2</v>
      </c>
      <c r="J1246" s="7">
        <f t="shared" si="329"/>
        <v>3265.9999999999995</v>
      </c>
      <c r="K1246" s="7">
        <f t="shared" si="330"/>
        <v>506.00000000000006</v>
      </c>
      <c r="L1246" s="7">
        <f t="shared" si="331"/>
        <v>1398.4</v>
      </c>
      <c r="M1246" s="7">
        <f t="shared" si="332"/>
        <v>3261.4</v>
      </c>
      <c r="N1246" s="7">
        <v>0</v>
      </c>
      <c r="O1246" s="7">
        <f t="shared" si="333"/>
        <v>9752</v>
      </c>
      <c r="P1246" s="7">
        <v>25</v>
      </c>
      <c r="Q1246" s="7">
        <v>0</v>
      </c>
      <c r="R1246" s="7">
        <v>0</v>
      </c>
      <c r="S1246" s="7">
        <v>446.24</v>
      </c>
      <c r="T1246" s="7">
        <v>100</v>
      </c>
      <c r="U1246" s="7">
        <f t="shared" si="334"/>
        <v>1289.4598750000005</v>
      </c>
      <c r="V1246" s="7">
        <v>0</v>
      </c>
      <c r="W1246" s="7">
        <f t="shared" si="344"/>
        <v>1860.6998750000005</v>
      </c>
      <c r="X1246" s="7">
        <f t="shared" si="336"/>
        <v>2718.6000000000004</v>
      </c>
      <c r="Y1246" s="7">
        <f t="shared" si="342"/>
        <v>6527.4</v>
      </c>
      <c r="Z1246" s="7">
        <f t="shared" si="338"/>
        <v>41420.700125000003</v>
      </c>
      <c r="AA1246" s="7" t="s">
        <v>621</v>
      </c>
      <c r="AB1246" s="7">
        <v>2023</v>
      </c>
    </row>
    <row r="1247" spans="1:28" x14ac:dyDescent="0.25">
      <c r="A1247" s="7">
        <v>50</v>
      </c>
      <c r="B1247" s="7" t="s">
        <v>798</v>
      </c>
      <c r="C1247" s="7" t="s">
        <v>102</v>
      </c>
      <c r="D1247" s="7" t="s">
        <v>12</v>
      </c>
      <c r="E1247" s="7" t="s">
        <v>26</v>
      </c>
      <c r="F1247" s="7" t="s">
        <v>100</v>
      </c>
      <c r="G1247" s="7">
        <v>46000</v>
      </c>
      <c r="H1247" s="7">
        <f>+G1247-(I1247+L1247+N1247)</f>
        <v>43281.4</v>
      </c>
      <c r="I1247" s="7">
        <f t="shared" si="340"/>
        <v>1320.2</v>
      </c>
      <c r="J1247" s="7">
        <f t="shared" si="329"/>
        <v>3265.9999999999995</v>
      </c>
      <c r="K1247" s="7">
        <f t="shared" si="330"/>
        <v>506.00000000000006</v>
      </c>
      <c r="L1247" s="7">
        <f t="shared" si="331"/>
        <v>1398.4</v>
      </c>
      <c r="M1247" s="7">
        <f t="shared" si="332"/>
        <v>3261.4</v>
      </c>
      <c r="N1247" s="7">
        <v>0</v>
      </c>
      <c r="O1247" s="7">
        <f>+I1247+J1247+K1247+L1247+M1247+N1247</f>
        <v>9752</v>
      </c>
      <c r="P1247" s="7">
        <v>25</v>
      </c>
      <c r="Q1247" s="7">
        <v>0</v>
      </c>
      <c r="R1247" s="7">
        <v>0</v>
      </c>
      <c r="S1247" s="7">
        <v>978.62</v>
      </c>
      <c r="T1247" s="7">
        <v>100</v>
      </c>
      <c r="U1247" s="7">
        <f t="shared" si="334"/>
        <v>1289.4598750000005</v>
      </c>
      <c r="V1247" s="7">
        <v>0</v>
      </c>
      <c r="W1247" s="7">
        <f>P1247+Q1247+R1247+S1247+T1247+U1247</f>
        <v>2393.0798750000004</v>
      </c>
      <c r="X1247" s="7">
        <f t="shared" si="336"/>
        <v>2718.6000000000004</v>
      </c>
      <c r="Y1247" s="7">
        <f>+J1247+M1247</f>
        <v>6527.4</v>
      </c>
      <c r="Z1247" s="7">
        <f>+G1247-(W1247+X1247)</f>
        <v>40888.320124999998</v>
      </c>
      <c r="AA1247" s="7" t="s">
        <v>621</v>
      </c>
      <c r="AB1247" s="7">
        <v>2023</v>
      </c>
    </row>
    <row r="1248" spans="1:28" x14ac:dyDescent="0.25">
      <c r="A1248" s="7">
        <v>51</v>
      </c>
      <c r="B1248" s="7" t="s">
        <v>799</v>
      </c>
      <c r="C1248" s="7" t="s">
        <v>102</v>
      </c>
      <c r="D1248" s="7" t="s">
        <v>6</v>
      </c>
      <c r="E1248" s="7" t="s">
        <v>26</v>
      </c>
      <c r="F1248" s="7" t="s">
        <v>100</v>
      </c>
      <c r="G1248" s="7">
        <v>36000</v>
      </c>
      <c r="H1248" s="7">
        <f>+G1248-(I1248+L1248+N1248)</f>
        <v>33872.400000000001</v>
      </c>
      <c r="I1248" s="7">
        <f t="shared" si="340"/>
        <v>1033.2</v>
      </c>
      <c r="J1248" s="7">
        <f t="shared" si="329"/>
        <v>2555.9999999999995</v>
      </c>
      <c r="K1248" s="7">
        <f t="shared" si="330"/>
        <v>396.00000000000006</v>
      </c>
      <c r="L1248" s="7">
        <f t="shared" si="331"/>
        <v>1094.4000000000001</v>
      </c>
      <c r="M1248" s="7">
        <f t="shared" si="332"/>
        <v>2552.4</v>
      </c>
      <c r="N1248" s="7">
        <v>0</v>
      </c>
      <c r="O1248" s="7">
        <f>+I1248+J1248+K1248+L1248+M1248+N1248</f>
        <v>7632</v>
      </c>
      <c r="P1248" s="7">
        <v>25</v>
      </c>
      <c r="Q1248" s="7">
        <v>0</v>
      </c>
      <c r="R1248" s="7">
        <v>0</v>
      </c>
      <c r="S1248" s="7">
        <v>0</v>
      </c>
      <c r="T1248" s="7">
        <v>100</v>
      </c>
      <c r="U1248" s="7">
        <f t="shared" si="334"/>
        <v>0</v>
      </c>
      <c r="V1248" s="7">
        <v>0</v>
      </c>
      <c r="W1248" s="7">
        <f>P1248+Q1248+R1248+S1248+T1248+U1248</f>
        <v>125</v>
      </c>
      <c r="X1248" s="7">
        <f t="shared" si="336"/>
        <v>2127.6000000000004</v>
      </c>
      <c r="Y1248" s="7">
        <f>+J1248+M1248</f>
        <v>5108.3999999999996</v>
      </c>
      <c r="Z1248" s="7">
        <f>+G1248-(W1248+X1248)</f>
        <v>33747.4</v>
      </c>
      <c r="AA1248" s="7" t="s">
        <v>621</v>
      </c>
      <c r="AB1248" s="7">
        <v>2023</v>
      </c>
    </row>
    <row r="1249" spans="1:28" x14ac:dyDescent="0.25">
      <c r="A1249" s="7">
        <v>52</v>
      </c>
      <c r="B1249" s="7" t="s">
        <v>173</v>
      </c>
      <c r="C1249" s="7" t="s">
        <v>102</v>
      </c>
      <c r="D1249" s="7" t="s">
        <v>6</v>
      </c>
      <c r="E1249" s="7" t="s">
        <v>26</v>
      </c>
      <c r="F1249" s="7" t="s">
        <v>100</v>
      </c>
      <c r="G1249" s="7">
        <v>36000</v>
      </c>
      <c r="H1249" s="7">
        <f t="shared" si="339"/>
        <v>32294.97</v>
      </c>
      <c r="I1249" s="7">
        <f t="shared" si="340"/>
        <v>1033.2</v>
      </c>
      <c r="J1249" s="7">
        <f t="shared" si="329"/>
        <v>2555.9999999999995</v>
      </c>
      <c r="K1249" s="7">
        <f t="shared" si="330"/>
        <v>396.00000000000006</v>
      </c>
      <c r="L1249" s="7">
        <f t="shared" si="331"/>
        <v>1094.4000000000001</v>
      </c>
      <c r="M1249" s="7">
        <f t="shared" si="332"/>
        <v>2552.4</v>
      </c>
      <c r="N1249" s="7">
        <v>1577.43</v>
      </c>
      <c r="O1249" s="7">
        <f t="shared" si="333"/>
        <v>9209.43</v>
      </c>
      <c r="P1249" s="7">
        <v>25</v>
      </c>
      <c r="Q1249" s="7">
        <v>0</v>
      </c>
      <c r="R1249" s="7">
        <v>0</v>
      </c>
      <c r="S1249" s="7">
        <v>0</v>
      </c>
      <c r="T1249" s="7">
        <v>100</v>
      </c>
      <c r="U1249" s="7">
        <f t="shared" si="334"/>
        <v>0</v>
      </c>
      <c r="V1249" s="7">
        <v>0</v>
      </c>
      <c r="W1249" s="7">
        <f t="shared" si="344"/>
        <v>125</v>
      </c>
      <c r="X1249" s="7">
        <f t="shared" si="336"/>
        <v>3705.0300000000007</v>
      </c>
      <c r="Y1249" s="7">
        <f t="shared" si="342"/>
        <v>5108.3999999999996</v>
      </c>
      <c r="Z1249" s="7">
        <f t="shared" si="338"/>
        <v>32169.97</v>
      </c>
      <c r="AA1249" s="7" t="s">
        <v>621</v>
      </c>
      <c r="AB1249" s="7">
        <v>2023</v>
      </c>
    </row>
    <row r="1250" spans="1:28" x14ac:dyDescent="0.25">
      <c r="A1250" s="7">
        <v>53</v>
      </c>
      <c r="B1250" s="7" t="s">
        <v>177</v>
      </c>
      <c r="C1250" s="7" t="s">
        <v>102</v>
      </c>
      <c r="D1250" s="7" t="s">
        <v>22</v>
      </c>
      <c r="E1250" s="7" t="s">
        <v>26</v>
      </c>
      <c r="F1250" s="7" t="s">
        <v>100</v>
      </c>
      <c r="G1250" s="7">
        <v>46000</v>
      </c>
      <c r="H1250" s="7">
        <f t="shared" si="339"/>
        <v>43281.4</v>
      </c>
      <c r="I1250" s="7">
        <f t="shared" si="340"/>
        <v>1320.2</v>
      </c>
      <c r="J1250" s="7">
        <f t="shared" si="329"/>
        <v>3265.9999999999995</v>
      </c>
      <c r="K1250" s="7">
        <f t="shared" si="330"/>
        <v>506.00000000000006</v>
      </c>
      <c r="L1250" s="7">
        <f t="shared" si="331"/>
        <v>1398.4</v>
      </c>
      <c r="M1250" s="7">
        <f t="shared" si="332"/>
        <v>3261.4</v>
      </c>
      <c r="N1250" s="7">
        <v>0</v>
      </c>
      <c r="O1250" s="7">
        <f t="shared" si="333"/>
        <v>9752</v>
      </c>
      <c r="P1250" s="7">
        <v>25</v>
      </c>
      <c r="Q1250" s="7">
        <v>0</v>
      </c>
      <c r="R1250" s="7">
        <v>0</v>
      </c>
      <c r="S1250" s="7">
        <v>494.65</v>
      </c>
      <c r="T1250" s="7">
        <v>100</v>
      </c>
      <c r="U1250" s="7">
        <f t="shared" si="334"/>
        <v>1289.4598750000005</v>
      </c>
      <c r="V1250" s="7">
        <v>0</v>
      </c>
      <c r="W1250" s="7">
        <f t="shared" si="344"/>
        <v>1909.1098750000006</v>
      </c>
      <c r="X1250" s="7">
        <f t="shared" si="336"/>
        <v>2718.6000000000004</v>
      </c>
      <c r="Y1250" s="7">
        <f t="shared" si="342"/>
        <v>6527.4</v>
      </c>
      <c r="Z1250" s="7">
        <f t="shared" si="338"/>
        <v>41372.290125</v>
      </c>
      <c r="AA1250" s="7" t="s">
        <v>621</v>
      </c>
      <c r="AB1250" s="7">
        <v>2023</v>
      </c>
    </row>
    <row r="1251" spans="1:28" x14ac:dyDescent="0.25">
      <c r="A1251" s="7">
        <v>54</v>
      </c>
      <c r="B1251" s="7" t="s">
        <v>178</v>
      </c>
      <c r="C1251" s="7" t="s">
        <v>103</v>
      </c>
      <c r="D1251" s="7" t="s">
        <v>6</v>
      </c>
      <c r="E1251" s="7" t="s">
        <v>32</v>
      </c>
      <c r="F1251" s="7" t="s">
        <v>100</v>
      </c>
      <c r="G1251" s="7">
        <v>26000</v>
      </c>
      <c r="H1251" s="7">
        <f>+G1251-(I1251+L1251+N1251)</f>
        <v>24463.4</v>
      </c>
      <c r="I1251" s="7">
        <f t="shared" si="340"/>
        <v>746.2</v>
      </c>
      <c r="J1251" s="7">
        <f t="shared" si="329"/>
        <v>1845.9999999999998</v>
      </c>
      <c r="K1251" s="7">
        <f t="shared" si="330"/>
        <v>286.00000000000006</v>
      </c>
      <c r="L1251" s="7">
        <f t="shared" si="331"/>
        <v>790.4</v>
      </c>
      <c r="M1251" s="7">
        <f t="shared" si="332"/>
        <v>1843.4</v>
      </c>
      <c r="N1251" s="7">
        <v>0</v>
      </c>
      <c r="O1251" s="7">
        <f>+I1251+J1251+K1251+L1251+M1251+N1251</f>
        <v>5512</v>
      </c>
      <c r="P1251" s="7">
        <v>25</v>
      </c>
      <c r="Q1251" s="7">
        <v>0</v>
      </c>
      <c r="R1251" s="7">
        <v>0</v>
      </c>
      <c r="S1251" s="7">
        <v>0</v>
      </c>
      <c r="T1251" s="7">
        <v>100</v>
      </c>
      <c r="U1251" s="7">
        <f t="shared" si="334"/>
        <v>0</v>
      </c>
      <c r="V1251" s="7">
        <v>0</v>
      </c>
      <c r="W1251" s="7">
        <f t="shared" si="344"/>
        <v>125</v>
      </c>
      <c r="X1251" s="7">
        <f t="shared" si="336"/>
        <v>1536.6</v>
      </c>
      <c r="Y1251" s="7">
        <f t="shared" si="342"/>
        <v>3689.3999999999996</v>
      </c>
      <c r="Z1251" s="7">
        <f t="shared" si="338"/>
        <v>24338.400000000001</v>
      </c>
      <c r="AA1251" s="7" t="s">
        <v>621</v>
      </c>
      <c r="AB1251" s="7">
        <v>2023</v>
      </c>
    </row>
    <row r="1252" spans="1:28" x14ac:dyDescent="0.25">
      <c r="A1252" s="7">
        <v>55</v>
      </c>
      <c r="B1252" s="7" t="s">
        <v>817</v>
      </c>
      <c r="C1252" s="7" t="s">
        <v>102</v>
      </c>
      <c r="D1252" s="7" t="s">
        <v>793</v>
      </c>
      <c r="E1252" s="7" t="s">
        <v>33</v>
      </c>
      <c r="F1252" s="7" t="s">
        <v>100</v>
      </c>
      <c r="G1252" s="7">
        <v>30000</v>
      </c>
      <c r="H1252" s="7">
        <f t="shared" si="339"/>
        <v>28227</v>
      </c>
      <c r="I1252" s="7">
        <f t="shared" si="340"/>
        <v>861</v>
      </c>
      <c r="J1252" s="7">
        <f t="shared" si="329"/>
        <v>2130</v>
      </c>
      <c r="K1252" s="7">
        <f t="shared" si="330"/>
        <v>330.00000000000006</v>
      </c>
      <c r="L1252" s="7">
        <f t="shared" si="331"/>
        <v>912</v>
      </c>
      <c r="M1252" s="7">
        <f t="shared" si="332"/>
        <v>2127</v>
      </c>
      <c r="N1252" s="7">
        <v>0</v>
      </c>
      <c r="O1252" s="7">
        <f t="shared" ref="O1252:O1259" si="345">+I1252+J1252+K1252+L1252+M1252+N1252</f>
        <v>6360</v>
      </c>
      <c r="P1252" s="7">
        <v>25</v>
      </c>
      <c r="Q1252" s="7">
        <v>0</v>
      </c>
      <c r="R1252" s="7">
        <v>0</v>
      </c>
      <c r="S1252" s="7">
        <v>0</v>
      </c>
      <c r="T1252" s="7">
        <v>100</v>
      </c>
      <c r="U1252" s="7">
        <f t="shared" si="334"/>
        <v>0</v>
      </c>
      <c r="V1252" s="7">
        <v>0</v>
      </c>
      <c r="W1252" s="7">
        <f t="shared" si="344"/>
        <v>125</v>
      </c>
      <c r="X1252" s="7">
        <f t="shared" si="336"/>
        <v>1773</v>
      </c>
      <c r="Y1252" s="7">
        <f t="shared" si="342"/>
        <v>4257</v>
      </c>
      <c r="Z1252" s="7">
        <f t="shared" si="338"/>
        <v>28102</v>
      </c>
      <c r="AA1252" s="7" t="s">
        <v>621</v>
      </c>
      <c r="AB1252" s="7">
        <v>2023</v>
      </c>
    </row>
    <row r="1253" spans="1:28" x14ac:dyDescent="0.25">
      <c r="A1253" s="7">
        <v>56</v>
      </c>
      <c r="B1253" s="7" t="s">
        <v>818</v>
      </c>
      <c r="C1253" s="7" t="s">
        <v>102</v>
      </c>
      <c r="D1253" s="7" t="s">
        <v>793</v>
      </c>
      <c r="E1253" s="7" t="s">
        <v>32</v>
      </c>
      <c r="F1253" s="7" t="s">
        <v>100</v>
      </c>
      <c r="G1253" s="7">
        <v>30000</v>
      </c>
      <c r="H1253" s="7">
        <f t="shared" si="339"/>
        <v>28227</v>
      </c>
      <c r="I1253" s="7">
        <f t="shared" si="340"/>
        <v>861</v>
      </c>
      <c r="J1253" s="7">
        <f t="shared" si="329"/>
        <v>2130</v>
      </c>
      <c r="K1253" s="7">
        <f t="shared" si="330"/>
        <v>330.00000000000006</v>
      </c>
      <c r="L1253" s="7">
        <f t="shared" si="331"/>
        <v>912</v>
      </c>
      <c r="M1253" s="7">
        <f t="shared" si="332"/>
        <v>2127</v>
      </c>
      <c r="N1253" s="7">
        <v>0</v>
      </c>
      <c r="O1253" s="7">
        <f t="shared" si="345"/>
        <v>6360</v>
      </c>
      <c r="P1253" s="7">
        <v>25</v>
      </c>
      <c r="Q1253" s="7">
        <v>0</v>
      </c>
      <c r="R1253" s="7">
        <v>0</v>
      </c>
      <c r="S1253" s="7">
        <v>0</v>
      </c>
      <c r="T1253" s="7">
        <v>100</v>
      </c>
      <c r="U1253" s="7">
        <f t="shared" si="334"/>
        <v>0</v>
      </c>
      <c r="V1253" s="7">
        <v>0</v>
      </c>
      <c r="W1253" s="7">
        <f t="shared" si="344"/>
        <v>125</v>
      </c>
      <c r="X1253" s="7">
        <f t="shared" si="336"/>
        <v>1773</v>
      </c>
      <c r="Y1253" s="7">
        <f t="shared" si="342"/>
        <v>4257</v>
      </c>
      <c r="Z1253" s="7">
        <f t="shared" si="338"/>
        <v>28102</v>
      </c>
      <c r="AA1253" s="7" t="s">
        <v>621</v>
      </c>
      <c r="AB1253" s="7">
        <v>2023</v>
      </c>
    </row>
    <row r="1254" spans="1:28" x14ac:dyDescent="0.25">
      <c r="A1254" s="7">
        <v>57</v>
      </c>
      <c r="B1254" s="7" t="s">
        <v>819</v>
      </c>
      <c r="C1254" s="7" t="s">
        <v>103</v>
      </c>
      <c r="D1254" s="7" t="s">
        <v>6</v>
      </c>
      <c r="E1254" s="7" t="s">
        <v>32</v>
      </c>
      <c r="F1254" s="7" t="s">
        <v>100</v>
      </c>
      <c r="G1254" s="7">
        <v>30000</v>
      </c>
      <c r="H1254" s="7">
        <f>+G1254-(I1254+L1254+N1254)</f>
        <v>28227</v>
      </c>
      <c r="I1254" s="7">
        <f t="shared" si="340"/>
        <v>861</v>
      </c>
      <c r="J1254" s="7">
        <f t="shared" si="329"/>
        <v>2130</v>
      </c>
      <c r="K1254" s="7">
        <f t="shared" si="330"/>
        <v>330.00000000000006</v>
      </c>
      <c r="L1254" s="7">
        <f t="shared" si="331"/>
        <v>912</v>
      </c>
      <c r="M1254" s="7">
        <f t="shared" si="332"/>
        <v>2127</v>
      </c>
      <c r="N1254" s="7">
        <v>0</v>
      </c>
      <c r="O1254" s="7">
        <f t="shared" si="345"/>
        <v>6360</v>
      </c>
      <c r="P1254" s="7">
        <v>25</v>
      </c>
      <c r="Q1254" s="7">
        <v>0</v>
      </c>
      <c r="R1254" s="7">
        <v>0</v>
      </c>
      <c r="S1254" s="7">
        <v>409</v>
      </c>
      <c r="T1254" s="7">
        <v>100</v>
      </c>
      <c r="U1254" s="7">
        <f t="shared" si="334"/>
        <v>0</v>
      </c>
      <c r="V1254" s="7">
        <v>0</v>
      </c>
      <c r="W1254" s="7">
        <f t="shared" si="344"/>
        <v>534</v>
      </c>
      <c r="X1254" s="7">
        <f t="shared" si="336"/>
        <v>1773</v>
      </c>
      <c r="Y1254" s="7">
        <f t="shared" si="342"/>
        <v>4257</v>
      </c>
      <c r="Z1254" s="7">
        <f t="shared" si="338"/>
        <v>27693</v>
      </c>
      <c r="AA1254" s="7" t="s">
        <v>621</v>
      </c>
      <c r="AB1254" s="7">
        <v>2023</v>
      </c>
    </row>
    <row r="1255" spans="1:28" x14ac:dyDescent="0.25">
      <c r="A1255" s="7">
        <v>58</v>
      </c>
      <c r="B1255" s="7" t="s">
        <v>820</v>
      </c>
      <c r="C1255" s="7" t="s">
        <v>102</v>
      </c>
      <c r="D1255" s="7" t="s">
        <v>821</v>
      </c>
      <c r="E1255" s="7" t="s">
        <v>32</v>
      </c>
      <c r="F1255" s="7" t="s">
        <v>100</v>
      </c>
      <c r="G1255" s="7">
        <v>30000</v>
      </c>
      <c r="H1255" s="7">
        <f t="shared" si="339"/>
        <v>28227</v>
      </c>
      <c r="I1255" s="7">
        <f t="shared" si="340"/>
        <v>861</v>
      </c>
      <c r="J1255" s="7">
        <f t="shared" si="329"/>
        <v>2130</v>
      </c>
      <c r="K1255" s="7">
        <f t="shared" si="330"/>
        <v>330.00000000000006</v>
      </c>
      <c r="L1255" s="7">
        <f t="shared" si="331"/>
        <v>912</v>
      </c>
      <c r="M1255" s="7">
        <f t="shared" si="332"/>
        <v>2127</v>
      </c>
      <c r="N1255" s="7">
        <v>0</v>
      </c>
      <c r="O1255" s="7">
        <f t="shared" si="345"/>
        <v>6360</v>
      </c>
      <c r="P1255" s="7">
        <v>25</v>
      </c>
      <c r="Q1255" s="7">
        <v>500</v>
      </c>
      <c r="R1255" s="7">
        <v>0</v>
      </c>
      <c r="S1255" s="7">
        <v>0</v>
      </c>
      <c r="T1255" s="7">
        <v>100</v>
      </c>
      <c r="U1255" s="7">
        <f t="shared" si="334"/>
        <v>0</v>
      </c>
      <c r="V1255" s="7">
        <v>0</v>
      </c>
      <c r="W1255" s="7">
        <f t="shared" si="344"/>
        <v>625</v>
      </c>
      <c r="X1255" s="7">
        <f t="shared" si="336"/>
        <v>1773</v>
      </c>
      <c r="Y1255" s="7">
        <f t="shared" si="342"/>
        <v>4257</v>
      </c>
      <c r="Z1255" s="7">
        <f t="shared" si="338"/>
        <v>27602</v>
      </c>
      <c r="AA1255" s="7" t="s">
        <v>621</v>
      </c>
      <c r="AB1255" s="7">
        <v>2023</v>
      </c>
    </row>
    <row r="1256" spans="1:28" x14ac:dyDescent="0.25">
      <c r="A1256" s="7">
        <v>59</v>
      </c>
      <c r="B1256" s="7" t="s">
        <v>822</v>
      </c>
      <c r="C1256" s="7" t="s">
        <v>103</v>
      </c>
      <c r="D1256" s="7" t="s">
        <v>12</v>
      </c>
      <c r="E1256" s="7" t="s">
        <v>32</v>
      </c>
      <c r="F1256" s="7" t="s">
        <v>100</v>
      </c>
      <c r="G1256" s="7">
        <v>46000</v>
      </c>
      <c r="H1256" s="7">
        <f t="shared" si="339"/>
        <v>43281.4</v>
      </c>
      <c r="I1256" s="7">
        <f t="shared" si="340"/>
        <v>1320.2</v>
      </c>
      <c r="J1256" s="7">
        <f t="shared" si="329"/>
        <v>3265.9999999999995</v>
      </c>
      <c r="K1256" s="7">
        <f t="shared" si="330"/>
        <v>506.00000000000006</v>
      </c>
      <c r="L1256" s="7">
        <f t="shared" si="331"/>
        <v>1398.4</v>
      </c>
      <c r="M1256" s="7">
        <f t="shared" si="332"/>
        <v>3261.4</v>
      </c>
      <c r="N1256" s="7">
        <v>0</v>
      </c>
      <c r="O1256" s="7">
        <f t="shared" si="345"/>
        <v>9752</v>
      </c>
      <c r="P1256" s="7">
        <v>25</v>
      </c>
      <c r="Q1256" s="7">
        <v>0</v>
      </c>
      <c r="R1256" s="7">
        <v>0</v>
      </c>
      <c r="S1256" s="7">
        <v>1012.67</v>
      </c>
      <c r="T1256" s="7">
        <v>100</v>
      </c>
      <c r="U1256" s="7">
        <f t="shared" si="334"/>
        <v>1289.4598750000005</v>
      </c>
      <c r="V1256" s="7">
        <v>0</v>
      </c>
      <c r="W1256" s="7">
        <f t="shared" si="344"/>
        <v>2427.1298750000005</v>
      </c>
      <c r="X1256" s="7">
        <f t="shared" si="336"/>
        <v>2718.6000000000004</v>
      </c>
      <c r="Y1256" s="7">
        <f t="shared" si="342"/>
        <v>6527.4</v>
      </c>
      <c r="Z1256" s="7">
        <f t="shared" si="338"/>
        <v>40854.270124999995</v>
      </c>
      <c r="AA1256" s="7" t="s">
        <v>621</v>
      </c>
      <c r="AB1256" s="7">
        <v>2023</v>
      </c>
    </row>
    <row r="1257" spans="1:28" x14ac:dyDescent="0.25">
      <c r="A1257" s="7">
        <v>60</v>
      </c>
      <c r="B1257" s="7" t="s">
        <v>823</v>
      </c>
      <c r="C1257" s="7" t="s">
        <v>102</v>
      </c>
      <c r="D1257" s="7" t="s">
        <v>94</v>
      </c>
      <c r="E1257" s="7" t="s">
        <v>32</v>
      </c>
      <c r="F1257" s="7" t="s">
        <v>100</v>
      </c>
      <c r="G1257" s="7">
        <v>36000</v>
      </c>
      <c r="H1257" s="7">
        <f t="shared" si="339"/>
        <v>33872.400000000001</v>
      </c>
      <c r="I1257" s="7">
        <f t="shared" si="340"/>
        <v>1033.2</v>
      </c>
      <c r="J1257" s="7">
        <f t="shared" si="329"/>
        <v>2555.9999999999995</v>
      </c>
      <c r="K1257" s="7">
        <f t="shared" si="330"/>
        <v>396.00000000000006</v>
      </c>
      <c r="L1257" s="7">
        <f t="shared" si="331"/>
        <v>1094.4000000000001</v>
      </c>
      <c r="M1257" s="7">
        <f t="shared" si="332"/>
        <v>2552.4</v>
      </c>
      <c r="N1257" s="7">
        <v>0</v>
      </c>
      <c r="O1257" s="7">
        <f t="shared" si="345"/>
        <v>7632</v>
      </c>
      <c r="P1257" s="7">
        <v>25</v>
      </c>
      <c r="Q1257" s="7">
        <v>0</v>
      </c>
      <c r="R1257" s="7">
        <v>0</v>
      </c>
      <c r="S1257" s="7">
        <v>0</v>
      </c>
      <c r="T1257" s="7">
        <v>100</v>
      </c>
      <c r="U1257" s="7">
        <f t="shared" si="334"/>
        <v>0</v>
      </c>
      <c r="V1257" s="7">
        <v>0</v>
      </c>
      <c r="W1257" s="7">
        <f t="shared" si="344"/>
        <v>125</v>
      </c>
      <c r="X1257" s="7">
        <f t="shared" si="336"/>
        <v>2127.6000000000004</v>
      </c>
      <c r="Y1257" s="7">
        <f t="shared" si="342"/>
        <v>5108.3999999999996</v>
      </c>
      <c r="Z1257" s="7">
        <f t="shared" si="338"/>
        <v>33747.4</v>
      </c>
      <c r="AA1257" s="7" t="s">
        <v>621</v>
      </c>
      <c r="AB1257" s="7">
        <v>2023</v>
      </c>
    </row>
    <row r="1258" spans="1:28" x14ac:dyDescent="0.25">
      <c r="A1258" s="7">
        <v>61</v>
      </c>
      <c r="B1258" s="7" t="s">
        <v>824</v>
      </c>
      <c r="C1258" s="7" t="s">
        <v>103</v>
      </c>
      <c r="D1258" s="7" t="s">
        <v>22</v>
      </c>
      <c r="E1258" s="7" t="s">
        <v>32</v>
      </c>
      <c r="F1258" s="7" t="s">
        <v>100</v>
      </c>
      <c r="G1258" s="7">
        <v>36000</v>
      </c>
      <c r="H1258" s="7">
        <f t="shared" si="339"/>
        <v>33872.400000000001</v>
      </c>
      <c r="I1258" s="7">
        <f t="shared" si="340"/>
        <v>1033.2</v>
      </c>
      <c r="J1258" s="7">
        <f t="shared" si="329"/>
        <v>2555.9999999999995</v>
      </c>
      <c r="K1258" s="7">
        <f t="shared" si="330"/>
        <v>396.00000000000006</v>
      </c>
      <c r="L1258" s="7">
        <f t="shared" si="331"/>
        <v>1094.4000000000001</v>
      </c>
      <c r="M1258" s="7">
        <f t="shared" si="332"/>
        <v>2552.4</v>
      </c>
      <c r="N1258" s="7">
        <v>0</v>
      </c>
      <c r="O1258" s="7">
        <f t="shared" si="345"/>
        <v>7632</v>
      </c>
      <c r="P1258" s="7">
        <v>25</v>
      </c>
      <c r="Q1258" s="7">
        <v>0</v>
      </c>
      <c r="R1258" s="7">
        <v>0</v>
      </c>
      <c r="S1258" s="7">
        <v>1630.64</v>
      </c>
      <c r="T1258" s="7">
        <v>100</v>
      </c>
      <c r="U1258" s="7">
        <f t="shared" si="334"/>
        <v>0</v>
      </c>
      <c r="V1258" s="7">
        <v>0</v>
      </c>
      <c r="W1258" s="7">
        <f t="shared" si="344"/>
        <v>1755.64</v>
      </c>
      <c r="X1258" s="7">
        <f t="shared" si="336"/>
        <v>2127.6000000000004</v>
      </c>
      <c r="Y1258" s="7">
        <f t="shared" si="342"/>
        <v>5108.3999999999996</v>
      </c>
      <c r="Z1258" s="7">
        <f t="shared" si="338"/>
        <v>32116.76</v>
      </c>
      <c r="AA1258" s="7" t="s">
        <v>621</v>
      </c>
      <c r="AB1258" s="7">
        <v>2023</v>
      </c>
    </row>
    <row r="1259" spans="1:28" x14ac:dyDescent="0.25">
      <c r="A1259" s="7">
        <v>62</v>
      </c>
      <c r="B1259" s="7" t="s">
        <v>825</v>
      </c>
      <c r="C1259" s="7" t="s">
        <v>103</v>
      </c>
      <c r="D1259" s="7" t="s">
        <v>793</v>
      </c>
      <c r="E1259" s="7" t="s">
        <v>32</v>
      </c>
      <c r="F1259" s="7" t="s">
        <v>100</v>
      </c>
      <c r="G1259" s="7">
        <v>46000</v>
      </c>
      <c r="H1259" s="7">
        <f t="shared" si="339"/>
        <v>43281.4</v>
      </c>
      <c r="I1259" s="7">
        <f t="shared" si="340"/>
        <v>1320.2</v>
      </c>
      <c r="J1259" s="7">
        <f t="shared" si="329"/>
        <v>3265.9999999999995</v>
      </c>
      <c r="K1259" s="7">
        <f t="shared" si="330"/>
        <v>506.00000000000006</v>
      </c>
      <c r="L1259" s="7">
        <f t="shared" si="331"/>
        <v>1398.4</v>
      </c>
      <c r="M1259" s="7">
        <f t="shared" si="332"/>
        <v>3261.4</v>
      </c>
      <c r="N1259" s="7">
        <v>0</v>
      </c>
      <c r="O1259" s="7">
        <f t="shared" si="345"/>
        <v>9752</v>
      </c>
      <c r="P1259" s="7">
        <v>25</v>
      </c>
      <c r="Q1259" s="7">
        <v>0</v>
      </c>
      <c r="R1259" s="7">
        <v>0</v>
      </c>
      <c r="S1259" s="7">
        <v>0</v>
      </c>
      <c r="T1259" s="7">
        <v>100</v>
      </c>
      <c r="U1259" s="7">
        <f t="shared" si="334"/>
        <v>1289.4598750000005</v>
      </c>
      <c r="V1259" s="7">
        <v>0</v>
      </c>
      <c r="W1259" s="7">
        <f t="shared" si="344"/>
        <v>1414.4598750000005</v>
      </c>
      <c r="X1259" s="7">
        <f t="shared" si="336"/>
        <v>2718.6000000000004</v>
      </c>
      <c r="Y1259" s="7">
        <f t="shared" si="342"/>
        <v>6527.4</v>
      </c>
      <c r="Z1259" s="7">
        <f t="shared" si="338"/>
        <v>41866.940125000001</v>
      </c>
      <c r="AA1259" s="7" t="s">
        <v>621</v>
      </c>
      <c r="AB1259" s="7">
        <v>2023</v>
      </c>
    </row>
    <row r="1260" spans="1:28" x14ac:dyDescent="0.25">
      <c r="A1260" s="7">
        <v>63</v>
      </c>
      <c r="B1260" s="7" t="s">
        <v>179</v>
      </c>
      <c r="C1260" s="7" t="s">
        <v>103</v>
      </c>
      <c r="D1260" s="7" t="s">
        <v>800</v>
      </c>
      <c r="E1260" s="7" t="s">
        <v>32</v>
      </c>
      <c r="F1260" s="7" t="s">
        <v>100</v>
      </c>
      <c r="G1260" s="7">
        <v>30000</v>
      </c>
      <c r="H1260" s="7">
        <f t="shared" si="339"/>
        <v>28227</v>
      </c>
      <c r="I1260" s="7">
        <f t="shared" si="340"/>
        <v>861</v>
      </c>
      <c r="J1260" s="7">
        <f t="shared" si="329"/>
        <v>2130</v>
      </c>
      <c r="K1260" s="7">
        <f t="shared" si="330"/>
        <v>330.00000000000006</v>
      </c>
      <c r="L1260" s="7">
        <f t="shared" si="331"/>
        <v>912</v>
      </c>
      <c r="M1260" s="7">
        <f t="shared" si="332"/>
        <v>2127</v>
      </c>
      <c r="N1260" s="7">
        <v>0</v>
      </c>
      <c r="O1260" s="7">
        <f t="shared" si="333"/>
        <v>6360</v>
      </c>
      <c r="P1260" s="7">
        <v>25</v>
      </c>
      <c r="Q1260" s="7">
        <v>1000</v>
      </c>
      <c r="R1260" s="7">
        <v>0</v>
      </c>
      <c r="S1260" s="7">
        <v>415.6</v>
      </c>
      <c r="T1260" s="7">
        <v>100</v>
      </c>
      <c r="U1260" s="7">
        <f t="shared" si="334"/>
        <v>0</v>
      </c>
      <c r="V1260" s="7">
        <v>0</v>
      </c>
      <c r="W1260" s="7">
        <f t="shared" si="344"/>
        <v>1540.6</v>
      </c>
      <c r="X1260" s="7">
        <f>+I1260+L1260+N1260</f>
        <v>1773</v>
      </c>
      <c r="Y1260" s="7">
        <f t="shared" si="342"/>
        <v>4257</v>
      </c>
      <c r="Z1260" s="7">
        <f t="shared" si="338"/>
        <v>26686.400000000001</v>
      </c>
      <c r="AA1260" s="7" t="s">
        <v>621</v>
      </c>
      <c r="AB1260" s="7">
        <v>2023</v>
      </c>
    </row>
    <row r="1261" spans="1:28" x14ac:dyDescent="0.25">
      <c r="A1261" s="7">
        <v>64</v>
      </c>
      <c r="B1261" s="7" t="s">
        <v>180</v>
      </c>
      <c r="C1261" s="7" t="s">
        <v>103</v>
      </c>
      <c r="D1261" s="7" t="s">
        <v>22</v>
      </c>
      <c r="E1261" s="7" t="s">
        <v>32</v>
      </c>
      <c r="F1261" s="7" t="s">
        <v>100</v>
      </c>
      <c r="G1261" s="7">
        <v>36000</v>
      </c>
      <c r="H1261" s="7">
        <f t="shared" si="339"/>
        <v>32294.97</v>
      </c>
      <c r="I1261" s="7">
        <f t="shared" si="340"/>
        <v>1033.2</v>
      </c>
      <c r="J1261" s="7">
        <f t="shared" si="329"/>
        <v>2555.9999999999995</v>
      </c>
      <c r="K1261" s="7">
        <f t="shared" si="330"/>
        <v>396.00000000000006</v>
      </c>
      <c r="L1261" s="7">
        <f t="shared" si="331"/>
        <v>1094.4000000000001</v>
      </c>
      <c r="M1261" s="7">
        <f t="shared" si="332"/>
        <v>2552.4</v>
      </c>
      <c r="N1261" s="7">
        <v>1577.43</v>
      </c>
      <c r="O1261" s="7">
        <f t="shared" si="333"/>
        <v>9209.43</v>
      </c>
      <c r="P1261" s="7">
        <v>25</v>
      </c>
      <c r="Q1261" s="7">
        <v>0</v>
      </c>
      <c r="R1261" s="7">
        <v>0</v>
      </c>
      <c r="S1261" s="7">
        <v>1835.84</v>
      </c>
      <c r="T1261" s="7">
        <v>100</v>
      </c>
      <c r="U1261" s="7">
        <f t="shared" si="334"/>
        <v>0</v>
      </c>
      <c r="V1261" s="7">
        <v>0</v>
      </c>
      <c r="W1261" s="7">
        <f t="shared" si="344"/>
        <v>1960.84</v>
      </c>
      <c r="X1261" s="7">
        <f>+I1261+L1261+N1261</f>
        <v>3705.0300000000007</v>
      </c>
      <c r="Y1261" s="7">
        <f t="shared" si="342"/>
        <v>5108.3999999999996</v>
      </c>
      <c r="Z1261" s="7">
        <f t="shared" si="338"/>
        <v>30334.129999999997</v>
      </c>
      <c r="AA1261" s="7" t="s">
        <v>621</v>
      </c>
      <c r="AB1261" s="7">
        <v>2023</v>
      </c>
    </row>
    <row r="1262" spans="1:28" x14ac:dyDescent="0.25">
      <c r="A1262" s="7">
        <v>65</v>
      </c>
      <c r="B1262" s="7" t="s">
        <v>183</v>
      </c>
      <c r="C1262" s="7" t="s">
        <v>103</v>
      </c>
      <c r="D1262" s="7" t="s">
        <v>22</v>
      </c>
      <c r="E1262" s="7" t="s">
        <v>52</v>
      </c>
      <c r="F1262" s="7" t="s">
        <v>100</v>
      </c>
      <c r="G1262" s="7">
        <v>36000</v>
      </c>
      <c r="H1262" s="7">
        <f t="shared" si="339"/>
        <v>33872.400000000001</v>
      </c>
      <c r="I1262" s="7">
        <f t="shared" si="340"/>
        <v>1033.2</v>
      </c>
      <c r="J1262" s="7">
        <f t="shared" si="329"/>
        <v>2555.9999999999995</v>
      </c>
      <c r="K1262" s="7">
        <f t="shared" si="330"/>
        <v>396.00000000000006</v>
      </c>
      <c r="L1262" s="7">
        <f t="shared" si="331"/>
        <v>1094.4000000000001</v>
      </c>
      <c r="M1262" s="7">
        <f t="shared" si="332"/>
        <v>2552.4</v>
      </c>
      <c r="N1262" s="7">
        <v>0</v>
      </c>
      <c r="O1262" s="7">
        <f t="shared" si="333"/>
        <v>7632</v>
      </c>
      <c r="P1262" s="7">
        <v>25</v>
      </c>
      <c r="Q1262" s="7">
        <v>1500</v>
      </c>
      <c r="R1262" s="7">
        <v>0</v>
      </c>
      <c r="S1262" s="7">
        <v>1120</v>
      </c>
      <c r="T1262" s="7">
        <v>100</v>
      </c>
      <c r="U1262" s="7">
        <f t="shared" si="334"/>
        <v>0</v>
      </c>
      <c r="V1262" s="7">
        <v>0</v>
      </c>
      <c r="W1262" s="7">
        <f t="shared" si="344"/>
        <v>2745</v>
      </c>
      <c r="X1262" s="7">
        <f t="shared" ref="X1262:X1269" si="346">+I1262+L1262+N1262</f>
        <v>2127.6000000000004</v>
      </c>
      <c r="Y1262" s="7">
        <f t="shared" si="342"/>
        <v>5108.3999999999996</v>
      </c>
      <c r="Z1262" s="7">
        <f t="shared" si="338"/>
        <v>31127.4</v>
      </c>
      <c r="AA1262" s="7" t="s">
        <v>621</v>
      </c>
      <c r="AB1262" s="7">
        <v>2023</v>
      </c>
    </row>
    <row r="1263" spans="1:28" x14ac:dyDescent="0.25">
      <c r="A1263" s="7">
        <v>66</v>
      </c>
      <c r="B1263" s="7" t="s">
        <v>185</v>
      </c>
      <c r="C1263" s="7" t="s">
        <v>103</v>
      </c>
      <c r="D1263" s="7" t="s">
        <v>22</v>
      </c>
      <c r="E1263" s="7" t="s">
        <v>789</v>
      </c>
      <c r="F1263" s="7" t="s">
        <v>100</v>
      </c>
      <c r="G1263" s="7">
        <v>46000</v>
      </c>
      <c r="H1263" s="7">
        <f t="shared" si="339"/>
        <v>43281.4</v>
      </c>
      <c r="I1263" s="7">
        <f t="shared" si="340"/>
        <v>1320.2</v>
      </c>
      <c r="J1263" s="7">
        <f t="shared" ref="J1263:J1301" si="347">IF(G1263&lt;=325250,G1263*7.1%,23092.75)</f>
        <v>3265.9999999999995</v>
      </c>
      <c r="K1263" s="7">
        <f t="shared" ref="K1263:K1301" si="348">IF(G1263&lt;=65050,G1263*1.1%,715.55)</f>
        <v>506.00000000000006</v>
      </c>
      <c r="L1263" s="7">
        <f t="shared" ref="L1263:L1301" si="349">IF(G1263&lt;=162625,G1263*3.04%,4943.8)</f>
        <v>1398.4</v>
      </c>
      <c r="M1263" s="7">
        <f t="shared" ref="M1263:M1301" si="350">IF(G1263&lt;=162625,G1263*7.09%,11530.11)</f>
        <v>3261.4</v>
      </c>
      <c r="N1263" s="7">
        <v>0</v>
      </c>
      <c r="O1263" s="7">
        <f t="shared" ref="O1263:O1301" si="351">+I1263+J1263+K1263+L1263+M1263+N1263</f>
        <v>9752</v>
      </c>
      <c r="P1263" s="7">
        <v>25</v>
      </c>
      <c r="Q1263" s="7">
        <v>200</v>
      </c>
      <c r="R1263" s="7">
        <v>0</v>
      </c>
      <c r="S1263" s="7">
        <v>1660.73</v>
      </c>
      <c r="T1263" s="7">
        <v>100</v>
      </c>
      <c r="U1263" s="7">
        <f t="shared" ref="U1263:U1301" si="352">IF((H1263*12)&gt;867123.01,(79776+(((H1263*12)-867123.01)*0.25))/12,IF((H1263*12)&gt;624329.01,(31216+(((H1263*12)-624329.01)*0.2))/12,IF((H1263*12)&gt;416220.01,(((H1263*12)-416220.01)*0.15)/12,0)))</f>
        <v>1289.4598750000005</v>
      </c>
      <c r="V1263" s="7">
        <v>0</v>
      </c>
      <c r="W1263" s="7">
        <f t="shared" si="344"/>
        <v>3275.1898750000005</v>
      </c>
      <c r="X1263" s="7">
        <f t="shared" si="346"/>
        <v>2718.6000000000004</v>
      </c>
      <c r="Y1263" s="7">
        <f t="shared" si="342"/>
        <v>6527.4</v>
      </c>
      <c r="Z1263" s="7">
        <f t="shared" ref="Z1263:Z1301" si="353">+G1263-(W1263+X1263)</f>
        <v>40006.210124999998</v>
      </c>
      <c r="AA1263" s="7" t="s">
        <v>621</v>
      </c>
      <c r="AB1263" s="7">
        <v>2023</v>
      </c>
    </row>
    <row r="1264" spans="1:28" x14ac:dyDescent="0.25">
      <c r="A1264" s="7">
        <v>67</v>
      </c>
      <c r="B1264" s="7" t="s">
        <v>186</v>
      </c>
      <c r="C1264" s="7" t="s">
        <v>102</v>
      </c>
      <c r="D1264" s="7" t="s">
        <v>17</v>
      </c>
      <c r="E1264" s="7" t="s">
        <v>42</v>
      </c>
      <c r="F1264" s="7" t="s">
        <v>100</v>
      </c>
      <c r="G1264" s="7">
        <v>36000</v>
      </c>
      <c r="H1264" s="7">
        <f t="shared" ref="H1264:H1301" si="354">+G1264-(I1264+L1264+N1264)</f>
        <v>33872.400000000001</v>
      </c>
      <c r="I1264" s="7">
        <f t="shared" ref="I1264:I1301" si="355">IF(G1264&lt;=325250,G1264*2.87%,9334.68)</f>
        <v>1033.2</v>
      </c>
      <c r="J1264" s="7">
        <f t="shared" si="347"/>
        <v>2555.9999999999995</v>
      </c>
      <c r="K1264" s="7">
        <f t="shared" si="348"/>
        <v>396.00000000000006</v>
      </c>
      <c r="L1264" s="7">
        <f t="shared" si="349"/>
        <v>1094.4000000000001</v>
      </c>
      <c r="M1264" s="7">
        <f t="shared" si="350"/>
        <v>2552.4</v>
      </c>
      <c r="N1264" s="7">
        <v>0</v>
      </c>
      <c r="O1264" s="7">
        <f t="shared" si="351"/>
        <v>7632</v>
      </c>
      <c r="P1264" s="7">
        <v>25</v>
      </c>
      <c r="Q1264" s="7">
        <v>0</v>
      </c>
      <c r="R1264" s="7">
        <v>0</v>
      </c>
      <c r="S1264" s="7">
        <v>823.22</v>
      </c>
      <c r="T1264" s="7">
        <v>100</v>
      </c>
      <c r="U1264" s="7">
        <f t="shared" si="352"/>
        <v>0</v>
      </c>
      <c r="V1264" s="7">
        <v>0</v>
      </c>
      <c r="W1264" s="7">
        <f t="shared" si="344"/>
        <v>948.22</v>
      </c>
      <c r="X1264" s="7">
        <f t="shared" si="346"/>
        <v>2127.6000000000004</v>
      </c>
      <c r="Y1264" s="7">
        <f t="shared" si="342"/>
        <v>5108.3999999999996</v>
      </c>
      <c r="Z1264" s="7">
        <f t="shared" si="353"/>
        <v>32924.18</v>
      </c>
      <c r="AA1264" s="7" t="s">
        <v>621</v>
      </c>
      <c r="AB1264" s="7">
        <v>2023</v>
      </c>
    </row>
    <row r="1265" spans="1:28" x14ac:dyDescent="0.25">
      <c r="A1265" s="7">
        <v>68</v>
      </c>
      <c r="B1265" s="7" t="s">
        <v>188</v>
      </c>
      <c r="C1265" s="7" t="s">
        <v>102</v>
      </c>
      <c r="D1265" s="7" t="s">
        <v>10</v>
      </c>
      <c r="E1265" s="7" t="s">
        <v>33</v>
      </c>
      <c r="F1265" s="7" t="s">
        <v>100</v>
      </c>
      <c r="G1265" s="7">
        <v>36000</v>
      </c>
      <c r="H1265" s="7">
        <f t="shared" si="354"/>
        <v>30717.54</v>
      </c>
      <c r="I1265" s="7">
        <f t="shared" si="355"/>
        <v>1033.2</v>
      </c>
      <c r="J1265" s="7">
        <f t="shared" si="347"/>
        <v>2555.9999999999995</v>
      </c>
      <c r="K1265" s="7">
        <f t="shared" si="348"/>
        <v>396.00000000000006</v>
      </c>
      <c r="L1265" s="7">
        <f t="shared" si="349"/>
        <v>1094.4000000000001</v>
      </c>
      <c r="M1265" s="7">
        <f t="shared" si="350"/>
        <v>2552.4</v>
      </c>
      <c r="N1265" s="7">
        <v>3154.86</v>
      </c>
      <c r="O1265" s="7">
        <f t="shared" si="351"/>
        <v>10786.86</v>
      </c>
      <c r="P1265" s="7">
        <v>25</v>
      </c>
      <c r="Q1265" s="7">
        <v>0</v>
      </c>
      <c r="R1265" s="7">
        <v>0</v>
      </c>
      <c r="S1265" s="7">
        <v>2034.57</v>
      </c>
      <c r="T1265" s="7">
        <v>100</v>
      </c>
      <c r="U1265" s="7">
        <f t="shared" si="352"/>
        <v>0</v>
      </c>
      <c r="V1265" s="7">
        <v>0</v>
      </c>
      <c r="W1265" s="7">
        <f t="shared" si="344"/>
        <v>2159.5699999999997</v>
      </c>
      <c r="X1265" s="7">
        <f t="shared" si="346"/>
        <v>5282.4600000000009</v>
      </c>
      <c r="Y1265" s="7">
        <f t="shared" si="342"/>
        <v>5108.3999999999996</v>
      </c>
      <c r="Z1265" s="7">
        <f t="shared" si="353"/>
        <v>28557.97</v>
      </c>
      <c r="AA1265" s="7" t="s">
        <v>621</v>
      </c>
      <c r="AB1265" s="7">
        <v>2023</v>
      </c>
    </row>
    <row r="1266" spans="1:28" x14ac:dyDescent="0.25">
      <c r="A1266" s="7">
        <v>69</v>
      </c>
      <c r="B1266" s="7" t="s">
        <v>190</v>
      </c>
      <c r="C1266" s="7" t="s">
        <v>102</v>
      </c>
      <c r="D1266" s="7" t="s">
        <v>801</v>
      </c>
      <c r="E1266" s="7" t="s">
        <v>38</v>
      </c>
      <c r="F1266" s="7" t="s">
        <v>100</v>
      </c>
      <c r="G1266" s="7">
        <v>36000</v>
      </c>
      <c r="H1266" s="7">
        <f t="shared" si="354"/>
        <v>33872.400000000001</v>
      </c>
      <c r="I1266" s="7">
        <f t="shared" si="355"/>
        <v>1033.2</v>
      </c>
      <c r="J1266" s="7">
        <f t="shared" si="347"/>
        <v>2555.9999999999995</v>
      </c>
      <c r="K1266" s="7">
        <f t="shared" si="348"/>
        <v>396.00000000000006</v>
      </c>
      <c r="L1266" s="7">
        <f t="shared" si="349"/>
        <v>1094.4000000000001</v>
      </c>
      <c r="M1266" s="7">
        <f t="shared" si="350"/>
        <v>2552.4</v>
      </c>
      <c r="N1266" s="7">
        <v>0</v>
      </c>
      <c r="O1266" s="7">
        <f t="shared" si="351"/>
        <v>7632</v>
      </c>
      <c r="P1266" s="7">
        <v>25</v>
      </c>
      <c r="Q1266" s="7">
        <v>6490.89</v>
      </c>
      <c r="R1266" s="7">
        <v>0</v>
      </c>
      <c r="S1266" s="7">
        <v>925.47</v>
      </c>
      <c r="T1266" s="7">
        <v>100</v>
      </c>
      <c r="U1266" s="7">
        <f t="shared" si="352"/>
        <v>0</v>
      </c>
      <c r="V1266" s="7">
        <v>0</v>
      </c>
      <c r="W1266" s="7">
        <f t="shared" si="344"/>
        <v>7541.3600000000006</v>
      </c>
      <c r="X1266" s="7">
        <f t="shared" si="346"/>
        <v>2127.6000000000004</v>
      </c>
      <c r="Y1266" s="7">
        <f t="shared" si="342"/>
        <v>5108.3999999999996</v>
      </c>
      <c r="Z1266" s="7">
        <f t="shared" si="353"/>
        <v>26331.040000000001</v>
      </c>
      <c r="AA1266" s="7" t="s">
        <v>621</v>
      </c>
      <c r="AB1266" s="7">
        <v>2023</v>
      </c>
    </row>
    <row r="1267" spans="1:28" x14ac:dyDescent="0.25">
      <c r="A1267" s="7">
        <v>70</v>
      </c>
      <c r="B1267" s="7" t="s">
        <v>854</v>
      </c>
      <c r="C1267" s="7" t="s">
        <v>103</v>
      </c>
      <c r="D1267" s="7" t="s">
        <v>94</v>
      </c>
      <c r="E1267" s="7" t="s">
        <v>855</v>
      </c>
      <c r="F1267" s="7" t="s">
        <v>100</v>
      </c>
      <c r="G1267" s="7">
        <v>46000</v>
      </c>
      <c r="H1267" s="7">
        <f t="shared" si="354"/>
        <v>43281.4</v>
      </c>
      <c r="I1267" s="7">
        <f t="shared" si="355"/>
        <v>1320.2</v>
      </c>
      <c r="J1267" s="7">
        <f t="shared" si="347"/>
        <v>3265.9999999999995</v>
      </c>
      <c r="K1267" s="7">
        <f t="shared" si="348"/>
        <v>506.00000000000006</v>
      </c>
      <c r="L1267" s="7">
        <f t="shared" si="349"/>
        <v>1398.4</v>
      </c>
      <c r="M1267" s="7">
        <f t="shared" si="350"/>
        <v>3261.4</v>
      </c>
      <c r="N1267" s="7">
        <v>0</v>
      </c>
      <c r="O1267" s="7">
        <f t="shared" si="351"/>
        <v>9752</v>
      </c>
      <c r="P1267" s="7">
        <v>25</v>
      </c>
      <c r="Q1267" s="7">
        <v>5000</v>
      </c>
      <c r="R1267" s="7">
        <v>0</v>
      </c>
      <c r="S1267" s="7">
        <v>879.94</v>
      </c>
      <c r="T1267" s="7">
        <v>100</v>
      </c>
      <c r="U1267" s="7">
        <f t="shared" si="352"/>
        <v>1289.4598750000005</v>
      </c>
      <c r="V1267" s="7">
        <v>0</v>
      </c>
      <c r="W1267" s="7">
        <v>0</v>
      </c>
      <c r="X1267" s="7">
        <f t="shared" si="346"/>
        <v>2718.6000000000004</v>
      </c>
      <c r="Y1267" s="7">
        <f t="shared" si="342"/>
        <v>6527.4</v>
      </c>
      <c r="Z1267" s="7">
        <f t="shared" si="353"/>
        <v>43281.4</v>
      </c>
      <c r="AA1267" s="7" t="s">
        <v>621</v>
      </c>
      <c r="AB1267" s="7">
        <v>2023</v>
      </c>
    </row>
    <row r="1268" spans="1:28" x14ac:dyDescent="0.25">
      <c r="A1268" s="7">
        <v>71</v>
      </c>
      <c r="B1268" s="7" t="s">
        <v>802</v>
      </c>
      <c r="C1268" s="7" t="s">
        <v>103</v>
      </c>
      <c r="D1268" s="7" t="s">
        <v>22</v>
      </c>
      <c r="E1268" s="7" t="s">
        <v>54</v>
      </c>
      <c r="F1268" s="7" t="s">
        <v>100</v>
      </c>
      <c r="G1268" s="7">
        <v>30000</v>
      </c>
      <c r="H1268" s="7">
        <f>+G1268-(I1268+L1268+N1268)</f>
        <v>28227</v>
      </c>
      <c r="I1268" s="7">
        <f t="shared" si="355"/>
        <v>861</v>
      </c>
      <c r="J1268" s="7">
        <f t="shared" si="347"/>
        <v>2130</v>
      </c>
      <c r="K1268" s="7">
        <f t="shared" si="348"/>
        <v>330.00000000000006</v>
      </c>
      <c r="L1268" s="7">
        <f t="shared" si="349"/>
        <v>912</v>
      </c>
      <c r="M1268" s="7">
        <f t="shared" si="350"/>
        <v>2127</v>
      </c>
      <c r="N1268" s="7">
        <v>0</v>
      </c>
      <c r="O1268" s="7">
        <f>+I1268+J1268+K1268+L1268+M1268+N1268</f>
        <v>6360</v>
      </c>
      <c r="P1268" s="7">
        <v>25</v>
      </c>
      <c r="Q1268" s="7">
        <v>2000</v>
      </c>
      <c r="R1268" s="7">
        <v>0</v>
      </c>
      <c r="S1268" s="7">
        <v>0</v>
      </c>
      <c r="T1268" s="7">
        <v>100</v>
      </c>
      <c r="U1268" s="7">
        <f t="shared" si="352"/>
        <v>0</v>
      </c>
      <c r="V1268" s="7">
        <v>0</v>
      </c>
      <c r="W1268" s="7">
        <f>P1268+Q1268+R1268+S1268+T1268+U1268</f>
        <v>2125</v>
      </c>
      <c r="X1268" s="7">
        <f>+I1268+L1268+N1268</f>
        <v>1773</v>
      </c>
      <c r="Y1268" s="7">
        <f>+J1268+M1268</f>
        <v>4257</v>
      </c>
      <c r="Z1268" s="7">
        <f t="shared" si="353"/>
        <v>26102</v>
      </c>
      <c r="AA1268" s="7" t="s">
        <v>621</v>
      </c>
      <c r="AB1268" s="7">
        <v>2023</v>
      </c>
    </row>
    <row r="1269" spans="1:28" x14ac:dyDescent="0.25">
      <c r="A1269" s="7">
        <v>72</v>
      </c>
      <c r="B1269" s="7" t="s">
        <v>193</v>
      </c>
      <c r="C1269" s="7" t="s">
        <v>103</v>
      </c>
      <c r="D1269" s="7" t="s">
        <v>22</v>
      </c>
      <c r="E1269" s="7" t="s">
        <v>54</v>
      </c>
      <c r="F1269" s="7" t="s">
        <v>100</v>
      </c>
      <c r="G1269" s="7">
        <v>30000</v>
      </c>
      <c r="H1269" s="7">
        <f t="shared" si="354"/>
        <v>26649.57</v>
      </c>
      <c r="I1269" s="7">
        <f t="shared" si="355"/>
        <v>861</v>
      </c>
      <c r="J1269" s="7">
        <f t="shared" si="347"/>
        <v>2130</v>
      </c>
      <c r="K1269" s="7">
        <f t="shared" si="348"/>
        <v>330.00000000000006</v>
      </c>
      <c r="L1269" s="7">
        <f t="shared" si="349"/>
        <v>912</v>
      </c>
      <c r="M1269" s="7">
        <f t="shared" si="350"/>
        <v>2127</v>
      </c>
      <c r="N1269" s="7">
        <v>1577.43</v>
      </c>
      <c r="O1269" s="7">
        <f t="shared" si="351"/>
        <v>7937.43</v>
      </c>
      <c r="P1269" s="7">
        <v>25</v>
      </c>
      <c r="Q1269" s="7">
        <v>500</v>
      </c>
      <c r="R1269" s="7">
        <v>0</v>
      </c>
      <c r="S1269" s="7">
        <v>0</v>
      </c>
      <c r="T1269" s="7">
        <v>100</v>
      </c>
      <c r="U1269" s="7">
        <f t="shared" si="352"/>
        <v>0</v>
      </c>
      <c r="V1269" s="7">
        <v>0</v>
      </c>
      <c r="W1269" s="7">
        <f t="shared" si="344"/>
        <v>625</v>
      </c>
      <c r="X1269" s="7">
        <f t="shared" si="346"/>
        <v>3350.4300000000003</v>
      </c>
      <c r="Y1269" s="7">
        <f t="shared" si="342"/>
        <v>4257</v>
      </c>
      <c r="Z1269" s="7">
        <f t="shared" si="353"/>
        <v>26024.57</v>
      </c>
      <c r="AA1269" s="7" t="s">
        <v>621</v>
      </c>
      <c r="AB1269" s="7">
        <v>2023</v>
      </c>
    </row>
    <row r="1270" spans="1:28" x14ac:dyDescent="0.25">
      <c r="A1270" s="7">
        <v>73</v>
      </c>
      <c r="B1270" s="7" t="s">
        <v>197</v>
      </c>
      <c r="C1270" s="7" t="s">
        <v>103</v>
      </c>
      <c r="D1270" s="7" t="s">
        <v>94</v>
      </c>
      <c r="E1270" s="7" t="s">
        <v>54</v>
      </c>
      <c r="F1270" s="7" t="s">
        <v>100</v>
      </c>
      <c r="G1270" s="7">
        <v>25000</v>
      </c>
      <c r="H1270" s="7">
        <f t="shared" si="354"/>
        <v>23522.5</v>
      </c>
      <c r="I1270" s="7">
        <f t="shared" si="355"/>
        <v>717.5</v>
      </c>
      <c r="J1270" s="7">
        <f t="shared" si="347"/>
        <v>1774.9999999999998</v>
      </c>
      <c r="K1270" s="7">
        <f t="shared" si="348"/>
        <v>275</v>
      </c>
      <c r="L1270" s="7">
        <f t="shared" si="349"/>
        <v>760</v>
      </c>
      <c r="M1270" s="7">
        <f t="shared" si="350"/>
        <v>1772.5000000000002</v>
      </c>
      <c r="N1270" s="7">
        <v>0</v>
      </c>
      <c r="O1270" s="7">
        <f t="shared" si="351"/>
        <v>5300</v>
      </c>
      <c r="P1270" s="7">
        <v>25</v>
      </c>
      <c r="Q1270" s="7">
        <v>0</v>
      </c>
      <c r="R1270" s="7">
        <v>0</v>
      </c>
      <c r="S1270" s="7">
        <v>0</v>
      </c>
      <c r="T1270" s="7">
        <v>100</v>
      </c>
      <c r="U1270" s="7">
        <f t="shared" si="352"/>
        <v>0</v>
      </c>
      <c r="V1270" s="7">
        <v>0</v>
      </c>
      <c r="W1270" s="7">
        <f t="shared" si="344"/>
        <v>125</v>
      </c>
      <c r="X1270" s="7">
        <v>1182</v>
      </c>
      <c r="Y1270" s="7">
        <f t="shared" si="342"/>
        <v>3547.5</v>
      </c>
      <c r="Z1270" s="7">
        <f t="shared" si="353"/>
        <v>23693</v>
      </c>
      <c r="AA1270" s="7" t="s">
        <v>621</v>
      </c>
      <c r="AB1270" s="7">
        <v>2023</v>
      </c>
    </row>
    <row r="1271" spans="1:28" x14ac:dyDescent="0.25">
      <c r="A1271" s="7">
        <v>74</v>
      </c>
      <c r="B1271" s="7" t="s">
        <v>198</v>
      </c>
      <c r="C1271" s="7" t="s">
        <v>103</v>
      </c>
      <c r="D1271" s="7" t="s">
        <v>22</v>
      </c>
      <c r="E1271" s="7" t="s">
        <v>54</v>
      </c>
      <c r="F1271" s="7" t="s">
        <v>100</v>
      </c>
      <c r="G1271" s="7">
        <v>30000</v>
      </c>
      <c r="H1271" s="7">
        <f t="shared" si="354"/>
        <v>28227</v>
      </c>
      <c r="I1271" s="7">
        <f t="shared" si="355"/>
        <v>861</v>
      </c>
      <c r="J1271" s="7">
        <f t="shared" si="347"/>
        <v>2130</v>
      </c>
      <c r="K1271" s="7">
        <f t="shared" si="348"/>
        <v>330.00000000000006</v>
      </c>
      <c r="L1271" s="7">
        <f t="shared" si="349"/>
        <v>912</v>
      </c>
      <c r="M1271" s="7">
        <f t="shared" si="350"/>
        <v>2127</v>
      </c>
      <c r="N1271" s="7">
        <v>0</v>
      </c>
      <c r="O1271" s="7">
        <f t="shared" si="351"/>
        <v>6360</v>
      </c>
      <c r="P1271" s="7">
        <v>25</v>
      </c>
      <c r="Q1271" s="7">
        <v>4073.69</v>
      </c>
      <c r="R1271" s="7">
        <v>0</v>
      </c>
      <c r="S1271" s="7">
        <v>0</v>
      </c>
      <c r="T1271" s="7">
        <v>100</v>
      </c>
      <c r="U1271" s="7">
        <f t="shared" si="352"/>
        <v>0</v>
      </c>
      <c r="V1271" s="7">
        <v>0</v>
      </c>
      <c r="W1271" s="7">
        <f t="shared" si="344"/>
        <v>4198.6900000000005</v>
      </c>
      <c r="X1271" s="7">
        <f t="shared" ref="X1271:X1281" si="356">+I1271+L1271+N1271</f>
        <v>1773</v>
      </c>
      <c r="Y1271" s="7">
        <f t="shared" si="342"/>
        <v>4257</v>
      </c>
      <c r="Z1271" s="7">
        <f t="shared" si="353"/>
        <v>24028.309999999998</v>
      </c>
      <c r="AA1271" s="7" t="s">
        <v>621</v>
      </c>
      <c r="AB1271" s="7">
        <v>2023</v>
      </c>
    </row>
    <row r="1272" spans="1:28" x14ac:dyDescent="0.25">
      <c r="A1272" s="7">
        <v>75</v>
      </c>
      <c r="B1272" s="7" t="s">
        <v>199</v>
      </c>
      <c r="C1272" s="7" t="s">
        <v>103</v>
      </c>
      <c r="D1272" s="7" t="s">
        <v>10</v>
      </c>
      <c r="E1272" s="7" t="s">
        <v>54</v>
      </c>
      <c r="F1272" s="7" t="s">
        <v>100</v>
      </c>
      <c r="G1272" s="7">
        <v>30000</v>
      </c>
      <c r="H1272" s="7">
        <f t="shared" si="354"/>
        <v>28227</v>
      </c>
      <c r="I1272" s="7">
        <f t="shared" si="355"/>
        <v>861</v>
      </c>
      <c r="J1272" s="7">
        <f t="shared" si="347"/>
        <v>2130</v>
      </c>
      <c r="K1272" s="7">
        <f t="shared" si="348"/>
        <v>330.00000000000006</v>
      </c>
      <c r="L1272" s="7">
        <f t="shared" si="349"/>
        <v>912</v>
      </c>
      <c r="M1272" s="7">
        <f t="shared" si="350"/>
        <v>2127</v>
      </c>
      <c r="N1272" s="7">
        <v>0</v>
      </c>
      <c r="O1272" s="7">
        <f t="shared" si="351"/>
        <v>6360</v>
      </c>
      <c r="P1272" s="7">
        <v>25</v>
      </c>
      <c r="Q1272" s="7">
        <v>0</v>
      </c>
      <c r="R1272" s="7">
        <v>0</v>
      </c>
      <c r="S1272" s="7">
        <v>0</v>
      </c>
      <c r="T1272" s="7">
        <v>100</v>
      </c>
      <c r="U1272" s="7">
        <f t="shared" si="352"/>
        <v>0</v>
      </c>
      <c r="V1272" s="7">
        <v>0</v>
      </c>
      <c r="W1272" s="7">
        <f t="shared" si="344"/>
        <v>125</v>
      </c>
      <c r="X1272" s="7">
        <f t="shared" si="356"/>
        <v>1773</v>
      </c>
      <c r="Y1272" s="7">
        <f t="shared" si="342"/>
        <v>4257</v>
      </c>
      <c r="Z1272" s="7">
        <f t="shared" si="353"/>
        <v>28102</v>
      </c>
      <c r="AA1272" s="7" t="s">
        <v>621</v>
      </c>
      <c r="AB1272" s="7">
        <v>2023</v>
      </c>
    </row>
    <row r="1273" spans="1:28" x14ac:dyDescent="0.25">
      <c r="A1273" s="7">
        <v>76</v>
      </c>
      <c r="B1273" s="7" t="s">
        <v>200</v>
      </c>
      <c r="C1273" s="7" t="s">
        <v>103</v>
      </c>
      <c r="D1273" s="7" t="s">
        <v>19</v>
      </c>
      <c r="E1273" s="7" t="s">
        <v>60</v>
      </c>
      <c r="F1273" s="7" t="s">
        <v>100</v>
      </c>
      <c r="G1273" s="7">
        <v>35000</v>
      </c>
      <c r="H1273" s="7">
        <f t="shared" si="354"/>
        <v>32931.5</v>
      </c>
      <c r="I1273" s="7">
        <f t="shared" si="355"/>
        <v>1004.5</v>
      </c>
      <c r="J1273" s="7">
        <f t="shared" si="347"/>
        <v>2485</v>
      </c>
      <c r="K1273" s="7">
        <f t="shared" si="348"/>
        <v>385.00000000000006</v>
      </c>
      <c r="L1273" s="7">
        <f t="shared" si="349"/>
        <v>1064</v>
      </c>
      <c r="M1273" s="7">
        <f t="shared" si="350"/>
        <v>2481.5</v>
      </c>
      <c r="N1273" s="7">
        <v>0</v>
      </c>
      <c r="O1273" s="7">
        <f t="shared" si="351"/>
        <v>7420</v>
      </c>
      <c r="P1273" s="7">
        <v>25</v>
      </c>
      <c r="Q1273" s="7">
        <v>17474.189999999999</v>
      </c>
      <c r="R1273" s="7">
        <v>0</v>
      </c>
      <c r="S1273" s="7">
        <v>2948.12</v>
      </c>
      <c r="T1273" s="7">
        <v>100</v>
      </c>
      <c r="U1273" s="7">
        <f t="shared" si="352"/>
        <v>0</v>
      </c>
      <c r="V1273" s="7">
        <v>0</v>
      </c>
      <c r="W1273" s="7">
        <f t="shared" si="344"/>
        <v>20547.309999999998</v>
      </c>
      <c r="X1273" s="7">
        <f t="shared" si="356"/>
        <v>2068.5</v>
      </c>
      <c r="Y1273" s="7">
        <f t="shared" si="342"/>
        <v>4966.5</v>
      </c>
      <c r="Z1273" s="7">
        <f t="shared" si="353"/>
        <v>12384.190000000002</v>
      </c>
      <c r="AA1273" s="7" t="s">
        <v>621</v>
      </c>
      <c r="AB1273" s="7">
        <v>2023</v>
      </c>
    </row>
    <row r="1274" spans="1:28" x14ac:dyDescent="0.25">
      <c r="A1274" s="7">
        <v>77</v>
      </c>
      <c r="B1274" s="7" t="s">
        <v>201</v>
      </c>
      <c r="C1274" s="7" t="s">
        <v>102</v>
      </c>
      <c r="D1274" s="7" t="s">
        <v>22</v>
      </c>
      <c r="E1274" s="7" t="s">
        <v>37</v>
      </c>
      <c r="F1274" s="7" t="s">
        <v>100</v>
      </c>
      <c r="G1274" s="7">
        <v>25000</v>
      </c>
      <c r="H1274" s="7">
        <f t="shared" si="354"/>
        <v>23522.5</v>
      </c>
      <c r="I1274" s="7">
        <f t="shared" si="355"/>
        <v>717.5</v>
      </c>
      <c r="J1274" s="7">
        <f t="shared" si="347"/>
        <v>1774.9999999999998</v>
      </c>
      <c r="K1274" s="7">
        <f t="shared" si="348"/>
        <v>275</v>
      </c>
      <c r="L1274" s="7">
        <f t="shared" si="349"/>
        <v>760</v>
      </c>
      <c r="M1274" s="7">
        <f t="shared" si="350"/>
        <v>1772.5000000000002</v>
      </c>
      <c r="N1274" s="7">
        <v>0</v>
      </c>
      <c r="O1274" s="7">
        <f t="shared" si="351"/>
        <v>5300</v>
      </c>
      <c r="P1274" s="7">
        <v>25</v>
      </c>
      <c r="Q1274" s="7">
        <v>2125.4899999999998</v>
      </c>
      <c r="R1274" s="7">
        <v>0</v>
      </c>
      <c r="S1274" s="7">
        <v>0</v>
      </c>
      <c r="T1274" s="7">
        <v>100</v>
      </c>
      <c r="U1274" s="7">
        <f t="shared" si="352"/>
        <v>0</v>
      </c>
      <c r="V1274" s="7">
        <v>0</v>
      </c>
      <c r="W1274" s="7">
        <f t="shared" si="344"/>
        <v>2250.4899999999998</v>
      </c>
      <c r="X1274" s="7">
        <f t="shared" si="356"/>
        <v>1477.5</v>
      </c>
      <c r="Y1274" s="7">
        <f t="shared" si="342"/>
        <v>3547.5</v>
      </c>
      <c r="Z1274" s="7">
        <f t="shared" si="353"/>
        <v>21272.010000000002</v>
      </c>
      <c r="AA1274" s="7" t="s">
        <v>621</v>
      </c>
      <c r="AB1274" s="7">
        <v>2023</v>
      </c>
    </row>
    <row r="1275" spans="1:28" x14ac:dyDescent="0.25">
      <c r="A1275" s="7">
        <v>78</v>
      </c>
      <c r="B1275" s="7" t="s">
        <v>202</v>
      </c>
      <c r="C1275" s="7" t="s">
        <v>102</v>
      </c>
      <c r="D1275" s="7" t="s">
        <v>22</v>
      </c>
      <c r="E1275" s="7" t="s">
        <v>37</v>
      </c>
      <c r="F1275" s="7" t="s">
        <v>100</v>
      </c>
      <c r="G1275" s="7">
        <v>25000</v>
      </c>
      <c r="H1275" s="7">
        <f t="shared" si="354"/>
        <v>23522.5</v>
      </c>
      <c r="I1275" s="7">
        <f t="shared" si="355"/>
        <v>717.5</v>
      </c>
      <c r="J1275" s="7">
        <f t="shared" si="347"/>
        <v>1774.9999999999998</v>
      </c>
      <c r="K1275" s="7">
        <f t="shared" si="348"/>
        <v>275</v>
      </c>
      <c r="L1275" s="7">
        <f t="shared" si="349"/>
        <v>760</v>
      </c>
      <c r="M1275" s="7">
        <f t="shared" si="350"/>
        <v>1772.5000000000002</v>
      </c>
      <c r="N1275" s="7">
        <v>0</v>
      </c>
      <c r="O1275" s="7">
        <f t="shared" si="351"/>
        <v>5300</v>
      </c>
      <c r="P1275" s="7">
        <v>25</v>
      </c>
      <c r="Q1275" s="7">
        <v>1138.06</v>
      </c>
      <c r="R1275" s="7">
        <v>0</v>
      </c>
      <c r="S1275" s="7">
        <v>0</v>
      </c>
      <c r="T1275" s="7">
        <v>100</v>
      </c>
      <c r="U1275" s="7">
        <f t="shared" si="352"/>
        <v>0</v>
      </c>
      <c r="V1275" s="7">
        <v>0</v>
      </c>
      <c r="W1275" s="7">
        <f t="shared" si="344"/>
        <v>1263.06</v>
      </c>
      <c r="X1275" s="7">
        <f t="shared" si="356"/>
        <v>1477.5</v>
      </c>
      <c r="Y1275" s="7">
        <f t="shared" si="342"/>
        <v>3547.5</v>
      </c>
      <c r="Z1275" s="7">
        <f t="shared" si="353"/>
        <v>22259.439999999999</v>
      </c>
      <c r="AA1275" s="7" t="s">
        <v>621</v>
      </c>
      <c r="AB1275" s="7">
        <v>2023</v>
      </c>
    </row>
    <row r="1276" spans="1:28" x14ac:dyDescent="0.25">
      <c r="A1276" s="7">
        <v>79</v>
      </c>
      <c r="B1276" s="7" t="s">
        <v>203</v>
      </c>
      <c r="C1276" s="7" t="s">
        <v>102</v>
      </c>
      <c r="D1276" s="7" t="s">
        <v>6</v>
      </c>
      <c r="E1276" s="7" t="s">
        <v>37</v>
      </c>
      <c r="F1276" s="7" t="s">
        <v>100</v>
      </c>
      <c r="G1276" s="7">
        <v>15000</v>
      </c>
      <c r="H1276" s="7">
        <f t="shared" si="354"/>
        <v>14113.5</v>
      </c>
      <c r="I1276" s="7">
        <f t="shared" si="355"/>
        <v>430.5</v>
      </c>
      <c r="J1276" s="7">
        <f t="shared" si="347"/>
        <v>1065</v>
      </c>
      <c r="K1276" s="7">
        <f t="shared" si="348"/>
        <v>165.00000000000003</v>
      </c>
      <c r="L1276" s="7">
        <f t="shared" si="349"/>
        <v>456</v>
      </c>
      <c r="M1276" s="7">
        <f t="shared" si="350"/>
        <v>1063.5</v>
      </c>
      <c r="N1276" s="7">
        <v>0</v>
      </c>
      <c r="O1276" s="7">
        <f t="shared" si="351"/>
        <v>3180</v>
      </c>
      <c r="P1276" s="7">
        <v>25</v>
      </c>
      <c r="Q1276" s="7">
        <v>0</v>
      </c>
      <c r="R1276" s="7">
        <v>0</v>
      </c>
      <c r="S1276" s="7">
        <v>0</v>
      </c>
      <c r="T1276" s="7">
        <v>100</v>
      </c>
      <c r="U1276" s="7">
        <f t="shared" si="352"/>
        <v>0</v>
      </c>
      <c r="V1276" s="7">
        <v>0</v>
      </c>
      <c r="W1276" s="7">
        <f t="shared" si="344"/>
        <v>125</v>
      </c>
      <c r="X1276" s="7">
        <f t="shared" si="356"/>
        <v>886.5</v>
      </c>
      <c r="Y1276" s="7">
        <f t="shared" si="342"/>
        <v>2128.5</v>
      </c>
      <c r="Z1276" s="7">
        <f t="shared" si="353"/>
        <v>13988.5</v>
      </c>
      <c r="AA1276" s="7" t="s">
        <v>621</v>
      </c>
      <c r="AB1276" s="7">
        <v>2023</v>
      </c>
    </row>
    <row r="1277" spans="1:28" x14ac:dyDescent="0.25">
      <c r="A1277" s="7">
        <v>80</v>
      </c>
      <c r="B1277" s="7" t="s">
        <v>204</v>
      </c>
      <c r="C1277" s="7" t="s">
        <v>102</v>
      </c>
      <c r="D1277" s="7" t="s">
        <v>6</v>
      </c>
      <c r="E1277" s="7" t="s">
        <v>37</v>
      </c>
      <c r="F1277" s="7" t="s">
        <v>100</v>
      </c>
      <c r="G1277" s="7">
        <v>15000</v>
      </c>
      <c r="H1277" s="7">
        <f t="shared" si="354"/>
        <v>14113.5</v>
      </c>
      <c r="I1277" s="7">
        <f t="shared" si="355"/>
        <v>430.5</v>
      </c>
      <c r="J1277" s="7">
        <f t="shared" si="347"/>
        <v>1065</v>
      </c>
      <c r="K1277" s="7">
        <f t="shared" si="348"/>
        <v>165.00000000000003</v>
      </c>
      <c r="L1277" s="7">
        <f t="shared" si="349"/>
        <v>456</v>
      </c>
      <c r="M1277" s="7">
        <f t="shared" si="350"/>
        <v>1063.5</v>
      </c>
      <c r="N1277" s="7">
        <v>0</v>
      </c>
      <c r="O1277" s="7">
        <f t="shared" si="351"/>
        <v>3180</v>
      </c>
      <c r="P1277" s="7">
        <v>25</v>
      </c>
      <c r="Q1277" s="7">
        <v>0</v>
      </c>
      <c r="R1277" s="7">
        <v>0</v>
      </c>
      <c r="S1277" s="7">
        <v>0</v>
      </c>
      <c r="T1277" s="7">
        <v>100</v>
      </c>
      <c r="U1277" s="7">
        <f t="shared" si="352"/>
        <v>0</v>
      </c>
      <c r="V1277" s="7">
        <v>0</v>
      </c>
      <c r="W1277" s="7">
        <f t="shared" si="344"/>
        <v>125</v>
      </c>
      <c r="X1277" s="7">
        <f t="shared" si="356"/>
        <v>886.5</v>
      </c>
      <c r="Y1277" s="7">
        <f t="shared" si="342"/>
        <v>2128.5</v>
      </c>
      <c r="Z1277" s="7">
        <f t="shared" si="353"/>
        <v>13988.5</v>
      </c>
      <c r="AA1277" s="7" t="s">
        <v>621</v>
      </c>
      <c r="AB1277" s="7">
        <v>2023</v>
      </c>
    </row>
    <row r="1278" spans="1:28" x14ac:dyDescent="0.25">
      <c r="A1278" s="7">
        <v>81</v>
      </c>
      <c r="B1278" s="7" t="s">
        <v>205</v>
      </c>
      <c r="C1278" s="7" t="s">
        <v>102</v>
      </c>
      <c r="D1278" s="7" t="s">
        <v>6</v>
      </c>
      <c r="E1278" s="7" t="s">
        <v>37</v>
      </c>
      <c r="F1278" s="7" t="s">
        <v>100</v>
      </c>
      <c r="G1278" s="7">
        <v>25000</v>
      </c>
      <c r="H1278" s="7">
        <f t="shared" si="354"/>
        <v>23522.5</v>
      </c>
      <c r="I1278" s="7">
        <f t="shared" si="355"/>
        <v>717.5</v>
      </c>
      <c r="J1278" s="7">
        <f t="shared" si="347"/>
        <v>1774.9999999999998</v>
      </c>
      <c r="K1278" s="7">
        <f t="shared" si="348"/>
        <v>275</v>
      </c>
      <c r="L1278" s="7">
        <f t="shared" si="349"/>
        <v>760</v>
      </c>
      <c r="M1278" s="7">
        <f t="shared" si="350"/>
        <v>1772.5000000000002</v>
      </c>
      <c r="N1278" s="7">
        <v>0</v>
      </c>
      <c r="O1278" s="7">
        <f t="shared" si="351"/>
        <v>5300</v>
      </c>
      <c r="P1278" s="7">
        <v>25</v>
      </c>
      <c r="Q1278" s="7">
        <v>0</v>
      </c>
      <c r="R1278" s="7">
        <v>0</v>
      </c>
      <c r="S1278" s="7">
        <v>0</v>
      </c>
      <c r="T1278" s="7">
        <v>100</v>
      </c>
      <c r="U1278" s="7">
        <f t="shared" si="352"/>
        <v>0</v>
      </c>
      <c r="V1278" s="7">
        <v>0</v>
      </c>
      <c r="W1278" s="7">
        <f t="shared" si="344"/>
        <v>125</v>
      </c>
      <c r="X1278" s="7">
        <f t="shared" si="356"/>
        <v>1477.5</v>
      </c>
      <c r="Y1278" s="7">
        <f t="shared" si="342"/>
        <v>3547.5</v>
      </c>
      <c r="Z1278" s="7">
        <f t="shared" si="353"/>
        <v>23397.5</v>
      </c>
      <c r="AA1278" s="7" t="s">
        <v>621</v>
      </c>
      <c r="AB1278" s="7">
        <v>2023</v>
      </c>
    </row>
    <row r="1279" spans="1:28" x14ac:dyDescent="0.25">
      <c r="A1279" s="7">
        <v>82</v>
      </c>
      <c r="B1279" s="7" t="s">
        <v>206</v>
      </c>
      <c r="C1279" s="7" t="s">
        <v>103</v>
      </c>
      <c r="D1279" s="7" t="s">
        <v>22</v>
      </c>
      <c r="E1279" s="7" t="s">
        <v>57</v>
      </c>
      <c r="F1279" s="7" t="s">
        <v>100</v>
      </c>
      <c r="G1279" s="7">
        <v>25000</v>
      </c>
      <c r="H1279" s="7">
        <f t="shared" si="354"/>
        <v>23522.5</v>
      </c>
      <c r="I1279" s="7">
        <f t="shared" si="355"/>
        <v>717.5</v>
      </c>
      <c r="J1279" s="7">
        <f t="shared" si="347"/>
        <v>1774.9999999999998</v>
      </c>
      <c r="K1279" s="7">
        <f t="shared" si="348"/>
        <v>275</v>
      </c>
      <c r="L1279" s="7">
        <f t="shared" si="349"/>
        <v>760</v>
      </c>
      <c r="M1279" s="7">
        <f t="shared" si="350"/>
        <v>1772.5000000000002</v>
      </c>
      <c r="N1279" s="7">
        <v>0</v>
      </c>
      <c r="O1279" s="7">
        <f t="shared" si="351"/>
        <v>5300</v>
      </c>
      <c r="P1279" s="7">
        <v>25</v>
      </c>
      <c r="Q1279" s="7">
        <v>5991.65</v>
      </c>
      <c r="R1279" s="7">
        <v>0</v>
      </c>
      <c r="S1279" s="7">
        <v>0</v>
      </c>
      <c r="T1279" s="7">
        <v>100</v>
      </c>
      <c r="U1279" s="7">
        <f t="shared" si="352"/>
        <v>0</v>
      </c>
      <c r="V1279" s="7">
        <v>0</v>
      </c>
      <c r="W1279" s="7">
        <f t="shared" si="344"/>
        <v>6116.65</v>
      </c>
      <c r="X1279" s="7">
        <f t="shared" si="356"/>
        <v>1477.5</v>
      </c>
      <c r="Y1279" s="7">
        <f t="shared" ref="Y1279:Y1281" si="357">+J1279+M1279</f>
        <v>3547.5</v>
      </c>
      <c r="Z1279" s="7">
        <f t="shared" si="353"/>
        <v>17405.849999999999</v>
      </c>
      <c r="AA1279" s="7" t="s">
        <v>621</v>
      </c>
      <c r="AB1279" s="7">
        <v>2023</v>
      </c>
    </row>
    <row r="1280" spans="1:28" x14ac:dyDescent="0.25">
      <c r="A1280" s="7">
        <v>83</v>
      </c>
      <c r="B1280" s="7" t="s">
        <v>207</v>
      </c>
      <c r="C1280" s="7" t="s">
        <v>103</v>
      </c>
      <c r="D1280" s="7" t="s">
        <v>6</v>
      </c>
      <c r="E1280" s="7" t="s">
        <v>28</v>
      </c>
      <c r="F1280" s="7" t="s">
        <v>100</v>
      </c>
      <c r="G1280" s="7">
        <v>25000</v>
      </c>
      <c r="H1280" s="7">
        <f t="shared" si="354"/>
        <v>23522.5</v>
      </c>
      <c r="I1280" s="7">
        <f t="shared" si="355"/>
        <v>717.5</v>
      </c>
      <c r="J1280" s="7">
        <f t="shared" si="347"/>
        <v>1774.9999999999998</v>
      </c>
      <c r="K1280" s="7">
        <f t="shared" si="348"/>
        <v>275</v>
      </c>
      <c r="L1280" s="7">
        <f t="shared" si="349"/>
        <v>760</v>
      </c>
      <c r="M1280" s="7">
        <f t="shared" si="350"/>
        <v>1772.5000000000002</v>
      </c>
      <c r="N1280" s="7">
        <v>0</v>
      </c>
      <c r="O1280" s="7">
        <f t="shared" si="351"/>
        <v>5300</v>
      </c>
      <c r="P1280" s="7">
        <v>25</v>
      </c>
      <c r="Q1280" s="7">
        <v>6940.97</v>
      </c>
      <c r="R1280" s="7">
        <v>0</v>
      </c>
      <c r="S1280" s="7">
        <v>0</v>
      </c>
      <c r="T1280" s="7">
        <v>100</v>
      </c>
      <c r="U1280" s="7">
        <f t="shared" si="352"/>
        <v>0</v>
      </c>
      <c r="V1280" s="7">
        <v>0</v>
      </c>
      <c r="W1280" s="7">
        <f t="shared" si="344"/>
        <v>7065.97</v>
      </c>
      <c r="X1280" s="7">
        <f t="shared" si="356"/>
        <v>1477.5</v>
      </c>
      <c r="Y1280" s="7">
        <f t="shared" si="357"/>
        <v>3547.5</v>
      </c>
      <c r="Z1280" s="7">
        <f t="shared" si="353"/>
        <v>16456.53</v>
      </c>
      <c r="AA1280" s="7" t="s">
        <v>621</v>
      </c>
      <c r="AB1280" s="7">
        <v>2023</v>
      </c>
    </row>
    <row r="1281" spans="1:28" x14ac:dyDescent="0.25">
      <c r="A1281" s="7">
        <v>84</v>
      </c>
      <c r="B1281" s="7" t="s">
        <v>790</v>
      </c>
      <c r="C1281" s="7" t="s">
        <v>103</v>
      </c>
      <c r="D1281" s="7" t="s">
        <v>22</v>
      </c>
      <c r="E1281" s="7" t="s">
        <v>835</v>
      </c>
      <c r="F1281" s="7" t="s">
        <v>100</v>
      </c>
      <c r="G1281" s="7">
        <v>30000</v>
      </c>
      <c r="H1281" s="7">
        <f t="shared" si="354"/>
        <v>28227</v>
      </c>
      <c r="I1281" s="7">
        <f t="shared" si="355"/>
        <v>861</v>
      </c>
      <c r="J1281" s="7">
        <f t="shared" si="347"/>
        <v>2130</v>
      </c>
      <c r="K1281" s="7">
        <f t="shared" si="348"/>
        <v>330.00000000000006</v>
      </c>
      <c r="L1281" s="7">
        <f t="shared" si="349"/>
        <v>912</v>
      </c>
      <c r="M1281" s="7">
        <f t="shared" si="350"/>
        <v>2127</v>
      </c>
      <c r="N1281" s="7">
        <v>0</v>
      </c>
      <c r="O1281" s="7">
        <f t="shared" si="351"/>
        <v>6360</v>
      </c>
      <c r="P1281" s="7">
        <v>25</v>
      </c>
      <c r="Q1281" s="7">
        <v>2796.05</v>
      </c>
      <c r="R1281" s="7">
        <v>0</v>
      </c>
      <c r="S1281" s="7">
        <v>0</v>
      </c>
      <c r="T1281" s="7">
        <v>100</v>
      </c>
      <c r="U1281" s="7">
        <f t="shared" si="352"/>
        <v>0</v>
      </c>
      <c r="V1281" s="7">
        <v>0</v>
      </c>
      <c r="W1281" s="7">
        <f t="shared" si="344"/>
        <v>2921.05</v>
      </c>
      <c r="X1281" s="7">
        <f t="shared" si="356"/>
        <v>1773</v>
      </c>
      <c r="Y1281" s="7">
        <f t="shared" si="357"/>
        <v>4257</v>
      </c>
      <c r="Z1281" s="7">
        <f t="shared" si="353"/>
        <v>25305.95</v>
      </c>
      <c r="AA1281" s="7" t="s">
        <v>621</v>
      </c>
      <c r="AB1281" s="7">
        <v>2023</v>
      </c>
    </row>
    <row r="1282" spans="1:28" x14ac:dyDescent="0.25">
      <c r="A1282" s="7">
        <v>85</v>
      </c>
      <c r="B1282" s="7" t="s">
        <v>813</v>
      </c>
      <c r="C1282" s="7" t="s">
        <v>102</v>
      </c>
      <c r="D1282" s="7" t="s">
        <v>94</v>
      </c>
      <c r="E1282" s="7" t="s">
        <v>37</v>
      </c>
      <c r="F1282" s="7" t="s">
        <v>100</v>
      </c>
      <c r="G1282" s="7">
        <v>25000</v>
      </c>
      <c r="H1282" s="7">
        <f t="shared" si="354"/>
        <v>23522.5</v>
      </c>
      <c r="I1282" s="7">
        <f t="shared" si="355"/>
        <v>717.5</v>
      </c>
      <c r="J1282" s="7">
        <f t="shared" si="347"/>
        <v>1774.9999999999998</v>
      </c>
      <c r="K1282" s="7">
        <f t="shared" si="348"/>
        <v>275</v>
      </c>
      <c r="L1282" s="7">
        <f t="shared" si="349"/>
        <v>760</v>
      </c>
      <c r="M1282" s="7">
        <f t="shared" si="350"/>
        <v>1772.5000000000002</v>
      </c>
      <c r="N1282" s="7">
        <v>0</v>
      </c>
      <c r="O1282" s="7">
        <f t="shared" si="351"/>
        <v>5300</v>
      </c>
      <c r="P1282" s="7">
        <v>25</v>
      </c>
      <c r="Q1282" s="7">
        <v>2100.16</v>
      </c>
      <c r="R1282" s="7">
        <v>0</v>
      </c>
      <c r="S1282" s="7">
        <v>0</v>
      </c>
      <c r="T1282" s="7">
        <v>100</v>
      </c>
      <c r="U1282" s="7">
        <f t="shared" si="352"/>
        <v>0</v>
      </c>
      <c r="V1282" s="7">
        <v>0</v>
      </c>
      <c r="W1282" s="7">
        <f t="shared" si="344"/>
        <v>2225.16</v>
      </c>
      <c r="X1282" s="7">
        <f>+I1282+L1282+N1282</f>
        <v>1477.5</v>
      </c>
      <c r="Y1282" s="7">
        <f>+J1282+M1282</f>
        <v>3547.5</v>
      </c>
      <c r="Z1282" s="7">
        <f t="shared" si="353"/>
        <v>21297.34</v>
      </c>
      <c r="AA1282" s="7" t="s">
        <v>621</v>
      </c>
      <c r="AB1282" s="7">
        <v>2023</v>
      </c>
    </row>
    <row r="1283" spans="1:28" x14ac:dyDescent="0.25">
      <c r="A1283" s="7">
        <v>86</v>
      </c>
      <c r="B1283" s="7" t="s">
        <v>814</v>
      </c>
      <c r="C1283" s="7" t="s">
        <v>103</v>
      </c>
      <c r="D1283" s="7" t="s">
        <v>811</v>
      </c>
      <c r="E1283" s="7" t="s">
        <v>54</v>
      </c>
      <c r="F1283" s="7" t="s">
        <v>99</v>
      </c>
      <c r="G1283" s="7">
        <v>45000</v>
      </c>
      <c r="H1283" s="7">
        <f t="shared" si="354"/>
        <v>40763.07</v>
      </c>
      <c r="I1283" s="7">
        <f t="shared" si="355"/>
        <v>1291.5</v>
      </c>
      <c r="J1283" s="7">
        <f t="shared" si="347"/>
        <v>3194.9999999999995</v>
      </c>
      <c r="K1283" s="7">
        <f t="shared" si="348"/>
        <v>495.00000000000006</v>
      </c>
      <c r="L1283" s="7">
        <f t="shared" si="349"/>
        <v>1368</v>
      </c>
      <c r="M1283" s="7">
        <f t="shared" si="350"/>
        <v>3190.5</v>
      </c>
      <c r="N1283" s="7">
        <v>1577.43</v>
      </c>
      <c r="O1283" s="7">
        <f t="shared" si="351"/>
        <v>11117.43</v>
      </c>
      <c r="P1283" s="7">
        <v>25</v>
      </c>
      <c r="Q1283" s="7">
        <v>0</v>
      </c>
      <c r="R1283" s="7">
        <v>0</v>
      </c>
      <c r="S1283" s="7">
        <v>0</v>
      </c>
      <c r="T1283" s="7">
        <v>100</v>
      </c>
      <c r="U1283" s="7">
        <f t="shared" si="352"/>
        <v>911.71037499999954</v>
      </c>
      <c r="V1283" s="7">
        <v>0</v>
      </c>
      <c r="W1283" s="7">
        <f t="shared" si="344"/>
        <v>1036.7103749999997</v>
      </c>
      <c r="X1283" s="7">
        <f t="shared" ref="X1283:X1301" si="358">+I1283+L1283+N1283</f>
        <v>4236.93</v>
      </c>
      <c r="Y1283" s="7">
        <f t="shared" ref="Y1283:Y1301" si="359">+J1283+M1283</f>
        <v>6385.5</v>
      </c>
      <c r="Z1283" s="7">
        <f t="shared" si="353"/>
        <v>39726.359624999997</v>
      </c>
      <c r="AA1283" s="7" t="s">
        <v>621</v>
      </c>
      <c r="AB1283" s="7">
        <v>2023</v>
      </c>
    </row>
    <row r="1284" spans="1:28" x14ac:dyDescent="0.25">
      <c r="A1284" s="7">
        <v>87</v>
      </c>
      <c r="B1284" s="7" t="s">
        <v>815</v>
      </c>
      <c r="C1284" s="7" t="s">
        <v>102</v>
      </c>
      <c r="D1284" s="7" t="s">
        <v>811</v>
      </c>
      <c r="E1284" s="7" t="s">
        <v>619</v>
      </c>
      <c r="F1284" s="7" t="s">
        <v>85</v>
      </c>
      <c r="G1284" s="7">
        <v>30000</v>
      </c>
      <c r="H1284" s="7">
        <f t="shared" si="354"/>
        <v>28227</v>
      </c>
      <c r="I1284" s="7">
        <f t="shared" si="355"/>
        <v>861</v>
      </c>
      <c r="J1284" s="7">
        <f t="shared" si="347"/>
        <v>2130</v>
      </c>
      <c r="K1284" s="7">
        <f t="shared" si="348"/>
        <v>330.00000000000006</v>
      </c>
      <c r="L1284" s="7">
        <f t="shared" si="349"/>
        <v>912</v>
      </c>
      <c r="M1284" s="7">
        <f t="shared" si="350"/>
        <v>2127</v>
      </c>
      <c r="N1284" s="7">
        <v>0</v>
      </c>
      <c r="O1284" s="7">
        <f t="shared" si="351"/>
        <v>6360</v>
      </c>
      <c r="P1284" s="7">
        <v>25</v>
      </c>
      <c r="Q1284" s="7">
        <v>500</v>
      </c>
      <c r="R1284" s="7">
        <v>0</v>
      </c>
      <c r="S1284" s="7">
        <v>797.28</v>
      </c>
      <c r="T1284" s="7">
        <v>100</v>
      </c>
      <c r="U1284" s="7">
        <f t="shared" si="352"/>
        <v>0</v>
      </c>
      <c r="V1284" s="7">
        <v>0</v>
      </c>
      <c r="W1284" s="7">
        <f t="shared" si="344"/>
        <v>1422.28</v>
      </c>
      <c r="X1284" s="7">
        <f t="shared" si="358"/>
        <v>1773</v>
      </c>
      <c r="Y1284" s="7">
        <f t="shared" si="359"/>
        <v>4257</v>
      </c>
      <c r="Z1284" s="7">
        <f t="shared" si="353"/>
        <v>26804.720000000001</v>
      </c>
      <c r="AA1284" s="7" t="s">
        <v>621</v>
      </c>
      <c r="AB1284" s="7">
        <v>2023</v>
      </c>
    </row>
    <row r="1285" spans="1:28" x14ac:dyDescent="0.25">
      <c r="A1285" s="7">
        <v>88</v>
      </c>
      <c r="B1285" s="7" t="s">
        <v>836</v>
      </c>
      <c r="C1285" s="7" t="s">
        <v>102</v>
      </c>
      <c r="D1285" s="7" t="s">
        <v>22</v>
      </c>
      <c r="E1285" s="7" t="s">
        <v>33</v>
      </c>
      <c r="F1285" s="7" t="s">
        <v>100</v>
      </c>
      <c r="G1285" s="7">
        <v>30000</v>
      </c>
      <c r="H1285" s="7">
        <f t="shared" si="354"/>
        <v>28227</v>
      </c>
      <c r="I1285" s="7">
        <f t="shared" si="355"/>
        <v>861</v>
      </c>
      <c r="J1285" s="7">
        <f t="shared" si="347"/>
        <v>2130</v>
      </c>
      <c r="K1285" s="7">
        <f t="shared" si="348"/>
        <v>330.00000000000006</v>
      </c>
      <c r="L1285" s="7">
        <f t="shared" si="349"/>
        <v>912</v>
      </c>
      <c r="M1285" s="7">
        <f t="shared" si="350"/>
        <v>2127</v>
      </c>
      <c r="N1285" s="7">
        <v>0</v>
      </c>
      <c r="O1285" s="7">
        <f t="shared" si="351"/>
        <v>6360</v>
      </c>
      <c r="P1285" s="7">
        <v>25</v>
      </c>
      <c r="Q1285" s="7">
        <v>2000</v>
      </c>
      <c r="R1285" s="7">
        <v>0</v>
      </c>
      <c r="S1285" s="7">
        <v>0</v>
      </c>
      <c r="T1285" s="7">
        <v>100</v>
      </c>
      <c r="U1285" s="7">
        <f t="shared" si="352"/>
        <v>0</v>
      </c>
      <c r="V1285" s="7">
        <v>0</v>
      </c>
      <c r="W1285" s="7">
        <f t="shared" si="344"/>
        <v>2125</v>
      </c>
      <c r="X1285" s="7">
        <f t="shared" si="358"/>
        <v>1773</v>
      </c>
      <c r="Y1285" s="7">
        <f t="shared" si="359"/>
        <v>4257</v>
      </c>
      <c r="Z1285" s="7">
        <f t="shared" si="353"/>
        <v>26102</v>
      </c>
      <c r="AA1285" s="7" t="s">
        <v>621</v>
      </c>
      <c r="AB1285" s="7">
        <v>2023</v>
      </c>
    </row>
    <row r="1286" spans="1:28" x14ac:dyDescent="0.25">
      <c r="A1286" s="7">
        <v>89</v>
      </c>
      <c r="B1286" s="7" t="s">
        <v>837</v>
      </c>
      <c r="C1286" s="7" t="s">
        <v>103</v>
      </c>
      <c r="D1286" s="7" t="s">
        <v>94</v>
      </c>
      <c r="E1286" s="7" t="s">
        <v>838</v>
      </c>
      <c r="F1286" s="7" t="s">
        <v>100</v>
      </c>
      <c r="G1286" s="7">
        <v>25000</v>
      </c>
      <c r="H1286" s="7">
        <f t="shared" si="354"/>
        <v>23522.5</v>
      </c>
      <c r="I1286" s="7">
        <f t="shared" si="355"/>
        <v>717.5</v>
      </c>
      <c r="J1286" s="7">
        <f t="shared" si="347"/>
        <v>1774.9999999999998</v>
      </c>
      <c r="K1286" s="7">
        <f t="shared" si="348"/>
        <v>275</v>
      </c>
      <c r="L1286" s="7">
        <f t="shared" si="349"/>
        <v>760</v>
      </c>
      <c r="M1286" s="7">
        <f t="shared" si="350"/>
        <v>1772.5000000000002</v>
      </c>
      <c r="N1286" s="7">
        <v>0</v>
      </c>
      <c r="O1286" s="7">
        <f t="shared" si="351"/>
        <v>5300</v>
      </c>
      <c r="P1286" s="7">
        <v>25</v>
      </c>
      <c r="Q1286" s="7">
        <v>2000</v>
      </c>
      <c r="R1286" s="7">
        <v>0</v>
      </c>
      <c r="S1286" s="7">
        <v>0</v>
      </c>
      <c r="T1286" s="7">
        <v>100</v>
      </c>
      <c r="U1286" s="7">
        <f t="shared" si="352"/>
        <v>0</v>
      </c>
      <c r="V1286" s="7">
        <v>0</v>
      </c>
      <c r="W1286" s="7">
        <f t="shared" si="344"/>
        <v>2125</v>
      </c>
      <c r="X1286" s="7">
        <f t="shared" si="358"/>
        <v>1477.5</v>
      </c>
      <c r="Y1286" s="7">
        <f t="shared" si="359"/>
        <v>3547.5</v>
      </c>
      <c r="Z1286" s="7">
        <f t="shared" si="353"/>
        <v>21397.5</v>
      </c>
      <c r="AA1286" s="7" t="s">
        <v>621</v>
      </c>
      <c r="AB1286" s="7">
        <v>2023</v>
      </c>
    </row>
    <row r="1287" spans="1:28" x14ac:dyDescent="0.25">
      <c r="A1287" s="7">
        <v>90</v>
      </c>
      <c r="B1287" s="7" t="s">
        <v>839</v>
      </c>
      <c r="C1287" s="7" t="s">
        <v>102</v>
      </c>
      <c r="D1287" s="7" t="s">
        <v>94</v>
      </c>
      <c r="E1287" s="7" t="s">
        <v>52</v>
      </c>
      <c r="F1287" s="7" t="s">
        <v>100</v>
      </c>
      <c r="G1287" s="7">
        <v>26000</v>
      </c>
      <c r="H1287" s="7">
        <f t="shared" si="354"/>
        <v>22885.97</v>
      </c>
      <c r="I1287" s="7">
        <f t="shared" si="355"/>
        <v>746.2</v>
      </c>
      <c r="J1287" s="7">
        <f t="shared" si="347"/>
        <v>1845.9999999999998</v>
      </c>
      <c r="K1287" s="7">
        <f t="shared" si="348"/>
        <v>286.00000000000006</v>
      </c>
      <c r="L1287" s="7">
        <f t="shared" si="349"/>
        <v>790.4</v>
      </c>
      <c r="M1287" s="7">
        <f t="shared" si="350"/>
        <v>1843.4</v>
      </c>
      <c r="N1287" s="7">
        <v>1577.43</v>
      </c>
      <c r="O1287" s="7">
        <f t="shared" si="351"/>
        <v>7089.43</v>
      </c>
      <c r="P1287" s="7">
        <v>25</v>
      </c>
      <c r="Q1287" s="7">
        <v>0</v>
      </c>
      <c r="R1287" s="7">
        <v>0</v>
      </c>
      <c r="S1287" s="7">
        <v>0</v>
      </c>
      <c r="T1287" s="7">
        <v>100</v>
      </c>
      <c r="U1287" s="7">
        <f t="shared" si="352"/>
        <v>0</v>
      </c>
      <c r="V1287" s="7">
        <v>0</v>
      </c>
      <c r="W1287" s="7">
        <f t="shared" si="344"/>
        <v>125</v>
      </c>
      <c r="X1287" s="7">
        <f t="shared" si="358"/>
        <v>3114.0299999999997</v>
      </c>
      <c r="Y1287" s="7">
        <f t="shared" si="359"/>
        <v>3689.3999999999996</v>
      </c>
      <c r="Z1287" s="7">
        <f t="shared" si="353"/>
        <v>22760.97</v>
      </c>
      <c r="AA1287" s="7" t="s">
        <v>621</v>
      </c>
      <c r="AB1287" s="7">
        <v>2023</v>
      </c>
    </row>
    <row r="1288" spans="1:28" x14ac:dyDescent="0.25">
      <c r="A1288" s="7">
        <v>91</v>
      </c>
      <c r="B1288" s="7" t="s">
        <v>840</v>
      </c>
      <c r="C1288" s="7" t="s">
        <v>103</v>
      </c>
      <c r="D1288" s="7" t="s">
        <v>94</v>
      </c>
      <c r="E1288" s="7" t="s">
        <v>52</v>
      </c>
      <c r="F1288" s="7" t="s">
        <v>100</v>
      </c>
      <c r="G1288" s="7">
        <v>26000</v>
      </c>
      <c r="H1288" s="7">
        <f t="shared" si="354"/>
        <v>24463.4</v>
      </c>
      <c r="I1288" s="7">
        <f t="shared" si="355"/>
        <v>746.2</v>
      </c>
      <c r="J1288" s="7">
        <f t="shared" si="347"/>
        <v>1845.9999999999998</v>
      </c>
      <c r="K1288" s="7">
        <f t="shared" si="348"/>
        <v>286.00000000000006</v>
      </c>
      <c r="L1288" s="7">
        <f t="shared" si="349"/>
        <v>790.4</v>
      </c>
      <c r="M1288" s="7">
        <f t="shared" si="350"/>
        <v>1843.4</v>
      </c>
      <c r="N1288" s="7">
        <v>0</v>
      </c>
      <c r="O1288" s="7">
        <f t="shared" si="351"/>
        <v>5512</v>
      </c>
      <c r="P1288" s="7">
        <v>25</v>
      </c>
      <c r="Q1288" s="7">
        <v>0</v>
      </c>
      <c r="R1288" s="7">
        <v>0</v>
      </c>
      <c r="S1288" s="7">
        <v>0</v>
      </c>
      <c r="T1288" s="7">
        <v>100</v>
      </c>
      <c r="U1288" s="7">
        <f t="shared" si="352"/>
        <v>0</v>
      </c>
      <c r="V1288" s="7">
        <v>0</v>
      </c>
      <c r="W1288" s="7">
        <f t="shared" si="344"/>
        <v>125</v>
      </c>
      <c r="X1288" s="7">
        <f t="shared" si="358"/>
        <v>1536.6</v>
      </c>
      <c r="Y1288" s="7">
        <f t="shared" si="359"/>
        <v>3689.3999999999996</v>
      </c>
      <c r="Z1288" s="7">
        <f t="shared" si="353"/>
        <v>24338.400000000001</v>
      </c>
      <c r="AA1288" s="7" t="s">
        <v>621</v>
      </c>
      <c r="AB1288" s="7">
        <v>2023</v>
      </c>
    </row>
    <row r="1289" spans="1:28" x14ac:dyDescent="0.25">
      <c r="A1289" s="7">
        <v>92</v>
      </c>
      <c r="B1289" s="7" t="s">
        <v>841</v>
      </c>
      <c r="C1289" s="7" t="s">
        <v>102</v>
      </c>
      <c r="D1289" s="7" t="s">
        <v>842</v>
      </c>
      <c r="E1289" s="7" t="s">
        <v>33</v>
      </c>
      <c r="F1289" s="7" t="s">
        <v>100</v>
      </c>
      <c r="G1289" s="7">
        <v>26000</v>
      </c>
      <c r="H1289" s="7">
        <f t="shared" si="354"/>
        <v>24463.4</v>
      </c>
      <c r="I1289" s="7">
        <f t="shared" si="355"/>
        <v>746.2</v>
      </c>
      <c r="J1289" s="7">
        <f t="shared" si="347"/>
        <v>1845.9999999999998</v>
      </c>
      <c r="K1289" s="7">
        <f t="shared" si="348"/>
        <v>286.00000000000006</v>
      </c>
      <c r="L1289" s="7">
        <f t="shared" si="349"/>
        <v>790.4</v>
      </c>
      <c r="M1289" s="7">
        <f t="shared" si="350"/>
        <v>1843.4</v>
      </c>
      <c r="N1289" s="7">
        <v>0</v>
      </c>
      <c r="O1289" s="7">
        <f t="shared" si="351"/>
        <v>5512</v>
      </c>
      <c r="P1289" s="7">
        <v>25</v>
      </c>
      <c r="Q1289" s="7">
        <v>0</v>
      </c>
      <c r="R1289" s="7">
        <v>0</v>
      </c>
      <c r="S1289" s="7">
        <v>196.4</v>
      </c>
      <c r="T1289" s="7">
        <v>100</v>
      </c>
      <c r="U1289" s="7">
        <f t="shared" si="352"/>
        <v>0</v>
      </c>
      <c r="V1289" s="7">
        <v>0</v>
      </c>
      <c r="W1289" s="7">
        <f t="shared" ref="W1289:W1301" si="360">P1289+Q1289+R1289+S1289+T1289+U1289</f>
        <v>321.39999999999998</v>
      </c>
      <c r="X1289" s="7">
        <f t="shared" si="358"/>
        <v>1536.6</v>
      </c>
      <c r="Y1289" s="7">
        <f t="shared" si="359"/>
        <v>3689.3999999999996</v>
      </c>
      <c r="Z1289" s="7">
        <f t="shared" si="353"/>
        <v>24142</v>
      </c>
      <c r="AA1289" s="7" t="s">
        <v>621</v>
      </c>
      <c r="AB1289" s="7">
        <v>2023</v>
      </c>
    </row>
    <row r="1290" spans="1:28" x14ac:dyDescent="0.25">
      <c r="A1290" s="7">
        <v>93</v>
      </c>
      <c r="B1290" s="7" t="s">
        <v>843</v>
      </c>
      <c r="C1290" s="7" t="s">
        <v>102</v>
      </c>
      <c r="D1290" s="7" t="s">
        <v>842</v>
      </c>
      <c r="E1290" s="7" t="s">
        <v>33</v>
      </c>
      <c r="F1290" s="7" t="s">
        <v>100</v>
      </c>
      <c r="G1290" s="7">
        <v>26000</v>
      </c>
      <c r="H1290" s="7">
        <f t="shared" si="354"/>
        <v>24463.4</v>
      </c>
      <c r="I1290" s="7">
        <f t="shared" si="355"/>
        <v>746.2</v>
      </c>
      <c r="J1290" s="7">
        <f t="shared" si="347"/>
        <v>1845.9999999999998</v>
      </c>
      <c r="K1290" s="7">
        <f t="shared" si="348"/>
        <v>286.00000000000006</v>
      </c>
      <c r="L1290" s="7">
        <f t="shared" si="349"/>
        <v>790.4</v>
      </c>
      <c r="M1290" s="7">
        <f t="shared" si="350"/>
        <v>1843.4</v>
      </c>
      <c r="N1290" s="7">
        <v>0</v>
      </c>
      <c r="O1290" s="7">
        <f t="shared" si="351"/>
        <v>5512</v>
      </c>
      <c r="P1290" s="7">
        <v>25</v>
      </c>
      <c r="Q1290" s="7">
        <v>0</v>
      </c>
      <c r="R1290" s="7">
        <v>0</v>
      </c>
      <c r="S1290" s="7">
        <v>80.05</v>
      </c>
      <c r="T1290" s="7">
        <v>100</v>
      </c>
      <c r="U1290" s="7">
        <f t="shared" si="352"/>
        <v>0</v>
      </c>
      <c r="V1290" s="7">
        <v>0</v>
      </c>
      <c r="W1290" s="7">
        <f t="shared" si="360"/>
        <v>205.05</v>
      </c>
      <c r="X1290" s="7">
        <f t="shared" si="358"/>
        <v>1536.6</v>
      </c>
      <c r="Y1290" s="7">
        <f t="shared" si="359"/>
        <v>3689.3999999999996</v>
      </c>
      <c r="Z1290" s="7">
        <f t="shared" si="353"/>
        <v>24258.35</v>
      </c>
      <c r="AA1290" s="7" t="s">
        <v>621</v>
      </c>
      <c r="AB1290" s="7">
        <v>2023</v>
      </c>
    </row>
    <row r="1291" spans="1:28" x14ac:dyDescent="0.25">
      <c r="A1291" s="7">
        <v>94</v>
      </c>
      <c r="B1291" s="7" t="s">
        <v>844</v>
      </c>
      <c r="C1291" s="7" t="s">
        <v>103</v>
      </c>
      <c r="D1291" s="7" t="s">
        <v>94</v>
      </c>
      <c r="E1291" s="7" t="s">
        <v>32</v>
      </c>
      <c r="F1291" s="7" t="s">
        <v>100</v>
      </c>
      <c r="G1291" s="7">
        <v>30000</v>
      </c>
      <c r="H1291" s="7">
        <f t="shared" si="354"/>
        <v>28227</v>
      </c>
      <c r="I1291" s="7">
        <f t="shared" si="355"/>
        <v>861</v>
      </c>
      <c r="J1291" s="7">
        <f t="shared" si="347"/>
        <v>2130</v>
      </c>
      <c r="K1291" s="7">
        <f t="shared" si="348"/>
        <v>330.00000000000006</v>
      </c>
      <c r="L1291" s="7">
        <f t="shared" si="349"/>
        <v>912</v>
      </c>
      <c r="M1291" s="7">
        <f t="shared" si="350"/>
        <v>2127</v>
      </c>
      <c r="N1291" s="7">
        <v>0</v>
      </c>
      <c r="O1291" s="7">
        <f t="shared" si="351"/>
        <v>6360</v>
      </c>
      <c r="P1291" s="7">
        <v>25</v>
      </c>
      <c r="Q1291" s="7">
        <v>0</v>
      </c>
      <c r="R1291" s="7">
        <v>0</v>
      </c>
      <c r="S1291" s="7">
        <v>0</v>
      </c>
      <c r="T1291" s="7">
        <v>100</v>
      </c>
      <c r="U1291" s="7">
        <f t="shared" si="352"/>
        <v>0</v>
      </c>
      <c r="V1291" s="7">
        <v>0</v>
      </c>
      <c r="W1291" s="7">
        <f t="shared" si="360"/>
        <v>125</v>
      </c>
      <c r="X1291" s="7">
        <f t="shared" si="358"/>
        <v>1773</v>
      </c>
      <c r="Y1291" s="7">
        <f t="shared" si="359"/>
        <v>4257</v>
      </c>
      <c r="Z1291" s="7">
        <f t="shared" si="353"/>
        <v>28102</v>
      </c>
      <c r="AA1291" s="7" t="s">
        <v>621</v>
      </c>
      <c r="AB1291" s="7">
        <v>2023</v>
      </c>
    </row>
    <row r="1292" spans="1:28" x14ac:dyDescent="0.25">
      <c r="A1292" s="7">
        <v>95</v>
      </c>
      <c r="B1292" s="7" t="s">
        <v>845</v>
      </c>
      <c r="C1292" s="7" t="s">
        <v>102</v>
      </c>
      <c r="D1292" s="7" t="s">
        <v>826</v>
      </c>
      <c r="E1292" s="7" t="s">
        <v>846</v>
      </c>
      <c r="F1292" s="7" t="s">
        <v>100</v>
      </c>
      <c r="G1292" s="7">
        <v>36000</v>
      </c>
      <c r="H1292" s="7">
        <f t="shared" si="354"/>
        <v>33872.400000000001</v>
      </c>
      <c r="I1292" s="7">
        <f t="shared" si="355"/>
        <v>1033.2</v>
      </c>
      <c r="J1292" s="7">
        <f t="shared" si="347"/>
        <v>2555.9999999999995</v>
      </c>
      <c r="K1292" s="7">
        <f t="shared" si="348"/>
        <v>396.00000000000006</v>
      </c>
      <c r="L1292" s="7">
        <f t="shared" si="349"/>
        <v>1094.4000000000001</v>
      </c>
      <c r="M1292" s="7">
        <f t="shared" si="350"/>
        <v>2552.4</v>
      </c>
      <c r="N1292" s="7">
        <v>0</v>
      </c>
      <c r="O1292" s="7">
        <f t="shared" si="351"/>
        <v>7632</v>
      </c>
      <c r="P1292" s="7">
        <v>25</v>
      </c>
      <c r="Q1292" s="7">
        <v>0</v>
      </c>
      <c r="R1292" s="7">
        <v>0</v>
      </c>
      <c r="S1292" s="7">
        <v>56</v>
      </c>
      <c r="T1292" s="7">
        <v>100</v>
      </c>
      <c r="U1292" s="7">
        <f t="shared" si="352"/>
        <v>0</v>
      </c>
      <c r="V1292" s="7">
        <v>0</v>
      </c>
      <c r="W1292" s="7">
        <f t="shared" si="360"/>
        <v>181</v>
      </c>
      <c r="X1292" s="7">
        <f t="shared" si="358"/>
        <v>2127.6000000000004</v>
      </c>
      <c r="Y1292" s="7">
        <f t="shared" si="359"/>
        <v>5108.3999999999996</v>
      </c>
      <c r="Z1292" s="7">
        <f t="shared" si="353"/>
        <v>33691.4</v>
      </c>
      <c r="AA1292" s="7" t="s">
        <v>621</v>
      </c>
      <c r="AB1292" s="7">
        <v>2023</v>
      </c>
    </row>
    <row r="1293" spans="1:28" x14ac:dyDescent="0.25">
      <c r="A1293" s="7">
        <v>96</v>
      </c>
      <c r="B1293" s="7" t="s">
        <v>848</v>
      </c>
      <c r="C1293" s="7" t="s">
        <v>103</v>
      </c>
      <c r="D1293" s="7" t="s">
        <v>94</v>
      </c>
      <c r="E1293" s="7" t="s">
        <v>52</v>
      </c>
      <c r="F1293" s="7" t="s">
        <v>100</v>
      </c>
      <c r="G1293" s="7">
        <v>30000</v>
      </c>
      <c r="H1293" s="7">
        <f t="shared" si="354"/>
        <v>28227</v>
      </c>
      <c r="I1293" s="7">
        <f t="shared" si="355"/>
        <v>861</v>
      </c>
      <c r="J1293" s="7">
        <f t="shared" si="347"/>
        <v>2130</v>
      </c>
      <c r="K1293" s="7">
        <f t="shared" si="348"/>
        <v>330.00000000000006</v>
      </c>
      <c r="L1293" s="7">
        <f t="shared" si="349"/>
        <v>912</v>
      </c>
      <c r="M1293" s="7">
        <f t="shared" si="350"/>
        <v>2127</v>
      </c>
      <c r="N1293" s="7">
        <v>0</v>
      </c>
      <c r="O1293" s="7">
        <f t="shared" si="351"/>
        <v>6360</v>
      </c>
      <c r="P1293" s="7">
        <v>25</v>
      </c>
      <c r="Q1293" s="7">
        <v>0</v>
      </c>
      <c r="R1293" s="7">
        <v>0</v>
      </c>
      <c r="S1293" s="7">
        <v>0</v>
      </c>
      <c r="T1293" s="7">
        <v>100</v>
      </c>
      <c r="U1293" s="7">
        <f t="shared" si="352"/>
        <v>0</v>
      </c>
      <c r="V1293" s="7">
        <v>0</v>
      </c>
      <c r="W1293" s="7">
        <f t="shared" si="360"/>
        <v>125</v>
      </c>
      <c r="X1293" s="7">
        <f t="shared" si="358"/>
        <v>1773</v>
      </c>
      <c r="Y1293" s="7">
        <f t="shared" si="359"/>
        <v>4257</v>
      </c>
      <c r="Z1293" s="7">
        <f t="shared" si="353"/>
        <v>28102</v>
      </c>
      <c r="AA1293" s="7" t="s">
        <v>621</v>
      </c>
      <c r="AB1293" s="7">
        <v>2023</v>
      </c>
    </row>
    <row r="1294" spans="1:28" x14ac:dyDescent="0.25">
      <c r="A1294" s="7">
        <v>97</v>
      </c>
      <c r="B1294" s="7" t="s">
        <v>851</v>
      </c>
      <c r="C1294" s="7" t="s">
        <v>103</v>
      </c>
      <c r="D1294" s="7" t="s">
        <v>94</v>
      </c>
      <c r="E1294" s="7" t="s">
        <v>52</v>
      </c>
      <c r="F1294" s="7" t="s">
        <v>100</v>
      </c>
      <c r="G1294" s="7">
        <v>46000</v>
      </c>
      <c r="H1294" s="7">
        <f t="shared" si="354"/>
        <v>43281.4</v>
      </c>
      <c r="I1294" s="7">
        <f t="shared" si="355"/>
        <v>1320.2</v>
      </c>
      <c r="J1294" s="7">
        <f t="shared" si="347"/>
        <v>3265.9999999999995</v>
      </c>
      <c r="K1294" s="7">
        <f t="shared" si="348"/>
        <v>506.00000000000006</v>
      </c>
      <c r="L1294" s="7">
        <f t="shared" si="349"/>
        <v>1398.4</v>
      </c>
      <c r="M1294" s="7">
        <f t="shared" si="350"/>
        <v>3261.4</v>
      </c>
      <c r="N1294" s="7">
        <v>0</v>
      </c>
      <c r="O1294" s="7">
        <f t="shared" si="351"/>
        <v>9752</v>
      </c>
      <c r="P1294" s="7">
        <v>25</v>
      </c>
      <c r="Q1294" s="7">
        <v>0</v>
      </c>
      <c r="R1294" s="7">
        <v>0</v>
      </c>
      <c r="S1294" s="7">
        <v>0</v>
      </c>
      <c r="T1294" s="7">
        <v>100</v>
      </c>
      <c r="U1294" s="7">
        <f t="shared" si="352"/>
        <v>1289.4598750000005</v>
      </c>
      <c r="V1294" s="7">
        <v>0</v>
      </c>
      <c r="W1294" s="7">
        <f t="shared" si="360"/>
        <v>1414.4598750000005</v>
      </c>
      <c r="X1294" s="7">
        <f t="shared" si="358"/>
        <v>2718.6000000000004</v>
      </c>
      <c r="Y1294" s="7">
        <f t="shared" si="359"/>
        <v>6527.4</v>
      </c>
      <c r="Z1294" s="7">
        <f t="shared" si="353"/>
        <v>41866.940125000001</v>
      </c>
      <c r="AA1294" s="7" t="s">
        <v>621</v>
      </c>
      <c r="AB1294" s="7">
        <v>2023</v>
      </c>
    </row>
    <row r="1295" spans="1:28" x14ac:dyDescent="0.25">
      <c r="A1295" s="7">
        <v>98</v>
      </c>
      <c r="B1295" s="7" t="s">
        <v>174</v>
      </c>
      <c r="C1295" s="7" t="s">
        <v>102</v>
      </c>
      <c r="D1295" s="7" t="s">
        <v>94</v>
      </c>
      <c r="E1295" s="7" t="s">
        <v>26</v>
      </c>
      <c r="F1295" s="7" t="s">
        <v>100</v>
      </c>
      <c r="G1295" s="7">
        <v>46000</v>
      </c>
      <c r="H1295" s="7">
        <f t="shared" si="354"/>
        <v>43281.4</v>
      </c>
      <c r="I1295" s="7">
        <f t="shared" si="355"/>
        <v>1320.2</v>
      </c>
      <c r="J1295" s="7">
        <f t="shared" si="347"/>
        <v>3265.9999999999995</v>
      </c>
      <c r="K1295" s="7">
        <f t="shared" si="348"/>
        <v>506.00000000000006</v>
      </c>
      <c r="L1295" s="7">
        <f t="shared" si="349"/>
        <v>1398.4</v>
      </c>
      <c r="M1295" s="7">
        <f t="shared" si="350"/>
        <v>3261.4</v>
      </c>
      <c r="N1295" s="7">
        <v>0</v>
      </c>
      <c r="O1295" s="7">
        <f t="shared" si="351"/>
        <v>9752</v>
      </c>
      <c r="P1295" s="7">
        <v>25</v>
      </c>
      <c r="Q1295" s="7">
        <v>0</v>
      </c>
      <c r="R1295" s="7">
        <v>0</v>
      </c>
      <c r="S1295" s="7">
        <v>0</v>
      </c>
      <c r="T1295" s="7">
        <v>100</v>
      </c>
      <c r="U1295" s="7">
        <f t="shared" si="352"/>
        <v>1289.4598750000005</v>
      </c>
      <c r="V1295" s="7">
        <v>0</v>
      </c>
      <c r="W1295" s="7">
        <f t="shared" si="360"/>
        <v>1414.4598750000005</v>
      </c>
      <c r="X1295" s="7">
        <f t="shared" si="358"/>
        <v>2718.6000000000004</v>
      </c>
      <c r="Y1295" s="7">
        <f t="shared" si="359"/>
        <v>6527.4</v>
      </c>
      <c r="Z1295" s="7">
        <f t="shared" si="353"/>
        <v>41866.940125000001</v>
      </c>
      <c r="AA1295" s="7" t="s">
        <v>621</v>
      </c>
      <c r="AB1295" s="7">
        <v>2023</v>
      </c>
    </row>
    <row r="1296" spans="1:28" x14ac:dyDescent="0.25">
      <c r="A1296" s="7">
        <v>99</v>
      </c>
      <c r="B1296" s="7" t="s">
        <v>856</v>
      </c>
      <c r="C1296" s="7" t="s">
        <v>103</v>
      </c>
      <c r="D1296" s="7" t="s">
        <v>94</v>
      </c>
      <c r="E1296" s="7" t="s">
        <v>857</v>
      </c>
      <c r="F1296" s="7" t="s">
        <v>100</v>
      </c>
      <c r="G1296" s="7">
        <v>46000</v>
      </c>
      <c r="H1296" s="7">
        <f t="shared" si="354"/>
        <v>43281.4</v>
      </c>
      <c r="I1296" s="7">
        <f t="shared" si="355"/>
        <v>1320.2</v>
      </c>
      <c r="J1296" s="7">
        <f t="shared" si="347"/>
        <v>3265.9999999999995</v>
      </c>
      <c r="K1296" s="7">
        <f t="shared" si="348"/>
        <v>506.00000000000006</v>
      </c>
      <c r="L1296" s="7">
        <f t="shared" si="349"/>
        <v>1398.4</v>
      </c>
      <c r="M1296" s="7">
        <f t="shared" si="350"/>
        <v>3261.4</v>
      </c>
      <c r="N1296" s="7">
        <v>0</v>
      </c>
      <c r="O1296" s="7">
        <f t="shared" si="351"/>
        <v>9752</v>
      </c>
      <c r="P1296" s="7">
        <v>25</v>
      </c>
      <c r="Q1296" s="7">
        <v>0</v>
      </c>
      <c r="R1296" s="7">
        <v>0</v>
      </c>
      <c r="S1296" s="7">
        <v>872.91</v>
      </c>
      <c r="T1296" s="7">
        <v>100</v>
      </c>
      <c r="U1296" s="7">
        <f t="shared" si="352"/>
        <v>1289.4598750000005</v>
      </c>
      <c r="V1296" s="7">
        <v>0</v>
      </c>
      <c r="W1296" s="7">
        <f t="shared" si="360"/>
        <v>2287.3698750000003</v>
      </c>
      <c r="X1296" s="7">
        <f t="shared" si="358"/>
        <v>2718.6000000000004</v>
      </c>
      <c r="Y1296" s="7">
        <f t="shared" si="359"/>
        <v>6527.4</v>
      </c>
      <c r="Z1296" s="7">
        <f t="shared" si="353"/>
        <v>40994.030124999997</v>
      </c>
      <c r="AA1296" s="7" t="s">
        <v>621</v>
      </c>
      <c r="AB1296" s="7">
        <v>2023</v>
      </c>
    </row>
    <row r="1297" spans="1:28" x14ac:dyDescent="0.25">
      <c r="A1297" s="7">
        <v>100</v>
      </c>
      <c r="B1297" s="7" t="s">
        <v>858</v>
      </c>
      <c r="C1297" s="7" t="s">
        <v>103</v>
      </c>
      <c r="D1297" s="7" t="s">
        <v>94</v>
      </c>
      <c r="E1297" s="7" t="s">
        <v>52</v>
      </c>
      <c r="F1297" s="7" t="s">
        <v>100</v>
      </c>
      <c r="G1297" s="7">
        <v>36000</v>
      </c>
      <c r="H1297" s="7">
        <f t="shared" si="354"/>
        <v>33872.400000000001</v>
      </c>
      <c r="I1297" s="7">
        <f t="shared" si="355"/>
        <v>1033.2</v>
      </c>
      <c r="J1297" s="7">
        <f t="shared" si="347"/>
        <v>2555.9999999999995</v>
      </c>
      <c r="K1297" s="7">
        <f t="shared" si="348"/>
        <v>396.00000000000006</v>
      </c>
      <c r="L1297" s="7">
        <f t="shared" si="349"/>
        <v>1094.4000000000001</v>
      </c>
      <c r="M1297" s="7">
        <f t="shared" si="350"/>
        <v>2552.4</v>
      </c>
      <c r="N1297" s="7">
        <v>0</v>
      </c>
      <c r="O1297" s="7">
        <f t="shared" si="351"/>
        <v>7632</v>
      </c>
      <c r="P1297" s="7">
        <v>25</v>
      </c>
      <c r="Q1297" s="7">
        <v>0</v>
      </c>
      <c r="R1297" s="7">
        <v>0</v>
      </c>
      <c r="S1297" s="7">
        <v>1191.5899999999999</v>
      </c>
      <c r="T1297" s="7">
        <v>100</v>
      </c>
      <c r="U1297" s="7">
        <f t="shared" si="352"/>
        <v>0</v>
      </c>
      <c r="V1297" s="7">
        <v>0</v>
      </c>
      <c r="W1297" s="7">
        <f t="shared" si="360"/>
        <v>1316.59</v>
      </c>
      <c r="X1297" s="7">
        <f t="shared" si="358"/>
        <v>2127.6000000000004</v>
      </c>
      <c r="Y1297" s="7">
        <f t="shared" si="359"/>
        <v>5108.3999999999996</v>
      </c>
      <c r="Z1297" s="7">
        <f t="shared" si="353"/>
        <v>32555.809999999998</v>
      </c>
      <c r="AA1297" s="7" t="s">
        <v>621</v>
      </c>
      <c r="AB1297" s="7">
        <v>2023</v>
      </c>
    </row>
    <row r="1298" spans="1:28" x14ac:dyDescent="0.25">
      <c r="A1298" s="7">
        <v>101</v>
      </c>
      <c r="B1298" s="7" t="s">
        <v>859</v>
      </c>
      <c r="C1298" s="7" t="s">
        <v>102</v>
      </c>
      <c r="D1298" s="7" t="s">
        <v>6</v>
      </c>
      <c r="E1298" s="7" t="s">
        <v>26</v>
      </c>
      <c r="F1298" s="7" t="s">
        <v>100</v>
      </c>
      <c r="G1298" s="7">
        <v>36000</v>
      </c>
      <c r="H1298" s="7">
        <f t="shared" si="354"/>
        <v>33872.400000000001</v>
      </c>
      <c r="I1298" s="7">
        <f t="shared" si="355"/>
        <v>1033.2</v>
      </c>
      <c r="J1298" s="7">
        <f t="shared" si="347"/>
        <v>2555.9999999999995</v>
      </c>
      <c r="K1298" s="7">
        <f t="shared" si="348"/>
        <v>396.00000000000006</v>
      </c>
      <c r="L1298" s="7">
        <f t="shared" si="349"/>
        <v>1094.4000000000001</v>
      </c>
      <c r="M1298" s="7">
        <f t="shared" si="350"/>
        <v>2552.4</v>
      </c>
      <c r="N1298" s="7">
        <v>0</v>
      </c>
      <c r="O1298" s="7">
        <f t="shared" si="351"/>
        <v>7632</v>
      </c>
      <c r="P1298" s="7">
        <v>25</v>
      </c>
      <c r="Q1298" s="7">
        <v>0</v>
      </c>
      <c r="R1298" s="7">
        <v>0</v>
      </c>
      <c r="S1298" s="7">
        <v>0</v>
      </c>
      <c r="T1298" s="7">
        <v>100</v>
      </c>
      <c r="U1298" s="7">
        <f t="shared" si="352"/>
        <v>0</v>
      </c>
      <c r="V1298" s="7">
        <v>0</v>
      </c>
      <c r="W1298" s="7">
        <f t="shared" si="360"/>
        <v>125</v>
      </c>
      <c r="X1298" s="7">
        <f t="shared" si="358"/>
        <v>2127.6000000000004</v>
      </c>
      <c r="Y1298" s="7">
        <f t="shared" si="359"/>
        <v>5108.3999999999996</v>
      </c>
      <c r="Z1298" s="7">
        <f t="shared" si="353"/>
        <v>33747.4</v>
      </c>
      <c r="AA1298" s="7" t="s">
        <v>621</v>
      </c>
      <c r="AB1298" s="7">
        <v>2023</v>
      </c>
    </row>
    <row r="1299" spans="1:28" x14ac:dyDescent="0.25">
      <c r="A1299" s="7">
        <v>102</v>
      </c>
      <c r="B1299" s="7" t="s">
        <v>860</v>
      </c>
      <c r="C1299" s="7" t="s">
        <v>103</v>
      </c>
      <c r="D1299" s="7" t="s">
        <v>861</v>
      </c>
      <c r="E1299" s="7" t="s">
        <v>862</v>
      </c>
      <c r="F1299" s="7" t="s">
        <v>100</v>
      </c>
      <c r="G1299" s="7">
        <v>30000</v>
      </c>
      <c r="H1299" s="7">
        <f t="shared" si="354"/>
        <v>28227</v>
      </c>
      <c r="I1299" s="7">
        <f t="shared" si="355"/>
        <v>861</v>
      </c>
      <c r="J1299" s="7">
        <f t="shared" si="347"/>
        <v>2130</v>
      </c>
      <c r="K1299" s="7">
        <f t="shared" si="348"/>
        <v>330.00000000000006</v>
      </c>
      <c r="L1299" s="7">
        <f t="shared" si="349"/>
        <v>912</v>
      </c>
      <c r="M1299" s="7">
        <f t="shared" si="350"/>
        <v>2127</v>
      </c>
      <c r="N1299" s="7">
        <v>0</v>
      </c>
      <c r="O1299" s="7">
        <f t="shared" si="351"/>
        <v>6360</v>
      </c>
      <c r="P1299" s="7">
        <v>25</v>
      </c>
      <c r="Q1299" s="7">
        <v>0</v>
      </c>
      <c r="R1299" s="7">
        <v>0</v>
      </c>
      <c r="S1299" s="7">
        <v>407.8</v>
      </c>
      <c r="T1299" s="7">
        <v>100</v>
      </c>
      <c r="U1299" s="7">
        <f t="shared" si="352"/>
        <v>0</v>
      </c>
      <c r="V1299" s="7">
        <v>0</v>
      </c>
      <c r="W1299" s="7">
        <f t="shared" si="360"/>
        <v>532.79999999999995</v>
      </c>
      <c r="X1299" s="7">
        <f t="shared" si="358"/>
        <v>1773</v>
      </c>
      <c r="Y1299" s="7">
        <f t="shared" si="359"/>
        <v>4257</v>
      </c>
      <c r="Z1299" s="7">
        <f t="shared" si="353"/>
        <v>27694.2</v>
      </c>
      <c r="AA1299" s="7" t="s">
        <v>621</v>
      </c>
      <c r="AB1299" s="7">
        <v>2023</v>
      </c>
    </row>
    <row r="1300" spans="1:28" x14ac:dyDescent="0.25">
      <c r="A1300" s="7">
        <v>103</v>
      </c>
      <c r="B1300" s="7" t="s">
        <v>176</v>
      </c>
      <c r="C1300" s="7" t="s">
        <v>102</v>
      </c>
      <c r="D1300" s="7" t="s">
        <v>94</v>
      </c>
      <c r="E1300" s="7" t="s">
        <v>26</v>
      </c>
      <c r="F1300" s="7" t="s">
        <v>100</v>
      </c>
      <c r="G1300" s="7">
        <v>36000</v>
      </c>
      <c r="H1300" s="7">
        <f t="shared" si="354"/>
        <v>33872.400000000001</v>
      </c>
      <c r="I1300" s="7">
        <f t="shared" si="355"/>
        <v>1033.2</v>
      </c>
      <c r="J1300" s="7">
        <f t="shared" si="347"/>
        <v>2555.9999999999995</v>
      </c>
      <c r="K1300" s="7">
        <f t="shared" si="348"/>
        <v>396.00000000000006</v>
      </c>
      <c r="L1300" s="7">
        <f t="shared" si="349"/>
        <v>1094.4000000000001</v>
      </c>
      <c r="M1300" s="7">
        <f t="shared" si="350"/>
        <v>2552.4</v>
      </c>
      <c r="N1300" s="7">
        <v>0</v>
      </c>
      <c r="O1300" s="7">
        <f t="shared" si="351"/>
        <v>7632</v>
      </c>
      <c r="P1300" s="7">
        <v>25</v>
      </c>
      <c r="Q1300" s="7">
        <v>0</v>
      </c>
      <c r="R1300" s="7">
        <v>0</v>
      </c>
      <c r="S1300" s="7">
        <v>0</v>
      </c>
      <c r="T1300" s="7">
        <v>100</v>
      </c>
      <c r="U1300" s="7">
        <f t="shared" si="352"/>
        <v>0</v>
      </c>
      <c r="V1300" s="7">
        <v>0</v>
      </c>
      <c r="W1300" s="7">
        <f t="shared" si="360"/>
        <v>125</v>
      </c>
      <c r="X1300" s="7">
        <f t="shared" si="358"/>
        <v>2127.6000000000004</v>
      </c>
      <c r="Y1300" s="7">
        <f t="shared" si="359"/>
        <v>5108.3999999999996</v>
      </c>
      <c r="Z1300" s="7">
        <f t="shared" si="353"/>
        <v>33747.4</v>
      </c>
      <c r="AA1300" s="7" t="s">
        <v>621</v>
      </c>
      <c r="AB1300" s="7">
        <v>2023</v>
      </c>
    </row>
    <row r="1301" spans="1:28" x14ac:dyDescent="0.25">
      <c r="A1301" s="7">
        <v>104</v>
      </c>
      <c r="B1301" s="7" t="s">
        <v>850</v>
      </c>
      <c r="C1301" s="7" t="s">
        <v>102</v>
      </c>
      <c r="D1301" s="7" t="s">
        <v>94</v>
      </c>
      <c r="E1301" s="7" t="s">
        <v>765</v>
      </c>
      <c r="F1301" s="7" t="s">
        <v>100</v>
      </c>
      <c r="G1301" s="7">
        <v>20000</v>
      </c>
      <c r="H1301" s="7">
        <f t="shared" si="354"/>
        <v>18818</v>
      </c>
      <c r="I1301" s="7">
        <f t="shared" si="355"/>
        <v>574</v>
      </c>
      <c r="J1301" s="7">
        <f t="shared" si="347"/>
        <v>1419.9999999999998</v>
      </c>
      <c r="K1301" s="7">
        <f t="shared" si="348"/>
        <v>220.00000000000003</v>
      </c>
      <c r="L1301" s="7">
        <f t="shared" si="349"/>
        <v>608</v>
      </c>
      <c r="M1301" s="7">
        <f t="shared" si="350"/>
        <v>1418</v>
      </c>
      <c r="N1301" s="7">
        <v>0</v>
      </c>
      <c r="O1301" s="7">
        <f t="shared" si="351"/>
        <v>4240</v>
      </c>
      <c r="P1301" s="7">
        <v>25</v>
      </c>
      <c r="Q1301" s="7">
        <v>0</v>
      </c>
      <c r="R1301" s="7">
        <v>0</v>
      </c>
      <c r="S1301" s="7">
        <v>0</v>
      </c>
      <c r="T1301" s="7">
        <v>100</v>
      </c>
      <c r="U1301" s="7">
        <f t="shared" si="352"/>
        <v>0</v>
      </c>
      <c r="V1301" s="7">
        <v>0</v>
      </c>
      <c r="W1301" s="7">
        <f t="shared" si="360"/>
        <v>125</v>
      </c>
      <c r="X1301" s="7">
        <f t="shared" si="358"/>
        <v>1182</v>
      </c>
      <c r="Y1301" s="7">
        <f t="shared" si="359"/>
        <v>2838</v>
      </c>
      <c r="Z1301" s="7">
        <f t="shared" si="353"/>
        <v>18693</v>
      </c>
      <c r="AA1301" s="7" t="s">
        <v>621</v>
      </c>
      <c r="AB1301" s="7">
        <v>2023</v>
      </c>
    </row>
    <row r="1302" spans="1:28" x14ac:dyDescent="0.25">
      <c r="A1302" s="7">
        <v>1</v>
      </c>
      <c r="B1302" s="7" t="s">
        <v>807</v>
      </c>
      <c r="C1302" s="7" t="s">
        <v>103</v>
      </c>
      <c r="D1302" s="7" t="s">
        <v>826</v>
      </c>
      <c r="E1302" s="7" t="s">
        <v>27</v>
      </c>
      <c r="F1302" s="7" t="s">
        <v>98</v>
      </c>
      <c r="G1302" s="7">
        <v>360000</v>
      </c>
      <c r="H1302" s="7">
        <f>+G1302-(I1302+L1302+N1302)</f>
        <v>344144.09</v>
      </c>
      <c r="I1302" s="7">
        <f>IF(G1302&lt;=325250,G1302*2.87%,9334.68)</f>
        <v>9334.68</v>
      </c>
      <c r="J1302" s="7">
        <f>IF(G1302&lt;=325250,G1302*7.1%,23092.75)</f>
        <v>23092.75</v>
      </c>
      <c r="K1302" s="7">
        <f>IF(G1302&lt;=65050,G1302*1.1%,715.55)</f>
        <v>715.55</v>
      </c>
      <c r="L1302" s="7">
        <f>IF(G1302&lt;=162625,G1302*3.04%,4943.8)</f>
        <v>4943.8</v>
      </c>
      <c r="M1302" s="7">
        <f>IF(G1302&lt;=162625,G1302*7.09%,11530.11)</f>
        <v>11530.11</v>
      </c>
      <c r="N1302" s="7">
        <v>1577.43</v>
      </c>
      <c r="O1302" s="7">
        <f>+I1302+J1302+K1302+L1302+M1302+N1302</f>
        <v>51194.320000000007</v>
      </c>
      <c r="P1302" s="7">
        <v>25</v>
      </c>
      <c r="Q1302" s="7">
        <v>0</v>
      </c>
      <c r="R1302" s="7">
        <v>0</v>
      </c>
      <c r="S1302" s="7">
        <v>1328.8</v>
      </c>
      <c r="T1302" s="7">
        <v>0</v>
      </c>
      <c r="U1302" s="7">
        <f>IF((H1302*12)&gt;867123.01,(79776+(((H1302*12)-867123.01)*0.25))/12,IF((H1302*12)&gt;624329.01,(31216+(((H1302*12)-624329.01)*0.2))/12,IF((H1302*12)&gt;416220.01,(((H1302*12)-416220.01)*0.15)/12,0)))</f>
        <v>74618.959791666668</v>
      </c>
      <c r="V1302" s="7">
        <v>0</v>
      </c>
      <c r="W1302" s="7">
        <f>P1302+Q1302+R1302+S1302+T1302+U1302</f>
        <v>75972.759791666671</v>
      </c>
      <c r="X1302" s="7">
        <f>+I1302+L1302+N1302</f>
        <v>15855.91</v>
      </c>
      <c r="Y1302" s="7">
        <f>+J1302+M1302</f>
        <v>34622.86</v>
      </c>
      <c r="Z1302" s="7">
        <f>+G1302-(W1302+X1302)</f>
        <v>268171.33020833333</v>
      </c>
      <c r="AA1302" s="7" t="s">
        <v>623</v>
      </c>
      <c r="AB1302" s="7">
        <v>2023</v>
      </c>
    </row>
    <row r="1303" spans="1:28" x14ac:dyDescent="0.25">
      <c r="A1303" s="7">
        <v>2</v>
      </c>
      <c r="B1303" s="7" t="s">
        <v>784</v>
      </c>
      <c r="C1303" s="7" t="s">
        <v>102</v>
      </c>
      <c r="D1303" s="7" t="s">
        <v>19</v>
      </c>
      <c r="E1303" s="7" t="s">
        <v>71</v>
      </c>
      <c r="F1303" s="7" t="s">
        <v>98</v>
      </c>
      <c r="G1303" s="7">
        <v>300000</v>
      </c>
      <c r="H1303" s="7">
        <f>+G1303-(I1303+L1303+N1303)</f>
        <v>286446.2</v>
      </c>
      <c r="I1303" s="7">
        <f>IF(G1303&lt;=325250,G1303*2.87%,9334.68)</f>
        <v>8610</v>
      </c>
      <c r="J1303" s="7">
        <f t="shared" ref="J1303:J1366" si="361">IF(G1303&lt;=325250,G1303*7.1%,23092.75)</f>
        <v>21299.999999999996</v>
      </c>
      <c r="K1303" s="7">
        <f t="shared" ref="K1303:K1366" si="362">IF(G1303&lt;=65050,G1303*1.1%,715.55)</f>
        <v>715.55</v>
      </c>
      <c r="L1303" s="7">
        <f t="shared" ref="L1303:L1366" si="363">IF(G1303&lt;=162625,G1303*3.04%,4943.8)</f>
        <v>4943.8</v>
      </c>
      <c r="M1303" s="7">
        <f t="shared" ref="M1303:M1366" si="364">IF(G1303&lt;=162625,G1303*7.09%,11530.11)</f>
        <v>11530.11</v>
      </c>
      <c r="N1303" s="7">
        <v>0</v>
      </c>
      <c r="O1303" s="7">
        <f t="shared" ref="O1303:O1366" si="365">+I1303+J1303+K1303+L1303+M1303+N1303</f>
        <v>47099.46</v>
      </c>
      <c r="P1303" s="7">
        <v>25</v>
      </c>
      <c r="Q1303" s="7">
        <v>0</v>
      </c>
      <c r="R1303" s="7">
        <v>0</v>
      </c>
      <c r="S1303" s="7">
        <v>0</v>
      </c>
      <c r="T1303" s="7">
        <v>0</v>
      </c>
      <c r="U1303" s="7">
        <f t="shared" ref="U1303:U1366" si="366">IF((H1303*12)&gt;867123.01,(79776+(((H1303*12)-867123.01)*0.25))/12,IF((H1303*12)&gt;624329.01,(31216+(((H1303*12)-624329.01)*0.2))/12,IF((H1303*12)&gt;416220.01,(((H1303*12)-416220.01)*0.15)/12,0)))</f>
        <v>60194.487291666679</v>
      </c>
      <c r="V1303" s="7">
        <v>0</v>
      </c>
      <c r="W1303" s="7">
        <f t="shared" ref="W1303:W1321" si="367">P1303+Q1303+R1303+S1303+T1303+U1303</f>
        <v>60219.487291666679</v>
      </c>
      <c r="X1303" s="7">
        <f t="shared" ref="X1303:X1362" si="368">+I1303+L1303+N1303</f>
        <v>13553.8</v>
      </c>
      <c r="Y1303" s="7">
        <f t="shared" ref="Y1303:Y1317" si="369">+J1303+M1303</f>
        <v>32830.11</v>
      </c>
      <c r="Z1303" s="7">
        <f t="shared" ref="Z1303:Z1366" si="370">+G1303-(W1303+X1303)</f>
        <v>226226.71270833333</v>
      </c>
      <c r="AA1303" s="7" t="s">
        <v>623</v>
      </c>
      <c r="AB1303" s="7">
        <v>2023</v>
      </c>
    </row>
    <row r="1304" spans="1:28" x14ac:dyDescent="0.25">
      <c r="A1304" s="7">
        <v>3</v>
      </c>
      <c r="B1304" s="7" t="s">
        <v>110</v>
      </c>
      <c r="C1304" s="7" t="s">
        <v>103</v>
      </c>
      <c r="D1304" s="7" t="s">
        <v>10</v>
      </c>
      <c r="E1304" s="7" t="s">
        <v>53</v>
      </c>
      <c r="F1304" s="7" t="s">
        <v>98</v>
      </c>
      <c r="G1304" s="7">
        <v>300000</v>
      </c>
      <c r="H1304" s="7">
        <f t="shared" ref="H1304:H1367" si="371">+G1304-(I1304+L1304+N1304)</f>
        <v>284868.77</v>
      </c>
      <c r="I1304" s="7">
        <f t="shared" ref="I1304:I1367" si="372">IF(G1304&lt;=325250,G1304*2.87%,9334.68)</f>
        <v>8610</v>
      </c>
      <c r="J1304" s="7">
        <f t="shared" si="361"/>
        <v>21299.999999999996</v>
      </c>
      <c r="K1304" s="7">
        <f t="shared" si="362"/>
        <v>715.55</v>
      </c>
      <c r="L1304" s="7">
        <f t="shared" si="363"/>
        <v>4943.8</v>
      </c>
      <c r="M1304" s="7">
        <f t="shared" si="364"/>
        <v>11530.11</v>
      </c>
      <c r="N1304" s="7">
        <v>1577.43</v>
      </c>
      <c r="O1304" s="7">
        <f t="shared" si="365"/>
        <v>48676.89</v>
      </c>
      <c r="P1304" s="7">
        <v>25</v>
      </c>
      <c r="Q1304" s="7">
        <v>0</v>
      </c>
      <c r="R1304" s="7">
        <v>0</v>
      </c>
      <c r="S1304" s="7">
        <v>1328.8</v>
      </c>
      <c r="T1304" s="7">
        <v>0</v>
      </c>
      <c r="U1304" s="7">
        <f t="shared" si="366"/>
        <v>59800.129791666674</v>
      </c>
      <c r="V1304" s="7">
        <v>0</v>
      </c>
      <c r="W1304" s="7">
        <f t="shared" si="367"/>
        <v>61153.929791666676</v>
      </c>
      <c r="X1304" s="7">
        <f t="shared" si="368"/>
        <v>15131.23</v>
      </c>
      <c r="Y1304" s="7">
        <f t="shared" si="369"/>
        <v>32830.11</v>
      </c>
      <c r="Z1304" s="7">
        <f t="shared" si="370"/>
        <v>223714.84020833333</v>
      </c>
      <c r="AA1304" s="7" t="s">
        <v>623</v>
      </c>
      <c r="AB1304" s="7">
        <v>2023</v>
      </c>
    </row>
    <row r="1305" spans="1:28" x14ac:dyDescent="0.25">
      <c r="A1305" s="7">
        <v>4</v>
      </c>
      <c r="B1305" s="7" t="s">
        <v>115</v>
      </c>
      <c r="C1305" s="7" t="s">
        <v>103</v>
      </c>
      <c r="D1305" s="7" t="s">
        <v>21</v>
      </c>
      <c r="E1305" s="7" t="s">
        <v>81</v>
      </c>
      <c r="F1305" s="7" t="s">
        <v>84</v>
      </c>
      <c r="G1305" s="7">
        <v>185000</v>
      </c>
      <c r="H1305" s="7">
        <f>+G1305-(I1305+L1305+N1305)</f>
        <v>170014.41</v>
      </c>
      <c r="I1305" s="7">
        <f t="shared" si="372"/>
        <v>5309.5</v>
      </c>
      <c r="J1305" s="7">
        <f t="shared" si="361"/>
        <v>13134.999999999998</v>
      </c>
      <c r="K1305" s="7">
        <f t="shared" si="362"/>
        <v>715.55</v>
      </c>
      <c r="L1305" s="7">
        <f t="shared" si="363"/>
        <v>4943.8</v>
      </c>
      <c r="M1305" s="7">
        <f t="shared" si="364"/>
        <v>11530.11</v>
      </c>
      <c r="N1305" s="7">
        <v>4732.29</v>
      </c>
      <c r="O1305" s="7">
        <f t="shared" si="365"/>
        <v>40366.25</v>
      </c>
      <c r="P1305" s="7">
        <v>25</v>
      </c>
      <c r="Q1305" s="7">
        <v>38886.51</v>
      </c>
      <c r="R1305" s="7">
        <v>0</v>
      </c>
      <c r="S1305" s="7">
        <v>2657.6</v>
      </c>
      <c r="T1305" s="7">
        <v>100</v>
      </c>
      <c r="U1305" s="7">
        <f t="shared" si="366"/>
        <v>31086.539791666666</v>
      </c>
      <c r="V1305" s="7">
        <v>0</v>
      </c>
      <c r="W1305" s="7">
        <f t="shared" si="367"/>
        <v>72755.64979166667</v>
      </c>
      <c r="X1305" s="7">
        <f t="shared" si="368"/>
        <v>14985.59</v>
      </c>
      <c r="Y1305" s="7">
        <f t="shared" si="369"/>
        <v>24665.11</v>
      </c>
      <c r="Z1305" s="7">
        <f t="shared" si="370"/>
        <v>97258.760208333333</v>
      </c>
      <c r="AA1305" s="7" t="s">
        <v>623</v>
      </c>
      <c r="AB1305" s="7">
        <v>2023</v>
      </c>
    </row>
    <row r="1306" spans="1:28" x14ac:dyDescent="0.25">
      <c r="A1306" s="7">
        <v>5</v>
      </c>
      <c r="B1306" s="7" t="s">
        <v>116</v>
      </c>
      <c r="C1306" s="7" t="s">
        <v>102</v>
      </c>
      <c r="D1306" s="7" t="s">
        <v>4</v>
      </c>
      <c r="E1306" s="7" t="s">
        <v>91</v>
      </c>
      <c r="F1306" s="7" t="s">
        <v>84</v>
      </c>
      <c r="G1306" s="7">
        <v>185000</v>
      </c>
      <c r="H1306" s="7">
        <f t="shared" si="371"/>
        <v>174746.7</v>
      </c>
      <c r="I1306" s="7">
        <f t="shared" si="372"/>
        <v>5309.5</v>
      </c>
      <c r="J1306" s="7">
        <f t="shared" si="361"/>
        <v>13134.999999999998</v>
      </c>
      <c r="K1306" s="7">
        <f t="shared" si="362"/>
        <v>715.55</v>
      </c>
      <c r="L1306" s="7">
        <f t="shared" si="363"/>
        <v>4943.8</v>
      </c>
      <c r="M1306" s="7">
        <f t="shared" si="364"/>
        <v>11530.11</v>
      </c>
      <c r="N1306" s="7">
        <v>0</v>
      </c>
      <c r="O1306" s="7">
        <f t="shared" si="365"/>
        <v>35633.96</v>
      </c>
      <c r="P1306" s="7">
        <v>25</v>
      </c>
      <c r="Q1306" s="7">
        <v>12441.85</v>
      </c>
      <c r="R1306" s="7">
        <v>0</v>
      </c>
      <c r="S1306" s="7">
        <v>1328.8</v>
      </c>
      <c r="T1306" s="7">
        <v>100</v>
      </c>
      <c r="U1306" s="7">
        <f t="shared" si="366"/>
        <v>32269.612291666668</v>
      </c>
      <c r="V1306" s="7">
        <v>0</v>
      </c>
      <c r="W1306" s="7">
        <f t="shared" si="367"/>
        <v>46165.262291666666</v>
      </c>
      <c r="X1306" s="7">
        <f t="shared" si="368"/>
        <v>10253.299999999999</v>
      </c>
      <c r="Y1306" s="7">
        <f t="shared" si="369"/>
        <v>24665.11</v>
      </c>
      <c r="Z1306" s="7">
        <f t="shared" si="370"/>
        <v>128581.43770833334</v>
      </c>
      <c r="AA1306" s="7" t="s">
        <v>623</v>
      </c>
      <c r="AB1306" s="7">
        <v>2023</v>
      </c>
    </row>
    <row r="1307" spans="1:28" x14ac:dyDescent="0.25">
      <c r="A1307" s="7">
        <v>6</v>
      </c>
      <c r="B1307" s="7" t="s">
        <v>117</v>
      </c>
      <c r="C1307" s="7" t="s">
        <v>102</v>
      </c>
      <c r="D1307" s="7" t="s">
        <v>793</v>
      </c>
      <c r="E1307" s="7" t="s">
        <v>794</v>
      </c>
      <c r="F1307" s="7" t="s">
        <v>84</v>
      </c>
      <c r="G1307" s="7">
        <v>185000</v>
      </c>
      <c r="H1307" s="7">
        <f t="shared" si="371"/>
        <v>171591.84</v>
      </c>
      <c r="I1307" s="7">
        <f t="shared" si="372"/>
        <v>5309.5</v>
      </c>
      <c r="J1307" s="7">
        <f t="shared" si="361"/>
        <v>13134.999999999998</v>
      </c>
      <c r="K1307" s="7">
        <f t="shared" si="362"/>
        <v>715.55</v>
      </c>
      <c r="L1307" s="7">
        <f t="shared" si="363"/>
        <v>4943.8</v>
      </c>
      <c r="M1307" s="7">
        <f t="shared" si="364"/>
        <v>11530.11</v>
      </c>
      <c r="N1307" s="7">
        <v>3154.86</v>
      </c>
      <c r="O1307" s="7">
        <f t="shared" si="365"/>
        <v>38788.82</v>
      </c>
      <c r="P1307" s="7">
        <v>25</v>
      </c>
      <c r="Q1307" s="7">
        <v>0</v>
      </c>
      <c r="R1307" s="7">
        <v>0</v>
      </c>
      <c r="S1307" s="7">
        <v>2657.6</v>
      </c>
      <c r="T1307" s="7">
        <v>100</v>
      </c>
      <c r="U1307" s="7">
        <f t="shared" si="366"/>
        <v>31480.897291666668</v>
      </c>
      <c r="V1307" s="7">
        <v>0</v>
      </c>
      <c r="W1307" s="7">
        <f t="shared" si="367"/>
        <v>34263.497291666667</v>
      </c>
      <c r="X1307" s="7">
        <f t="shared" si="368"/>
        <v>13408.16</v>
      </c>
      <c r="Y1307" s="7">
        <f t="shared" si="369"/>
        <v>24665.11</v>
      </c>
      <c r="Z1307" s="7">
        <f t="shared" si="370"/>
        <v>137328.34270833334</v>
      </c>
      <c r="AA1307" s="7" t="s">
        <v>623</v>
      </c>
      <c r="AB1307" s="7">
        <v>2023</v>
      </c>
    </row>
    <row r="1308" spans="1:28" x14ac:dyDescent="0.25">
      <c r="A1308" s="7">
        <v>7</v>
      </c>
      <c r="B1308" s="7" t="s">
        <v>119</v>
      </c>
      <c r="C1308" s="7" t="s">
        <v>103</v>
      </c>
      <c r="D1308" s="7" t="s">
        <v>10</v>
      </c>
      <c r="E1308" s="7" t="s">
        <v>827</v>
      </c>
      <c r="F1308" s="7" t="s">
        <v>84</v>
      </c>
      <c r="G1308" s="7">
        <v>170000</v>
      </c>
      <c r="H1308" s="7">
        <f t="shared" si="371"/>
        <v>160177.20000000001</v>
      </c>
      <c r="I1308" s="7">
        <f t="shared" si="372"/>
        <v>4879</v>
      </c>
      <c r="J1308" s="7">
        <f t="shared" si="361"/>
        <v>12069.999999999998</v>
      </c>
      <c r="K1308" s="7">
        <f t="shared" si="362"/>
        <v>715.55</v>
      </c>
      <c r="L1308" s="7">
        <f t="shared" si="363"/>
        <v>4943.8</v>
      </c>
      <c r="M1308" s="7">
        <f t="shared" si="364"/>
        <v>11530.11</v>
      </c>
      <c r="N1308" s="7">
        <v>0</v>
      </c>
      <c r="O1308" s="7">
        <f t="shared" si="365"/>
        <v>34138.46</v>
      </c>
      <c r="P1308" s="7">
        <v>25</v>
      </c>
      <c r="Q1308" s="7">
        <v>11358.49</v>
      </c>
      <c r="R1308" s="7">
        <v>0</v>
      </c>
      <c r="S1308" s="7">
        <v>1328.8</v>
      </c>
      <c r="T1308" s="7">
        <v>100</v>
      </c>
      <c r="U1308" s="7">
        <f t="shared" si="366"/>
        <v>28627.237291666668</v>
      </c>
      <c r="V1308" s="7">
        <v>0</v>
      </c>
      <c r="W1308" s="7">
        <f t="shared" si="367"/>
        <v>41439.527291666665</v>
      </c>
      <c r="X1308" s="7">
        <f t="shared" si="368"/>
        <v>9822.7999999999993</v>
      </c>
      <c r="Y1308" s="7">
        <f t="shared" si="369"/>
        <v>23600.11</v>
      </c>
      <c r="Z1308" s="7">
        <f t="shared" si="370"/>
        <v>118737.67270833334</v>
      </c>
      <c r="AA1308" s="7" t="s">
        <v>623</v>
      </c>
      <c r="AB1308" s="7">
        <v>2023</v>
      </c>
    </row>
    <row r="1309" spans="1:28" x14ac:dyDescent="0.25">
      <c r="A1309" s="7">
        <v>8</v>
      </c>
      <c r="B1309" s="7" t="s">
        <v>121</v>
      </c>
      <c r="C1309" s="7" t="s">
        <v>102</v>
      </c>
      <c r="D1309" s="7" t="s">
        <v>21</v>
      </c>
      <c r="E1309" s="7" t="s">
        <v>48</v>
      </c>
      <c r="F1309" s="7" t="s">
        <v>84</v>
      </c>
      <c r="G1309" s="7">
        <v>155000</v>
      </c>
      <c r="H1309" s="7">
        <f t="shared" si="371"/>
        <v>144262.07</v>
      </c>
      <c r="I1309" s="7">
        <f t="shared" si="372"/>
        <v>4448.5</v>
      </c>
      <c r="J1309" s="7">
        <f t="shared" si="361"/>
        <v>11004.999999999998</v>
      </c>
      <c r="K1309" s="7">
        <f t="shared" si="362"/>
        <v>715.55</v>
      </c>
      <c r="L1309" s="7">
        <f t="shared" si="363"/>
        <v>4712</v>
      </c>
      <c r="M1309" s="7">
        <f t="shared" si="364"/>
        <v>10989.5</v>
      </c>
      <c r="N1309" s="7">
        <v>1577.43</v>
      </c>
      <c r="O1309" s="7">
        <f t="shared" si="365"/>
        <v>33447.979999999996</v>
      </c>
      <c r="P1309" s="7">
        <v>25</v>
      </c>
      <c r="Q1309" s="7">
        <v>8487.86</v>
      </c>
      <c r="R1309" s="7">
        <v>0</v>
      </c>
      <c r="S1309" s="7">
        <v>752.85</v>
      </c>
      <c r="T1309" s="7">
        <v>100</v>
      </c>
      <c r="U1309" s="7">
        <f t="shared" si="366"/>
        <v>24648.454791666667</v>
      </c>
      <c r="V1309" s="7">
        <v>0</v>
      </c>
      <c r="W1309" s="7">
        <f t="shared" ref="W1309:W1317" si="373">P1309+Q1309+R1309+S1309+T1309+U1309-(V1309)</f>
        <v>34014.16479166667</v>
      </c>
      <c r="X1309" s="7">
        <f t="shared" si="368"/>
        <v>10737.93</v>
      </c>
      <c r="Y1309" s="7">
        <f t="shared" si="369"/>
        <v>21994.5</v>
      </c>
      <c r="Z1309" s="7">
        <f t="shared" si="370"/>
        <v>110247.90520833334</v>
      </c>
      <c r="AA1309" s="7" t="s">
        <v>623</v>
      </c>
      <c r="AB1309" s="7">
        <v>2023</v>
      </c>
    </row>
    <row r="1310" spans="1:28" x14ac:dyDescent="0.25">
      <c r="A1310" s="7">
        <v>9</v>
      </c>
      <c r="B1310" s="7" t="s">
        <v>137</v>
      </c>
      <c r="C1310" s="7" t="s">
        <v>102</v>
      </c>
      <c r="D1310" s="7" t="s">
        <v>22</v>
      </c>
      <c r="E1310" s="7" t="s">
        <v>788</v>
      </c>
      <c r="F1310" s="7" t="s">
        <v>85</v>
      </c>
      <c r="G1310" s="7">
        <v>140000</v>
      </c>
      <c r="H1310" s="7">
        <f>+G1310-(I1310+L1310+N1310)</f>
        <v>130148.57</v>
      </c>
      <c r="I1310" s="7">
        <f t="shared" si="372"/>
        <v>4018</v>
      </c>
      <c r="J1310" s="7">
        <f t="shared" si="361"/>
        <v>9940</v>
      </c>
      <c r="K1310" s="7">
        <f t="shared" si="362"/>
        <v>715.55</v>
      </c>
      <c r="L1310" s="7">
        <f t="shared" si="363"/>
        <v>4256</v>
      </c>
      <c r="M1310" s="7">
        <f t="shared" si="364"/>
        <v>9926</v>
      </c>
      <c r="N1310" s="7">
        <v>1577.43</v>
      </c>
      <c r="O1310" s="7">
        <f>+I1310+J1310+K1310+L1310+M1310+N1310</f>
        <v>30432.98</v>
      </c>
      <c r="P1310" s="7">
        <v>25</v>
      </c>
      <c r="Q1310" s="7">
        <v>1000</v>
      </c>
      <c r="R1310" s="7">
        <v>0</v>
      </c>
      <c r="S1310" s="7">
        <v>464.96</v>
      </c>
      <c r="T1310" s="7">
        <v>100</v>
      </c>
      <c r="U1310" s="7">
        <f t="shared" si="366"/>
        <v>21120.079791666667</v>
      </c>
      <c r="V1310" s="7">
        <v>0</v>
      </c>
      <c r="W1310" s="7">
        <f t="shared" si="373"/>
        <v>22710.039791666666</v>
      </c>
      <c r="X1310" s="7">
        <f>+I1310+L1310+N1310</f>
        <v>9851.43</v>
      </c>
      <c r="Y1310" s="7">
        <f>+J1310+M1310</f>
        <v>19866</v>
      </c>
      <c r="Z1310" s="7">
        <f>+G1310-(W1310+X1310)</f>
        <v>107438.53020833334</v>
      </c>
      <c r="AA1310" s="7" t="s">
        <v>623</v>
      </c>
      <c r="AB1310" s="7">
        <v>2023</v>
      </c>
    </row>
    <row r="1311" spans="1:28" x14ac:dyDescent="0.25">
      <c r="A1311" s="7">
        <v>10</v>
      </c>
      <c r="B1311" s="7" t="s">
        <v>123</v>
      </c>
      <c r="C1311" s="7" t="s">
        <v>102</v>
      </c>
      <c r="D1311" s="7" t="s">
        <v>10</v>
      </c>
      <c r="E1311" s="7" t="s">
        <v>829</v>
      </c>
      <c r="F1311" s="7" t="s">
        <v>84</v>
      </c>
      <c r="G1311" s="7">
        <v>145000</v>
      </c>
      <c r="H1311" s="7">
        <f t="shared" si="371"/>
        <v>136430.5</v>
      </c>
      <c r="I1311" s="7">
        <f t="shared" si="372"/>
        <v>4161.5</v>
      </c>
      <c r="J1311" s="7">
        <f t="shared" si="361"/>
        <v>10294.999999999998</v>
      </c>
      <c r="K1311" s="7">
        <f t="shared" si="362"/>
        <v>715.55</v>
      </c>
      <c r="L1311" s="7">
        <f t="shared" si="363"/>
        <v>4408</v>
      </c>
      <c r="M1311" s="7">
        <f t="shared" si="364"/>
        <v>10280.5</v>
      </c>
      <c r="N1311" s="7">
        <v>0</v>
      </c>
      <c r="O1311" s="7">
        <f t="shared" si="365"/>
        <v>29860.549999999996</v>
      </c>
      <c r="P1311" s="7">
        <v>25</v>
      </c>
      <c r="Q1311" s="7">
        <v>6000</v>
      </c>
      <c r="R1311" s="7">
        <v>0</v>
      </c>
      <c r="S1311" s="7">
        <v>180</v>
      </c>
      <c r="T1311" s="7">
        <v>100</v>
      </c>
      <c r="U1311" s="7">
        <f t="shared" si="366"/>
        <v>22690.562291666665</v>
      </c>
      <c r="V1311" s="7">
        <v>0</v>
      </c>
      <c r="W1311" s="7">
        <f t="shared" si="373"/>
        <v>28995.562291666665</v>
      </c>
      <c r="X1311" s="7">
        <f t="shared" si="368"/>
        <v>8569.5</v>
      </c>
      <c r="Y1311" s="7">
        <f t="shared" si="369"/>
        <v>20575.5</v>
      </c>
      <c r="Z1311" s="7">
        <f t="shared" si="370"/>
        <v>107434.93770833334</v>
      </c>
      <c r="AA1311" s="7" t="s">
        <v>623</v>
      </c>
      <c r="AB1311" s="7">
        <v>2023</v>
      </c>
    </row>
    <row r="1312" spans="1:28" x14ac:dyDescent="0.25">
      <c r="A1312" s="7">
        <v>11</v>
      </c>
      <c r="B1312" s="7" t="s">
        <v>125</v>
      </c>
      <c r="C1312" s="7" t="s">
        <v>102</v>
      </c>
      <c r="D1312" s="7" t="s">
        <v>94</v>
      </c>
      <c r="E1312" s="7" t="s">
        <v>65</v>
      </c>
      <c r="F1312" s="7" t="s">
        <v>85</v>
      </c>
      <c r="G1312" s="7">
        <v>96000</v>
      </c>
      <c r="H1312" s="7">
        <f t="shared" si="371"/>
        <v>88748.97</v>
      </c>
      <c r="I1312" s="7">
        <f t="shared" si="372"/>
        <v>2755.2</v>
      </c>
      <c r="J1312" s="7">
        <f t="shared" si="361"/>
        <v>6815.9999999999991</v>
      </c>
      <c r="K1312" s="7">
        <f t="shared" si="362"/>
        <v>715.55</v>
      </c>
      <c r="L1312" s="7">
        <f t="shared" si="363"/>
        <v>2918.4</v>
      </c>
      <c r="M1312" s="7">
        <f t="shared" si="364"/>
        <v>6806.4000000000005</v>
      </c>
      <c r="N1312" s="7">
        <v>1577.43</v>
      </c>
      <c r="O1312" s="7">
        <f t="shared" si="365"/>
        <v>21588.98</v>
      </c>
      <c r="P1312" s="7">
        <v>25</v>
      </c>
      <c r="Q1312" s="7">
        <v>1000</v>
      </c>
      <c r="R1312" s="7">
        <v>0</v>
      </c>
      <c r="S1312" s="7">
        <v>937.26</v>
      </c>
      <c r="T1312" s="7">
        <v>100</v>
      </c>
      <c r="U1312" s="7">
        <v>12466.01</v>
      </c>
      <c r="V1312" s="7">
        <v>0</v>
      </c>
      <c r="W1312" s="7">
        <f t="shared" si="373"/>
        <v>14528.27</v>
      </c>
      <c r="X1312" s="7">
        <f t="shared" si="368"/>
        <v>7251.0300000000007</v>
      </c>
      <c r="Y1312" s="7">
        <f t="shared" si="369"/>
        <v>13622.4</v>
      </c>
      <c r="Z1312" s="7">
        <f t="shared" si="370"/>
        <v>74220.7</v>
      </c>
      <c r="AA1312" s="7" t="s">
        <v>623</v>
      </c>
      <c r="AB1312" s="7">
        <v>2023</v>
      </c>
    </row>
    <row r="1313" spans="1:28" x14ac:dyDescent="0.25">
      <c r="A1313" s="7">
        <v>12</v>
      </c>
      <c r="B1313" s="7" t="s">
        <v>126</v>
      </c>
      <c r="C1313" s="7" t="s">
        <v>103</v>
      </c>
      <c r="D1313" s="7" t="s">
        <v>94</v>
      </c>
      <c r="E1313" s="7" t="s">
        <v>58</v>
      </c>
      <c r="F1313" s="7" t="s">
        <v>84</v>
      </c>
      <c r="G1313" s="7">
        <v>60000</v>
      </c>
      <c r="H1313" s="7">
        <f t="shared" si="371"/>
        <v>56454</v>
      </c>
      <c r="I1313" s="7">
        <f t="shared" si="372"/>
        <v>1722</v>
      </c>
      <c r="J1313" s="7">
        <f t="shared" si="361"/>
        <v>4260</v>
      </c>
      <c r="K1313" s="7">
        <f t="shared" si="362"/>
        <v>660.00000000000011</v>
      </c>
      <c r="L1313" s="7">
        <f t="shared" si="363"/>
        <v>1824</v>
      </c>
      <c r="M1313" s="7">
        <f t="shared" si="364"/>
        <v>4254</v>
      </c>
      <c r="N1313" s="7">
        <v>0</v>
      </c>
      <c r="O1313" s="7">
        <f t="shared" si="365"/>
        <v>12720</v>
      </c>
      <c r="P1313" s="7">
        <v>25</v>
      </c>
      <c r="Q1313" s="7">
        <v>2996.21</v>
      </c>
      <c r="R1313" s="7">
        <v>0</v>
      </c>
      <c r="S1313" s="7">
        <v>1181.52</v>
      </c>
      <c r="T1313" s="7">
        <v>100</v>
      </c>
      <c r="U1313" s="7">
        <f t="shared" si="366"/>
        <v>3486.6498333333329</v>
      </c>
      <c r="V1313" s="7">
        <v>0</v>
      </c>
      <c r="W1313" s="7">
        <f t="shared" si="373"/>
        <v>7789.3798333333325</v>
      </c>
      <c r="X1313" s="7">
        <f t="shared" si="368"/>
        <v>3546</v>
      </c>
      <c r="Y1313" s="7">
        <f t="shared" si="369"/>
        <v>8514</v>
      </c>
      <c r="Z1313" s="7">
        <f t="shared" si="370"/>
        <v>48664.620166666668</v>
      </c>
      <c r="AA1313" s="7" t="s">
        <v>623</v>
      </c>
      <c r="AB1313" s="7">
        <v>2023</v>
      </c>
    </row>
    <row r="1314" spans="1:28" x14ac:dyDescent="0.25">
      <c r="A1314" s="7">
        <v>13</v>
      </c>
      <c r="B1314" s="7" t="s">
        <v>128</v>
      </c>
      <c r="C1314" s="7" t="s">
        <v>102</v>
      </c>
      <c r="D1314" s="7" t="s">
        <v>12</v>
      </c>
      <c r="E1314" s="7" t="s">
        <v>35</v>
      </c>
      <c r="F1314" s="7" t="s">
        <v>84</v>
      </c>
      <c r="G1314" s="7">
        <v>116000</v>
      </c>
      <c r="H1314" s="7">
        <f t="shared" si="371"/>
        <v>105989.54</v>
      </c>
      <c r="I1314" s="7">
        <f t="shared" si="372"/>
        <v>3329.2</v>
      </c>
      <c r="J1314" s="7">
        <f t="shared" si="361"/>
        <v>8236</v>
      </c>
      <c r="K1314" s="7">
        <f t="shared" si="362"/>
        <v>715.55</v>
      </c>
      <c r="L1314" s="7">
        <f t="shared" si="363"/>
        <v>3526.4</v>
      </c>
      <c r="M1314" s="7">
        <f t="shared" si="364"/>
        <v>8224.4</v>
      </c>
      <c r="N1314" s="7">
        <v>3154.86</v>
      </c>
      <c r="O1314" s="7">
        <f t="shared" si="365"/>
        <v>27186.41</v>
      </c>
      <c r="P1314" s="7">
        <v>25</v>
      </c>
      <c r="Q1314" s="7">
        <v>0</v>
      </c>
      <c r="R1314" s="7">
        <v>0</v>
      </c>
      <c r="S1314" s="7">
        <v>1695.92</v>
      </c>
      <c r="T1314" s="7">
        <v>100</v>
      </c>
      <c r="U1314" s="7">
        <f t="shared" si="366"/>
        <v>15080.322291666665</v>
      </c>
      <c r="V1314" s="7">
        <v>0</v>
      </c>
      <c r="W1314" s="7">
        <f t="shared" si="373"/>
        <v>16901.242291666666</v>
      </c>
      <c r="X1314" s="7">
        <f t="shared" si="368"/>
        <v>10010.460000000001</v>
      </c>
      <c r="Y1314" s="7">
        <f t="shared" si="369"/>
        <v>16460.400000000001</v>
      </c>
      <c r="Z1314" s="7">
        <f t="shared" si="370"/>
        <v>89088.297708333324</v>
      </c>
      <c r="AA1314" s="7" t="s">
        <v>623</v>
      </c>
      <c r="AB1314" s="7">
        <v>2023</v>
      </c>
    </row>
    <row r="1315" spans="1:28" x14ac:dyDescent="0.25">
      <c r="A1315" s="7">
        <v>14</v>
      </c>
      <c r="B1315" s="7" t="s">
        <v>129</v>
      </c>
      <c r="C1315" s="7" t="s">
        <v>102</v>
      </c>
      <c r="D1315" s="7" t="s">
        <v>16</v>
      </c>
      <c r="E1315" s="7" t="s">
        <v>79</v>
      </c>
      <c r="F1315" s="7" t="s">
        <v>84</v>
      </c>
      <c r="G1315" s="7">
        <v>80000</v>
      </c>
      <c r="H1315" s="7">
        <f t="shared" si="371"/>
        <v>75272</v>
      </c>
      <c r="I1315" s="7">
        <f t="shared" si="372"/>
        <v>2296</v>
      </c>
      <c r="J1315" s="7">
        <f t="shared" si="361"/>
        <v>5679.9999999999991</v>
      </c>
      <c r="K1315" s="7">
        <f t="shared" si="362"/>
        <v>715.55</v>
      </c>
      <c r="L1315" s="7">
        <f t="shared" si="363"/>
        <v>2432</v>
      </c>
      <c r="M1315" s="7">
        <f t="shared" si="364"/>
        <v>5672</v>
      </c>
      <c r="N1315" s="7">
        <v>0</v>
      </c>
      <c r="O1315" s="7">
        <f t="shared" si="365"/>
        <v>16795.55</v>
      </c>
      <c r="P1315" s="7">
        <v>25</v>
      </c>
      <c r="Q1315" s="7">
        <v>1066.1199999999999</v>
      </c>
      <c r="R1315" s="7">
        <v>0</v>
      </c>
      <c r="S1315" s="7">
        <v>291.61</v>
      </c>
      <c r="T1315" s="7">
        <v>100</v>
      </c>
      <c r="U1315" s="7">
        <f t="shared" si="366"/>
        <v>7400.9372916666662</v>
      </c>
      <c r="V1315" s="7">
        <v>0</v>
      </c>
      <c r="W1315" s="7">
        <f t="shared" si="373"/>
        <v>8883.6672916666666</v>
      </c>
      <c r="X1315" s="7">
        <f t="shared" si="368"/>
        <v>4728</v>
      </c>
      <c r="Y1315" s="7">
        <f t="shared" si="369"/>
        <v>11352</v>
      </c>
      <c r="Z1315" s="7">
        <f t="shared" si="370"/>
        <v>66388.332708333328</v>
      </c>
      <c r="AA1315" s="7" t="s">
        <v>623</v>
      </c>
      <c r="AB1315" s="7">
        <v>2023</v>
      </c>
    </row>
    <row r="1316" spans="1:28" x14ac:dyDescent="0.25">
      <c r="A1316" s="7">
        <v>15</v>
      </c>
      <c r="B1316" s="7" t="s">
        <v>130</v>
      </c>
      <c r="C1316" s="7" t="s">
        <v>102</v>
      </c>
      <c r="D1316" s="7" t="s">
        <v>16</v>
      </c>
      <c r="E1316" s="7" t="s">
        <v>61</v>
      </c>
      <c r="F1316" s="7" t="s">
        <v>84</v>
      </c>
      <c r="G1316" s="7">
        <v>80000</v>
      </c>
      <c r="H1316" s="7">
        <f t="shared" si="371"/>
        <v>70539.709999999992</v>
      </c>
      <c r="I1316" s="7">
        <f t="shared" si="372"/>
        <v>2296</v>
      </c>
      <c r="J1316" s="7">
        <f t="shared" si="361"/>
        <v>5679.9999999999991</v>
      </c>
      <c r="K1316" s="7">
        <f t="shared" si="362"/>
        <v>715.55</v>
      </c>
      <c r="L1316" s="7">
        <f t="shared" si="363"/>
        <v>2432</v>
      </c>
      <c r="M1316" s="7">
        <f t="shared" si="364"/>
        <v>5672</v>
      </c>
      <c r="N1316" s="7">
        <v>4732.29</v>
      </c>
      <c r="O1316" s="7">
        <f t="shared" si="365"/>
        <v>21527.84</v>
      </c>
      <c r="P1316" s="7">
        <v>25</v>
      </c>
      <c r="Q1316" s="7">
        <v>1200</v>
      </c>
      <c r="R1316" s="7">
        <v>0</v>
      </c>
      <c r="S1316" s="7">
        <v>1782.56</v>
      </c>
      <c r="T1316" s="7">
        <v>100</v>
      </c>
      <c r="U1316" s="7">
        <f t="shared" si="366"/>
        <v>6303.7918333333319</v>
      </c>
      <c r="V1316" s="7">
        <v>0</v>
      </c>
      <c r="W1316" s="7">
        <f t="shared" si="373"/>
        <v>9411.3518333333323</v>
      </c>
      <c r="X1316" s="7">
        <f t="shared" si="368"/>
        <v>9460.2900000000009</v>
      </c>
      <c r="Y1316" s="7">
        <f t="shared" si="369"/>
        <v>11352</v>
      </c>
      <c r="Z1316" s="7">
        <f t="shared" si="370"/>
        <v>61128.358166666665</v>
      </c>
      <c r="AA1316" s="7" t="s">
        <v>623</v>
      </c>
      <c r="AB1316" s="7">
        <v>2023</v>
      </c>
    </row>
    <row r="1317" spans="1:28" x14ac:dyDescent="0.25">
      <c r="A1317" s="7">
        <v>16</v>
      </c>
      <c r="B1317" s="7" t="s">
        <v>131</v>
      </c>
      <c r="C1317" s="7" t="s">
        <v>102</v>
      </c>
      <c r="D1317" s="7" t="s">
        <v>6</v>
      </c>
      <c r="E1317" s="7" t="s">
        <v>830</v>
      </c>
      <c r="F1317" s="7" t="s">
        <v>84</v>
      </c>
      <c r="G1317" s="7">
        <v>95000</v>
      </c>
      <c r="H1317" s="7">
        <f t="shared" si="371"/>
        <v>86230.64</v>
      </c>
      <c r="I1317" s="7">
        <f t="shared" si="372"/>
        <v>2726.5</v>
      </c>
      <c r="J1317" s="7">
        <f t="shared" si="361"/>
        <v>6744.9999999999991</v>
      </c>
      <c r="K1317" s="7">
        <f t="shared" si="362"/>
        <v>715.55</v>
      </c>
      <c r="L1317" s="7">
        <f t="shared" si="363"/>
        <v>2888</v>
      </c>
      <c r="M1317" s="7">
        <f t="shared" si="364"/>
        <v>6735.5</v>
      </c>
      <c r="N1317" s="7">
        <v>3154.86</v>
      </c>
      <c r="O1317" s="7">
        <f t="shared" si="365"/>
        <v>22965.41</v>
      </c>
      <c r="P1317" s="7">
        <v>25</v>
      </c>
      <c r="Q1317" s="7">
        <v>0</v>
      </c>
      <c r="R1317" s="7">
        <v>0</v>
      </c>
      <c r="S1317" s="7">
        <v>4544.2299999999996</v>
      </c>
      <c r="T1317" s="7">
        <v>100</v>
      </c>
      <c r="U1317" s="7">
        <f t="shared" si="366"/>
        <v>10140.597291666665</v>
      </c>
      <c r="V1317" s="7">
        <v>0</v>
      </c>
      <c r="W1317" s="7">
        <f t="shared" si="373"/>
        <v>14809.827291666665</v>
      </c>
      <c r="X1317" s="7">
        <f t="shared" si="368"/>
        <v>8769.36</v>
      </c>
      <c r="Y1317" s="7">
        <f t="shared" si="369"/>
        <v>13480.5</v>
      </c>
      <c r="Z1317" s="7">
        <f t="shared" si="370"/>
        <v>71420.812708333338</v>
      </c>
      <c r="AA1317" s="7" t="s">
        <v>623</v>
      </c>
      <c r="AB1317" s="7">
        <v>2023</v>
      </c>
    </row>
    <row r="1318" spans="1:28" x14ac:dyDescent="0.25">
      <c r="A1318" s="7">
        <v>17</v>
      </c>
      <c r="B1318" s="7" t="s">
        <v>132</v>
      </c>
      <c r="C1318" s="7" t="s">
        <v>102</v>
      </c>
      <c r="D1318" s="7" t="s">
        <v>4</v>
      </c>
      <c r="E1318" s="7" t="s">
        <v>24</v>
      </c>
      <c r="F1318" s="7" t="s">
        <v>84</v>
      </c>
      <c r="G1318" s="7">
        <v>95000</v>
      </c>
      <c r="H1318" s="7">
        <f t="shared" si="371"/>
        <v>86230.64</v>
      </c>
      <c r="I1318" s="7">
        <f t="shared" si="372"/>
        <v>2726.5</v>
      </c>
      <c r="J1318" s="7">
        <f t="shared" si="361"/>
        <v>6744.9999999999991</v>
      </c>
      <c r="K1318" s="7">
        <f t="shared" si="362"/>
        <v>715.55</v>
      </c>
      <c r="L1318" s="7">
        <f t="shared" si="363"/>
        <v>2888</v>
      </c>
      <c r="M1318" s="7">
        <f t="shared" si="364"/>
        <v>6735.5</v>
      </c>
      <c r="N1318" s="7">
        <v>3154.86</v>
      </c>
      <c r="O1318" s="7">
        <f t="shared" si="365"/>
        <v>22965.41</v>
      </c>
      <c r="P1318" s="7">
        <v>25</v>
      </c>
      <c r="Q1318" s="7">
        <v>10686.79</v>
      </c>
      <c r="R1318" s="7">
        <v>0</v>
      </c>
      <c r="S1318" s="7">
        <v>2092.5500000000002</v>
      </c>
      <c r="T1318" s="7">
        <v>100</v>
      </c>
      <c r="U1318" s="7">
        <f t="shared" si="366"/>
        <v>10140.597291666665</v>
      </c>
      <c r="V1318" s="7">
        <v>0</v>
      </c>
      <c r="W1318" s="7">
        <f t="shared" si="367"/>
        <v>23044.937291666665</v>
      </c>
      <c r="X1318" s="7">
        <f t="shared" si="368"/>
        <v>8769.36</v>
      </c>
      <c r="Y1318" s="7">
        <f>+J1318++K1318+M1318</f>
        <v>14196.05</v>
      </c>
      <c r="Z1318" s="7">
        <f t="shared" si="370"/>
        <v>63185.702708333338</v>
      </c>
      <c r="AA1318" s="7" t="s">
        <v>623</v>
      </c>
      <c r="AB1318" s="7">
        <v>2023</v>
      </c>
    </row>
    <row r="1319" spans="1:28" x14ac:dyDescent="0.25">
      <c r="A1319" s="7">
        <v>18</v>
      </c>
      <c r="B1319" s="7" t="s">
        <v>133</v>
      </c>
      <c r="C1319" s="7" t="s">
        <v>103</v>
      </c>
      <c r="D1319" s="7" t="s">
        <v>831</v>
      </c>
      <c r="E1319" s="7" t="s">
        <v>832</v>
      </c>
      <c r="F1319" s="7" t="s">
        <v>84</v>
      </c>
      <c r="G1319" s="7">
        <v>95000</v>
      </c>
      <c r="H1319" s="7">
        <f t="shared" si="371"/>
        <v>89385.5</v>
      </c>
      <c r="I1319" s="7">
        <f t="shared" si="372"/>
        <v>2726.5</v>
      </c>
      <c r="J1319" s="7">
        <f t="shared" si="361"/>
        <v>6744.9999999999991</v>
      </c>
      <c r="K1319" s="7">
        <f t="shared" si="362"/>
        <v>715.55</v>
      </c>
      <c r="L1319" s="7">
        <f t="shared" si="363"/>
        <v>2888</v>
      </c>
      <c r="M1319" s="7">
        <f t="shared" si="364"/>
        <v>6735.5</v>
      </c>
      <c r="N1319" s="7">
        <v>0</v>
      </c>
      <c r="O1319" s="7">
        <f t="shared" si="365"/>
        <v>19810.55</v>
      </c>
      <c r="P1319" s="7">
        <v>25</v>
      </c>
      <c r="Q1319" s="7">
        <v>200</v>
      </c>
      <c r="R1319" s="7">
        <v>0</v>
      </c>
      <c r="S1319" s="7">
        <v>319.97000000000003</v>
      </c>
      <c r="T1319" s="7">
        <v>100</v>
      </c>
      <c r="U1319" s="7">
        <f t="shared" si="366"/>
        <v>10929.312291666667</v>
      </c>
      <c r="V1319" s="7">
        <v>0</v>
      </c>
      <c r="W1319" s="7">
        <f t="shared" si="367"/>
        <v>11574.282291666666</v>
      </c>
      <c r="X1319" s="7">
        <f t="shared" si="368"/>
        <v>5614.5</v>
      </c>
      <c r="Y1319" s="7">
        <f t="shared" ref="Y1319:Y1382" si="374">+J1319+M1319</f>
        <v>13480.5</v>
      </c>
      <c r="Z1319" s="7">
        <f t="shared" si="370"/>
        <v>77811.217708333337</v>
      </c>
      <c r="AA1319" s="7" t="s">
        <v>623</v>
      </c>
      <c r="AB1319" s="7">
        <v>2023</v>
      </c>
    </row>
    <row r="1320" spans="1:28" x14ac:dyDescent="0.25">
      <c r="A1320" s="7">
        <v>19</v>
      </c>
      <c r="B1320" s="7" t="s">
        <v>134</v>
      </c>
      <c r="C1320" s="7" t="s">
        <v>102</v>
      </c>
      <c r="D1320" s="7" t="s">
        <v>16</v>
      </c>
      <c r="E1320" s="7" t="s">
        <v>45</v>
      </c>
      <c r="F1320" s="7" t="s">
        <v>84</v>
      </c>
      <c r="G1320" s="7">
        <v>80000</v>
      </c>
      <c r="H1320" s="7">
        <f t="shared" si="371"/>
        <v>73694.570000000007</v>
      </c>
      <c r="I1320" s="7">
        <f t="shared" si="372"/>
        <v>2296</v>
      </c>
      <c r="J1320" s="7">
        <f t="shared" si="361"/>
        <v>5679.9999999999991</v>
      </c>
      <c r="K1320" s="7">
        <f t="shared" si="362"/>
        <v>715.55</v>
      </c>
      <c r="L1320" s="7">
        <f t="shared" si="363"/>
        <v>2432</v>
      </c>
      <c r="M1320" s="7">
        <f t="shared" si="364"/>
        <v>5672</v>
      </c>
      <c r="N1320" s="7">
        <v>1577.43</v>
      </c>
      <c r="O1320" s="7">
        <f t="shared" si="365"/>
        <v>18372.98</v>
      </c>
      <c r="P1320" s="7">
        <v>25</v>
      </c>
      <c r="Q1320" s="7">
        <v>0</v>
      </c>
      <c r="R1320" s="7">
        <v>0</v>
      </c>
      <c r="S1320" s="7">
        <v>1480.96</v>
      </c>
      <c r="T1320" s="7">
        <v>100</v>
      </c>
      <c r="U1320" s="7">
        <f t="shared" si="366"/>
        <v>7006.5797916666679</v>
      </c>
      <c r="V1320" s="7">
        <v>0</v>
      </c>
      <c r="W1320" s="7">
        <f t="shared" si="367"/>
        <v>8612.539791666668</v>
      </c>
      <c r="X1320" s="7">
        <f t="shared" si="368"/>
        <v>6305.43</v>
      </c>
      <c r="Y1320" s="7">
        <f t="shared" si="374"/>
        <v>11352</v>
      </c>
      <c r="Z1320" s="7">
        <f t="shared" si="370"/>
        <v>65082.03020833333</v>
      </c>
      <c r="AA1320" s="7" t="s">
        <v>623</v>
      </c>
      <c r="AB1320" s="7">
        <v>2023</v>
      </c>
    </row>
    <row r="1321" spans="1:28" x14ac:dyDescent="0.25">
      <c r="A1321" s="7">
        <v>20</v>
      </c>
      <c r="B1321" s="7" t="s">
        <v>140</v>
      </c>
      <c r="C1321" s="7" t="s">
        <v>102</v>
      </c>
      <c r="D1321" s="7" t="s">
        <v>826</v>
      </c>
      <c r="E1321" s="7" t="s">
        <v>29</v>
      </c>
      <c r="F1321" s="7" t="s">
        <v>99</v>
      </c>
      <c r="G1321" s="7">
        <v>130000</v>
      </c>
      <c r="H1321" s="7">
        <f t="shared" si="371"/>
        <v>122317</v>
      </c>
      <c r="I1321" s="7">
        <f t="shared" si="372"/>
        <v>3731</v>
      </c>
      <c r="J1321" s="7">
        <f t="shared" si="361"/>
        <v>9230</v>
      </c>
      <c r="K1321" s="7">
        <f t="shared" si="362"/>
        <v>715.55</v>
      </c>
      <c r="L1321" s="7">
        <f t="shared" si="363"/>
        <v>3952</v>
      </c>
      <c r="M1321" s="7">
        <f t="shared" si="364"/>
        <v>9217</v>
      </c>
      <c r="N1321" s="7">
        <v>0</v>
      </c>
      <c r="O1321" s="7">
        <f t="shared" si="365"/>
        <v>26845.55</v>
      </c>
      <c r="P1321" s="7">
        <v>25</v>
      </c>
      <c r="Q1321" s="7">
        <v>0</v>
      </c>
      <c r="R1321" s="7">
        <v>0</v>
      </c>
      <c r="S1321" s="7">
        <v>398.64</v>
      </c>
      <c r="T1321" s="7">
        <v>100</v>
      </c>
      <c r="U1321" s="7">
        <f t="shared" si="366"/>
        <v>19162.187291666665</v>
      </c>
      <c r="V1321" s="7">
        <v>0</v>
      </c>
      <c r="W1321" s="7">
        <f t="shared" si="367"/>
        <v>19685.827291666665</v>
      </c>
      <c r="X1321" s="7">
        <f t="shared" si="368"/>
        <v>7683</v>
      </c>
      <c r="Y1321" s="7">
        <f t="shared" si="374"/>
        <v>18447</v>
      </c>
      <c r="Z1321" s="7">
        <f t="shared" si="370"/>
        <v>102631.17270833334</v>
      </c>
      <c r="AA1321" s="7" t="s">
        <v>623</v>
      </c>
      <c r="AB1321" s="7">
        <v>2023</v>
      </c>
    </row>
    <row r="1322" spans="1:28" x14ac:dyDescent="0.25">
      <c r="A1322" s="7">
        <v>21</v>
      </c>
      <c r="B1322" s="7" t="s">
        <v>144</v>
      </c>
      <c r="C1322" s="7" t="s">
        <v>103</v>
      </c>
      <c r="D1322" s="7" t="s">
        <v>10</v>
      </c>
      <c r="E1322" s="7" t="s">
        <v>40</v>
      </c>
      <c r="F1322" s="7" t="s">
        <v>85</v>
      </c>
      <c r="G1322" s="7">
        <v>80000</v>
      </c>
      <c r="H1322" s="7">
        <f t="shared" si="371"/>
        <v>73694.570000000007</v>
      </c>
      <c r="I1322" s="7">
        <f t="shared" si="372"/>
        <v>2296</v>
      </c>
      <c r="J1322" s="7">
        <f t="shared" si="361"/>
        <v>5679.9999999999991</v>
      </c>
      <c r="K1322" s="7">
        <f t="shared" si="362"/>
        <v>715.55</v>
      </c>
      <c r="L1322" s="7">
        <f t="shared" si="363"/>
        <v>2432</v>
      </c>
      <c r="M1322" s="7">
        <f t="shared" si="364"/>
        <v>5672</v>
      </c>
      <c r="N1322" s="7">
        <v>1577.43</v>
      </c>
      <c r="O1322" s="7">
        <f t="shared" si="365"/>
        <v>18372.98</v>
      </c>
      <c r="P1322" s="7">
        <v>25</v>
      </c>
      <c r="Q1322" s="7">
        <v>0</v>
      </c>
      <c r="R1322" s="7">
        <v>0</v>
      </c>
      <c r="S1322" s="7">
        <v>1974.61</v>
      </c>
      <c r="T1322" s="7">
        <v>100</v>
      </c>
      <c r="U1322" s="7">
        <v>18272.759999999998</v>
      </c>
      <c r="V1322" s="7">
        <v>0</v>
      </c>
      <c r="W1322" s="7">
        <f t="shared" ref="W1322:W1327" si="375">P1322+Q1322+R1322+S1322+T1322+U1322-(V1322)</f>
        <v>20372.37</v>
      </c>
      <c r="X1322" s="7">
        <f t="shared" si="368"/>
        <v>6305.43</v>
      </c>
      <c r="Y1322" s="7">
        <f t="shared" si="374"/>
        <v>11352</v>
      </c>
      <c r="Z1322" s="7">
        <f t="shared" si="370"/>
        <v>53322.2</v>
      </c>
      <c r="AA1322" s="7" t="s">
        <v>623</v>
      </c>
      <c r="AB1322" s="7">
        <v>2023</v>
      </c>
    </row>
    <row r="1323" spans="1:28" x14ac:dyDescent="0.25">
      <c r="A1323" s="7">
        <v>22</v>
      </c>
      <c r="B1323" s="7" t="s">
        <v>145</v>
      </c>
      <c r="C1323" s="7" t="s">
        <v>102</v>
      </c>
      <c r="D1323" s="7" t="s">
        <v>10</v>
      </c>
      <c r="E1323" s="7" t="s">
        <v>50</v>
      </c>
      <c r="F1323" s="7" t="s">
        <v>84</v>
      </c>
      <c r="G1323" s="7">
        <v>95000</v>
      </c>
      <c r="H1323" s="7">
        <f t="shared" si="371"/>
        <v>86230.64</v>
      </c>
      <c r="I1323" s="7">
        <f t="shared" si="372"/>
        <v>2726.5</v>
      </c>
      <c r="J1323" s="7">
        <f t="shared" si="361"/>
        <v>6744.9999999999991</v>
      </c>
      <c r="K1323" s="7">
        <f t="shared" si="362"/>
        <v>715.55</v>
      </c>
      <c r="L1323" s="7">
        <f t="shared" si="363"/>
        <v>2888</v>
      </c>
      <c r="M1323" s="7">
        <f t="shared" si="364"/>
        <v>6735.5</v>
      </c>
      <c r="N1323" s="7">
        <v>3154.86</v>
      </c>
      <c r="O1323" s="7">
        <f t="shared" si="365"/>
        <v>22965.41</v>
      </c>
      <c r="P1323" s="7">
        <v>25</v>
      </c>
      <c r="Q1323" s="7">
        <v>0</v>
      </c>
      <c r="R1323" s="7">
        <v>0</v>
      </c>
      <c r="S1323" s="7">
        <v>0</v>
      </c>
      <c r="T1323" s="7">
        <v>100</v>
      </c>
      <c r="U1323" s="7">
        <f t="shared" si="366"/>
        <v>10140.597291666665</v>
      </c>
      <c r="V1323" s="7">
        <v>0</v>
      </c>
      <c r="W1323" s="7">
        <f t="shared" si="375"/>
        <v>10265.597291666665</v>
      </c>
      <c r="X1323" s="7">
        <f t="shared" si="368"/>
        <v>8769.36</v>
      </c>
      <c r="Y1323" s="7">
        <f t="shared" si="374"/>
        <v>13480.5</v>
      </c>
      <c r="Z1323" s="7">
        <f t="shared" si="370"/>
        <v>75965.042708333334</v>
      </c>
      <c r="AA1323" s="7" t="s">
        <v>623</v>
      </c>
      <c r="AB1323" s="7">
        <v>2023</v>
      </c>
    </row>
    <row r="1324" spans="1:28" x14ac:dyDescent="0.25">
      <c r="A1324" s="7">
        <v>23</v>
      </c>
      <c r="B1324" s="7" t="s">
        <v>146</v>
      </c>
      <c r="C1324" s="7" t="s">
        <v>102</v>
      </c>
      <c r="D1324" s="7" t="s">
        <v>10</v>
      </c>
      <c r="E1324" s="7" t="s">
        <v>44</v>
      </c>
      <c r="F1324" s="7" t="s">
        <v>84</v>
      </c>
      <c r="G1324" s="7">
        <v>80000</v>
      </c>
      <c r="H1324" s="7">
        <f t="shared" si="371"/>
        <v>75272</v>
      </c>
      <c r="I1324" s="7">
        <f t="shared" si="372"/>
        <v>2296</v>
      </c>
      <c r="J1324" s="7">
        <f t="shared" si="361"/>
        <v>5679.9999999999991</v>
      </c>
      <c r="K1324" s="7">
        <f t="shared" si="362"/>
        <v>715.55</v>
      </c>
      <c r="L1324" s="7">
        <f t="shared" si="363"/>
        <v>2432</v>
      </c>
      <c r="M1324" s="7">
        <f t="shared" si="364"/>
        <v>5672</v>
      </c>
      <c r="N1324" s="7">
        <v>0</v>
      </c>
      <c r="O1324" s="7">
        <f t="shared" si="365"/>
        <v>16795.55</v>
      </c>
      <c r="P1324" s="7">
        <v>25</v>
      </c>
      <c r="Q1324" s="7">
        <v>0</v>
      </c>
      <c r="R1324" s="7">
        <v>0</v>
      </c>
      <c r="S1324" s="7">
        <v>758.57</v>
      </c>
      <c r="T1324" s="7">
        <v>100</v>
      </c>
      <c r="U1324" s="7">
        <f t="shared" si="366"/>
        <v>7400.9372916666662</v>
      </c>
      <c r="V1324" s="7">
        <v>0</v>
      </c>
      <c r="W1324" s="7">
        <f t="shared" si="375"/>
        <v>8284.5072916666668</v>
      </c>
      <c r="X1324" s="7">
        <f t="shared" si="368"/>
        <v>4728</v>
      </c>
      <c r="Y1324" s="7">
        <f t="shared" si="374"/>
        <v>11352</v>
      </c>
      <c r="Z1324" s="7">
        <f t="shared" si="370"/>
        <v>66987.492708333331</v>
      </c>
      <c r="AA1324" s="7" t="s">
        <v>623</v>
      </c>
      <c r="AB1324" s="7">
        <v>2023</v>
      </c>
    </row>
    <row r="1325" spans="1:28" x14ac:dyDescent="0.25">
      <c r="A1325" s="7">
        <v>24</v>
      </c>
      <c r="B1325" s="7" t="s">
        <v>147</v>
      </c>
      <c r="C1325" s="7" t="s">
        <v>102</v>
      </c>
      <c r="D1325" s="7" t="s">
        <v>10</v>
      </c>
      <c r="E1325" s="7" t="s">
        <v>44</v>
      </c>
      <c r="F1325" s="7" t="s">
        <v>84</v>
      </c>
      <c r="G1325" s="7">
        <v>80000</v>
      </c>
      <c r="H1325" s="7">
        <f t="shared" si="371"/>
        <v>75272</v>
      </c>
      <c r="I1325" s="7">
        <f t="shared" si="372"/>
        <v>2296</v>
      </c>
      <c r="J1325" s="7">
        <f t="shared" si="361"/>
        <v>5679.9999999999991</v>
      </c>
      <c r="K1325" s="7">
        <f t="shared" si="362"/>
        <v>715.55</v>
      </c>
      <c r="L1325" s="7">
        <f t="shared" si="363"/>
        <v>2432</v>
      </c>
      <c r="M1325" s="7">
        <f t="shared" si="364"/>
        <v>5672</v>
      </c>
      <c r="N1325" s="7">
        <v>0</v>
      </c>
      <c r="O1325" s="7">
        <f t="shared" si="365"/>
        <v>16795.55</v>
      </c>
      <c r="P1325" s="7">
        <v>25</v>
      </c>
      <c r="Q1325" s="7">
        <v>0</v>
      </c>
      <c r="R1325" s="7">
        <v>0</v>
      </c>
      <c r="S1325" s="7">
        <v>1462.64</v>
      </c>
      <c r="T1325" s="7">
        <v>100</v>
      </c>
      <c r="U1325" s="7">
        <f t="shared" si="366"/>
        <v>7400.9372916666662</v>
      </c>
      <c r="V1325" s="7">
        <v>0</v>
      </c>
      <c r="W1325" s="7">
        <f t="shared" si="375"/>
        <v>8988.5772916666665</v>
      </c>
      <c r="X1325" s="7">
        <f t="shared" si="368"/>
        <v>4728</v>
      </c>
      <c r="Y1325" s="7">
        <f t="shared" si="374"/>
        <v>11352</v>
      </c>
      <c r="Z1325" s="7">
        <f t="shared" si="370"/>
        <v>66283.422708333339</v>
      </c>
      <c r="AA1325" s="7" t="s">
        <v>623</v>
      </c>
      <c r="AB1325" s="7">
        <v>2023</v>
      </c>
    </row>
    <row r="1326" spans="1:28" x14ac:dyDescent="0.25">
      <c r="A1326" s="7">
        <v>25</v>
      </c>
      <c r="B1326" s="7" t="s">
        <v>148</v>
      </c>
      <c r="C1326" s="7" t="s">
        <v>103</v>
      </c>
      <c r="D1326" s="7" t="s">
        <v>10</v>
      </c>
      <c r="E1326" s="7" t="s">
        <v>44</v>
      </c>
      <c r="F1326" s="7" t="s">
        <v>84</v>
      </c>
      <c r="G1326" s="7">
        <v>80000</v>
      </c>
      <c r="H1326" s="7">
        <f t="shared" si="371"/>
        <v>75272</v>
      </c>
      <c r="I1326" s="7">
        <f t="shared" si="372"/>
        <v>2296</v>
      </c>
      <c r="J1326" s="7">
        <f t="shared" si="361"/>
        <v>5679.9999999999991</v>
      </c>
      <c r="K1326" s="7">
        <f t="shared" si="362"/>
        <v>715.55</v>
      </c>
      <c r="L1326" s="7">
        <f t="shared" si="363"/>
        <v>2432</v>
      </c>
      <c r="M1326" s="7">
        <f t="shared" si="364"/>
        <v>5672</v>
      </c>
      <c r="N1326" s="7">
        <v>0</v>
      </c>
      <c r="O1326" s="7">
        <f t="shared" si="365"/>
        <v>16795.55</v>
      </c>
      <c r="P1326" s="7">
        <v>25</v>
      </c>
      <c r="Q1326" s="7">
        <v>0</v>
      </c>
      <c r="R1326" s="7">
        <v>0</v>
      </c>
      <c r="S1326" s="7">
        <v>1177.3499999999999</v>
      </c>
      <c r="T1326" s="7">
        <v>100</v>
      </c>
      <c r="U1326" s="7">
        <f t="shared" si="366"/>
        <v>7400.9372916666662</v>
      </c>
      <c r="V1326" s="7">
        <v>0</v>
      </c>
      <c r="W1326" s="7">
        <f t="shared" si="375"/>
        <v>8703.2872916666656</v>
      </c>
      <c r="X1326" s="7">
        <f t="shared" si="368"/>
        <v>4728</v>
      </c>
      <c r="Y1326" s="7">
        <f t="shared" si="374"/>
        <v>11352</v>
      </c>
      <c r="Z1326" s="7">
        <f t="shared" si="370"/>
        <v>66568.712708333333</v>
      </c>
      <c r="AA1326" s="7" t="s">
        <v>623</v>
      </c>
      <c r="AB1326" s="7">
        <v>2023</v>
      </c>
    </row>
    <row r="1327" spans="1:28" x14ac:dyDescent="0.25">
      <c r="A1327" s="7">
        <v>26</v>
      </c>
      <c r="B1327" s="7" t="s">
        <v>149</v>
      </c>
      <c r="C1327" s="7" t="s">
        <v>102</v>
      </c>
      <c r="D1327" s="7" t="s">
        <v>10</v>
      </c>
      <c r="E1327" s="7" t="s">
        <v>43</v>
      </c>
      <c r="F1327" s="7" t="s">
        <v>84</v>
      </c>
      <c r="G1327" s="7">
        <v>95000</v>
      </c>
      <c r="H1327" s="7">
        <f t="shared" si="371"/>
        <v>87808.07</v>
      </c>
      <c r="I1327" s="7">
        <f t="shared" si="372"/>
        <v>2726.5</v>
      </c>
      <c r="J1327" s="7">
        <f t="shared" si="361"/>
        <v>6744.9999999999991</v>
      </c>
      <c r="K1327" s="7">
        <f t="shared" si="362"/>
        <v>715.55</v>
      </c>
      <c r="L1327" s="7">
        <f t="shared" si="363"/>
        <v>2888</v>
      </c>
      <c r="M1327" s="7">
        <f t="shared" si="364"/>
        <v>6735.5</v>
      </c>
      <c r="N1327" s="7">
        <v>1577.43</v>
      </c>
      <c r="O1327" s="7">
        <f t="shared" si="365"/>
        <v>21387.98</v>
      </c>
      <c r="P1327" s="7">
        <v>25</v>
      </c>
      <c r="Q1327" s="7">
        <v>5000</v>
      </c>
      <c r="R1327" s="7">
        <v>0</v>
      </c>
      <c r="S1327" s="7">
        <v>1097.22</v>
      </c>
      <c r="T1327" s="7">
        <v>100</v>
      </c>
      <c r="U1327" s="7">
        <f t="shared" si="366"/>
        <v>10534.954791666669</v>
      </c>
      <c r="V1327" s="7">
        <v>0</v>
      </c>
      <c r="W1327" s="7">
        <f t="shared" si="375"/>
        <v>16757.174791666668</v>
      </c>
      <c r="X1327" s="7">
        <f t="shared" si="368"/>
        <v>7191.93</v>
      </c>
      <c r="Y1327" s="7">
        <f t="shared" si="374"/>
        <v>13480.5</v>
      </c>
      <c r="Z1327" s="7">
        <f t="shared" si="370"/>
        <v>71050.895208333328</v>
      </c>
      <c r="AA1327" s="7" t="s">
        <v>623</v>
      </c>
      <c r="AB1327" s="7">
        <v>2023</v>
      </c>
    </row>
    <row r="1328" spans="1:28" x14ac:dyDescent="0.25">
      <c r="A1328" s="7">
        <v>27</v>
      </c>
      <c r="B1328" s="7" t="s">
        <v>151</v>
      </c>
      <c r="C1328" s="7" t="s">
        <v>102</v>
      </c>
      <c r="D1328" s="7" t="s">
        <v>793</v>
      </c>
      <c r="E1328" s="7" t="s">
        <v>66</v>
      </c>
      <c r="F1328" s="7" t="s">
        <v>84</v>
      </c>
      <c r="G1328" s="7">
        <v>80000</v>
      </c>
      <c r="H1328" s="7">
        <f t="shared" si="371"/>
        <v>75272</v>
      </c>
      <c r="I1328" s="7">
        <f t="shared" si="372"/>
        <v>2296</v>
      </c>
      <c r="J1328" s="7">
        <f t="shared" si="361"/>
        <v>5679.9999999999991</v>
      </c>
      <c r="K1328" s="7">
        <f t="shared" si="362"/>
        <v>715.55</v>
      </c>
      <c r="L1328" s="7">
        <f t="shared" si="363"/>
        <v>2432</v>
      </c>
      <c r="M1328" s="7">
        <f t="shared" si="364"/>
        <v>5672</v>
      </c>
      <c r="N1328" s="7">
        <v>0</v>
      </c>
      <c r="O1328" s="7">
        <f t="shared" si="365"/>
        <v>16795.55</v>
      </c>
      <c r="P1328" s="7">
        <v>25</v>
      </c>
      <c r="Q1328" s="7">
        <v>4000</v>
      </c>
      <c r="R1328" s="7">
        <v>0</v>
      </c>
      <c r="S1328" s="7">
        <v>1086.56</v>
      </c>
      <c r="T1328" s="7">
        <v>100</v>
      </c>
      <c r="U1328" s="7">
        <f t="shared" si="366"/>
        <v>7400.9372916666662</v>
      </c>
      <c r="V1328" s="7">
        <v>0</v>
      </c>
      <c r="W1328" s="7">
        <f t="shared" ref="W1328:W1391" si="376">P1328+Q1328+R1328+S1328+T1328+U1328</f>
        <v>12612.497291666667</v>
      </c>
      <c r="X1328" s="7">
        <f t="shared" si="368"/>
        <v>4728</v>
      </c>
      <c r="Y1328" s="7">
        <f t="shared" si="374"/>
        <v>11352</v>
      </c>
      <c r="Z1328" s="7">
        <f t="shared" si="370"/>
        <v>62659.502708333333</v>
      </c>
      <c r="AA1328" s="7" t="s">
        <v>623</v>
      </c>
      <c r="AB1328" s="7">
        <v>2023</v>
      </c>
    </row>
    <row r="1329" spans="1:28" x14ac:dyDescent="0.25">
      <c r="A1329" s="7">
        <v>28</v>
      </c>
      <c r="B1329" s="7" t="s">
        <v>152</v>
      </c>
      <c r="C1329" s="7" t="s">
        <v>103</v>
      </c>
      <c r="D1329" s="7" t="s">
        <v>21</v>
      </c>
      <c r="E1329" s="7" t="s">
        <v>70</v>
      </c>
      <c r="F1329" s="7" t="s">
        <v>84</v>
      </c>
      <c r="G1329" s="7">
        <v>95000</v>
      </c>
      <c r="H1329" s="7">
        <f t="shared" si="371"/>
        <v>89385.5</v>
      </c>
      <c r="I1329" s="7">
        <f t="shared" si="372"/>
        <v>2726.5</v>
      </c>
      <c r="J1329" s="7">
        <f t="shared" si="361"/>
        <v>6744.9999999999991</v>
      </c>
      <c r="K1329" s="7">
        <f t="shared" si="362"/>
        <v>715.55</v>
      </c>
      <c r="L1329" s="7">
        <f t="shared" si="363"/>
        <v>2888</v>
      </c>
      <c r="M1329" s="7">
        <f t="shared" si="364"/>
        <v>6735.5</v>
      </c>
      <c r="N1329" s="7">
        <v>0</v>
      </c>
      <c r="O1329" s="7">
        <f t="shared" si="365"/>
        <v>19810.55</v>
      </c>
      <c r="P1329" s="7">
        <v>25</v>
      </c>
      <c r="Q1329" s="7">
        <v>500</v>
      </c>
      <c r="R1329" s="7">
        <v>0</v>
      </c>
      <c r="S1329" s="7">
        <v>1001.47</v>
      </c>
      <c r="T1329" s="7">
        <v>100</v>
      </c>
      <c r="U1329" s="7">
        <f t="shared" si="366"/>
        <v>10929.312291666667</v>
      </c>
      <c r="V1329" s="7">
        <v>0</v>
      </c>
      <c r="W1329" s="7">
        <f t="shared" si="376"/>
        <v>12555.782291666666</v>
      </c>
      <c r="X1329" s="7">
        <f t="shared" si="368"/>
        <v>5614.5</v>
      </c>
      <c r="Y1329" s="7">
        <f t="shared" si="374"/>
        <v>13480.5</v>
      </c>
      <c r="Z1329" s="7">
        <f t="shared" si="370"/>
        <v>76829.717708333337</v>
      </c>
      <c r="AA1329" s="7" t="s">
        <v>623</v>
      </c>
      <c r="AB1329" s="7">
        <v>2023</v>
      </c>
    </row>
    <row r="1330" spans="1:28" x14ac:dyDescent="0.25">
      <c r="A1330" s="7">
        <v>29</v>
      </c>
      <c r="B1330" s="7" t="s">
        <v>153</v>
      </c>
      <c r="C1330" s="7" t="s">
        <v>102</v>
      </c>
      <c r="D1330" s="7" t="s">
        <v>17</v>
      </c>
      <c r="E1330" s="7" t="s">
        <v>76</v>
      </c>
      <c r="F1330" s="7" t="s">
        <v>84</v>
      </c>
      <c r="G1330" s="7">
        <v>95000</v>
      </c>
      <c r="H1330" s="7">
        <f t="shared" si="371"/>
        <v>87808.07</v>
      </c>
      <c r="I1330" s="7">
        <f t="shared" si="372"/>
        <v>2726.5</v>
      </c>
      <c r="J1330" s="7">
        <f t="shared" si="361"/>
        <v>6744.9999999999991</v>
      </c>
      <c r="K1330" s="7">
        <f t="shared" si="362"/>
        <v>715.55</v>
      </c>
      <c r="L1330" s="7">
        <f t="shared" si="363"/>
        <v>2888</v>
      </c>
      <c r="M1330" s="7">
        <f t="shared" si="364"/>
        <v>6735.5</v>
      </c>
      <c r="N1330" s="7">
        <v>1577.43</v>
      </c>
      <c r="O1330" s="7">
        <f t="shared" si="365"/>
        <v>21387.98</v>
      </c>
      <c r="P1330" s="7">
        <v>25</v>
      </c>
      <c r="Q1330" s="7">
        <v>3052.23</v>
      </c>
      <c r="R1330" s="7">
        <v>0</v>
      </c>
      <c r="S1330" s="7">
        <v>325.98</v>
      </c>
      <c r="T1330" s="7">
        <v>100</v>
      </c>
      <c r="U1330" s="7">
        <f t="shared" si="366"/>
        <v>10534.954791666669</v>
      </c>
      <c r="V1330" s="7">
        <v>0</v>
      </c>
      <c r="W1330" s="7">
        <f t="shared" si="376"/>
        <v>14038.16479166667</v>
      </c>
      <c r="X1330" s="7">
        <f t="shared" si="368"/>
        <v>7191.93</v>
      </c>
      <c r="Y1330" s="7">
        <f t="shared" si="374"/>
        <v>13480.5</v>
      </c>
      <c r="Z1330" s="7">
        <f t="shared" si="370"/>
        <v>73769.905208333337</v>
      </c>
      <c r="AA1330" s="7" t="s">
        <v>623</v>
      </c>
      <c r="AB1330" s="7">
        <v>2023</v>
      </c>
    </row>
    <row r="1331" spans="1:28" x14ac:dyDescent="0.25">
      <c r="A1331" s="7">
        <v>30</v>
      </c>
      <c r="B1331" s="7" t="s">
        <v>154</v>
      </c>
      <c r="C1331" s="7" t="s">
        <v>103</v>
      </c>
      <c r="D1331" s="7" t="s">
        <v>800</v>
      </c>
      <c r="E1331" s="7" t="s">
        <v>83</v>
      </c>
      <c r="F1331" s="7" t="s">
        <v>84</v>
      </c>
      <c r="G1331" s="7">
        <v>48000</v>
      </c>
      <c r="H1331" s="7">
        <f t="shared" si="371"/>
        <v>45163.199999999997</v>
      </c>
      <c r="I1331" s="7">
        <f t="shared" si="372"/>
        <v>1377.6</v>
      </c>
      <c r="J1331" s="7">
        <f t="shared" si="361"/>
        <v>3407.9999999999995</v>
      </c>
      <c r="K1331" s="7">
        <f t="shared" si="362"/>
        <v>528</v>
      </c>
      <c r="L1331" s="7">
        <f t="shared" si="363"/>
        <v>1459.2</v>
      </c>
      <c r="M1331" s="7">
        <f t="shared" si="364"/>
        <v>3403.2000000000003</v>
      </c>
      <c r="N1331" s="7">
        <v>0</v>
      </c>
      <c r="O1331" s="7">
        <f t="shared" si="365"/>
        <v>10176</v>
      </c>
      <c r="P1331" s="7">
        <v>25</v>
      </c>
      <c r="Q1331" s="7">
        <v>0</v>
      </c>
      <c r="R1331" s="7">
        <v>0</v>
      </c>
      <c r="S1331" s="7">
        <v>544.01</v>
      </c>
      <c r="T1331" s="7">
        <v>100</v>
      </c>
      <c r="U1331" s="7">
        <f t="shared" si="366"/>
        <v>1571.7298749999989</v>
      </c>
      <c r="V1331" s="7">
        <v>0</v>
      </c>
      <c r="W1331" s="7">
        <f t="shared" si="376"/>
        <v>2240.7398749999988</v>
      </c>
      <c r="X1331" s="7">
        <f t="shared" si="368"/>
        <v>2836.8</v>
      </c>
      <c r="Y1331" s="7">
        <f t="shared" si="374"/>
        <v>6811.2</v>
      </c>
      <c r="Z1331" s="7">
        <f t="shared" si="370"/>
        <v>42922.460124999998</v>
      </c>
      <c r="AA1331" s="7" t="s">
        <v>623</v>
      </c>
      <c r="AB1331" s="7">
        <v>2023</v>
      </c>
    </row>
    <row r="1332" spans="1:28" x14ac:dyDescent="0.25">
      <c r="A1332" s="7">
        <v>31</v>
      </c>
      <c r="B1332" s="7" t="s">
        <v>155</v>
      </c>
      <c r="C1332" s="7" t="s">
        <v>103</v>
      </c>
      <c r="D1332" s="7" t="s">
        <v>793</v>
      </c>
      <c r="E1332" s="7" t="s">
        <v>72</v>
      </c>
      <c r="F1332" s="7" t="s">
        <v>84</v>
      </c>
      <c r="G1332" s="7">
        <v>48000</v>
      </c>
      <c r="H1332" s="7">
        <f t="shared" si="371"/>
        <v>45163.199999999997</v>
      </c>
      <c r="I1332" s="7">
        <f t="shared" si="372"/>
        <v>1377.6</v>
      </c>
      <c r="J1332" s="7">
        <f t="shared" si="361"/>
        <v>3407.9999999999995</v>
      </c>
      <c r="K1332" s="7">
        <f t="shared" si="362"/>
        <v>528</v>
      </c>
      <c r="L1332" s="7">
        <f t="shared" si="363"/>
        <v>1459.2</v>
      </c>
      <c r="M1332" s="7">
        <f t="shared" si="364"/>
        <v>3403.2000000000003</v>
      </c>
      <c r="N1332" s="7">
        <v>0</v>
      </c>
      <c r="O1332" s="7">
        <f t="shared" si="365"/>
        <v>10176</v>
      </c>
      <c r="P1332" s="7">
        <v>25</v>
      </c>
      <c r="Q1332" s="7">
        <v>6590.74</v>
      </c>
      <c r="R1332" s="7">
        <v>0</v>
      </c>
      <c r="S1332" s="7">
        <v>852.52</v>
      </c>
      <c r="T1332" s="7">
        <v>100</v>
      </c>
      <c r="U1332" s="7">
        <f t="shared" si="366"/>
        <v>1571.7298749999989</v>
      </c>
      <c r="V1332" s="7">
        <v>0</v>
      </c>
      <c r="W1332" s="7">
        <f t="shared" si="376"/>
        <v>9139.9898749999993</v>
      </c>
      <c r="X1332" s="7">
        <f t="shared" si="368"/>
        <v>2836.8</v>
      </c>
      <c r="Y1332" s="7">
        <f t="shared" si="374"/>
        <v>6811.2</v>
      </c>
      <c r="Z1332" s="7">
        <f t="shared" si="370"/>
        <v>36023.210124999998</v>
      </c>
      <c r="AA1332" s="7" t="s">
        <v>623</v>
      </c>
      <c r="AB1332" s="7">
        <v>2023</v>
      </c>
    </row>
    <row r="1333" spans="1:28" x14ac:dyDescent="0.25">
      <c r="A1333" s="7">
        <v>32</v>
      </c>
      <c r="B1333" s="7" t="s">
        <v>124</v>
      </c>
      <c r="C1333" s="7" t="s">
        <v>103</v>
      </c>
      <c r="D1333" s="7" t="s">
        <v>10</v>
      </c>
      <c r="E1333" s="7" t="s">
        <v>706</v>
      </c>
      <c r="F1333" s="7" t="s">
        <v>84</v>
      </c>
      <c r="G1333" s="7">
        <v>48000</v>
      </c>
      <c r="H1333" s="7">
        <f>+G1333-(I1333+L1333+N1333)</f>
        <v>45163.199999999997</v>
      </c>
      <c r="I1333" s="7">
        <f>IF(G1333&lt;=325250,G1333*2.87%,9334.68)</f>
        <v>1377.6</v>
      </c>
      <c r="J1333" s="7">
        <f>IF(G1333&lt;=325250,G1333*7.1%,23092.75)</f>
        <v>3407.9999999999995</v>
      </c>
      <c r="K1333" s="7">
        <f>IF(G1333&lt;=65050,G1333*1.1%,715.55)</f>
        <v>528</v>
      </c>
      <c r="L1333" s="7">
        <f>IF(G1333&lt;=162625,G1333*3.04%,4943.8)</f>
        <v>1459.2</v>
      </c>
      <c r="M1333" s="7">
        <f>IF(G1333&lt;=162625,G1333*7.09%,11530.11)</f>
        <v>3403.2000000000003</v>
      </c>
      <c r="N1333" s="7">
        <v>0</v>
      </c>
      <c r="O1333" s="7">
        <f>+I1333+J1333+K1333+L1333+M1333+N1333</f>
        <v>10176</v>
      </c>
      <c r="P1333" s="7">
        <v>25</v>
      </c>
      <c r="Q1333" s="7">
        <v>0</v>
      </c>
      <c r="R1333" s="7">
        <v>0</v>
      </c>
      <c r="S1333" s="7">
        <v>518.64</v>
      </c>
      <c r="T1333" s="7">
        <v>100</v>
      </c>
      <c r="U1333" s="7">
        <f>IF((H1333*12)&gt;867123.01,(79776+(((H1333*12)-867123.01)*0.25))/12,IF((H1333*12)&gt;624329.01,(31216+(((H1333*12)-624329.01)*0.2))/12,IF((H1333*12)&gt;416220.01,(((H1333*12)-416220.01)*0.15)/12,0)))</f>
        <v>1571.7298749999989</v>
      </c>
      <c r="V1333" s="7">
        <v>0</v>
      </c>
      <c r="W1333" s="7">
        <f>P1333+Q1333+R1333+S1333+T1333+U1333-(V1333)</f>
        <v>2215.369874999999</v>
      </c>
      <c r="X1333" s="7">
        <f>+I1333+L1333+N1333</f>
        <v>2836.8</v>
      </c>
      <c r="Y1333" s="7">
        <f>+J1333+M1333</f>
        <v>6811.2</v>
      </c>
      <c r="Z1333" s="7">
        <f>+G1333-(W1333+X1333)</f>
        <v>42947.830125</v>
      </c>
      <c r="AA1333" s="7" t="s">
        <v>623</v>
      </c>
      <c r="AB1333" s="7">
        <v>2023</v>
      </c>
    </row>
    <row r="1334" spans="1:28" x14ac:dyDescent="0.25">
      <c r="A1334" s="7">
        <v>33</v>
      </c>
      <c r="B1334" s="7" t="s">
        <v>833</v>
      </c>
      <c r="C1334" s="7" t="s">
        <v>102</v>
      </c>
      <c r="D1334" s="7" t="s">
        <v>19</v>
      </c>
      <c r="E1334" s="7" t="s">
        <v>73</v>
      </c>
      <c r="F1334" s="7" t="s">
        <v>84</v>
      </c>
      <c r="G1334" s="7">
        <v>60000</v>
      </c>
      <c r="H1334" s="7">
        <f t="shared" si="371"/>
        <v>54876.57</v>
      </c>
      <c r="I1334" s="7">
        <f t="shared" si="372"/>
        <v>1722</v>
      </c>
      <c r="J1334" s="7">
        <f t="shared" si="361"/>
        <v>4260</v>
      </c>
      <c r="K1334" s="7">
        <f t="shared" si="362"/>
        <v>660.00000000000011</v>
      </c>
      <c r="L1334" s="7">
        <f t="shared" si="363"/>
        <v>1824</v>
      </c>
      <c r="M1334" s="7">
        <f t="shared" si="364"/>
        <v>4254</v>
      </c>
      <c r="N1334" s="7">
        <v>1577.43</v>
      </c>
      <c r="O1334" s="7">
        <f t="shared" si="365"/>
        <v>14297.43</v>
      </c>
      <c r="P1334" s="7">
        <v>25</v>
      </c>
      <c r="Q1334" s="7">
        <v>2500</v>
      </c>
      <c r="R1334" s="7">
        <v>0</v>
      </c>
      <c r="S1334" s="7">
        <v>382.18</v>
      </c>
      <c r="T1334" s="7">
        <v>100</v>
      </c>
      <c r="U1334" s="7">
        <f t="shared" si="366"/>
        <v>3171.1638333333326</v>
      </c>
      <c r="V1334" s="7">
        <v>0</v>
      </c>
      <c r="W1334" s="7">
        <f t="shared" si="376"/>
        <v>6178.3438333333324</v>
      </c>
      <c r="X1334" s="7">
        <f t="shared" si="368"/>
        <v>5123.43</v>
      </c>
      <c r="Y1334" s="7">
        <f t="shared" si="374"/>
        <v>8514</v>
      </c>
      <c r="Z1334" s="7">
        <f t="shared" si="370"/>
        <v>48698.226166666667</v>
      </c>
      <c r="AA1334" s="7" t="s">
        <v>623</v>
      </c>
      <c r="AB1334" s="7">
        <v>2023</v>
      </c>
    </row>
    <row r="1335" spans="1:28" x14ac:dyDescent="0.25">
      <c r="A1335" s="7">
        <v>34</v>
      </c>
      <c r="B1335" s="7" t="s">
        <v>157</v>
      </c>
      <c r="C1335" s="7" t="s">
        <v>102</v>
      </c>
      <c r="D1335" s="7" t="s">
        <v>10</v>
      </c>
      <c r="E1335" s="7" t="s">
        <v>46</v>
      </c>
      <c r="F1335" s="7" t="s">
        <v>84</v>
      </c>
      <c r="G1335" s="7">
        <v>53000</v>
      </c>
      <c r="H1335" s="7">
        <f t="shared" si="371"/>
        <v>49867.7</v>
      </c>
      <c r="I1335" s="7">
        <f t="shared" si="372"/>
        <v>1521.1</v>
      </c>
      <c r="J1335" s="7">
        <f t="shared" si="361"/>
        <v>3762.9999999999995</v>
      </c>
      <c r="K1335" s="7">
        <f t="shared" si="362"/>
        <v>583.00000000000011</v>
      </c>
      <c r="L1335" s="7">
        <f t="shared" si="363"/>
        <v>1611.2</v>
      </c>
      <c r="M1335" s="7">
        <f t="shared" si="364"/>
        <v>3757.7000000000003</v>
      </c>
      <c r="N1335" s="7">
        <v>0</v>
      </c>
      <c r="O1335" s="7">
        <f t="shared" si="365"/>
        <v>11236</v>
      </c>
      <c r="P1335" s="7">
        <v>25</v>
      </c>
      <c r="Q1335" s="7">
        <v>3495.45</v>
      </c>
      <c r="R1335" s="7">
        <v>0</v>
      </c>
      <c r="S1335" s="7">
        <v>698.65</v>
      </c>
      <c r="T1335" s="7">
        <v>100</v>
      </c>
      <c r="U1335" s="7">
        <f t="shared" si="366"/>
        <v>2277.4048749999988</v>
      </c>
      <c r="V1335" s="7">
        <v>0</v>
      </c>
      <c r="W1335" s="7">
        <f t="shared" si="376"/>
        <v>6596.5048749999987</v>
      </c>
      <c r="X1335" s="7">
        <f t="shared" si="368"/>
        <v>3132.3</v>
      </c>
      <c r="Y1335" s="7">
        <f t="shared" si="374"/>
        <v>7520.7</v>
      </c>
      <c r="Z1335" s="7">
        <f t="shared" si="370"/>
        <v>43271.195124999998</v>
      </c>
      <c r="AA1335" s="7" t="s">
        <v>623</v>
      </c>
      <c r="AB1335" s="7">
        <v>2023</v>
      </c>
    </row>
    <row r="1336" spans="1:28" x14ac:dyDescent="0.25">
      <c r="A1336" s="7">
        <v>35</v>
      </c>
      <c r="B1336" s="7" t="s">
        <v>158</v>
      </c>
      <c r="C1336" s="7" t="s">
        <v>102</v>
      </c>
      <c r="D1336" s="7" t="s">
        <v>834</v>
      </c>
      <c r="E1336" s="7" t="s">
        <v>46</v>
      </c>
      <c r="F1336" s="7" t="s">
        <v>84</v>
      </c>
      <c r="G1336" s="7">
        <v>32000</v>
      </c>
      <c r="H1336" s="7">
        <f t="shared" si="371"/>
        <v>30108.799999999999</v>
      </c>
      <c r="I1336" s="7">
        <f t="shared" si="372"/>
        <v>918.4</v>
      </c>
      <c r="J1336" s="7">
        <f t="shared" si="361"/>
        <v>2272</v>
      </c>
      <c r="K1336" s="7">
        <f t="shared" si="362"/>
        <v>352.00000000000006</v>
      </c>
      <c r="L1336" s="7">
        <f t="shared" si="363"/>
        <v>972.8</v>
      </c>
      <c r="M1336" s="7">
        <f t="shared" si="364"/>
        <v>2268.8000000000002</v>
      </c>
      <c r="N1336" s="7">
        <v>0</v>
      </c>
      <c r="O1336" s="7">
        <f t="shared" si="365"/>
        <v>6784</v>
      </c>
      <c r="P1336" s="7">
        <v>25</v>
      </c>
      <c r="Q1336" s="7">
        <v>0</v>
      </c>
      <c r="R1336" s="7">
        <v>0</v>
      </c>
      <c r="S1336" s="7">
        <v>731.99</v>
      </c>
      <c r="T1336" s="7">
        <v>100</v>
      </c>
      <c r="U1336" s="7">
        <f t="shared" si="366"/>
        <v>0</v>
      </c>
      <c r="V1336" s="7">
        <v>0</v>
      </c>
      <c r="W1336" s="7">
        <f t="shared" si="376"/>
        <v>856.99</v>
      </c>
      <c r="X1336" s="7">
        <f t="shared" si="368"/>
        <v>1891.1999999999998</v>
      </c>
      <c r="Y1336" s="7">
        <f t="shared" si="374"/>
        <v>4540.8</v>
      </c>
      <c r="Z1336" s="7">
        <f t="shared" si="370"/>
        <v>29251.81</v>
      </c>
      <c r="AA1336" s="7" t="s">
        <v>623</v>
      </c>
      <c r="AB1336" s="7">
        <v>2023</v>
      </c>
    </row>
    <row r="1337" spans="1:28" x14ac:dyDescent="0.25">
      <c r="A1337" s="7">
        <v>36</v>
      </c>
      <c r="B1337" s="7" t="s">
        <v>159</v>
      </c>
      <c r="C1337" s="7" t="s">
        <v>103</v>
      </c>
      <c r="D1337" s="7" t="s">
        <v>21</v>
      </c>
      <c r="E1337" s="7" t="s">
        <v>68</v>
      </c>
      <c r="F1337" s="7" t="s">
        <v>84</v>
      </c>
      <c r="G1337" s="7">
        <v>60000</v>
      </c>
      <c r="H1337" s="7">
        <f t="shared" si="371"/>
        <v>54876.57</v>
      </c>
      <c r="I1337" s="7">
        <f t="shared" si="372"/>
        <v>1722</v>
      </c>
      <c r="J1337" s="7">
        <f t="shared" si="361"/>
        <v>4260</v>
      </c>
      <c r="K1337" s="7">
        <f t="shared" si="362"/>
        <v>660.00000000000011</v>
      </c>
      <c r="L1337" s="7">
        <f t="shared" si="363"/>
        <v>1824</v>
      </c>
      <c r="M1337" s="7">
        <f t="shared" si="364"/>
        <v>4254</v>
      </c>
      <c r="N1337" s="7">
        <v>1577.43</v>
      </c>
      <c r="O1337" s="7">
        <f t="shared" si="365"/>
        <v>14297.43</v>
      </c>
      <c r="P1337" s="7">
        <v>25</v>
      </c>
      <c r="Q1337" s="7">
        <v>3495.45</v>
      </c>
      <c r="R1337" s="7">
        <v>0</v>
      </c>
      <c r="S1337" s="7">
        <v>556.57000000000005</v>
      </c>
      <c r="T1337" s="7">
        <v>100</v>
      </c>
      <c r="U1337" s="7">
        <f t="shared" si="366"/>
        <v>3171.1638333333326</v>
      </c>
      <c r="V1337" s="7">
        <v>0</v>
      </c>
      <c r="W1337" s="7">
        <f t="shared" si="376"/>
        <v>7348.1838333333326</v>
      </c>
      <c r="X1337" s="7">
        <f t="shared" si="368"/>
        <v>5123.43</v>
      </c>
      <c r="Y1337" s="7">
        <f t="shared" si="374"/>
        <v>8514</v>
      </c>
      <c r="Z1337" s="7">
        <f t="shared" si="370"/>
        <v>47528.386166666663</v>
      </c>
      <c r="AA1337" s="7" t="s">
        <v>623</v>
      </c>
      <c r="AB1337" s="7">
        <v>2023</v>
      </c>
    </row>
    <row r="1338" spans="1:28" x14ac:dyDescent="0.25">
      <c r="A1338" s="7">
        <v>37</v>
      </c>
      <c r="B1338" s="7" t="s">
        <v>150</v>
      </c>
      <c r="C1338" s="7" t="s">
        <v>102</v>
      </c>
      <c r="D1338" s="7" t="s">
        <v>16</v>
      </c>
      <c r="E1338" s="7" t="s">
        <v>95</v>
      </c>
      <c r="F1338" s="7" t="s">
        <v>84</v>
      </c>
      <c r="G1338" s="7">
        <v>60000</v>
      </c>
      <c r="H1338" s="7">
        <f>+G1338-(I1338+L1338+N1338)</f>
        <v>56454</v>
      </c>
      <c r="I1338" s="7">
        <f t="shared" si="372"/>
        <v>1722</v>
      </c>
      <c r="J1338" s="7">
        <f t="shared" si="361"/>
        <v>4260</v>
      </c>
      <c r="K1338" s="7">
        <f t="shared" si="362"/>
        <v>660.00000000000011</v>
      </c>
      <c r="L1338" s="7">
        <f t="shared" si="363"/>
        <v>1824</v>
      </c>
      <c r="M1338" s="7">
        <f t="shared" si="364"/>
        <v>4254</v>
      </c>
      <c r="N1338" s="7">
        <v>0</v>
      </c>
      <c r="O1338" s="7">
        <f>+I1338+J1338+K1338+L1338+M1338+N1338</f>
        <v>12720</v>
      </c>
      <c r="P1338" s="7">
        <v>25</v>
      </c>
      <c r="Q1338" s="7">
        <v>0</v>
      </c>
      <c r="R1338" s="7">
        <v>0</v>
      </c>
      <c r="S1338" s="7">
        <v>1366.59</v>
      </c>
      <c r="T1338" s="7">
        <v>100</v>
      </c>
      <c r="U1338" s="7">
        <f t="shared" si="366"/>
        <v>3486.6498333333329</v>
      </c>
      <c r="V1338" s="7">
        <v>0</v>
      </c>
      <c r="W1338" s="7">
        <f>P1338+Q1338+R1338+S1338+T1338+U1338</f>
        <v>4978.2398333333331</v>
      </c>
      <c r="X1338" s="7">
        <f>+I1338+L1338+N1338</f>
        <v>3546</v>
      </c>
      <c r="Y1338" s="7">
        <f>+J1338+M1338</f>
        <v>8514</v>
      </c>
      <c r="Z1338" s="7">
        <f>+G1338-(W1338+X1338)</f>
        <v>51475.760166666667</v>
      </c>
      <c r="AA1338" s="7" t="s">
        <v>623</v>
      </c>
      <c r="AB1338" s="7">
        <v>2023</v>
      </c>
    </row>
    <row r="1339" spans="1:28" x14ac:dyDescent="0.25">
      <c r="A1339" s="7">
        <v>38</v>
      </c>
      <c r="B1339" s="7" t="s">
        <v>160</v>
      </c>
      <c r="C1339" s="7" t="s">
        <v>102</v>
      </c>
      <c r="D1339" s="7" t="s">
        <v>4</v>
      </c>
      <c r="E1339" s="7" t="s">
        <v>93</v>
      </c>
      <c r="F1339" s="7" t="s">
        <v>84</v>
      </c>
      <c r="G1339" s="7">
        <v>60000</v>
      </c>
      <c r="H1339" s="7">
        <f t="shared" si="371"/>
        <v>56454</v>
      </c>
      <c r="I1339" s="7">
        <f t="shared" si="372"/>
        <v>1722</v>
      </c>
      <c r="J1339" s="7">
        <f t="shared" si="361"/>
        <v>4260</v>
      </c>
      <c r="K1339" s="7">
        <f t="shared" si="362"/>
        <v>660.00000000000011</v>
      </c>
      <c r="L1339" s="7">
        <f t="shared" si="363"/>
        <v>1824</v>
      </c>
      <c r="M1339" s="7">
        <f t="shared" si="364"/>
        <v>4254</v>
      </c>
      <c r="N1339" s="7">
        <v>0</v>
      </c>
      <c r="O1339" s="7">
        <f t="shared" si="365"/>
        <v>12720</v>
      </c>
      <c r="P1339" s="7">
        <v>25</v>
      </c>
      <c r="Q1339" s="7">
        <v>2458.4</v>
      </c>
      <c r="R1339" s="7">
        <v>0</v>
      </c>
      <c r="S1339" s="7">
        <v>1723.43</v>
      </c>
      <c r="T1339" s="7">
        <v>100</v>
      </c>
      <c r="U1339" s="7">
        <f t="shared" si="366"/>
        <v>3486.6498333333329</v>
      </c>
      <c r="V1339" s="7">
        <v>0</v>
      </c>
      <c r="W1339" s="7">
        <f t="shared" si="376"/>
        <v>7793.4798333333329</v>
      </c>
      <c r="X1339" s="7">
        <f t="shared" si="368"/>
        <v>3546</v>
      </c>
      <c r="Y1339" s="7">
        <f t="shared" si="374"/>
        <v>8514</v>
      </c>
      <c r="Z1339" s="7">
        <f t="shared" si="370"/>
        <v>48660.520166666669</v>
      </c>
      <c r="AA1339" s="7" t="s">
        <v>623</v>
      </c>
      <c r="AB1339" s="7">
        <v>2023</v>
      </c>
    </row>
    <row r="1340" spans="1:28" x14ac:dyDescent="0.25">
      <c r="A1340" s="7">
        <v>39</v>
      </c>
      <c r="B1340" s="7" t="s">
        <v>809</v>
      </c>
      <c r="C1340" s="7" t="s">
        <v>102</v>
      </c>
      <c r="D1340" s="7" t="s">
        <v>12</v>
      </c>
      <c r="E1340" s="7" t="s">
        <v>75</v>
      </c>
      <c r="F1340" s="7" t="s">
        <v>99</v>
      </c>
      <c r="G1340" s="7">
        <v>65000</v>
      </c>
      <c r="H1340" s="7">
        <f t="shared" si="371"/>
        <v>61158.5</v>
      </c>
      <c r="I1340" s="7">
        <f t="shared" si="372"/>
        <v>1865.5</v>
      </c>
      <c r="J1340" s="7">
        <f t="shared" si="361"/>
        <v>4615</v>
      </c>
      <c r="K1340" s="7">
        <f t="shared" si="362"/>
        <v>715.00000000000011</v>
      </c>
      <c r="L1340" s="7">
        <f t="shared" si="363"/>
        <v>1976</v>
      </c>
      <c r="M1340" s="7">
        <f t="shared" si="364"/>
        <v>4608.5</v>
      </c>
      <c r="N1340" s="7">
        <v>0</v>
      </c>
      <c r="O1340" s="7">
        <f t="shared" si="365"/>
        <v>13780</v>
      </c>
      <c r="P1340" s="7">
        <v>25</v>
      </c>
      <c r="Q1340" s="7">
        <v>7689.07</v>
      </c>
      <c r="R1340" s="7">
        <v>0</v>
      </c>
      <c r="S1340" s="7">
        <v>402.66</v>
      </c>
      <c r="T1340" s="7">
        <v>100</v>
      </c>
      <c r="U1340" s="7">
        <f t="shared" si="366"/>
        <v>4427.5498333333335</v>
      </c>
      <c r="V1340" s="7">
        <v>0</v>
      </c>
      <c r="W1340" s="7">
        <f t="shared" si="376"/>
        <v>12644.279833333334</v>
      </c>
      <c r="X1340" s="7">
        <f t="shared" si="368"/>
        <v>3841.5</v>
      </c>
      <c r="Y1340" s="7">
        <f t="shared" si="374"/>
        <v>9223.5</v>
      </c>
      <c r="Z1340" s="7">
        <f t="shared" si="370"/>
        <v>48514.220166666666</v>
      </c>
      <c r="AA1340" s="7" t="s">
        <v>623</v>
      </c>
      <c r="AB1340" s="7">
        <v>2023</v>
      </c>
    </row>
    <row r="1341" spans="1:28" x14ac:dyDescent="0.25">
      <c r="A1341" s="7">
        <v>40</v>
      </c>
      <c r="B1341" s="7" t="s">
        <v>162</v>
      </c>
      <c r="C1341" s="7" t="s">
        <v>102</v>
      </c>
      <c r="D1341" s="7" t="s">
        <v>15</v>
      </c>
      <c r="E1341" s="7" t="s">
        <v>92</v>
      </c>
      <c r="F1341" s="7" t="s">
        <v>99</v>
      </c>
      <c r="G1341" s="7">
        <v>70000</v>
      </c>
      <c r="H1341" s="7">
        <f t="shared" si="371"/>
        <v>61130.71</v>
      </c>
      <c r="I1341" s="7">
        <f t="shared" si="372"/>
        <v>2009</v>
      </c>
      <c r="J1341" s="7">
        <f t="shared" si="361"/>
        <v>4970</v>
      </c>
      <c r="K1341" s="7">
        <f t="shared" si="362"/>
        <v>715.55</v>
      </c>
      <c r="L1341" s="7">
        <f t="shared" si="363"/>
        <v>2128</v>
      </c>
      <c r="M1341" s="7">
        <f t="shared" si="364"/>
        <v>4963</v>
      </c>
      <c r="N1341" s="7">
        <v>4732.29</v>
      </c>
      <c r="O1341" s="7">
        <f t="shared" si="365"/>
        <v>19517.84</v>
      </c>
      <c r="P1341" s="7">
        <v>25</v>
      </c>
      <c r="Q1341" s="7">
        <v>0</v>
      </c>
      <c r="R1341" s="7">
        <v>0</v>
      </c>
      <c r="S1341" s="7">
        <v>171.99</v>
      </c>
      <c r="T1341" s="7">
        <v>100</v>
      </c>
      <c r="U1341" s="7">
        <f t="shared" si="366"/>
        <v>4421.9918333333335</v>
      </c>
      <c r="V1341" s="7">
        <v>0</v>
      </c>
      <c r="W1341" s="7">
        <f t="shared" si="376"/>
        <v>4718.9818333333333</v>
      </c>
      <c r="X1341" s="7">
        <f t="shared" si="368"/>
        <v>8869.2900000000009</v>
      </c>
      <c r="Y1341" s="7">
        <f t="shared" si="374"/>
        <v>9933</v>
      </c>
      <c r="Z1341" s="7">
        <f t="shared" si="370"/>
        <v>56411.728166666668</v>
      </c>
      <c r="AA1341" s="7" t="s">
        <v>623</v>
      </c>
      <c r="AB1341" s="7">
        <v>2023</v>
      </c>
    </row>
    <row r="1342" spans="1:28" x14ac:dyDescent="0.25">
      <c r="A1342" s="7">
        <v>41</v>
      </c>
      <c r="B1342" s="7" t="s">
        <v>810</v>
      </c>
      <c r="C1342" s="7" t="s">
        <v>102</v>
      </c>
      <c r="D1342" s="7" t="s">
        <v>811</v>
      </c>
      <c r="E1342" s="7" t="s">
        <v>62</v>
      </c>
      <c r="F1342" s="7" t="s">
        <v>99</v>
      </c>
      <c r="G1342" s="7">
        <v>125000</v>
      </c>
      <c r="H1342" s="7">
        <f>+G1342-(I1342+L1342+N1342)</f>
        <v>116035.07</v>
      </c>
      <c r="I1342" s="7">
        <f t="shared" si="372"/>
        <v>3587.5</v>
      </c>
      <c r="J1342" s="7">
        <f t="shared" si="361"/>
        <v>8875</v>
      </c>
      <c r="K1342" s="7">
        <f t="shared" si="362"/>
        <v>715.55</v>
      </c>
      <c r="L1342" s="7">
        <f t="shared" si="363"/>
        <v>3800</v>
      </c>
      <c r="M1342" s="7">
        <f t="shared" si="364"/>
        <v>8862.5</v>
      </c>
      <c r="N1342" s="7">
        <v>1577.43</v>
      </c>
      <c r="O1342" s="7">
        <f>+I1342+J1342+K1342+L1342+M1342+N1342</f>
        <v>27417.98</v>
      </c>
      <c r="P1342" s="7">
        <v>25</v>
      </c>
      <c r="Q1342" s="7">
        <v>2000</v>
      </c>
      <c r="R1342" s="7">
        <v>0</v>
      </c>
      <c r="S1342" s="7">
        <v>0</v>
      </c>
      <c r="T1342" s="7">
        <v>100</v>
      </c>
      <c r="U1342" s="7">
        <f t="shared" si="366"/>
        <v>17591.704791666667</v>
      </c>
      <c r="V1342" s="7">
        <v>0</v>
      </c>
      <c r="W1342" s="7">
        <f>P1342+Q1342+R1342+S1342+T1342+U1342</f>
        <v>19716.704791666667</v>
      </c>
      <c r="X1342" s="7">
        <f>+I1342+L1342+N1342</f>
        <v>8964.93</v>
      </c>
      <c r="Y1342" s="7">
        <f>+J1342+M1342</f>
        <v>17737.5</v>
      </c>
      <c r="Z1342" s="7">
        <f>+G1342-(W1342+X1342)</f>
        <v>96318.365208333329</v>
      </c>
      <c r="AA1342" s="7" t="s">
        <v>623</v>
      </c>
      <c r="AB1342" s="7">
        <v>2023</v>
      </c>
    </row>
    <row r="1343" spans="1:28" x14ac:dyDescent="0.25">
      <c r="A1343" s="7">
        <v>42</v>
      </c>
      <c r="B1343" s="7" t="s">
        <v>812</v>
      </c>
      <c r="C1343" s="7" t="s">
        <v>102</v>
      </c>
      <c r="D1343" s="7" t="s">
        <v>811</v>
      </c>
      <c r="E1343" s="7" t="s">
        <v>62</v>
      </c>
      <c r="F1343" s="7" t="s">
        <v>99</v>
      </c>
      <c r="G1343" s="7">
        <v>80000</v>
      </c>
      <c r="H1343" s="7">
        <f>+G1343-(I1343+L1343+N1343)</f>
        <v>75272</v>
      </c>
      <c r="I1343" s="7">
        <f t="shared" si="372"/>
        <v>2296</v>
      </c>
      <c r="J1343" s="7">
        <f t="shared" si="361"/>
        <v>5679.9999999999991</v>
      </c>
      <c r="K1343" s="7">
        <f t="shared" si="362"/>
        <v>715.55</v>
      </c>
      <c r="L1343" s="7">
        <f t="shared" si="363"/>
        <v>2432</v>
      </c>
      <c r="M1343" s="7">
        <f t="shared" si="364"/>
        <v>5672</v>
      </c>
      <c r="N1343" s="7">
        <v>0</v>
      </c>
      <c r="O1343" s="7">
        <f>+I1343+J1343+K1343+L1343+M1343+N1343</f>
        <v>16795.55</v>
      </c>
      <c r="P1343" s="7">
        <v>25</v>
      </c>
      <c r="Q1343" s="7">
        <v>1000</v>
      </c>
      <c r="R1343" s="7">
        <v>0</v>
      </c>
      <c r="S1343" s="7">
        <v>398.64</v>
      </c>
      <c r="T1343" s="7">
        <v>100</v>
      </c>
      <c r="U1343" s="7">
        <f t="shared" si="366"/>
        <v>7400.9372916666662</v>
      </c>
      <c r="V1343" s="7">
        <v>0</v>
      </c>
      <c r="W1343" s="7">
        <f>P1343+Q1343+R1343+S1343+T1343+U1343</f>
        <v>8924.5772916666665</v>
      </c>
      <c r="X1343" s="7">
        <f>+I1343+L1343+N1343</f>
        <v>4728</v>
      </c>
      <c r="Y1343" s="7">
        <f>+J1343+M1343</f>
        <v>11352</v>
      </c>
      <c r="Z1343" s="7">
        <f>+G1343-(W1343+X1343)</f>
        <v>66347.422708333339</v>
      </c>
      <c r="AA1343" s="7" t="s">
        <v>623</v>
      </c>
      <c r="AB1343" s="7">
        <v>2023</v>
      </c>
    </row>
    <row r="1344" spans="1:28" x14ac:dyDescent="0.25">
      <c r="A1344" s="7">
        <v>43</v>
      </c>
      <c r="B1344" s="7" t="s">
        <v>816</v>
      </c>
      <c r="C1344" s="7" t="s">
        <v>103</v>
      </c>
      <c r="D1344" s="7" t="s">
        <v>811</v>
      </c>
      <c r="E1344" s="7" t="s">
        <v>92</v>
      </c>
      <c r="F1344" s="7" t="s">
        <v>99</v>
      </c>
      <c r="G1344" s="7">
        <v>80000</v>
      </c>
      <c r="H1344" s="7">
        <f t="shared" si="371"/>
        <v>75272</v>
      </c>
      <c r="I1344" s="7">
        <f t="shared" si="372"/>
        <v>2296</v>
      </c>
      <c r="J1344" s="7">
        <f t="shared" si="361"/>
        <v>5679.9999999999991</v>
      </c>
      <c r="K1344" s="7">
        <f t="shared" si="362"/>
        <v>715.55</v>
      </c>
      <c r="L1344" s="7">
        <f t="shared" si="363"/>
        <v>2432</v>
      </c>
      <c r="M1344" s="7">
        <f t="shared" si="364"/>
        <v>5672</v>
      </c>
      <c r="N1344" s="7">
        <v>0</v>
      </c>
      <c r="O1344" s="7">
        <f t="shared" si="365"/>
        <v>16795.55</v>
      </c>
      <c r="P1344" s="7">
        <v>25</v>
      </c>
      <c r="Q1344" s="7">
        <v>0</v>
      </c>
      <c r="R1344" s="7">
        <v>0</v>
      </c>
      <c r="S1344" s="7">
        <v>0</v>
      </c>
      <c r="T1344" s="7">
        <v>100</v>
      </c>
      <c r="U1344" s="7">
        <f t="shared" si="366"/>
        <v>7400.9372916666662</v>
      </c>
      <c r="V1344" s="7">
        <v>0</v>
      </c>
      <c r="W1344" s="7">
        <f t="shared" si="376"/>
        <v>7525.9372916666662</v>
      </c>
      <c r="X1344" s="7">
        <f t="shared" si="368"/>
        <v>4728</v>
      </c>
      <c r="Y1344" s="7">
        <f t="shared" si="374"/>
        <v>11352</v>
      </c>
      <c r="Z1344" s="7">
        <f t="shared" si="370"/>
        <v>67746.062708333338</v>
      </c>
      <c r="AA1344" s="7" t="s">
        <v>623</v>
      </c>
      <c r="AB1344" s="7">
        <v>2023</v>
      </c>
    </row>
    <row r="1345" spans="1:28" x14ac:dyDescent="0.25">
      <c r="A1345" s="7">
        <v>44</v>
      </c>
      <c r="B1345" s="7" t="s">
        <v>167</v>
      </c>
      <c r="C1345" s="7" t="s">
        <v>102</v>
      </c>
      <c r="D1345" s="7" t="s">
        <v>6</v>
      </c>
      <c r="E1345" s="7" t="s">
        <v>36</v>
      </c>
      <c r="F1345" s="7" t="s">
        <v>100</v>
      </c>
      <c r="G1345" s="7">
        <v>36000</v>
      </c>
      <c r="H1345" s="7">
        <f t="shared" si="371"/>
        <v>33872.400000000001</v>
      </c>
      <c r="I1345" s="7">
        <f t="shared" si="372"/>
        <v>1033.2</v>
      </c>
      <c r="J1345" s="7">
        <f t="shared" si="361"/>
        <v>2555.9999999999995</v>
      </c>
      <c r="K1345" s="7">
        <f t="shared" si="362"/>
        <v>396.00000000000006</v>
      </c>
      <c r="L1345" s="7">
        <f t="shared" si="363"/>
        <v>1094.4000000000001</v>
      </c>
      <c r="M1345" s="7">
        <f t="shared" si="364"/>
        <v>2552.4</v>
      </c>
      <c r="N1345" s="7">
        <v>0</v>
      </c>
      <c r="O1345" s="7">
        <f t="shared" si="365"/>
        <v>7632</v>
      </c>
      <c r="P1345" s="7">
        <v>25</v>
      </c>
      <c r="Q1345" s="7">
        <v>2000</v>
      </c>
      <c r="R1345" s="7">
        <v>0</v>
      </c>
      <c r="S1345" s="7">
        <v>226.4</v>
      </c>
      <c r="T1345" s="7">
        <v>100</v>
      </c>
      <c r="U1345" s="7">
        <f t="shared" si="366"/>
        <v>0</v>
      </c>
      <c r="V1345" s="7">
        <v>0</v>
      </c>
      <c r="W1345" s="7">
        <f t="shared" si="376"/>
        <v>2351.4</v>
      </c>
      <c r="X1345" s="7">
        <f t="shared" si="368"/>
        <v>2127.6000000000004</v>
      </c>
      <c r="Y1345" s="7">
        <f t="shared" si="374"/>
        <v>5108.3999999999996</v>
      </c>
      <c r="Z1345" s="7">
        <f t="shared" si="370"/>
        <v>31521</v>
      </c>
      <c r="AA1345" s="7" t="s">
        <v>623</v>
      </c>
      <c r="AB1345" s="7">
        <v>2023</v>
      </c>
    </row>
    <row r="1346" spans="1:28" x14ac:dyDescent="0.25">
      <c r="A1346" s="7">
        <v>45</v>
      </c>
      <c r="B1346" s="7" t="s">
        <v>169</v>
      </c>
      <c r="C1346" s="7" t="s">
        <v>102</v>
      </c>
      <c r="D1346" s="7" t="s">
        <v>6</v>
      </c>
      <c r="E1346" s="7" t="s">
        <v>36</v>
      </c>
      <c r="F1346" s="7" t="s">
        <v>100</v>
      </c>
      <c r="G1346" s="7">
        <v>36000</v>
      </c>
      <c r="H1346" s="7">
        <f t="shared" si="371"/>
        <v>33872.400000000001</v>
      </c>
      <c r="I1346" s="7">
        <f t="shared" si="372"/>
        <v>1033.2</v>
      </c>
      <c r="J1346" s="7">
        <f t="shared" si="361"/>
        <v>2555.9999999999995</v>
      </c>
      <c r="K1346" s="7">
        <f t="shared" si="362"/>
        <v>396.00000000000006</v>
      </c>
      <c r="L1346" s="7">
        <f t="shared" si="363"/>
        <v>1094.4000000000001</v>
      </c>
      <c r="M1346" s="7">
        <f t="shared" si="364"/>
        <v>2552.4</v>
      </c>
      <c r="N1346" s="7">
        <v>0</v>
      </c>
      <c r="O1346" s="7">
        <f t="shared" si="365"/>
        <v>7632</v>
      </c>
      <c r="P1346" s="7">
        <v>25</v>
      </c>
      <c r="Q1346" s="7">
        <v>0</v>
      </c>
      <c r="R1346" s="7">
        <v>0</v>
      </c>
      <c r="S1346" s="7">
        <v>0</v>
      </c>
      <c r="T1346" s="7">
        <v>100</v>
      </c>
      <c r="U1346" s="7">
        <f t="shared" si="366"/>
        <v>0</v>
      </c>
      <c r="V1346" s="7">
        <v>0</v>
      </c>
      <c r="W1346" s="7">
        <f t="shared" si="376"/>
        <v>125</v>
      </c>
      <c r="X1346" s="7">
        <f t="shared" si="368"/>
        <v>2127.6000000000004</v>
      </c>
      <c r="Y1346" s="7">
        <f t="shared" si="374"/>
        <v>5108.3999999999996</v>
      </c>
      <c r="Z1346" s="7">
        <f t="shared" si="370"/>
        <v>33747.4</v>
      </c>
      <c r="AA1346" s="7" t="s">
        <v>623</v>
      </c>
      <c r="AB1346" s="7">
        <v>2023</v>
      </c>
    </row>
    <row r="1347" spans="1:28" x14ac:dyDescent="0.25">
      <c r="A1347" s="7">
        <v>46</v>
      </c>
      <c r="B1347" s="7" t="s">
        <v>170</v>
      </c>
      <c r="C1347" s="7" t="s">
        <v>102</v>
      </c>
      <c r="D1347" s="7" t="s">
        <v>17</v>
      </c>
      <c r="E1347" s="7" t="s">
        <v>36</v>
      </c>
      <c r="F1347" s="7" t="s">
        <v>100</v>
      </c>
      <c r="G1347" s="7">
        <v>36000</v>
      </c>
      <c r="H1347" s="7">
        <f t="shared" si="371"/>
        <v>30717.54</v>
      </c>
      <c r="I1347" s="7">
        <f t="shared" si="372"/>
        <v>1033.2</v>
      </c>
      <c r="J1347" s="7">
        <f t="shared" si="361"/>
        <v>2555.9999999999995</v>
      </c>
      <c r="K1347" s="7">
        <f t="shared" si="362"/>
        <v>396.00000000000006</v>
      </c>
      <c r="L1347" s="7">
        <f t="shared" si="363"/>
        <v>1094.4000000000001</v>
      </c>
      <c r="M1347" s="7">
        <f t="shared" si="364"/>
        <v>2552.4</v>
      </c>
      <c r="N1347" s="7">
        <v>3154.86</v>
      </c>
      <c r="O1347" s="7">
        <f t="shared" si="365"/>
        <v>10786.86</v>
      </c>
      <c r="P1347" s="7">
        <v>25</v>
      </c>
      <c r="Q1347" s="7">
        <v>300</v>
      </c>
      <c r="R1347" s="7">
        <v>0</v>
      </c>
      <c r="S1347" s="7">
        <v>1030.3</v>
      </c>
      <c r="T1347" s="7">
        <v>100</v>
      </c>
      <c r="U1347" s="7">
        <f t="shared" si="366"/>
        <v>0</v>
      </c>
      <c r="V1347" s="7">
        <v>0</v>
      </c>
      <c r="W1347" s="7">
        <f t="shared" si="376"/>
        <v>1455.3</v>
      </c>
      <c r="X1347" s="7">
        <f t="shared" si="368"/>
        <v>5282.4600000000009</v>
      </c>
      <c r="Y1347" s="7">
        <f t="shared" si="374"/>
        <v>5108.3999999999996</v>
      </c>
      <c r="Z1347" s="7">
        <f t="shared" si="370"/>
        <v>29262.239999999998</v>
      </c>
      <c r="AA1347" s="7" t="s">
        <v>623</v>
      </c>
      <c r="AB1347" s="7">
        <v>2023</v>
      </c>
    </row>
    <row r="1348" spans="1:28" x14ac:dyDescent="0.25">
      <c r="A1348" s="7">
        <v>47</v>
      </c>
      <c r="B1348" s="7" t="s">
        <v>171</v>
      </c>
      <c r="C1348" s="7" t="s">
        <v>102</v>
      </c>
      <c r="D1348" s="7" t="s">
        <v>793</v>
      </c>
      <c r="E1348" s="7" t="s">
        <v>36</v>
      </c>
      <c r="F1348" s="7" t="s">
        <v>100</v>
      </c>
      <c r="G1348" s="7">
        <v>36000</v>
      </c>
      <c r="H1348" s="7">
        <f t="shared" si="371"/>
        <v>33872.400000000001</v>
      </c>
      <c r="I1348" s="7">
        <f t="shared" si="372"/>
        <v>1033.2</v>
      </c>
      <c r="J1348" s="7">
        <f t="shared" si="361"/>
        <v>2555.9999999999995</v>
      </c>
      <c r="K1348" s="7">
        <f t="shared" si="362"/>
        <v>396.00000000000006</v>
      </c>
      <c r="L1348" s="7">
        <f t="shared" si="363"/>
        <v>1094.4000000000001</v>
      </c>
      <c r="M1348" s="7">
        <f t="shared" si="364"/>
        <v>2552.4</v>
      </c>
      <c r="N1348" s="7">
        <v>0</v>
      </c>
      <c r="O1348" s="7">
        <f t="shared" si="365"/>
        <v>7632</v>
      </c>
      <c r="P1348" s="7">
        <v>25</v>
      </c>
      <c r="Q1348" s="7">
        <v>12995.45</v>
      </c>
      <c r="R1348" s="7">
        <v>0</v>
      </c>
      <c r="S1348" s="7">
        <v>815.93</v>
      </c>
      <c r="T1348" s="7">
        <v>100</v>
      </c>
      <c r="U1348" s="7">
        <f t="shared" si="366"/>
        <v>0</v>
      </c>
      <c r="V1348" s="7">
        <v>0</v>
      </c>
      <c r="W1348" s="7">
        <f t="shared" si="376"/>
        <v>13936.380000000001</v>
      </c>
      <c r="X1348" s="7">
        <f t="shared" si="368"/>
        <v>2127.6000000000004</v>
      </c>
      <c r="Y1348" s="7">
        <f t="shared" si="374"/>
        <v>5108.3999999999996</v>
      </c>
      <c r="Z1348" s="7">
        <f t="shared" si="370"/>
        <v>19936.019999999997</v>
      </c>
      <c r="AA1348" s="7" t="s">
        <v>623</v>
      </c>
      <c r="AB1348" s="7">
        <v>2023</v>
      </c>
    </row>
    <row r="1349" spans="1:28" x14ac:dyDescent="0.25">
      <c r="A1349" s="7">
        <v>48</v>
      </c>
      <c r="B1349" s="7" t="s">
        <v>172</v>
      </c>
      <c r="C1349" s="7" t="s">
        <v>102</v>
      </c>
      <c r="D1349" s="7" t="s">
        <v>6</v>
      </c>
      <c r="E1349" s="7" t="s">
        <v>26</v>
      </c>
      <c r="F1349" s="7" t="s">
        <v>100</v>
      </c>
      <c r="G1349" s="7">
        <v>46000</v>
      </c>
      <c r="H1349" s="7">
        <f t="shared" si="371"/>
        <v>43281.4</v>
      </c>
      <c r="I1349" s="7">
        <f t="shared" si="372"/>
        <v>1320.2</v>
      </c>
      <c r="J1349" s="7">
        <f t="shared" si="361"/>
        <v>3265.9999999999995</v>
      </c>
      <c r="K1349" s="7">
        <f t="shared" si="362"/>
        <v>506.00000000000006</v>
      </c>
      <c r="L1349" s="7">
        <f t="shared" si="363"/>
        <v>1398.4</v>
      </c>
      <c r="M1349" s="7">
        <f t="shared" si="364"/>
        <v>3261.4</v>
      </c>
      <c r="N1349" s="7">
        <v>0</v>
      </c>
      <c r="O1349" s="7">
        <f t="shared" si="365"/>
        <v>9752</v>
      </c>
      <c r="P1349" s="7">
        <v>25</v>
      </c>
      <c r="Q1349" s="7">
        <v>0</v>
      </c>
      <c r="R1349" s="7">
        <v>0</v>
      </c>
      <c r="S1349" s="7">
        <v>457.45</v>
      </c>
      <c r="T1349" s="7">
        <v>100</v>
      </c>
      <c r="U1349" s="7">
        <f t="shared" si="366"/>
        <v>1289.4598750000005</v>
      </c>
      <c r="V1349" s="7">
        <v>0</v>
      </c>
      <c r="W1349" s="7">
        <f t="shared" si="376"/>
        <v>1871.9098750000005</v>
      </c>
      <c r="X1349" s="7">
        <f t="shared" si="368"/>
        <v>2718.6000000000004</v>
      </c>
      <c r="Y1349" s="7">
        <f t="shared" si="374"/>
        <v>6527.4</v>
      </c>
      <c r="Z1349" s="7">
        <f t="shared" si="370"/>
        <v>41409.490124999997</v>
      </c>
      <c r="AA1349" s="7" t="s">
        <v>623</v>
      </c>
      <c r="AB1349" s="7">
        <v>2023</v>
      </c>
    </row>
    <row r="1350" spans="1:28" x14ac:dyDescent="0.25">
      <c r="A1350" s="7">
        <v>49</v>
      </c>
      <c r="B1350" s="7" t="s">
        <v>798</v>
      </c>
      <c r="C1350" s="7" t="s">
        <v>102</v>
      </c>
      <c r="D1350" s="7" t="s">
        <v>12</v>
      </c>
      <c r="E1350" s="7" t="s">
        <v>26</v>
      </c>
      <c r="F1350" s="7" t="s">
        <v>100</v>
      </c>
      <c r="G1350" s="7">
        <v>46000</v>
      </c>
      <c r="H1350" s="7">
        <f>+G1350-(I1350+L1350+N1350)</f>
        <v>43281.4</v>
      </c>
      <c r="I1350" s="7">
        <f t="shared" si="372"/>
        <v>1320.2</v>
      </c>
      <c r="J1350" s="7">
        <f t="shared" si="361"/>
        <v>3265.9999999999995</v>
      </c>
      <c r="K1350" s="7">
        <f t="shared" si="362"/>
        <v>506.00000000000006</v>
      </c>
      <c r="L1350" s="7">
        <f t="shared" si="363"/>
        <v>1398.4</v>
      </c>
      <c r="M1350" s="7">
        <f t="shared" si="364"/>
        <v>3261.4</v>
      </c>
      <c r="N1350" s="7">
        <v>0</v>
      </c>
      <c r="O1350" s="7">
        <f>+I1350+J1350+K1350+L1350+M1350+N1350</f>
        <v>9752</v>
      </c>
      <c r="P1350" s="7">
        <v>25</v>
      </c>
      <c r="Q1350" s="7">
        <v>0</v>
      </c>
      <c r="R1350" s="7">
        <v>0</v>
      </c>
      <c r="S1350" s="7">
        <v>808.63</v>
      </c>
      <c r="T1350" s="7">
        <v>100</v>
      </c>
      <c r="U1350" s="7">
        <f t="shared" si="366"/>
        <v>1289.4598750000005</v>
      </c>
      <c r="V1350" s="7">
        <v>0</v>
      </c>
      <c r="W1350" s="7">
        <f>P1350+Q1350+R1350+S1350+T1350+U1350</f>
        <v>2223.0898750000006</v>
      </c>
      <c r="X1350" s="7">
        <f t="shared" si="368"/>
        <v>2718.6000000000004</v>
      </c>
      <c r="Y1350" s="7">
        <f>+J1350+M1350</f>
        <v>6527.4</v>
      </c>
      <c r="Z1350" s="7">
        <f>+G1350-(W1350+X1350)</f>
        <v>41058.310124999996</v>
      </c>
      <c r="AA1350" s="7" t="s">
        <v>623</v>
      </c>
      <c r="AB1350" s="7">
        <v>2023</v>
      </c>
    </row>
    <row r="1351" spans="1:28" x14ac:dyDescent="0.25">
      <c r="A1351" s="7">
        <v>50</v>
      </c>
      <c r="B1351" s="7" t="s">
        <v>799</v>
      </c>
      <c r="C1351" s="7" t="s">
        <v>102</v>
      </c>
      <c r="D1351" s="7" t="s">
        <v>6</v>
      </c>
      <c r="E1351" s="7" t="s">
        <v>26</v>
      </c>
      <c r="F1351" s="7" t="s">
        <v>100</v>
      </c>
      <c r="G1351" s="7">
        <v>36000</v>
      </c>
      <c r="H1351" s="7">
        <f>+G1351-(I1351+L1351+N1351)</f>
        <v>33872.400000000001</v>
      </c>
      <c r="I1351" s="7">
        <f t="shared" si="372"/>
        <v>1033.2</v>
      </c>
      <c r="J1351" s="7">
        <f t="shared" si="361"/>
        <v>2555.9999999999995</v>
      </c>
      <c r="K1351" s="7">
        <f t="shared" si="362"/>
        <v>396.00000000000006</v>
      </c>
      <c r="L1351" s="7">
        <f t="shared" si="363"/>
        <v>1094.4000000000001</v>
      </c>
      <c r="M1351" s="7">
        <f t="shared" si="364"/>
        <v>2552.4</v>
      </c>
      <c r="N1351" s="7">
        <v>0</v>
      </c>
      <c r="O1351" s="7">
        <f>+I1351+J1351+K1351+L1351+M1351+N1351</f>
        <v>7632</v>
      </c>
      <c r="P1351" s="7">
        <v>25</v>
      </c>
      <c r="Q1351" s="7">
        <v>0</v>
      </c>
      <c r="R1351" s="7">
        <v>0</v>
      </c>
      <c r="S1351" s="7">
        <v>0</v>
      </c>
      <c r="T1351" s="7">
        <v>100</v>
      </c>
      <c r="U1351" s="7">
        <f t="shared" si="366"/>
        <v>0</v>
      </c>
      <c r="V1351" s="7">
        <v>0</v>
      </c>
      <c r="W1351" s="7">
        <f>P1351+Q1351+R1351+S1351+T1351+U1351</f>
        <v>125</v>
      </c>
      <c r="X1351" s="7">
        <f t="shared" si="368"/>
        <v>2127.6000000000004</v>
      </c>
      <c r="Y1351" s="7">
        <f>+J1351+M1351</f>
        <v>5108.3999999999996</v>
      </c>
      <c r="Z1351" s="7">
        <f>+G1351-(W1351+X1351)</f>
        <v>33747.4</v>
      </c>
      <c r="AA1351" s="7" t="s">
        <v>623</v>
      </c>
      <c r="AB1351" s="7">
        <v>2023</v>
      </c>
    </row>
    <row r="1352" spans="1:28" x14ac:dyDescent="0.25">
      <c r="A1352" s="7">
        <v>51</v>
      </c>
      <c r="B1352" s="7" t="s">
        <v>173</v>
      </c>
      <c r="C1352" s="7" t="s">
        <v>102</v>
      </c>
      <c r="D1352" s="7" t="s">
        <v>6</v>
      </c>
      <c r="E1352" s="7" t="s">
        <v>26</v>
      </c>
      <c r="F1352" s="7" t="s">
        <v>100</v>
      </c>
      <c r="G1352" s="7">
        <v>36000</v>
      </c>
      <c r="H1352" s="7">
        <f t="shared" si="371"/>
        <v>32294.97</v>
      </c>
      <c r="I1352" s="7">
        <f t="shared" si="372"/>
        <v>1033.2</v>
      </c>
      <c r="J1352" s="7">
        <f t="shared" si="361"/>
        <v>2555.9999999999995</v>
      </c>
      <c r="K1352" s="7">
        <f t="shared" si="362"/>
        <v>396.00000000000006</v>
      </c>
      <c r="L1352" s="7">
        <f t="shared" si="363"/>
        <v>1094.4000000000001</v>
      </c>
      <c r="M1352" s="7">
        <f t="shared" si="364"/>
        <v>2552.4</v>
      </c>
      <c r="N1352" s="7">
        <v>1577.43</v>
      </c>
      <c r="O1352" s="7">
        <f t="shared" si="365"/>
        <v>9209.43</v>
      </c>
      <c r="P1352" s="7">
        <v>25</v>
      </c>
      <c r="Q1352" s="7">
        <v>0</v>
      </c>
      <c r="R1352" s="7">
        <v>0</v>
      </c>
      <c r="S1352" s="7">
        <v>0</v>
      </c>
      <c r="T1352" s="7">
        <v>100</v>
      </c>
      <c r="U1352" s="7">
        <f t="shared" si="366"/>
        <v>0</v>
      </c>
      <c r="V1352" s="7">
        <v>0</v>
      </c>
      <c r="W1352" s="7">
        <f t="shared" si="376"/>
        <v>125</v>
      </c>
      <c r="X1352" s="7">
        <f t="shared" si="368"/>
        <v>3705.0300000000007</v>
      </c>
      <c r="Y1352" s="7">
        <f t="shared" si="374"/>
        <v>5108.3999999999996</v>
      </c>
      <c r="Z1352" s="7">
        <f t="shared" si="370"/>
        <v>32169.97</v>
      </c>
      <c r="AA1352" s="7" t="s">
        <v>623</v>
      </c>
      <c r="AB1352" s="7">
        <v>2023</v>
      </c>
    </row>
    <row r="1353" spans="1:28" x14ac:dyDescent="0.25">
      <c r="A1353" s="7">
        <v>52</v>
      </c>
      <c r="B1353" s="7" t="s">
        <v>177</v>
      </c>
      <c r="C1353" s="7" t="s">
        <v>102</v>
      </c>
      <c r="D1353" s="7" t="s">
        <v>22</v>
      </c>
      <c r="E1353" s="7" t="s">
        <v>26</v>
      </c>
      <c r="F1353" s="7" t="s">
        <v>100</v>
      </c>
      <c r="G1353" s="7">
        <v>46000</v>
      </c>
      <c r="H1353" s="7">
        <f t="shared" si="371"/>
        <v>43281.4</v>
      </c>
      <c r="I1353" s="7">
        <f t="shared" si="372"/>
        <v>1320.2</v>
      </c>
      <c r="J1353" s="7">
        <f t="shared" si="361"/>
        <v>3265.9999999999995</v>
      </c>
      <c r="K1353" s="7">
        <f t="shared" si="362"/>
        <v>506.00000000000006</v>
      </c>
      <c r="L1353" s="7">
        <f t="shared" si="363"/>
        <v>1398.4</v>
      </c>
      <c r="M1353" s="7">
        <f t="shared" si="364"/>
        <v>3261.4</v>
      </c>
      <c r="N1353" s="7">
        <v>0</v>
      </c>
      <c r="O1353" s="7">
        <f t="shared" si="365"/>
        <v>9752</v>
      </c>
      <c r="P1353" s="7">
        <v>25</v>
      </c>
      <c r="Q1353" s="7">
        <v>0</v>
      </c>
      <c r="R1353" s="7">
        <v>0</v>
      </c>
      <c r="S1353" s="7">
        <v>662.66</v>
      </c>
      <c r="T1353" s="7">
        <v>100</v>
      </c>
      <c r="U1353" s="7">
        <f t="shared" si="366"/>
        <v>1289.4598750000005</v>
      </c>
      <c r="V1353" s="7">
        <v>0</v>
      </c>
      <c r="W1353" s="7">
        <f t="shared" si="376"/>
        <v>2077.1198750000003</v>
      </c>
      <c r="X1353" s="7">
        <f t="shared" si="368"/>
        <v>2718.6000000000004</v>
      </c>
      <c r="Y1353" s="7">
        <f t="shared" si="374"/>
        <v>6527.4</v>
      </c>
      <c r="Z1353" s="7">
        <f t="shared" si="370"/>
        <v>41204.280124999997</v>
      </c>
      <c r="AA1353" s="7" t="s">
        <v>623</v>
      </c>
      <c r="AB1353" s="7">
        <v>2023</v>
      </c>
    </row>
    <row r="1354" spans="1:28" x14ac:dyDescent="0.25">
      <c r="A1354" s="7">
        <v>53</v>
      </c>
      <c r="B1354" s="7" t="s">
        <v>178</v>
      </c>
      <c r="C1354" s="7" t="s">
        <v>103</v>
      </c>
      <c r="D1354" s="7" t="s">
        <v>6</v>
      </c>
      <c r="E1354" s="7" t="s">
        <v>32</v>
      </c>
      <c r="F1354" s="7" t="s">
        <v>100</v>
      </c>
      <c r="G1354" s="7">
        <v>26000</v>
      </c>
      <c r="H1354" s="7">
        <f>+G1354-(I1354+L1354+N1354)</f>
        <v>24463.4</v>
      </c>
      <c r="I1354" s="7">
        <f t="shared" si="372"/>
        <v>746.2</v>
      </c>
      <c r="J1354" s="7">
        <f t="shared" si="361"/>
        <v>1845.9999999999998</v>
      </c>
      <c r="K1354" s="7">
        <f t="shared" si="362"/>
        <v>286.00000000000006</v>
      </c>
      <c r="L1354" s="7">
        <f t="shared" si="363"/>
        <v>790.4</v>
      </c>
      <c r="M1354" s="7">
        <f t="shared" si="364"/>
        <v>1843.4</v>
      </c>
      <c r="N1354" s="7">
        <v>0</v>
      </c>
      <c r="O1354" s="7">
        <f>+I1354+J1354+K1354+L1354+M1354+N1354</f>
        <v>5512</v>
      </c>
      <c r="P1354" s="7">
        <v>25</v>
      </c>
      <c r="Q1354" s="7">
        <v>0</v>
      </c>
      <c r="R1354" s="7">
        <v>0</v>
      </c>
      <c r="S1354" s="7">
        <v>0</v>
      </c>
      <c r="T1354" s="7">
        <v>100</v>
      </c>
      <c r="U1354" s="7">
        <f t="shared" si="366"/>
        <v>0</v>
      </c>
      <c r="V1354" s="7">
        <v>0</v>
      </c>
      <c r="W1354" s="7">
        <f t="shared" si="376"/>
        <v>125</v>
      </c>
      <c r="X1354" s="7">
        <f t="shared" si="368"/>
        <v>1536.6</v>
      </c>
      <c r="Y1354" s="7">
        <f t="shared" si="374"/>
        <v>3689.3999999999996</v>
      </c>
      <c r="Z1354" s="7">
        <f t="shared" si="370"/>
        <v>24338.400000000001</v>
      </c>
      <c r="AA1354" s="7" t="s">
        <v>623</v>
      </c>
      <c r="AB1354" s="7">
        <v>2023</v>
      </c>
    </row>
    <row r="1355" spans="1:28" x14ac:dyDescent="0.25">
      <c r="A1355" s="7">
        <v>54</v>
      </c>
      <c r="B1355" s="7" t="s">
        <v>817</v>
      </c>
      <c r="C1355" s="7" t="s">
        <v>102</v>
      </c>
      <c r="D1355" s="7" t="s">
        <v>793</v>
      </c>
      <c r="E1355" s="7" t="s">
        <v>33</v>
      </c>
      <c r="F1355" s="7" t="s">
        <v>100</v>
      </c>
      <c r="G1355" s="7">
        <v>30000</v>
      </c>
      <c r="H1355" s="7">
        <f t="shared" si="371"/>
        <v>28227</v>
      </c>
      <c r="I1355" s="7">
        <f t="shared" si="372"/>
        <v>861</v>
      </c>
      <c r="J1355" s="7">
        <f t="shared" si="361"/>
        <v>2130</v>
      </c>
      <c r="K1355" s="7">
        <f t="shared" si="362"/>
        <v>330.00000000000006</v>
      </c>
      <c r="L1355" s="7">
        <f t="shared" si="363"/>
        <v>912</v>
      </c>
      <c r="M1355" s="7">
        <f t="shared" si="364"/>
        <v>2127</v>
      </c>
      <c r="N1355" s="7">
        <v>0</v>
      </c>
      <c r="O1355" s="7">
        <f t="shared" ref="O1355:O1362" si="377">+I1355+J1355+K1355+L1355+M1355+N1355</f>
        <v>6360</v>
      </c>
      <c r="P1355" s="7">
        <v>25</v>
      </c>
      <c r="Q1355" s="7">
        <v>0</v>
      </c>
      <c r="R1355" s="7">
        <v>0</v>
      </c>
      <c r="S1355" s="7">
        <v>0</v>
      </c>
      <c r="T1355" s="7">
        <v>100</v>
      </c>
      <c r="U1355" s="7">
        <f t="shared" si="366"/>
        <v>0</v>
      </c>
      <c r="V1355" s="7">
        <v>0</v>
      </c>
      <c r="W1355" s="7">
        <f t="shared" si="376"/>
        <v>125</v>
      </c>
      <c r="X1355" s="7">
        <f t="shared" si="368"/>
        <v>1773</v>
      </c>
      <c r="Y1355" s="7">
        <f t="shared" si="374"/>
        <v>4257</v>
      </c>
      <c r="Z1355" s="7">
        <f t="shared" si="370"/>
        <v>28102</v>
      </c>
      <c r="AA1355" s="7" t="s">
        <v>623</v>
      </c>
      <c r="AB1355" s="7">
        <v>2023</v>
      </c>
    </row>
    <row r="1356" spans="1:28" x14ac:dyDescent="0.25">
      <c r="A1356" s="7">
        <v>55</v>
      </c>
      <c r="B1356" s="7" t="s">
        <v>818</v>
      </c>
      <c r="C1356" s="7" t="s">
        <v>102</v>
      </c>
      <c r="D1356" s="7" t="s">
        <v>793</v>
      </c>
      <c r="E1356" s="7" t="s">
        <v>32</v>
      </c>
      <c r="F1356" s="7" t="s">
        <v>100</v>
      </c>
      <c r="G1356" s="7">
        <v>30000</v>
      </c>
      <c r="H1356" s="7">
        <f t="shared" si="371"/>
        <v>28227</v>
      </c>
      <c r="I1356" s="7">
        <f t="shared" si="372"/>
        <v>861</v>
      </c>
      <c r="J1356" s="7">
        <f t="shared" si="361"/>
        <v>2130</v>
      </c>
      <c r="K1356" s="7">
        <f t="shared" si="362"/>
        <v>330.00000000000006</v>
      </c>
      <c r="L1356" s="7">
        <f t="shared" si="363"/>
        <v>912</v>
      </c>
      <c r="M1356" s="7">
        <f t="shared" si="364"/>
        <v>2127</v>
      </c>
      <c r="N1356" s="7">
        <v>0</v>
      </c>
      <c r="O1356" s="7">
        <f t="shared" si="377"/>
        <v>6360</v>
      </c>
      <c r="P1356" s="7">
        <v>25</v>
      </c>
      <c r="Q1356" s="7">
        <v>0</v>
      </c>
      <c r="R1356" s="7">
        <v>0</v>
      </c>
      <c r="S1356" s="7">
        <v>0</v>
      </c>
      <c r="T1356" s="7">
        <v>100</v>
      </c>
      <c r="U1356" s="7">
        <f t="shared" si="366"/>
        <v>0</v>
      </c>
      <c r="V1356" s="7">
        <v>0</v>
      </c>
      <c r="W1356" s="7">
        <f t="shared" si="376"/>
        <v>125</v>
      </c>
      <c r="X1356" s="7">
        <f t="shared" si="368"/>
        <v>1773</v>
      </c>
      <c r="Y1356" s="7">
        <f t="shared" si="374"/>
        <v>4257</v>
      </c>
      <c r="Z1356" s="7">
        <f t="shared" si="370"/>
        <v>28102</v>
      </c>
      <c r="AA1356" s="7" t="s">
        <v>623</v>
      </c>
      <c r="AB1356" s="7">
        <v>2023</v>
      </c>
    </row>
    <row r="1357" spans="1:28" x14ac:dyDescent="0.25">
      <c r="A1357" s="7">
        <v>56</v>
      </c>
      <c r="B1357" s="7" t="s">
        <v>819</v>
      </c>
      <c r="C1357" s="7" t="s">
        <v>103</v>
      </c>
      <c r="D1357" s="7" t="s">
        <v>6</v>
      </c>
      <c r="E1357" s="7" t="s">
        <v>32</v>
      </c>
      <c r="F1357" s="7" t="s">
        <v>100</v>
      </c>
      <c r="G1357" s="7">
        <v>30000</v>
      </c>
      <c r="H1357" s="7">
        <f>+G1357-(I1357+L1357+N1357)</f>
        <v>28227</v>
      </c>
      <c r="I1357" s="7">
        <f t="shared" si="372"/>
        <v>861</v>
      </c>
      <c r="J1357" s="7">
        <f t="shared" si="361"/>
        <v>2130</v>
      </c>
      <c r="K1357" s="7">
        <f t="shared" si="362"/>
        <v>330.00000000000006</v>
      </c>
      <c r="L1357" s="7">
        <f t="shared" si="363"/>
        <v>912</v>
      </c>
      <c r="M1357" s="7">
        <f t="shared" si="364"/>
        <v>2127</v>
      </c>
      <c r="N1357" s="7">
        <v>0</v>
      </c>
      <c r="O1357" s="7">
        <f t="shared" si="377"/>
        <v>6360</v>
      </c>
      <c r="P1357" s="7">
        <v>25</v>
      </c>
      <c r="Q1357" s="7">
        <v>0</v>
      </c>
      <c r="R1357" s="7">
        <v>0</v>
      </c>
      <c r="S1357" s="7">
        <v>98.2</v>
      </c>
      <c r="T1357" s="7">
        <v>100</v>
      </c>
      <c r="U1357" s="7">
        <f t="shared" si="366"/>
        <v>0</v>
      </c>
      <c r="V1357" s="7">
        <v>0</v>
      </c>
      <c r="W1357" s="7">
        <f t="shared" si="376"/>
        <v>223.2</v>
      </c>
      <c r="X1357" s="7">
        <f t="shared" si="368"/>
        <v>1773</v>
      </c>
      <c r="Y1357" s="7">
        <f t="shared" si="374"/>
        <v>4257</v>
      </c>
      <c r="Z1357" s="7">
        <f t="shared" si="370"/>
        <v>28003.8</v>
      </c>
      <c r="AA1357" s="7" t="s">
        <v>623</v>
      </c>
      <c r="AB1357" s="7">
        <v>2023</v>
      </c>
    </row>
    <row r="1358" spans="1:28" x14ac:dyDescent="0.25">
      <c r="A1358" s="7">
        <v>57</v>
      </c>
      <c r="B1358" s="7" t="s">
        <v>820</v>
      </c>
      <c r="C1358" s="7" t="s">
        <v>102</v>
      </c>
      <c r="D1358" s="7" t="s">
        <v>821</v>
      </c>
      <c r="E1358" s="7" t="s">
        <v>32</v>
      </c>
      <c r="F1358" s="7" t="s">
        <v>100</v>
      </c>
      <c r="G1358" s="7">
        <v>30000</v>
      </c>
      <c r="H1358" s="7">
        <f t="shared" si="371"/>
        <v>28227</v>
      </c>
      <c r="I1358" s="7">
        <f t="shared" si="372"/>
        <v>861</v>
      </c>
      <c r="J1358" s="7">
        <f t="shared" si="361"/>
        <v>2130</v>
      </c>
      <c r="K1358" s="7">
        <f t="shared" si="362"/>
        <v>330.00000000000006</v>
      </c>
      <c r="L1358" s="7">
        <f t="shared" si="363"/>
        <v>912</v>
      </c>
      <c r="M1358" s="7">
        <f t="shared" si="364"/>
        <v>2127</v>
      </c>
      <c r="N1358" s="7">
        <v>0</v>
      </c>
      <c r="O1358" s="7">
        <f t="shared" si="377"/>
        <v>6360</v>
      </c>
      <c r="P1358" s="7">
        <v>25</v>
      </c>
      <c r="Q1358" s="7">
        <v>500</v>
      </c>
      <c r="R1358" s="7">
        <v>0</v>
      </c>
      <c r="S1358" s="7">
        <v>0</v>
      </c>
      <c r="T1358" s="7">
        <v>100</v>
      </c>
      <c r="U1358" s="7">
        <f t="shared" si="366"/>
        <v>0</v>
      </c>
      <c r="V1358" s="7">
        <v>0</v>
      </c>
      <c r="W1358" s="7">
        <f t="shared" si="376"/>
        <v>625</v>
      </c>
      <c r="X1358" s="7">
        <f t="shared" si="368"/>
        <v>1773</v>
      </c>
      <c r="Y1358" s="7">
        <f t="shared" si="374"/>
        <v>4257</v>
      </c>
      <c r="Z1358" s="7">
        <f t="shared" si="370"/>
        <v>27602</v>
      </c>
      <c r="AA1358" s="7" t="s">
        <v>623</v>
      </c>
      <c r="AB1358" s="7">
        <v>2023</v>
      </c>
    </row>
    <row r="1359" spans="1:28" x14ac:dyDescent="0.25">
      <c r="A1359" s="7">
        <v>58</v>
      </c>
      <c r="B1359" s="7" t="s">
        <v>822</v>
      </c>
      <c r="C1359" s="7" t="s">
        <v>103</v>
      </c>
      <c r="D1359" s="7" t="s">
        <v>12</v>
      </c>
      <c r="E1359" s="7" t="s">
        <v>32</v>
      </c>
      <c r="F1359" s="7" t="s">
        <v>100</v>
      </c>
      <c r="G1359" s="7">
        <v>46000</v>
      </c>
      <c r="H1359" s="7">
        <f t="shared" si="371"/>
        <v>43281.4</v>
      </c>
      <c r="I1359" s="7">
        <f t="shared" si="372"/>
        <v>1320.2</v>
      </c>
      <c r="J1359" s="7">
        <f t="shared" si="361"/>
        <v>3265.9999999999995</v>
      </c>
      <c r="K1359" s="7">
        <f t="shared" si="362"/>
        <v>506.00000000000006</v>
      </c>
      <c r="L1359" s="7">
        <f t="shared" si="363"/>
        <v>1398.4</v>
      </c>
      <c r="M1359" s="7">
        <f t="shared" si="364"/>
        <v>3261.4</v>
      </c>
      <c r="N1359" s="7">
        <v>0</v>
      </c>
      <c r="O1359" s="7">
        <f t="shared" si="377"/>
        <v>9752</v>
      </c>
      <c r="P1359" s="7">
        <v>25</v>
      </c>
      <c r="Q1359" s="7">
        <v>0</v>
      </c>
      <c r="R1359" s="7">
        <v>0</v>
      </c>
      <c r="S1359" s="7">
        <v>614.63</v>
      </c>
      <c r="T1359" s="7">
        <v>100</v>
      </c>
      <c r="U1359" s="7">
        <f t="shared" si="366"/>
        <v>1289.4598750000005</v>
      </c>
      <c r="V1359" s="7">
        <v>0</v>
      </c>
      <c r="W1359" s="7">
        <f t="shared" si="376"/>
        <v>2029.0898750000006</v>
      </c>
      <c r="X1359" s="7">
        <f t="shared" si="368"/>
        <v>2718.6000000000004</v>
      </c>
      <c r="Y1359" s="7">
        <f t="shared" si="374"/>
        <v>6527.4</v>
      </c>
      <c r="Z1359" s="7">
        <f t="shared" si="370"/>
        <v>41252.310124999996</v>
      </c>
      <c r="AA1359" s="7" t="s">
        <v>623</v>
      </c>
      <c r="AB1359" s="7">
        <v>2023</v>
      </c>
    </row>
    <row r="1360" spans="1:28" x14ac:dyDescent="0.25">
      <c r="A1360" s="7">
        <v>59</v>
      </c>
      <c r="B1360" s="7" t="s">
        <v>823</v>
      </c>
      <c r="C1360" s="7" t="s">
        <v>102</v>
      </c>
      <c r="D1360" s="7" t="s">
        <v>94</v>
      </c>
      <c r="E1360" s="7" t="s">
        <v>32</v>
      </c>
      <c r="F1360" s="7" t="s">
        <v>100</v>
      </c>
      <c r="G1360" s="7">
        <v>36000</v>
      </c>
      <c r="H1360" s="7">
        <f t="shared" si="371"/>
        <v>33872.400000000001</v>
      </c>
      <c r="I1360" s="7">
        <f t="shared" si="372"/>
        <v>1033.2</v>
      </c>
      <c r="J1360" s="7">
        <f t="shared" si="361"/>
        <v>2555.9999999999995</v>
      </c>
      <c r="K1360" s="7">
        <f t="shared" si="362"/>
        <v>396.00000000000006</v>
      </c>
      <c r="L1360" s="7">
        <f t="shared" si="363"/>
        <v>1094.4000000000001</v>
      </c>
      <c r="M1360" s="7">
        <f t="shared" si="364"/>
        <v>2552.4</v>
      </c>
      <c r="N1360" s="7">
        <v>0</v>
      </c>
      <c r="O1360" s="7">
        <f t="shared" si="377"/>
        <v>7632</v>
      </c>
      <c r="P1360" s="7">
        <v>25</v>
      </c>
      <c r="Q1360" s="7">
        <v>0</v>
      </c>
      <c r="R1360" s="7">
        <v>0</v>
      </c>
      <c r="S1360" s="7">
        <v>0</v>
      </c>
      <c r="T1360" s="7">
        <v>100</v>
      </c>
      <c r="U1360" s="7">
        <f t="shared" si="366"/>
        <v>0</v>
      </c>
      <c r="V1360" s="7">
        <v>0</v>
      </c>
      <c r="W1360" s="7">
        <f t="shared" si="376"/>
        <v>125</v>
      </c>
      <c r="X1360" s="7">
        <f t="shared" si="368"/>
        <v>2127.6000000000004</v>
      </c>
      <c r="Y1360" s="7">
        <f t="shared" si="374"/>
        <v>5108.3999999999996</v>
      </c>
      <c r="Z1360" s="7">
        <f t="shared" si="370"/>
        <v>33747.4</v>
      </c>
      <c r="AA1360" s="7" t="s">
        <v>623</v>
      </c>
      <c r="AB1360" s="7">
        <v>2023</v>
      </c>
    </row>
    <row r="1361" spans="1:28" x14ac:dyDescent="0.25">
      <c r="A1361" s="7">
        <v>60</v>
      </c>
      <c r="B1361" s="7" t="s">
        <v>824</v>
      </c>
      <c r="C1361" s="7" t="s">
        <v>103</v>
      </c>
      <c r="D1361" s="7" t="s">
        <v>22</v>
      </c>
      <c r="E1361" s="7" t="s">
        <v>32</v>
      </c>
      <c r="F1361" s="7" t="s">
        <v>100</v>
      </c>
      <c r="G1361" s="7">
        <v>36000</v>
      </c>
      <c r="H1361" s="7">
        <f t="shared" si="371"/>
        <v>33872.400000000001</v>
      </c>
      <c r="I1361" s="7">
        <f t="shared" si="372"/>
        <v>1033.2</v>
      </c>
      <c r="J1361" s="7">
        <f t="shared" si="361"/>
        <v>2555.9999999999995</v>
      </c>
      <c r="K1361" s="7">
        <f t="shared" si="362"/>
        <v>396.00000000000006</v>
      </c>
      <c r="L1361" s="7">
        <f t="shared" si="363"/>
        <v>1094.4000000000001</v>
      </c>
      <c r="M1361" s="7">
        <f t="shared" si="364"/>
        <v>2552.4</v>
      </c>
      <c r="N1361" s="7">
        <v>0</v>
      </c>
      <c r="O1361" s="7">
        <f t="shared" si="377"/>
        <v>7632</v>
      </c>
      <c r="P1361" s="7">
        <v>25</v>
      </c>
      <c r="Q1361" s="7">
        <v>0</v>
      </c>
      <c r="R1361" s="7">
        <v>0</v>
      </c>
      <c r="S1361" s="7">
        <v>1195.43</v>
      </c>
      <c r="T1361" s="7">
        <v>100</v>
      </c>
      <c r="U1361" s="7">
        <f t="shared" si="366"/>
        <v>0</v>
      </c>
      <c r="V1361" s="7">
        <v>0</v>
      </c>
      <c r="W1361" s="7">
        <f t="shared" si="376"/>
        <v>1320.43</v>
      </c>
      <c r="X1361" s="7">
        <f t="shared" si="368"/>
        <v>2127.6000000000004</v>
      </c>
      <c r="Y1361" s="7">
        <f t="shared" si="374"/>
        <v>5108.3999999999996</v>
      </c>
      <c r="Z1361" s="7">
        <f t="shared" si="370"/>
        <v>32551.97</v>
      </c>
      <c r="AA1361" s="7" t="s">
        <v>623</v>
      </c>
      <c r="AB1361" s="7">
        <v>2023</v>
      </c>
    </row>
    <row r="1362" spans="1:28" x14ac:dyDescent="0.25">
      <c r="A1362" s="7">
        <v>61</v>
      </c>
      <c r="B1362" s="7" t="s">
        <v>825</v>
      </c>
      <c r="C1362" s="7" t="s">
        <v>103</v>
      </c>
      <c r="D1362" s="7" t="s">
        <v>793</v>
      </c>
      <c r="E1362" s="7" t="s">
        <v>32</v>
      </c>
      <c r="F1362" s="7" t="s">
        <v>100</v>
      </c>
      <c r="G1362" s="7">
        <v>46000</v>
      </c>
      <c r="H1362" s="7">
        <f t="shared" si="371"/>
        <v>43281.4</v>
      </c>
      <c r="I1362" s="7">
        <f t="shared" si="372"/>
        <v>1320.2</v>
      </c>
      <c r="J1362" s="7">
        <f t="shared" si="361"/>
        <v>3265.9999999999995</v>
      </c>
      <c r="K1362" s="7">
        <f t="shared" si="362"/>
        <v>506.00000000000006</v>
      </c>
      <c r="L1362" s="7">
        <f t="shared" si="363"/>
        <v>1398.4</v>
      </c>
      <c r="M1362" s="7">
        <f t="shared" si="364"/>
        <v>3261.4</v>
      </c>
      <c r="N1362" s="7">
        <v>0</v>
      </c>
      <c r="O1362" s="7">
        <f t="shared" si="377"/>
        <v>9752</v>
      </c>
      <c r="P1362" s="7">
        <v>25</v>
      </c>
      <c r="Q1362" s="7">
        <v>0</v>
      </c>
      <c r="R1362" s="7">
        <v>0</v>
      </c>
      <c r="S1362" s="7">
        <v>0</v>
      </c>
      <c r="T1362" s="7">
        <v>100</v>
      </c>
      <c r="U1362" s="7">
        <f t="shared" si="366"/>
        <v>1289.4598750000005</v>
      </c>
      <c r="V1362" s="7">
        <v>0</v>
      </c>
      <c r="W1362" s="7">
        <f t="shared" si="376"/>
        <v>1414.4598750000005</v>
      </c>
      <c r="X1362" s="7">
        <f t="shared" si="368"/>
        <v>2718.6000000000004</v>
      </c>
      <c r="Y1362" s="7">
        <f t="shared" si="374"/>
        <v>6527.4</v>
      </c>
      <c r="Z1362" s="7">
        <f t="shared" si="370"/>
        <v>41866.940125000001</v>
      </c>
      <c r="AA1362" s="7" t="s">
        <v>623</v>
      </c>
      <c r="AB1362" s="7">
        <v>2023</v>
      </c>
    </row>
    <row r="1363" spans="1:28" x14ac:dyDescent="0.25">
      <c r="A1363" s="7">
        <v>62</v>
      </c>
      <c r="B1363" s="7" t="s">
        <v>179</v>
      </c>
      <c r="C1363" s="7" t="s">
        <v>103</v>
      </c>
      <c r="D1363" s="7" t="s">
        <v>800</v>
      </c>
      <c r="E1363" s="7" t="s">
        <v>32</v>
      </c>
      <c r="F1363" s="7" t="s">
        <v>100</v>
      </c>
      <c r="G1363" s="7">
        <v>30000</v>
      </c>
      <c r="H1363" s="7">
        <f t="shared" si="371"/>
        <v>28227</v>
      </c>
      <c r="I1363" s="7">
        <f t="shared" si="372"/>
        <v>861</v>
      </c>
      <c r="J1363" s="7">
        <f t="shared" si="361"/>
        <v>2130</v>
      </c>
      <c r="K1363" s="7">
        <f t="shared" si="362"/>
        <v>330.00000000000006</v>
      </c>
      <c r="L1363" s="7">
        <f t="shared" si="363"/>
        <v>912</v>
      </c>
      <c r="M1363" s="7">
        <f t="shared" si="364"/>
        <v>2127</v>
      </c>
      <c r="N1363" s="7">
        <v>0</v>
      </c>
      <c r="O1363" s="7">
        <f t="shared" si="365"/>
        <v>6360</v>
      </c>
      <c r="P1363" s="7">
        <v>25</v>
      </c>
      <c r="Q1363" s="7">
        <v>1000</v>
      </c>
      <c r="R1363" s="7">
        <v>0</v>
      </c>
      <c r="S1363" s="7">
        <v>150.1</v>
      </c>
      <c r="T1363" s="7">
        <v>100</v>
      </c>
      <c r="U1363" s="7">
        <f t="shared" si="366"/>
        <v>0</v>
      </c>
      <c r="V1363" s="7">
        <v>0</v>
      </c>
      <c r="W1363" s="7">
        <f t="shared" si="376"/>
        <v>1275.0999999999999</v>
      </c>
      <c r="X1363" s="7">
        <f>+I1363+L1363+N1363</f>
        <v>1773</v>
      </c>
      <c r="Y1363" s="7">
        <f t="shared" si="374"/>
        <v>4257</v>
      </c>
      <c r="Z1363" s="7">
        <f t="shared" si="370"/>
        <v>26951.9</v>
      </c>
      <c r="AA1363" s="7" t="s">
        <v>623</v>
      </c>
      <c r="AB1363" s="7">
        <v>2023</v>
      </c>
    </row>
    <row r="1364" spans="1:28" x14ac:dyDescent="0.25">
      <c r="A1364" s="7">
        <v>63</v>
      </c>
      <c r="B1364" s="7" t="s">
        <v>180</v>
      </c>
      <c r="C1364" s="7" t="s">
        <v>103</v>
      </c>
      <c r="D1364" s="7" t="s">
        <v>22</v>
      </c>
      <c r="E1364" s="7" t="s">
        <v>32</v>
      </c>
      <c r="F1364" s="7" t="s">
        <v>100</v>
      </c>
      <c r="G1364" s="7">
        <v>36000</v>
      </c>
      <c r="H1364" s="7">
        <f t="shared" si="371"/>
        <v>32294.97</v>
      </c>
      <c r="I1364" s="7">
        <f t="shared" si="372"/>
        <v>1033.2</v>
      </c>
      <c r="J1364" s="7">
        <f t="shared" si="361"/>
        <v>2555.9999999999995</v>
      </c>
      <c r="K1364" s="7">
        <f t="shared" si="362"/>
        <v>396.00000000000006</v>
      </c>
      <c r="L1364" s="7">
        <f t="shared" si="363"/>
        <v>1094.4000000000001</v>
      </c>
      <c r="M1364" s="7">
        <f t="shared" si="364"/>
        <v>2552.4</v>
      </c>
      <c r="N1364" s="7">
        <v>1577.43</v>
      </c>
      <c r="O1364" s="7">
        <f t="shared" si="365"/>
        <v>9209.43</v>
      </c>
      <c r="P1364" s="7">
        <v>25</v>
      </c>
      <c r="Q1364" s="7">
        <v>0</v>
      </c>
      <c r="R1364" s="7">
        <v>0</v>
      </c>
      <c r="S1364" s="7">
        <v>2035.8</v>
      </c>
      <c r="T1364" s="7">
        <v>100</v>
      </c>
      <c r="U1364" s="7">
        <f t="shared" si="366"/>
        <v>0</v>
      </c>
      <c r="V1364" s="7">
        <v>0</v>
      </c>
      <c r="W1364" s="7">
        <f t="shared" si="376"/>
        <v>2160.8000000000002</v>
      </c>
      <c r="X1364" s="7">
        <f>+I1364+L1364+N1364</f>
        <v>3705.0300000000007</v>
      </c>
      <c r="Y1364" s="7">
        <f t="shared" si="374"/>
        <v>5108.3999999999996</v>
      </c>
      <c r="Z1364" s="7">
        <f t="shared" si="370"/>
        <v>30134.17</v>
      </c>
      <c r="AA1364" s="7" t="s">
        <v>623</v>
      </c>
      <c r="AB1364" s="7">
        <v>2023</v>
      </c>
    </row>
    <row r="1365" spans="1:28" x14ac:dyDescent="0.25">
      <c r="A1365" s="7">
        <v>64</v>
      </c>
      <c r="B1365" s="7" t="s">
        <v>183</v>
      </c>
      <c r="C1365" s="7" t="s">
        <v>103</v>
      </c>
      <c r="D1365" s="7" t="s">
        <v>22</v>
      </c>
      <c r="E1365" s="7" t="s">
        <v>52</v>
      </c>
      <c r="F1365" s="7" t="s">
        <v>100</v>
      </c>
      <c r="G1365" s="7">
        <v>36000</v>
      </c>
      <c r="H1365" s="7">
        <f t="shared" si="371"/>
        <v>33872.400000000001</v>
      </c>
      <c r="I1365" s="7">
        <f t="shared" si="372"/>
        <v>1033.2</v>
      </c>
      <c r="J1365" s="7">
        <f t="shared" si="361"/>
        <v>2555.9999999999995</v>
      </c>
      <c r="K1365" s="7">
        <f t="shared" si="362"/>
        <v>396.00000000000006</v>
      </c>
      <c r="L1365" s="7">
        <f t="shared" si="363"/>
        <v>1094.4000000000001</v>
      </c>
      <c r="M1365" s="7">
        <f t="shared" si="364"/>
        <v>2552.4</v>
      </c>
      <c r="N1365" s="7">
        <v>0</v>
      </c>
      <c r="O1365" s="7">
        <f t="shared" si="365"/>
        <v>7632</v>
      </c>
      <c r="P1365" s="7">
        <v>25</v>
      </c>
      <c r="Q1365" s="7">
        <v>1500</v>
      </c>
      <c r="R1365" s="7">
        <v>0</v>
      </c>
      <c r="S1365" s="7">
        <v>1057.99</v>
      </c>
      <c r="T1365" s="7">
        <v>100</v>
      </c>
      <c r="U1365" s="7">
        <f t="shared" si="366"/>
        <v>0</v>
      </c>
      <c r="V1365" s="7">
        <v>0</v>
      </c>
      <c r="W1365" s="7">
        <f t="shared" si="376"/>
        <v>2682.99</v>
      </c>
      <c r="X1365" s="7">
        <f t="shared" ref="X1365:X1371" si="378">+I1365+L1365+N1365</f>
        <v>2127.6000000000004</v>
      </c>
      <c r="Y1365" s="7">
        <f t="shared" si="374"/>
        <v>5108.3999999999996</v>
      </c>
      <c r="Z1365" s="7">
        <f t="shared" si="370"/>
        <v>31189.41</v>
      </c>
      <c r="AA1365" s="7" t="s">
        <v>623</v>
      </c>
      <c r="AB1365" s="7">
        <v>2023</v>
      </c>
    </row>
    <row r="1366" spans="1:28" x14ac:dyDescent="0.25">
      <c r="A1366" s="7">
        <v>65</v>
      </c>
      <c r="B1366" s="7" t="s">
        <v>185</v>
      </c>
      <c r="C1366" s="7" t="s">
        <v>103</v>
      </c>
      <c r="D1366" s="7" t="s">
        <v>22</v>
      </c>
      <c r="E1366" s="7" t="s">
        <v>789</v>
      </c>
      <c r="F1366" s="7" t="s">
        <v>100</v>
      </c>
      <c r="G1366" s="7">
        <v>46000</v>
      </c>
      <c r="H1366" s="7">
        <f t="shared" si="371"/>
        <v>43281.4</v>
      </c>
      <c r="I1366" s="7">
        <f t="shared" si="372"/>
        <v>1320.2</v>
      </c>
      <c r="J1366" s="7">
        <f t="shared" si="361"/>
        <v>3265.9999999999995</v>
      </c>
      <c r="K1366" s="7">
        <f t="shared" si="362"/>
        <v>506.00000000000006</v>
      </c>
      <c r="L1366" s="7">
        <f t="shared" si="363"/>
        <v>1398.4</v>
      </c>
      <c r="M1366" s="7">
        <f t="shared" si="364"/>
        <v>3261.4</v>
      </c>
      <c r="N1366" s="7">
        <v>0</v>
      </c>
      <c r="O1366" s="7">
        <f t="shared" si="365"/>
        <v>9752</v>
      </c>
      <c r="P1366" s="7">
        <v>25</v>
      </c>
      <c r="Q1366" s="7">
        <v>200</v>
      </c>
      <c r="R1366" s="7">
        <v>0</v>
      </c>
      <c r="S1366" s="7">
        <v>1843.69</v>
      </c>
      <c r="T1366" s="7">
        <v>100</v>
      </c>
      <c r="U1366" s="7">
        <f t="shared" si="366"/>
        <v>1289.4598750000005</v>
      </c>
      <c r="V1366" s="7">
        <v>0</v>
      </c>
      <c r="W1366" s="7">
        <f t="shared" si="376"/>
        <v>3458.1498750000005</v>
      </c>
      <c r="X1366" s="7">
        <f t="shared" si="378"/>
        <v>2718.6000000000004</v>
      </c>
      <c r="Y1366" s="7">
        <f t="shared" si="374"/>
        <v>6527.4</v>
      </c>
      <c r="Z1366" s="7">
        <f t="shared" si="370"/>
        <v>39823.250124999999</v>
      </c>
      <c r="AA1366" s="7" t="s">
        <v>623</v>
      </c>
      <c r="AB1366" s="7">
        <v>2023</v>
      </c>
    </row>
    <row r="1367" spans="1:28" x14ac:dyDescent="0.25">
      <c r="A1367" s="7">
        <v>66</v>
      </c>
      <c r="B1367" s="7" t="s">
        <v>186</v>
      </c>
      <c r="C1367" s="7" t="s">
        <v>102</v>
      </c>
      <c r="D1367" s="7" t="s">
        <v>17</v>
      </c>
      <c r="E1367" s="7" t="s">
        <v>42</v>
      </c>
      <c r="F1367" s="7" t="s">
        <v>100</v>
      </c>
      <c r="G1367" s="7">
        <v>36000</v>
      </c>
      <c r="H1367" s="7">
        <f t="shared" si="371"/>
        <v>33872.400000000001</v>
      </c>
      <c r="I1367" s="7">
        <f t="shared" si="372"/>
        <v>1033.2</v>
      </c>
      <c r="J1367" s="7">
        <f t="shared" ref="J1367:J1397" si="379">IF(G1367&lt;=325250,G1367*7.1%,23092.75)</f>
        <v>2555.9999999999995</v>
      </c>
      <c r="K1367" s="7">
        <f t="shared" ref="K1367:K1397" si="380">IF(G1367&lt;=65050,G1367*1.1%,715.55)</f>
        <v>396.00000000000006</v>
      </c>
      <c r="L1367" s="7">
        <f t="shared" ref="L1367:L1397" si="381">IF(G1367&lt;=162625,G1367*3.04%,4943.8)</f>
        <v>1094.4000000000001</v>
      </c>
      <c r="M1367" s="7">
        <f t="shared" ref="M1367:M1397" si="382">IF(G1367&lt;=162625,G1367*7.09%,11530.11)</f>
        <v>2552.4</v>
      </c>
      <c r="N1367" s="7">
        <v>0</v>
      </c>
      <c r="O1367" s="7">
        <f t="shared" ref="O1367:O1397" si="383">+I1367+J1367+K1367+L1367+M1367+N1367</f>
        <v>7632</v>
      </c>
      <c r="P1367" s="7">
        <v>25</v>
      </c>
      <c r="Q1367" s="7">
        <v>0</v>
      </c>
      <c r="R1367" s="7">
        <v>0</v>
      </c>
      <c r="S1367" s="7">
        <v>687.14</v>
      </c>
      <c r="T1367" s="7">
        <v>100</v>
      </c>
      <c r="U1367" s="7">
        <f t="shared" ref="U1367:U1397" si="384">IF((H1367*12)&gt;867123.01,(79776+(((H1367*12)-867123.01)*0.25))/12,IF((H1367*12)&gt;624329.01,(31216+(((H1367*12)-624329.01)*0.2))/12,IF((H1367*12)&gt;416220.01,(((H1367*12)-416220.01)*0.15)/12,0)))</f>
        <v>0</v>
      </c>
      <c r="V1367" s="7">
        <v>0</v>
      </c>
      <c r="W1367" s="7">
        <f t="shared" si="376"/>
        <v>812.14</v>
      </c>
      <c r="X1367" s="7">
        <f t="shared" si="378"/>
        <v>2127.6000000000004</v>
      </c>
      <c r="Y1367" s="7">
        <f t="shared" si="374"/>
        <v>5108.3999999999996</v>
      </c>
      <c r="Z1367" s="7">
        <f t="shared" ref="Z1367:Z1397" si="385">+G1367-(W1367+X1367)</f>
        <v>33060.26</v>
      </c>
      <c r="AA1367" s="7" t="s">
        <v>623</v>
      </c>
      <c r="AB1367" s="7">
        <v>2023</v>
      </c>
    </row>
    <row r="1368" spans="1:28" x14ac:dyDescent="0.25">
      <c r="A1368" s="7">
        <v>67</v>
      </c>
      <c r="B1368" s="7" t="s">
        <v>188</v>
      </c>
      <c r="C1368" s="7" t="s">
        <v>102</v>
      </c>
      <c r="D1368" s="7" t="s">
        <v>10</v>
      </c>
      <c r="E1368" s="7" t="s">
        <v>33</v>
      </c>
      <c r="F1368" s="7" t="s">
        <v>100</v>
      </c>
      <c r="G1368" s="7">
        <v>36000</v>
      </c>
      <c r="H1368" s="7">
        <f t="shared" ref="H1368:H1397" si="386">+G1368-(I1368+L1368+N1368)</f>
        <v>30717.54</v>
      </c>
      <c r="I1368" s="7">
        <f t="shared" ref="I1368:I1397" si="387">IF(G1368&lt;=325250,G1368*2.87%,9334.68)</f>
        <v>1033.2</v>
      </c>
      <c r="J1368" s="7">
        <f t="shared" si="379"/>
        <v>2555.9999999999995</v>
      </c>
      <c r="K1368" s="7">
        <f t="shared" si="380"/>
        <v>396.00000000000006</v>
      </c>
      <c r="L1368" s="7">
        <f t="shared" si="381"/>
        <v>1094.4000000000001</v>
      </c>
      <c r="M1368" s="7">
        <f t="shared" si="382"/>
        <v>2552.4</v>
      </c>
      <c r="N1368" s="7">
        <v>3154.86</v>
      </c>
      <c r="O1368" s="7">
        <f t="shared" si="383"/>
        <v>10786.86</v>
      </c>
      <c r="P1368" s="7">
        <v>25</v>
      </c>
      <c r="Q1368" s="7">
        <v>0</v>
      </c>
      <c r="R1368" s="7">
        <v>0</v>
      </c>
      <c r="S1368" s="7">
        <v>1974.56</v>
      </c>
      <c r="T1368" s="7">
        <v>100</v>
      </c>
      <c r="U1368" s="7">
        <f t="shared" si="384"/>
        <v>0</v>
      </c>
      <c r="V1368" s="7">
        <v>0</v>
      </c>
      <c r="W1368" s="7">
        <f t="shared" si="376"/>
        <v>2099.56</v>
      </c>
      <c r="X1368" s="7">
        <f t="shared" si="378"/>
        <v>5282.4600000000009</v>
      </c>
      <c r="Y1368" s="7">
        <f t="shared" si="374"/>
        <v>5108.3999999999996</v>
      </c>
      <c r="Z1368" s="7">
        <f t="shared" si="385"/>
        <v>28617.98</v>
      </c>
      <c r="AA1368" s="7" t="s">
        <v>623</v>
      </c>
      <c r="AB1368" s="7">
        <v>2023</v>
      </c>
    </row>
    <row r="1369" spans="1:28" x14ac:dyDescent="0.25">
      <c r="A1369" s="7">
        <v>68</v>
      </c>
      <c r="B1369" s="7" t="s">
        <v>190</v>
      </c>
      <c r="C1369" s="7" t="s">
        <v>102</v>
      </c>
      <c r="D1369" s="7" t="s">
        <v>801</v>
      </c>
      <c r="E1369" s="7" t="s">
        <v>38</v>
      </c>
      <c r="F1369" s="7" t="s">
        <v>100</v>
      </c>
      <c r="G1369" s="7">
        <v>36000</v>
      </c>
      <c r="H1369" s="7">
        <f t="shared" si="386"/>
        <v>33872.400000000001</v>
      </c>
      <c r="I1369" s="7">
        <f t="shared" si="387"/>
        <v>1033.2</v>
      </c>
      <c r="J1369" s="7">
        <f t="shared" si="379"/>
        <v>2555.9999999999995</v>
      </c>
      <c r="K1369" s="7">
        <f t="shared" si="380"/>
        <v>396.00000000000006</v>
      </c>
      <c r="L1369" s="7">
        <f t="shared" si="381"/>
        <v>1094.4000000000001</v>
      </c>
      <c r="M1369" s="7">
        <f t="shared" si="382"/>
        <v>2552.4</v>
      </c>
      <c r="N1369" s="7">
        <v>0</v>
      </c>
      <c r="O1369" s="7">
        <f t="shared" si="383"/>
        <v>7632</v>
      </c>
      <c r="P1369" s="7">
        <v>25</v>
      </c>
      <c r="Q1369" s="7">
        <v>6490.89</v>
      </c>
      <c r="R1369" s="7">
        <v>0</v>
      </c>
      <c r="S1369" s="7">
        <v>819.07</v>
      </c>
      <c r="T1369" s="7">
        <v>100</v>
      </c>
      <c r="U1369" s="7">
        <f t="shared" si="384"/>
        <v>0</v>
      </c>
      <c r="V1369" s="7">
        <v>0</v>
      </c>
      <c r="W1369" s="7">
        <f t="shared" si="376"/>
        <v>7434.96</v>
      </c>
      <c r="X1369" s="7">
        <f t="shared" si="378"/>
        <v>2127.6000000000004</v>
      </c>
      <c r="Y1369" s="7">
        <f t="shared" si="374"/>
        <v>5108.3999999999996</v>
      </c>
      <c r="Z1369" s="7">
        <f t="shared" si="385"/>
        <v>26437.439999999999</v>
      </c>
      <c r="AA1369" s="7" t="s">
        <v>623</v>
      </c>
      <c r="AB1369" s="7">
        <v>2023</v>
      </c>
    </row>
    <row r="1370" spans="1:28" x14ac:dyDescent="0.25">
      <c r="A1370" s="7">
        <v>69</v>
      </c>
      <c r="B1370" s="7" t="s">
        <v>802</v>
      </c>
      <c r="C1370" s="7" t="s">
        <v>103</v>
      </c>
      <c r="D1370" s="7" t="s">
        <v>22</v>
      </c>
      <c r="E1370" s="7" t="s">
        <v>54</v>
      </c>
      <c r="F1370" s="7" t="s">
        <v>100</v>
      </c>
      <c r="G1370" s="7">
        <v>30000</v>
      </c>
      <c r="H1370" s="7">
        <f>+G1370-(I1370+L1370+N1370)</f>
        <v>28227</v>
      </c>
      <c r="I1370" s="7">
        <f t="shared" si="387"/>
        <v>861</v>
      </c>
      <c r="J1370" s="7">
        <f t="shared" si="379"/>
        <v>2130</v>
      </c>
      <c r="K1370" s="7">
        <f t="shared" si="380"/>
        <v>330.00000000000006</v>
      </c>
      <c r="L1370" s="7">
        <f t="shared" si="381"/>
        <v>912</v>
      </c>
      <c r="M1370" s="7">
        <f t="shared" si="382"/>
        <v>2127</v>
      </c>
      <c r="N1370" s="7">
        <v>0</v>
      </c>
      <c r="O1370" s="7">
        <f>+I1370+J1370+K1370+L1370+M1370+N1370</f>
        <v>6360</v>
      </c>
      <c r="P1370" s="7">
        <v>25</v>
      </c>
      <c r="Q1370" s="7">
        <v>2000</v>
      </c>
      <c r="R1370" s="7">
        <v>0</v>
      </c>
      <c r="S1370" s="7">
        <v>0</v>
      </c>
      <c r="T1370" s="7">
        <v>100</v>
      </c>
      <c r="U1370" s="7">
        <f t="shared" si="384"/>
        <v>0</v>
      </c>
      <c r="V1370" s="7">
        <v>0</v>
      </c>
      <c r="W1370" s="7">
        <f>P1370+Q1370+R1370+S1370+T1370+U1370</f>
        <v>2125</v>
      </c>
      <c r="X1370" s="7">
        <f>+I1370+L1370+N1370</f>
        <v>1773</v>
      </c>
      <c r="Y1370" s="7">
        <f>+J1370+M1370</f>
        <v>4257</v>
      </c>
      <c r="Z1370" s="7">
        <f>+G1370-(W1370+X1370)</f>
        <v>26102</v>
      </c>
      <c r="AA1370" s="7" t="s">
        <v>623</v>
      </c>
      <c r="AB1370" s="7">
        <v>2023</v>
      </c>
    </row>
    <row r="1371" spans="1:28" x14ac:dyDescent="0.25">
      <c r="A1371" s="7">
        <v>70</v>
      </c>
      <c r="B1371" s="7" t="s">
        <v>193</v>
      </c>
      <c r="C1371" s="7" t="s">
        <v>103</v>
      </c>
      <c r="D1371" s="7" t="s">
        <v>22</v>
      </c>
      <c r="E1371" s="7" t="s">
        <v>54</v>
      </c>
      <c r="F1371" s="7" t="s">
        <v>100</v>
      </c>
      <c r="G1371" s="7">
        <v>30000</v>
      </c>
      <c r="H1371" s="7">
        <f t="shared" si="386"/>
        <v>26649.57</v>
      </c>
      <c r="I1371" s="7">
        <f t="shared" si="387"/>
        <v>861</v>
      </c>
      <c r="J1371" s="7">
        <f t="shared" si="379"/>
        <v>2130</v>
      </c>
      <c r="K1371" s="7">
        <f t="shared" si="380"/>
        <v>330.00000000000006</v>
      </c>
      <c r="L1371" s="7">
        <f t="shared" si="381"/>
        <v>912</v>
      </c>
      <c r="M1371" s="7">
        <f t="shared" si="382"/>
        <v>2127</v>
      </c>
      <c r="N1371" s="7">
        <v>1577.43</v>
      </c>
      <c r="O1371" s="7">
        <f t="shared" si="383"/>
        <v>7937.43</v>
      </c>
      <c r="P1371" s="7">
        <v>25</v>
      </c>
      <c r="Q1371" s="7">
        <v>500</v>
      </c>
      <c r="R1371" s="7">
        <v>0</v>
      </c>
      <c r="S1371" s="7">
        <v>0</v>
      </c>
      <c r="T1371" s="7">
        <v>100</v>
      </c>
      <c r="U1371" s="7">
        <f t="shared" si="384"/>
        <v>0</v>
      </c>
      <c r="V1371" s="7">
        <v>0</v>
      </c>
      <c r="W1371" s="7">
        <f t="shared" si="376"/>
        <v>625</v>
      </c>
      <c r="X1371" s="7">
        <f t="shared" si="378"/>
        <v>3350.4300000000003</v>
      </c>
      <c r="Y1371" s="7">
        <f t="shared" si="374"/>
        <v>4257</v>
      </c>
      <c r="Z1371" s="7">
        <f t="shared" si="385"/>
        <v>26024.57</v>
      </c>
      <c r="AA1371" s="7" t="s">
        <v>623</v>
      </c>
      <c r="AB1371" s="7">
        <v>2023</v>
      </c>
    </row>
    <row r="1372" spans="1:28" x14ac:dyDescent="0.25">
      <c r="A1372" s="7">
        <v>71</v>
      </c>
      <c r="B1372" s="7" t="s">
        <v>197</v>
      </c>
      <c r="C1372" s="7" t="s">
        <v>103</v>
      </c>
      <c r="D1372" s="7" t="s">
        <v>94</v>
      </c>
      <c r="E1372" s="7" t="s">
        <v>54</v>
      </c>
      <c r="F1372" s="7" t="s">
        <v>100</v>
      </c>
      <c r="G1372" s="7">
        <v>25000</v>
      </c>
      <c r="H1372" s="7">
        <f t="shared" si="386"/>
        <v>23522.5</v>
      </c>
      <c r="I1372" s="7">
        <f t="shared" si="387"/>
        <v>717.5</v>
      </c>
      <c r="J1372" s="7">
        <f t="shared" si="379"/>
        <v>1774.9999999999998</v>
      </c>
      <c r="K1372" s="7">
        <f t="shared" si="380"/>
        <v>275</v>
      </c>
      <c r="L1372" s="7">
        <f t="shared" si="381"/>
        <v>760</v>
      </c>
      <c r="M1372" s="7">
        <f t="shared" si="382"/>
        <v>1772.5000000000002</v>
      </c>
      <c r="N1372" s="7">
        <v>0</v>
      </c>
      <c r="O1372" s="7">
        <f t="shared" si="383"/>
        <v>5300</v>
      </c>
      <c r="P1372" s="7">
        <v>25</v>
      </c>
      <c r="Q1372" s="7">
        <v>0</v>
      </c>
      <c r="R1372" s="7">
        <v>0</v>
      </c>
      <c r="S1372" s="7">
        <v>0</v>
      </c>
      <c r="T1372" s="7">
        <v>100</v>
      </c>
      <c r="U1372" s="7">
        <f t="shared" si="384"/>
        <v>0</v>
      </c>
      <c r="V1372" s="7">
        <v>0</v>
      </c>
      <c r="W1372" s="7">
        <f t="shared" si="376"/>
        <v>125</v>
      </c>
      <c r="X1372" s="7">
        <v>1182</v>
      </c>
      <c r="Y1372" s="7">
        <f t="shared" si="374"/>
        <v>3547.5</v>
      </c>
      <c r="Z1372" s="7">
        <f t="shared" si="385"/>
        <v>23693</v>
      </c>
      <c r="AA1372" s="7" t="s">
        <v>623</v>
      </c>
      <c r="AB1372" s="7">
        <v>2023</v>
      </c>
    </row>
    <row r="1373" spans="1:28" x14ac:dyDescent="0.25">
      <c r="A1373" s="7">
        <v>72</v>
      </c>
      <c r="B1373" s="7" t="s">
        <v>198</v>
      </c>
      <c r="C1373" s="7" t="s">
        <v>103</v>
      </c>
      <c r="D1373" s="7" t="s">
        <v>22</v>
      </c>
      <c r="E1373" s="7" t="s">
        <v>54</v>
      </c>
      <c r="F1373" s="7" t="s">
        <v>100</v>
      </c>
      <c r="G1373" s="7">
        <v>30000</v>
      </c>
      <c r="H1373" s="7">
        <f t="shared" si="386"/>
        <v>28227</v>
      </c>
      <c r="I1373" s="7">
        <f t="shared" si="387"/>
        <v>861</v>
      </c>
      <c r="J1373" s="7">
        <f t="shared" si="379"/>
        <v>2130</v>
      </c>
      <c r="K1373" s="7">
        <f t="shared" si="380"/>
        <v>330.00000000000006</v>
      </c>
      <c r="L1373" s="7">
        <f t="shared" si="381"/>
        <v>912</v>
      </c>
      <c r="M1373" s="7">
        <f t="shared" si="382"/>
        <v>2127</v>
      </c>
      <c r="N1373" s="7">
        <v>0</v>
      </c>
      <c r="O1373" s="7">
        <f t="shared" si="383"/>
        <v>6360</v>
      </c>
      <c r="P1373" s="7">
        <v>25</v>
      </c>
      <c r="Q1373" s="7">
        <v>2733.44</v>
      </c>
      <c r="R1373" s="7">
        <v>0</v>
      </c>
      <c r="S1373" s="7">
        <v>0</v>
      </c>
      <c r="T1373" s="7">
        <v>100</v>
      </c>
      <c r="U1373" s="7">
        <f t="shared" si="384"/>
        <v>0</v>
      </c>
      <c r="V1373" s="7">
        <v>0</v>
      </c>
      <c r="W1373" s="7">
        <f t="shared" si="376"/>
        <v>2858.44</v>
      </c>
      <c r="X1373" s="7">
        <f t="shared" ref="X1373:X1383" si="388">+I1373+L1373+N1373</f>
        <v>1773</v>
      </c>
      <c r="Y1373" s="7">
        <f t="shared" si="374"/>
        <v>4257</v>
      </c>
      <c r="Z1373" s="7">
        <f t="shared" si="385"/>
        <v>25368.559999999998</v>
      </c>
      <c r="AA1373" s="7" t="s">
        <v>623</v>
      </c>
      <c r="AB1373" s="7">
        <v>2023</v>
      </c>
    </row>
    <row r="1374" spans="1:28" x14ac:dyDescent="0.25">
      <c r="A1374" s="7">
        <v>73</v>
      </c>
      <c r="B1374" s="7" t="s">
        <v>199</v>
      </c>
      <c r="C1374" s="7" t="s">
        <v>103</v>
      </c>
      <c r="D1374" s="7" t="s">
        <v>10</v>
      </c>
      <c r="E1374" s="7" t="s">
        <v>54</v>
      </c>
      <c r="F1374" s="7" t="s">
        <v>100</v>
      </c>
      <c r="G1374" s="7">
        <v>30000</v>
      </c>
      <c r="H1374" s="7">
        <f t="shared" si="386"/>
        <v>28227</v>
      </c>
      <c r="I1374" s="7">
        <f t="shared" si="387"/>
        <v>861</v>
      </c>
      <c r="J1374" s="7">
        <f t="shared" si="379"/>
        <v>2130</v>
      </c>
      <c r="K1374" s="7">
        <f t="shared" si="380"/>
        <v>330.00000000000006</v>
      </c>
      <c r="L1374" s="7">
        <f t="shared" si="381"/>
        <v>912</v>
      </c>
      <c r="M1374" s="7">
        <f t="shared" si="382"/>
        <v>2127</v>
      </c>
      <c r="N1374" s="7">
        <v>0</v>
      </c>
      <c r="O1374" s="7">
        <f t="shared" si="383"/>
        <v>6360</v>
      </c>
      <c r="P1374" s="7">
        <v>25</v>
      </c>
      <c r="Q1374" s="7">
        <v>0</v>
      </c>
      <c r="R1374" s="7">
        <v>0</v>
      </c>
      <c r="S1374" s="7">
        <v>0</v>
      </c>
      <c r="T1374" s="7">
        <v>100</v>
      </c>
      <c r="U1374" s="7">
        <f t="shared" si="384"/>
        <v>0</v>
      </c>
      <c r="V1374" s="7">
        <v>0</v>
      </c>
      <c r="W1374" s="7">
        <f t="shared" si="376"/>
        <v>125</v>
      </c>
      <c r="X1374" s="7">
        <f t="shared" si="388"/>
        <v>1773</v>
      </c>
      <c r="Y1374" s="7">
        <f t="shared" si="374"/>
        <v>4257</v>
      </c>
      <c r="Z1374" s="7">
        <f t="shared" si="385"/>
        <v>28102</v>
      </c>
      <c r="AA1374" s="7" t="s">
        <v>623</v>
      </c>
      <c r="AB1374" s="7">
        <v>2023</v>
      </c>
    </row>
    <row r="1375" spans="1:28" x14ac:dyDescent="0.25">
      <c r="A1375" s="7">
        <v>74</v>
      </c>
      <c r="B1375" s="7" t="s">
        <v>200</v>
      </c>
      <c r="C1375" s="7" t="s">
        <v>103</v>
      </c>
      <c r="D1375" s="7" t="s">
        <v>19</v>
      </c>
      <c r="E1375" s="7" t="s">
        <v>60</v>
      </c>
      <c r="F1375" s="7" t="s">
        <v>100</v>
      </c>
      <c r="G1375" s="7">
        <v>35000</v>
      </c>
      <c r="H1375" s="7">
        <f t="shared" si="386"/>
        <v>32931.5</v>
      </c>
      <c r="I1375" s="7">
        <f t="shared" si="387"/>
        <v>1004.5</v>
      </c>
      <c r="J1375" s="7">
        <f t="shared" si="379"/>
        <v>2485</v>
      </c>
      <c r="K1375" s="7">
        <f t="shared" si="380"/>
        <v>385.00000000000006</v>
      </c>
      <c r="L1375" s="7">
        <f t="shared" si="381"/>
        <v>1064</v>
      </c>
      <c r="M1375" s="7">
        <f t="shared" si="382"/>
        <v>2481.5</v>
      </c>
      <c r="N1375" s="7">
        <v>0</v>
      </c>
      <c r="O1375" s="7">
        <f t="shared" si="383"/>
        <v>7420</v>
      </c>
      <c r="P1375" s="7">
        <v>25</v>
      </c>
      <c r="Q1375" s="7">
        <v>6690.59</v>
      </c>
      <c r="R1375" s="7">
        <v>0</v>
      </c>
      <c r="S1375" s="7">
        <v>2733.1</v>
      </c>
      <c r="T1375" s="7">
        <v>100</v>
      </c>
      <c r="U1375" s="7">
        <f t="shared" si="384"/>
        <v>0</v>
      </c>
      <c r="V1375" s="7">
        <v>0</v>
      </c>
      <c r="W1375" s="7">
        <f t="shared" si="376"/>
        <v>9548.69</v>
      </c>
      <c r="X1375" s="7">
        <f t="shared" si="388"/>
        <v>2068.5</v>
      </c>
      <c r="Y1375" s="7">
        <f t="shared" si="374"/>
        <v>4966.5</v>
      </c>
      <c r="Z1375" s="7">
        <f t="shared" si="385"/>
        <v>23382.809999999998</v>
      </c>
      <c r="AA1375" s="7" t="s">
        <v>623</v>
      </c>
      <c r="AB1375" s="7">
        <v>2023</v>
      </c>
    </row>
    <row r="1376" spans="1:28" x14ac:dyDescent="0.25">
      <c r="A1376" s="7">
        <v>75</v>
      </c>
      <c r="B1376" s="7" t="s">
        <v>201</v>
      </c>
      <c r="C1376" s="7" t="s">
        <v>102</v>
      </c>
      <c r="D1376" s="7" t="s">
        <v>22</v>
      </c>
      <c r="E1376" s="7" t="s">
        <v>37</v>
      </c>
      <c r="F1376" s="7" t="s">
        <v>100</v>
      </c>
      <c r="G1376" s="7">
        <v>25000</v>
      </c>
      <c r="H1376" s="7">
        <f t="shared" si="386"/>
        <v>23522.5</v>
      </c>
      <c r="I1376" s="7">
        <f t="shared" si="387"/>
        <v>717.5</v>
      </c>
      <c r="J1376" s="7">
        <f t="shared" si="379"/>
        <v>1774.9999999999998</v>
      </c>
      <c r="K1376" s="7">
        <f t="shared" si="380"/>
        <v>275</v>
      </c>
      <c r="L1376" s="7">
        <f t="shared" si="381"/>
        <v>760</v>
      </c>
      <c r="M1376" s="7">
        <f t="shared" si="382"/>
        <v>1772.5000000000002</v>
      </c>
      <c r="N1376" s="7">
        <v>0</v>
      </c>
      <c r="O1376" s="7">
        <f t="shared" si="383"/>
        <v>5300</v>
      </c>
      <c r="P1376" s="7">
        <v>25</v>
      </c>
      <c r="Q1376" s="7">
        <v>2125.4899999999998</v>
      </c>
      <c r="R1376" s="7">
        <v>0</v>
      </c>
      <c r="S1376" s="7">
        <v>0</v>
      </c>
      <c r="T1376" s="7">
        <v>100</v>
      </c>
      <c r="U1376" s="7">
        <f t="shared" si="384"/>
        <v>0</v>
      </c>
      <c r="V1376" s="7">
        <v>0</v>
      </c>
      <c r="W1376" s="7">
        <f t="shared" si="376"/>
        <v>2250.4899999999998</v>
      </c>
      <c r="X1376" s="7">
        <f t="shared" si="388"/>
        <v>1477.5</v>
      </c>
      <c r="Y1376" s="7">
        <f t="shared" si="374"/>
        <v>3547.5</v>
      </c>
      <c r="Z1376" s="7">
        <f t="shared" si="385"/>
        <v>21272.010000000002</v>
      </c>
      <c r="AA1376" s="7" t="s">
        <v>623</v>
      </c>
      <c r="AB1376" s="7">
        <v>2023</v>
      </c>
    </row>
    <row r="1377" spans="1:28" x14ac:dyDescent="0.25">
      <c r="A1377" s="7">
        <v>76</v>
      </c>
      <c r="B1377" s="7" t="s">
        <v>202</v>
      </c>
      <c r="C1377" s="7" t="s">
        <v>102</v>
      </c>
      <c r="D1377" s="7" t="s">
        <v>22</v>
      </c>
      <c r="E1377" s="7" t="s">
        <v>37</v>
      </c>
      <c r="F1377" s="7" t="s">
        <v>100</v>
      </c>
      <c r="G1377" s="7">
        <v>25000</v>
      </c>
      <c r="H1377" s="7">
        <f t="shared" si="386"/>
        <v>23522.5</v>
      </c>
      <c r="I1377" s="7">
        <f t="shared" si="387"/>
        <v>717.5</v>
      </c>
      <c r="J1377" s="7">
        <f t="shared" si="379"/>
        <v>1774.9999999999998</v>
      </c>
      <c r="K1377" s="7">
        <f t="shared" si="380"/>
        <v>275</v>
      </c>
      <c r="L1377" s="7">
        <f t="shared" si="381"/>
        <v>760</v>
      </c>
      <c r="M1377" s="7">
        <f t="shared" si="382"/>
        <v>1772.5000000000002</v>
      </c>
      <c r="N1377" s="7">
        <v>0</v>
      </c>
      <c r="O1377" s="7">
        <f t="shared" si="383"/>
        <v>5300</v>
      </c>
      <c r="P1377" s="7">
        <v>25</v>
      </c>
      <c r="Q1377" s="7">
        <v>1138.06</v>
      </c>
      <c r="R1377" s="7">
        <v>0</v>
      </c>
      <c r="S1377" s="7">
        <v>0</v>
      </c>
      <c r="T1377" s="7">
        <v>100</v>
      </c>
      <c r="U1377" s="7">
        <f t="shared" si="384"/>
        <v>0</v>
      </c>
      <c r="V1377" s="7">
        <v>0</v>
      </c>
      <c r="W1377" s="7">
        <f t="shared" si="376"/>
        <v>1263.06</v>
      </c>
      <c r="X1377" s="7">
        <f t="shared" si="388"/>
        <v>1477.5</v>
      </c>
      <c r="Y1377" s="7">
        <f t="shared" si="374"/>
        <v>3547.5</v>
      </c>
      <c r="Z1377" s="7">
        <f t="shared" si="385"/>
        <v>22259.439999999999</v>
      </c>
      <c r="AA1377" s="7" t="s">
        <v>623</v>
      </c>
      <c r="AB1377" s="7">
        <v>2023</v>
      </c>
    </row>
    <row r="1378" spans="1:28" x14ac:dyDescent="0.25">
      <c r="A1378" s="7">
        <v>77</v>
      </c>
      <c r="B1378" s="7" t="s">
        <v>203</v>
      </c>
      <c r="C1378" s="7" t="s">
        <v>102</v>
      </c>
      <c r="D1378" s="7" t="s">
        <v>6</v>
      </c>
      <c r="E1378" s="7" t="s">
        <v>37</v>
      </c>
      <c r="F1378" s="7" t="s">
        <v>100</v>
      </c>
      <c r="G1378" s="7">
        <v>15000</v>
      </c>
      <c r="H1378" s="7">
        <f t="shared" si="386"/>
        <v>14113.5</v>
      </c>
      <c r="I1378" s="7">
        <f t="shared" si="387"/>
        <v>430.5</v>
      </c>
      <c r="J1378" s="7">
        <f t="shared" si="379"/>
        <v>1065</v>
      </c>
      <c r="K1378" s="7">
        <f t="shared" si="380"/>
        <v>165.00000000000003</v>
      </c>
      <c r="L1378" s="7">
        <f t="shared" si="381"/>
        <v>456</v>
      </c>
      <c r="M1378" s="7">
        <f t="shared" si="382"/>
        <v>1063.5</v>
      </c>
      <c r="N1378" s="7">
        <v>0</v>
      </c>
      <c r="O1378" s="7">
        <f t="shared" si="383"/>
        <v>3180</v>
      </c>
      <c r="P1378" s="7">
        <v>25</v>
      </c>
      <c r="Q1378" s="7">
        <v>0</v>
      </c>
      <c r="R1378" s="7">
        <v>0</v>
      </c>
      <c r="S1378" s="7">
        <v>0</v>
      </c>
      <c r="T1378" s="7">
        <v>100</v>
      </c>
      <c r="U1378" s="7">
        <f t="shared" si="384"/>
        <v>0</v>
      </c>
      <c r="V1378" s="7">
        <v>0</v>
      </c>
      <c r="W1378" s="7">
        <f t="shared" si="376"/>
        <v>125</v>
      </c>
      <c r="X1378" s="7">
        <f t="shared" si="388"/>
        <v>886.5</v>
      </c>
      <c r="Y1378" s="7">
        <f t="shared" si="374"/>
        <v>2128.5</v>
      </c>
      <c r="Z1378" s="7">
        <f t="shared" si="385"/>
        <v>13988.5</v>
      </c>
      <c r="AA1378" s="7" t="s">
        <v>623</v>
      </c>
      <c r="AB1378" s="7">
        <v>2023</v>
      </c>
    </row>
    <row r="1379" spans="1:28" x14ac:dyDescent="0.25">
      <c r="A1379" s="7">
        <v>78</v>
      </c>
      <c r="B1379" s="7" t="s">
        <v>204</v>
      </c>
      <c r="C1379" s="7" t="s">
        <v>102</v>
      </c>
      <c r="D1379" s="7" t="s">
        <v>6</v>
      </c>
      <c r="E1379" s="7" t="s">
        <v>37</v>
      </c>
      <c r="F1379" s="7" t="s">
        <v>100</v>
      </c>
      <c r="G1379" s="7">
        <v>15000</v>
      </c>
      <c r="H1379" s="7">
        <f t="shared" si="386"/>
        <v>14113.5</v>
      </c>
      <c r="I1379" s="7">
        <f t="shared" si="387"/>
        <v>430.5</v>
      </c>
      <c r="J1379" s="7">
        <f t="shared" si="379"/>
        <v>1065</v>
      </c>
      <c r="K1379" s="7">
        <f t="shared" si="380"/>
        <v>165.00000000000003</v>
      </c>
      <c r="L1379" s="7">
        <f t="shared" si="381"/>
        <v>456</v>
      </c>
      <c r="M1379" s="7">
        <f t="shared" si="382"/>
        <v>1063.5</v>
      </c>
      <c r="N1379" s="7">
        <v>0</v>
      </c>
      <c r="O1379" s="7">
        <f t="shared" si="383"/>
        <v>3180</v>
      </c>
      <c r="P1379" s="7">
        <v>25</v>
      </c>
      <c r="Q1379" s="7">
        <v>0</v>
      </c>
      <c r="R1379" s="7">
        <v>0</v>
      </c>
      <c r="S1379" s="7">
        <v>0</v>
      </c>
      <c r="T1379" s="7">
        <v>100</v>
      </c>
      <c r="U1379" s="7">
        <f t="shared" si="384"/>
        <v>0</v>
      </c>
      <c r="V1379" s="7">
        <v>0</v>
      </c>
      <c r="W1379" s="7">
        <f t="shared" si="376"/>
        <v>125</v>
      </c>
      <c r="X1379" s="7">
        <f t="shared" si="388"/>
        <v>886.5</v>
      </c>
      <c r="Y1379" s="7">
        <f t="shared" si="374"/>
        <v>2128.5</v>
      </c>
      <c r="Z1379" s="7">
        <f t="shared" si="385"/>
        <v>13988.5</v>
      </c>
      <c r="AA1379" s="7" t="s">
        <v>623</v>
      </c>
      <c r="AB1379" s="7">
        <v>2023</v>
      </c>
    </row>
    <row r="1380" spans="1:28" x14ac:dyDescent="0.25">
      <c r="A1380" s="7">
        <v>79</v>
      </c>
      <c r="B1380" s="7" t="s">
        <v>205</v>
      </c>
      <c r="C1380" s="7" t="s">
        <v>102</v>
      </c>
      <c r="D1380" s="7" t="s">
        <v>6</v>
      </c>
      <c r="E1380" s="7" t="s">
        <v>37</v>
      </c>
      <c r="F1380" s="7" t="s">
        <v>100</v>
      </c>
      <c r="G1380" s="7">
        <v>25000</v>
      </c>
      <c r="H1380" s="7">
        <f t="shared" si="386"/>
        <v>23522.5</v>
      </c>
      <c r="I1380" s="7">
        <f t="shared" si="387"/>
        <v>717.5</v>
      </c>
      <c r="J1380" s="7">
        <f t="shared" si="379"/>
        <v>1774.9999999999998</v>
      </c>
      <c r="K1380" s="7">
        <f t="shared" si="380"/>
        <v>275</v>
      </c>
      <c r="L1380" s="7">
        <f t="shared" si="381"/>
        <v>760</v>
      </c>
      <c r="M1380" s="7">
        <f t="shared" si="382"/>
        <v>1772.5000000000002</v>
      </c>
      <c r="N1380" s="7">
        <v>0</v>
      </c>
      <c r="O1380" s="7">
        <f t="shared" si="383"/>
        <v>5300</v>
      </c>
      <c r="P1380" s="7">
        <v>25</v>
      </c>
      <c r="Q1380" s="7">
        <v>0</v>
      </c>
      <c r="R1380" s="7">
        <v>0</v>
      </c>
      <c r="S1380" s="7">
        <v>0</v>
      </c>
      <c r="T1380" s="7">
        <v>100</v>
      </c>
      <c r="U1380" s="7">
        <f t="shared" si="384"/>
        <v>0</v>
      </c>
      <c r="V1380" s="7">
        <v>0</v>
      </c>
      <c r="W1380" s="7">
        <f t="shared" si="376"/>
        <v>125</v>
      </c>
      <c r="X1380" s="7">
        <f t="shared" si="388"/>
        <v>1477.5</v>
      </c>
      <c r="Y1380" s="7">
        <f t="shared" si="374"/>
        <v>3547.5</v>
      </c>
      <c r="Z1380" s="7">
        <f t="shared" si="385"/>
        <v>23397.5</v>
      </c>
      <c r="AA1380" s="7" t="s">
        <v>623</v>
      </c>
      <c r="AB1380" s="7">
        <v>2023</v>
      </c>
    </row>
    <row r="1381" spans="1:28" x14ac:dyDescent="0.25">
      <c r="A1381" s="7">
        <v>80</v>
      </c>
      <c r="B1381" s="7" t="s">
        <v>206</v>
      </c>
      <c r="C1381" s="7" t="s">
        <v>103</v>
      </c>
      <c r="D1381" s="7" t="s">
        <v>22</v>
      </c>
      <c r="E1381" s="7" t="s">
        <v>57</v>
      </c>
      <c r="F1381" s="7" t="s">
        <v>100</v>
      </c>
      <c r="G1381" s="7">
        <v>25000</v>
      </c>
      <c r="H1381" s="7">
        <f t="shared" si="386"/>
        <v>23522.5</v>
      </c>
      <c r="I1381" s="7">
        <f t="shared" si="387"/>
        <v>717.5</v>
      </c>
      <c r="J1381" s="7">
        <f t="shared" si="379"/>
        <v>1774.9999999999998</v>
      </c>
      <c r="K1381" s="7">
        <f t="shared" si="380"/>
        <v>275</v>
      </c>
      <c r="L1381" s="7">
        <f t="shared" si="381"/>
        <v>760</v>
      </c>
      <c r="M1381" s="7">
        <f t="shared" si="382"/>
        <v>1772.5000000000002</v>
      </c>
      <c r="N1381" s="7">
        <v>0</v>
      </c>
      <c r="O1381" s="7">
        <f t="shared" si="383"/>
        <v>5300</v>
      </c>
      <c r="P1381" s="7">
        <v>25</v>
      </c>
      <c r="Q1381" s="7">
        <v>5991.65</v>
      </c>
      <c r="R1381" s="7">
        <v>0</v>
      </c>
      <c r="S1381" s="7">
        <v>0</v>
      </c>
      <c r="T1381" s="7">
        <v>100</v>
      </c>
      <c r="U1381" s="7">
        <f t="shared" si="384"/>
        <v>0</v>
      </c>
      <c r="V1381" s="7">
        <v>0</v>
      </c>
      <c r="W1381" s="7">
        <f t="shared" si="376"/>
        <v>6116.65</v>
      </c>
      <c r="X1381" s="7">
        <f t="shared" si="388"/>
        <v>1477.5</v>
      </c>
      <c r="Y1381" s="7">
        <f t="shared" si="374"/>
        <v>3547.5</v>
      </c>
      <c r="Z1381" s="7">
        <f t="shared" si="385"/>
        <v>17405.849999999999</v>
      </c>
      <c r="AA1381" s="7" t="s">
        <v>623</v>
      </c>
      <c r="AB1381" s="7">
        <v>2023</v>
      </c>
    </row>
    <row r="1382" spans="1:28" x14ac:dyDescent="0.25">
      <c r="A1382" s="7">
        <v>81</v>
      </c>
      <c r="B1382" s="7" t="s">
        <v>207</v>
      </c>
      <c r="C1382" s="7" t="s">
        <v>103</v>
      </c>
      <c r="D1382" s="7" t="s">
        <v>6</v>
      </c>
      <c r="E1382" s="7" t="s">
        <v>28</v>
      </c>
      <c r="F1382" s="7" t="s">
        <v>100</v>
      </c>
      <c r="G1382" s="7">
        <v>25000</v>
      </c>
      <c r="H1382" s="7">
        <f t="shared" si="386"/>
        <v>23522.5</v>
      </c>
      <c r="I1382" s="7">
        <f t="shared" si="387"/>
        <v>717.5</v>
      </c>
      <c r="J1382" s="7">
        <f t="shared" si="379"/>
        <v>1774.9999999999998</v>
      </c>
      <c r="K1382" s="7">
        <f t="shared" si="380"/>
        <v>275</v>
      </c>
      <c r="L1382" s="7">
        <f t="shared" si="381"/>
        <v>760</v>
      </c>
      <c r="M1382" s="7">
        <f t="shared" si="382"/>
        <v>1772.5000000000002</v>
      </c>
      <c r="N1382" s="7">
        <v>0</v>
      </c>
      <c r="O1382" s="7">
        <f t="shared" si="383"/>
        <v>5300</v>
      </c>
      <c r="P1382" s="7">
        <v>25</v>
      </c>
      <c r="Q1382" s="7">
        <v>6940.97</v>
      </c>
      <c r="R1382" s="7">
        <v>0</v>
      </c>
      <c r="S1382" s="7">
        <v>0</v>
      </c>
      <c r="T1382" s="7">
        <v>100</v>
      </c>
      <c r="U1382" s="7">
        <f t="shared" si="384"/>
        <v>0</v>
      </c>
      <c r="V1382" s="7">
        <v>0</v>
      </c>
      <c r="W1382" s="7">
        <f t="shared" si="376"/>
        <v>7065.97</v>
      </c>
      <c r="X1382" s="7">
        <f t="shared" si="388"/>
        <v>1477.5</v>
      </c>
      <c r="Y1382" s="7">
        <f t="shared" si="374"/>
        <v>3547.5</v>
      </c>
      <c r="Z1382" s="7">
        <f t="shared" si="385"/>
        <v>16456.53</v>
      </c>
      <c r="AA1382" s="7" t="s">
        <v>623</v>
      </c>
      <c r="AB1382" s="7">
        <v>2023</v>
      </c>
    </row>
    <row r="1383" spans="1:28" x14ac:dyDescent="0.25">
      <c r="A1383" s="7">
        <v>82</v>
      </c>
      <c r="B1383" s="7" t="s">
        <v>790</v>
      </c>
      <c r="C1383" s="7" t="s">
        <v>103</v>
      </c>
      <c r="D1383" s="7" t="s">
        <v>22</v>
      </c>
      <c r="E1383" s="7" t="s">
        <v>835</v>
      </c>
      <c r="F1383" s="7" t="s">
        <v>100</v>
      </c>
      <c r="G1383" s="7">
        <v>30000</v>
      </c>
      <c r="H1383" s="7">
        <f t="shared" si="386"/>
        <v>28227</v>
      </c>
      <c r="I1383" s="7">
        <f t="shared" si="387"/>
        <v>861</v>
      </c>
      <c r="J1383" s="7">
        <f t="shared" si="379"/>
        <v>2130</v>
      </c>
      <c r="K1383" s="7">
        <f t="shared" si="380"/>
        <v>330.00000000000006</v>
      </c>
      <c r="L1383" s="7">
        <f t="shared" si="381"/>
        <v>912</v>
      </c>
      <c r="M1383" s="7">
        <f t="shared" si="382"/>
        <v>2127</v>
      </c>
      <c r="N1383" s="7">
        <v>0</v>
      </c>
      <c r="O1383" s="7">
        <f t="shared" si="383"/>
        <v>6360</v>
      </c>
      <c r="P1383" s="7">
        <v>25</v>
      </c>
      <c r="Q1383" s="7">
        <v>2796.05</v>
      </c>
      <c r="R1383" s="7">
        <v>0</v>
      </c>
      <c r="S1383" s="7">
        <v>0</v>
      </c>
      <c r="T1383" s="7">
        <v>100</v>
      </c>
      <c r="U1383" s="7">
        <f t="shared" si="384"/>
        <v>0</v>
      </c>
      <c r="V1383" s="7">
        <v>0</v>
      </c>
      <c r="W1383" s="7">
        <f t="shared" si="376"/>
        <v>2921.05</v>
      </c>
      <c r="X1383" s="7">
        <f t="shared" si="388"/>
        <v>1773</v>
      </c>
      <c r="Y1383" s="7">
        <f t="shared" ref="Y1383" si="389">+J1383+M1383</f>
        <v>4257</v>
      </c>
      <c r="Z1383" s="7">
        <f t="shared" si="385"/>
        <v>25305.95</v>
      </c>
      <c r="AA1383" s="7" t="s">
        <v>623</v>
      </c>
      <c r="AB1383" s="7">
        <v>2023</v>
      </c>
    </row>
    <row r="1384" spans="1:28" x14ac:dyDescent="0.25">
      <c r="A1384" s="7">
        <v>83</v>
      </c>
      <c r="B1384" s="7" t="s">
        <v>813</v>
      </c>
      <c r="C1384" s="7" t="s">
        <v>102</v>
      </c>
      <c r="D1384" s="7" t="s">
        <v>94</v>
      </c>
      <c r="E1384" s="7" t="s">
        <v>37</v>
      </c>
      <c r="F1384" s="7" t="s">
        <v>100</v>
      </c>
      <c r="G1384" s="7">
        <v>25000</v>
      </c>
      <c r="H1384" s="7">
        <f t="shared" si="386"/>
        <v>23522.5</v>
      </c>
      <c r="I1384" s="7">
        <f t="shared" si="387"/>
        <v>717.5</v>
      </c>
      <c r="J1384" s="7">
        <f t="shared" si="379"/>
        <v>1774.9999999999998</v>
      </c>
      <c r="K1384" s="7">
        <f t="shared" si="380"/>
        <v>275</v>
      </c>
      <c r="L1384" s="7">
        <f t="shared" si="381"/>
        <v>760</v>
      </c>
      <c r="M1384" s="7">
        <f t="shared" si="382"/>
        <v>1772.5000000000002</v>
      </c>
      <c r="N1384" s="7">
        <v>0</v>
      </c>
      <c r="O1384" s="7">
        <f t="shared" si="383"/>
        <v>5300</v>
      </c>
      <c r="P1384" s="7">
        <v>25</v>
      </c>
      <c r="Q1384" s="7">
        <v>1000</v>
      </c>
      <c r="R1384" s="7">
        <v>0</v>
      </c>
      <c r="S1384" s="7">
        <v>0</v>
      </c>
      <c r="T1384" s="7">
        <v>100</v>
      </c>
      <c r="U1384" s="7">
        <f t="shared" si="384"/>
        <v>0</v>
      </c>
      <c r="V1384" s="7">
        <v>0</v>
      </c>
      <c r="W1384" s="7">
        <f t="shared" si="376"/>
        <v>1125</v>
      </c>
      <c r="X1384" s="7">
        <f>+I1384+L1384+N1384</f>
        <v>1477.5</v>
      </c>
      <c r="Y1384" s="7">
        <f>+J1384+M1384</f>
        <v>3547.5</v>
      </c>
      <c r="Z1384" s="7">
        <f t="shared" si="385"/>
        <v>22397.5</v>
      </c>
      <c r="AA1384" s="7" t="s">
        <v>623</v>
      </c>
      <c r="AB1384" s="7">
        <v>2023</v>
      </c>
    </row>
    <row r="1385" spans="1:28" x14ac:dyDescent="0.25">
      <c r="A1385" s="7">
        <v>84</v>
      </c>
      <c r="B1385" s="7" t="s">
        <v>814</v>
      </c>
      <c r="C1385" s="7" t="s">
        <v>103</v>
      </c>
      <c r="D1385" s="7" t="s">
        <v>811</v>
      </c>
      <c r="E1385" s="7" t="s">
        <v>54</v>
      </c>
      <c r="F1385" s="7" t="s">
        <v>99</v>
      </c>
      <c r="G1385" s="7">
        <v>45000</v>
      </c>
      <c r="H1385" s="7">
        <f t="shared" si="386"/>
        <v>42340.5</v>
      </c>
      <c r="I1385" s="7">
        <f t="shared" si="387"/>
        <v>1291.5</v>
      </c>
      <c r="J1385" s="7">
        <f t="shared" si="379"/>
        <v>3194.9999999999995</v>
      </c>
      <c r="K1385" s="7">
        <f t="shared" si="380"/>
        <v>495.00000000000006</v>
      </c>
      <c r="L1385" s="7">
        <f t="shared" si="381"/>
        <v>1368</v>
      </c>
      <c r="M1385" s="7">
        <f t="shared" si="382"/>
        <v>3190.5</v>
      </c>
      <c r="N1385" s="7">
        <v>0</v>
      </c>
      <c r="O1385" s="7">
        <f t="shared" si="383"/>
        <v>9540</v>
      </c>
      <c r="P1385" s="7">
        <v>25</v>
      </c>
      <c r="Q1385" s="7">
        <v>0</v>
      </c>
      <c r="R1385" s="7">
        <v>0</v>
      </c>
      <c r="S1385" s="7">
        <v>0</v>
      </c>
      <c r="T1385" s="7">
        <v>100</v>
      </c>
      <c r="U1385" s="7">
        <f t="shared" si="384"/>
        <v>1148.3248749999998</v>
      </c>
      <c r="V1385" s="7">
        <v>0</v>
      </c>
      <c r="W1385" s="7">
        <f t="shared" si="376"/>
        <v>1273.3248749999998</v>
      </c>
      <c r="X1385" s="7">
        <f t="shared" ref="X1385:X1397" si="390">+I1385+L1385+N1385</f>
        <v>2659.5</v>
      </c>
      <c r="Y1385" s="7">
        <f t="shared" ref="Y1385:Y1397" si="391">+J1385+M1385</f>
        <v>6385.5</v>
      </c>
      <c r="Z1385" s="7">
        <f t="shared" si="385"/>
        <v>41067.175125000002</v>
      </c>
      <c r="AA1385" s="7" t="s">
        <v>623</v>
      </c>
      <c r="AB1385" s="7">
        <v>2023</v>
      </c>
    </row>
    <row r="1386" spans="1:28" x14ac:dyDescent="0.25">
      <c r="A1386" s="7">
        <v>85</v>
      </c>
      <c r="B1386" s="7" t="s">
        <v>815</v>
      </c>
      <c r="C1386" s="7" t="s">
        <v>102</v>
      </c>
      <c r="D1386" s="7" t="s">
        <v>811</v>
      </c>
      <c r="E1386" s="7" t="s">
        <v>619</v>
      </c>
      <c r="F1386" s="7" t="s">
        <v>85</v>
      </c>
      <c r="G1386" s="7">
        <v>30000</v>
      </c>
      <c r="H1386" s="7">
        <f t="shared" si="386"/>
        <v>28227</v>
      </c>
      <c r="I1386" s="7">
        <f t="shared" si="387"/>
        <v>861</v>
      </c>
      <c r="J1386" s="7">
        <f t="shared" si="379"/>
        <v>2130</v>
      </c>
      <c r="K1386" s="7">
        <f t="shared" si="380"/>
        <v>330.00000000000006</v>
      </c>
      <c r="L1386" s="7">
        <f t="shared" si="381"/>
        <v>912</v>
      </c>
      <c r="M1386" s="7">
        <f t="shared" si="382"/>
        <v>2127</v>
      </c>
      <c r="N1386" s="7">
        <v>0</v>
      </c>
      <c r="O1386" s="7">
        <f t="shared" si="383"/>
        <v>6360</v>
      </c>
      <c r="P1386" s="7">
        <v>25</v>
      </c>
      <c r="Q1386" s="7">
        <v>500</v>
      </c>
      <c r="R1386" s="7">
        <v>0</v>
      </c>
      <c r="S1386" s="7">
        <v>797.28</v>
      </c>
      <c r="T1386" s="7">
        <v>100</v>
      </c>
      <c r="U1386" s="7">
        <f t="shared" si="384"/>
        <v>0</v>
      </c>
      <c r="V1386" s="7">
        <v>0</v>
      </c>
      <c r="W1386" s="7">
        <f t="shared" si="376"/>
        <v>1422.28</v>
      </c>
      <c r="X1386" s="7">
        <f t="shared" si="390"/>
        <v>1773</v>
      </c>
      <c r="Y1386" s="7">
        <f t="shared" si="391"/>
        <v>4257</v>
      </c>
      <c r="Z1386" s="7">
        <f t="shared" si="385"/>
        <v>26804.720000000001</v>
      </c>
      <c r="AA1386" s="7" t="s">
        <v>623</v>
      </c>
      <c r="AB1386" s="7">
        <v>2023</v>
      </c>
    </row>
    <row r="1387" spans="1:28" x14ac:dyDescent="0.25">
      <c r="A1387" s="7">
        <v>86</v>
      </c>
      <c r="B1387" s="7" t="s">
        <v>836</v>
      </c>
      <c r="C1387" s="7" t="s">
        <v>102</v>
      </c>
      <c r="D1387" s="7" t="s">
        <v>22</v>
      </c>
      <c r="E1387" s="7" t="s">
        <v>33</v>
      </c>
      <c r="F1387" s="7" t="s">
        <v>100</v>
      </c>
      <c r="G1387" s="7">
        <v>30000</v>
      </c>
      <c r="H1387" s="7">
        <f t="shared" si="386"/>
        <v>28227</v>
      </c>
      <c r="I1387" s="7">
        <f t="shared" si="387"/>
        <v>861</v>
      </c>
      <c r="J1387" s="7">
        <f t="shared" si="379"/>
        <v>2130</v>
      </c>
      <c r="K1387" s="7">
        <f t="shared" si="380"/>
        <v>330.00000000000006</v>
      </c>
      <c r="L1387" s="7">
        <f t="shared" si="381"/>
        <v>912</v>
      </c>
      <c r="M1387" s="7">
        <f t="shared" si="382"/>
        <v>2127</v>
      </c>
      <c r="N1387" s="7">
        <v>0</v>
      </c>
      <c r="O1387" s="7">
        <f t="shared" si="383"/>
        <v>6360</v>
      </c>
      <c r="P1387" s="7">
        <v>25</v>
      </c>
      <c r="Q1387" s="7">
        <v>2000</v>
      </c>
      <c r="R1387" s="7">
        <v>0</v>
      </c>
      <c r="S1387" s="7">
        <v>0</v>
      </c>
      <c r="T1387" s="7">
        <v>100</v>
      </c>
      <c r="U1387" s="7">
        <f t="shared" si="384"/>
        <v>0</v>
      </c>
      <c r="V1387" s="7">
        <v>0</v>
      </c>
      <c r="W1387" s="7">
        <f t="shared" si="376"/>
        <v>2125</v>
      </c>
      <c r="X1387" s="7">
        <f t="shared" si="390"/>
        <v>1773</v>
      </c>
      <c r="Y1387" s="7">
        <f t="shared" si="391"/>
        <v>4257</v>
      </c>
      <c r="Z1387" s="7">
        <f t="shared" si="385"/>
        <v>26102</v>
      </c>
      <c r="AA1387" s="7" t="s">
        <v>623</v>
      </c>
      <c r="AB1387" s="7">
        <v>2023</v>
      </c>
    </row>
    <row r="1388" spans="1:28" x14ac:dyDescent="0.25">
      <c r="A1388" s="7">
        <v>87</v>
      </c>
      <c r="B1388" s="7" t="s">
        <v>837</v>
      </c>
      <c r="C1388" s="7" t="s">
        <v>103</v>
      </c>
      <c r="D1388" s="7" t="s">
        <v>94</v>
      </c>
      <c r="E1388" s="7" t="s">
        <v>838</v>
      </c>
      <c r="F1388" s="7" t="s">
        <v>100</v>
      </c>
      <c r="G1388" s="7">
        <v>25000</v>
      </c>
      <c r="H1388" s="7">
        <f t="shared" si="386"/>
        <v>23522.5</v>
      </c>
      <c r="I1388" s="7">
        <f t="shared" si="387"/>
        <v>717.5</v>
      </c>
      <c r="J1388" s="7">
        <f t="shared" si="379"/>
        <v>1774.9999999999998</v>
      </c>
      <c r="K1388" s="7">
        <f t="shared" si="380"/>
        <v>275</v>
      </c>
      <c r="L1388" s="7">
        <f t="shared" si="381"/>
        <v>760</v>
      </c>
      <c r="M1388" s="7">
        <f t="shared" si="382"/>
        <v>1772.5000000000002</v>
      </c>
      <c r="N1388" s="7">
        <v>0</v>
      </c>
      <c r="O1388" s="7">
        <f t="shared" si="383"/>
        <v>5300</v>
      </c>
      <c r="P1388" s="7">
        <v>25</v>
      </c>
      <c r="Q1388" s="7">
        <v>2000</v>
      </c>
      <c r="R1388" s="7">
        <v>0</v>
      </c>
      <c r="S1388" s="7">
        <v>0</v>
      </c>
      <c r="T1388" s="7">
        <v>100</v>
      </c>
      <c r="U1388" s="7">
        <f t="shared" si="384"/>
        <v>0</v>
      </c>
      <c r="V1388" s="7">
        <v>0</v>
      </c>
      <c r="W1388" s="7">
        <f t="shared" si="376"/>
        <v>2125</v>
      </c>
      <c r="X1388" s="7">
        <f t="shared" si="390"/>
        <v>1477.5</v>
      </c>
      <c r="Y1388" s="7">
        <f t="shared" si="391"/>
        <v>3547.5</v>
      </c>
      <c r="Z1388" s="7">
        <f t="shared" si="385"/>
        <v>21397.5</v>
      </c>
      <c r="AA1388" s="7" t="s">
        <v>623</v>
      </c>
      <c r="AB1388" s="7">
        <v>2023</v>
      </c>
    </row>
    <row r="1389" spans="1:28" x14ac:dyDescent="0.25">
      <c r="A1389" s="7">
        <v>88</v>
      </c>
      <c r="B1389" s="7" t="s">
        <v>839</v>
      </c>
      <c r="C1389" s="7" t="s">
        <v>102</v>
      </c>
      <c r="D1389" s="7" t="s">
        <v>94</v>
      </c>
      <c r="E1389" s="7" t="s">
        <v>52</v>
      </c>
      <c r="F1389" s="7" t="s">
        <v>100</v>
      </c>
      <c r="G1389" s="7">
        <v>26000</v>
      </c>
      <c r="H1389" s="7">
        <f t="shared" si="386"/>
        <v>24463.4</v>
      </c>
      <c r="I1389" s="7">
        <f t="shared" si="387"/>
        <v>746.2</v>
      </c>
      <c r="J1389" s="7">
        <f t="shared" si="379"/>
        <v>1845.9999999999998</v>
      </c>
      <c r="K1389" s="7">
        <f t="shared" si="380"/>
        <v>286.00000000000006</v>
      </c>
      <c r="L1389" s="7">
        <f t="shared" si="381"/>
        <v>790.4</v>
      </c>
      <c r="M1389" s="7">
        <f t="shared" si="382"/>
        <v>1843.4</v>
      </c>
      <c r="N1389" s="7">
        <v>0</v>
      </c>
      <c r="O1389" s="7">
        <f t="shared" si="383"/>
        <v>5512</v>
      </c>
      <c r="P1389" s="7">
        <v>25</v>
      </c>
      <c r="Q1389" s="7">
        <v>0</v>
      </c>
      <c r="R1389" s="7">
        <v>0</v>
      </c>
      <c r="S1389" s="7">
        <v>0</v>
      </c>
      <c r="T1389" s="7">
        <v>100</v>
      </c>
      <c r="U1389" s="7">
        <f t="shared" si="384"/>
        <v>0</v>
      </c>
      <c r="V1389" s="7">
        <v>0</v>
      </c>
      <c r="W1389" s="7">
        <f t="shared" si="376"/>
        <v>125</v>
      </c>
      <c r="X1389" s="7">
        <f t="shared" si="390"/>
        <v>1536.6</v>
      </c>
      <c r="Y1389" s="7">
        <f t="shared" si="391"/>
        <v>3689.3999999999996</v>
      </c>
      <c r="Z1389" s="7">
        <f t="shared" si="385"/>
        <v>24338.400000000001</v>
      </c>
      <c r="AA1389" s="7" t="s">
        <v>623</v>
      </c>
      <c r="AB1389" s="7">
        <v>2023</v>
      </c>
    </row>
    <row r="1390" spans="1:28" x14ac:dyDescent="0.25">
      <c r="A1390" s="7">
        <v>89</v>
      </c>
      <c r="B1390" s="7" t="s">
        <v>840</v>
      </c>
      <c r="C1390" s="7" t="s">
        <v>103</v>
      </c>
      <c r="D1390" s="7" t="s">
        <v>94</v>
      </c>
      <c r="E1390" s="7" t="s">
        <v>52</v>
      </c>
      <c r="F1390" s="7" t="s">
        <v>100</v>
      </c>
      <c r="G1390" s="7">
        <v>26000</v>
      </c>
      <c r="H1390" s="7">
        <f t="shared" si="386"/>
        <v>24463.4</v>
      </c>
      <c r="I1390" s="7">
        <f t="shared" si="387"/>
        <v>746.2</v>
      </c>
      <c r="J1390" s="7">
        <f t="shared" si="379"/>
        <v>1845.9999999999998</v>
      </c>
      <c r="K1390" s="7">
        <f t="shared" si="380"/>
        <v>286.00000000000006</v>
      </c>
      <c r="L1390" s="7">
        <f t="shared" si="381"/>
        <v>790.4</v>
      </c>
      <c r="M1390" s="7">
        <f t="shared" si="382"/>
        <v>1843.4</v>
      </c>
      <c r="N1390" s="7">
        <v>0</v>
      </c>
      <c r="O1390" s="7">
        <f t="shared" si="383"/>
        <v>5512</v>
      </c>
      <c r="P1390" s="7">
        <v>25</v>
      </c>
      <c r="Q1390" s="7">
        <v>0</v>
      </c>
      <c r="R1390" s="7">
        <v>0</v>
      </c>
      <c r="S1390" s="7">
        <v>0</v>
      </c>
      <c r="T1390" s="7">
        <v>100</v>
      </c>
      <c r="U1390" s="7">
        <f t="shared" si="384"/>
        <v>0</v>
      </c>
      <c r="V1390" s="7">
        <v>0</v>
      </c>
      <c r="W1390" s="7">
        <f t="shared" si="376"/>
        <v>125</v>
      </c>
      <c r="X1390" s="7">
        <f t="shared" si="390"/>
        <v>1536.6</v>
      </c>
      <c r="Y1390" s="7">
        <f t="shared" si="391"/>
        <v>3689.3999999999996</v>
      </c>
      <c r="Z1390" s="7">
        <f t="shared" si="385"/>
        <v>24338.400000000001</v>
      </c>
      <c r="AA1390" s="7" t="s">
        <v>623</v>
      </c>
      <c r="AB1390" s="7">
        <v>2023</v>
      </c>
    </row>
    <row r="1391" spans="1:28" x14ac:dyDescent="0.25">
      <c r="A1391" s="7">
        <v>90</v>
      </c>
      <c r="B1391" s="7" t="s">
        <v>841</v>
      </c>
      <c r="C1391" s="7" t="s">
        <v>102</v>
      </c>
      <c r="D1391" s="7" t="s">
        <v>842</v>
      </c>
      <c r="E1391" s="7" t="s">
        <v>33</v>
      </c>
      <c r="F1391" s="7" t="s">
        <v>100</v>
      </c>
      <c r="G1391" s="7">
        <v>26000</v>
      </c>
      <c r="H1391" s="7">
        <f t="shared" si="386"/>
        <v>24463.4</v>
      </c>
      <c r="I1391" s="7">
        <f t="shared" si="387"/>
        <v>746.2</v>
      </c>
      <c r="J1391" s="7">
        <f t="shared" si="379"/>
        <v>1845.9999999999998</v>
      </c>
      <c r="K1391" s="7">
        <f t="shared" si="380"/>
        <v>286.00000000000006</v>
      </c>
      <c r="L1391" s="7">
        <f t="shared" si="381"/>
        <v>790.4</v>
      </c>
      <c r="M1391" s="7">
        <f t="shared" si="382"/>
        <v>1843.4</v>
      </c>
      <c r="N1391" s="7">
        <v>0</v>
      </c>
      <c r="O1391" s="7">
        <f t="shared" si="383"/>
        <v>5512</v>
      </c>
      <c r="P1391" s="7">
        <v>25</v>
      </c>
      <c r="Q1391" s="7">
        <v>0</v>
      </c>
      <c r="R1391" s="7">
        <v>0</v>
      </c>
      <c r="S1391" s="7">
        <v>20.010000000000002</v>
      </c>
      <c r="T1391" s="7">
        <v>100</v>
      </c>
      <c r="U1391" s="7">
        <f t="shared" si="384"/>
        <v>0</v>
      </c>
      <c r="V1391" s="7">
        <v>0</v>
      </c>
      <c r="W1391" s="7">
        <f t="shared" si="376"/>
        <v>145.01</v>
      </c>
      <c r="X1391" s="7">
        <f t="shared" si="390"/>
        <v>1536.6</v>
      </c>
      <c r="Y1391" s="7">
        <f t="shared" si="391"/>
        <v>3689.3999999999996</v>
      </c>
      <c r="Z1391" s="7">
        <f t="shared" si="385"/>
        <v>24318.39</v>
      </c>
      <c r="AA1391" s="7" t="s">
        <v>623</v>
      </c>
      <c r="AB1391" s="7">
        <v>2023</v>
      </c>
    </row>
    <row r="1392" spans="1:28" x14ac:dyDescent="0.25">
      <c r="A1392" s="7">
        <v>91</v>
      </c>
      <c r="B1392" s="7" t="s">
        <v>843</v>
      </c>
      <c r="C1392" s="7" t="s">
        <v>102</v>
      </c>
      <c r="D1392" s="7" t="s">
        <v>842</v>
      </c>
      <c r="E1392" s="7" t="s">
        <v>33</v>
      </c>
      <c r="F1392" s="7" t="s">
        <v>100</v>
      </c>
      <c r="G1392" s="7">
        <v>26000</v>
      </c>
      <c r="H1392" s="7">
        <f t="shared" si="386"/>
        <v>24463.4</v>
      </c>
      <c r="I1392" s="7">
        <f t="shared" si="387"/>
        <v>746.2</v>
      </c>
      <c r="J1392" s="7">
        <f t="shared" si="379"/>
        <v>1845.9999999999998</v>
      </c>
      <c r="K1392" s="7">
        <f t="shared" si="380"/>
        <v>286.00000000000006</v>
      </c>
      <c r="L1392" s="7">
        <f t="shared" si="381"/>
        <v>790.4</v>
      </c>
      <c r="M1392" s="7">
        <f t="shared" si="382"/>
        <v>1843.4</v>
      </c>
      <c r="N1392" s="7">
        <v>0</v>
      </c>
      <c r="O1392" s="7">
        <f t="shared" si="383"/>
        <v>5512</v>
      </c>
      <c r="P1392" s="7">
        <v>25</v>
      </c>
      <c r="Q1392" s="7">
        <v>0</v>
      </c>
      <c r="R1392" s="7">
        <v>0</v>
      </c>
      <c r="S1392" s="7">
        <v>20.010000000000002</v>
      </c>
      <c r="T1392" s="7">
        <v>100</v>
      </c>
      <c r="U1392" s="7">
        <f t="shared" si="384"/>
        <v>0</v>
      </c>
      <c r="V1392" s="7">
        <v>0</v>
      </c>
      <c r="W1392" s="7">
        <f t="shared" ref="W1392:W1397" si="392">P1392+Q1392+R1392+S1392+T1392+U1392</f>
        <v>145.01</v>
      </c>
      <c r="X1392" s="7">
        <f t="shared" si="390"/>
        <v>1536.6</v>
      </c>
      <c r="Y1392" s="7">
        <f t="shared" si="391"/>
        <v>3689.3999999999996</v>
      </c>
      <c r="Z1392" s="7">
        <f t="shared" si="385"/>
        <v>24318.39</v>
      </c>
      <c r="AA1392" s="7" t="s">
        <v>623</v>
      </c>
      <c r="AB1392" s="7">
        <v>2023</v>
      </c>
    </row>
    <row r="1393" spans="1:28" x14ac:dyDescent="0.25">
      <c r="A1393" s="7">
        <v>92</v>
      </c>
      <c r="B1393" s="7" t="s">
        <v>844</v>
      </c>
      <c r="C1393" s="7" t="s">
        <v>103</v>
      </c>
      <c r="D1393" s="7" t="s">
        <v>94</v>
      </c>
      <c r="E1393" s="7" t="s">
        <v>32</v>
      </c>
      <c r="F1393" s="7" t="s">
        <v>100</v>
      </c>
      <c r="G1393" s="7">
        <v>30000</v>
      </c>
      <c r="H1393" s="7">
        <f t="shared" si="386"/>
        <v>28227</v>
      </c>
      <c r="I1393" s="7">
        <f t="shared" si="387"/>
        <v>861</v>
      </c>
      <c r="J1393" s="7">
        <f t="shared" si="379"/>
        <v>2130</v>
      </c>
      <c r="K1393" s="7">
        <f t="shared" si="380"/>
        <v>330.00000000000006</v>
      </c>
      <c r="L1393" s="7">
        <f t="shared" si="381"/>
        <v>912</v>
      </c>
      <c r="M1393" s="7">
        <f t="shared" si="382"/>
        <v>2127</v>
      </c>
      <c r="N1393" s="7">
        <v>0</v>
      </c>
      <c r="O1393" s="7">
        <f t="shared" si="383"/>
        <v>6360</v>
      </c>
      <c r="P1393" s="7">
        <v>25</v>
      </c>
      <c r="Q1393" s="7">
        <v>0</v>
      </c>
      <c r="R1393" s="7">
        <v>0</v>
      </c>
      <c r="S1393" s="7">
        <v>0</v>
      </c>
      <c r="T1393" s="7">
        <v>100</v>
      </c>
      <c r="U1393" s="7">
        <f t="shared" si="384"/>
        <v>0</v>
      </c>
      <c r="V1393" s="7">
        <v>0</v>
      </c>
      <c r="W1393" s="7">
        <f t="shared" si="392"/>
        <v>125</v>
      </c>
      <c r="X1393" s="7">
        <f t="shared" si="390"/>
        <v>1773</v>
      </c>
      <c r="Y1393" s="7">
        <f t="shared" si="391"/>
        <v>4257</v>
      </c>
      <c r="Z1393" s="7">
        <f t="shared" si="385"/>
        <v>28102</v>
      </c>
      <c r="AA1393" s="7" t="s">
        <v>623</v>
      </c>
      <c r="AB1393" s="7">
        <v>2023</v>
      </c>
    </row>
    <row r="1394" spans="1:28" x14ac:dyDescent="0.25">
      <c r="A1394" s="7">
        <v>93</v>
      </c>
      <c r="B1394" s="7" t="s">
        <v>845</v>
      </c>
      <c r="C1394" s="7" t="s">
        <v>102</v>
      </c>
      <c r="D1394" s="7" t="s">
        <v>826</v>
      </c>
      <c r="E1394" s="7" t="s">
        <v>846</v>
      </c>
      <c r="F1394" s="7" t="s">
        <v>100</v>
      </c>
      <c r="G1394" s="7">
        <v>36000</v>
      </c>
      <c r="H1394" s="7">
        <f t="shared" si="386"/>
        <v>33872.400000000001</v>
      </c>
      <c r="I1394" s="7">
        <f t="shared" si="387"/>
        <v>1033.2</v>
      </c>
      <c r="J1394" s="7">
        <f t="shared" si="379"/>
        <v>2555.9999999999995</v>
      </c>
      <c r="K1394" s="7">
        <f t="shared" si="380"/>
        <v>396.00000000000006</v>
      </c>
      <c r="L1394" s="7">
        <f t="shared" si="381"/>
        <v>1094.4000000000001</v>
      </c>
      <c r="M1394" s="7">
        <f t="shared" si="382"/>
        <v>2552.4</v>
      </c>
      <c r="N1394" s="7">
        <v>0</v>
      </c>
      <c r="O1394" s="7">
        <f t="shared" si="383"/>
        <v>7632</v>
      </c>
      <c r="P1394" s="7">
        <v>25</v>
      </c>
      <c r="Q1394" s="7">
        <v>0</v>
      </c>
      <c r="R1394" s="7">
        <v>0</v>
      </c>
      <c r="S1394" s="7">
        <v>284.99</v>
      </c>
      <c r="T1394" s="7">
        <v>100</v>
      </c>
      <c r="U1394" s="7">
        <f t="shared" si="384"/>
        <v>0</v>
      </c>
      <c r="V1394" s="7">
        <v>0</v>
      </c>
      <c r="W1394" s="7">
        <f t="shared" si="392"/>
        <v>409.99</v>
      </c>
      <c r="X1394" s="7">
        <f t="shared" si="390"/>
        <v>2127.6000000000004</v>
      </c>
      <c r="Y1394" s="7">
        <f t="shared" si="391"/>
        <v>5108.3999999999996</v>
      </c>
      <c r="Z1394" s="7">
        <f t="shared" si="385"/>
        <v>33462.410000000003</v>
      </c>
      <c r="AA1394" s="7" t="s">
        <v>623</v>
      </c>
      <c r="AB1394" s="7">
        <v>2023</v>
      </c>
    </row>
    <row r="1395" spans="1:28" x14ac:dyDescent="0.25">
      <c r="A1395" s="7">
        <v>94</v>
      </c>
      <c r="B1395" s="7" t="s">
        <v>848</v>
      </c>
      <c r="C1395" s="7" t="s">
        <v>103</v>
      </c>
      <c r="D1395" s="7" t="s">
        <v>94</v>
      </c>
      <c r="E1395" s="7" t="s">
        <v>52</v>
      </c>
      <c r="F1395" s="7" t="s">
        <v>100</v>
      </c>
      <c r="G1395" s="7">
        <v>30000</v>
      </c>
      <c r="H1395" s="7">
        <f t="shared" si="386"/>
        <v>28227</v>
      </c>
      <c r="I1395" s="7">
        <f t="shared" si="387"/>
        <v>861</v>
      </c>
      <c r="J1395" s="7">
        <f t="shared" si="379"/>
        <v>2130</v>
      </c>
      <c r="K1395" s="7">
        <f t="shared" si="380"/>
        <v>330.00000000000006</v>
      </c>
      <c r="L1395" s="7">
        <f t="shared" si="381"/>
        <v>912</v>
      </c>
      <c r="M1395" s="7">
        <f t="shared" si="382"/>
        <v>2127</v>
      </c>
      <c r="N1395" s="7">
        <v>0</v>
      </c>
      <c r="O1395" s="7">
        <f t="shared" si="383"/>
        <v>6360</v>
      </c>
      <c r="P1395" s="7">
        <v>25</v>
      </c>
      <c r="Q1395" s="7">
        <v>0</v>
      </c>
      <c r="R1395" s="7">
        <v>0</v>
      </c>
      <c r="S1395" s="7">
        <v>0</v>
      </c>
      <c r="T1395" s="7">
        <v>100</v>
      </c>
      <c r="U1395" s="7">
        <f t="shared" si="384"/>
        <v>0</v>
      </c>
      <c r="V1395" s="7">
        <v>0</v>
      </c>
      <c r="W1395" s="7">
        <f t="shared" si="392"/>
        <v>125</v>
      </c>
      <c r="X1395" s="7">
        <f t="shared" si="390"/>
        <v>1773</v>
      </c>
      <c r="Y1395" s="7">
        <f t="shared" si="391"/>
        <v>4257</v>
      </c>
      <c r="Z1395" s="7">
        <f t="shared" si="385"/>
        <v>28102</v>
      </c>
      <c r="AA1395" s="7" t="s">
        <v>623</v>
      </c>
      <c r="AB1395" s="7">
        <v>2023</v>
      </c>
    </row>
    <row r="1396" spans="1:28" x14ac:dyDescent="0.25">
      <c r="A1396" s="7">
        <v>95</v>
      </c>
      <c r="B1396" s="7" t="s">
        <v>850</v>
      </c>
      <c r="C1396" s="7" t="s">
        <v>102</v>
      </c>
      <c r="D1396" s="7" t="s">
        <v>94</v>
      </c>
      <c r="E1396" s="7" t="s">
        <v>765</v>
      </c>
      <c r="F1396" s="7" t="s">
        <v>100</v>
      </c>
      <c r="G1396" s="7">
        <v>20000</v>
      </c>
      <c r="H1396" s="7">
        <f t="shared" si="386"/>
        <v>18818</v>
      </c>
      <c r="I1396" s="7">
        <f t="shared" si="387"/>
        <v>574</v>
      </c>
      <c r="J1396" s="7">
        <f t="shared" si="379"/>
        <v>1419.9999999999998</v>
      </c>
      <c r="K1396" s="7">
        <f t="shared" si="380"/>
        <v>220.00000000000003</v>
      </c>
      <c r="L1396" s="7">
        <f t="shared" si="381"/>
        <v>608</v>
      </c>
      <c r="M1396" s="7">
        <f t="shared" si="382"/>
        <v>1418</v>
      </c>
      <c r="N1396" s="7">
        <v>0</v>
      </c>
      <c r="O1396" s="7">
        <f t="shared" si="383"/>
        <v>4240</v>
      </c>
      <c r="P1396" s="7">
        <v>25</v>
      </c>
      <c r="Q1396" s="7">
        <v>0</v>
      </c>
      <c r="R1396" s="7">
        <v>0</v>
      </c>
      <c r="S1396" s="7">
        <v>0</v>
      </c>
      <c r="T1396" s="7">
        <v>100</v>
      </c>
      <c r="U1396" s="7">
        <f t="shared" si="384"/>
        <v>0</v>
      </c>
      <c r="V1396" s="7">
        <v>0</v>
      </c>
      <c r="W1396" s="7">
        <f t="shared" si="392"/>
        <v>125</v>
      </c>
      <c r="X1396" s="7">
        <f t="shared" si="390"/>
        <v>1182</v>
      </c>
      <c r="Y1396" s="7">
        <f t="shared" si="391"/>
        <v>2838</v>
      </c>
      <c r="Z1396" s="7">
        <f t="shared" si="385"/>
        <v>18693</v>
      </c>
      <c r="AA1396" s="7" t="s">
        <v>623</v>
      </c>
      <c r="AB1396" s="7">
        <v>2023</v>
      </c>
    </row>
    <row r="1397" spans="1:28" x14ac:dyDescent="0.25">
      <c r="A1397" s="7">
        <v>96</v>
      </c>
      <c r="B1397" s="7" t="s">
        <v>851</v>
      </c>
      <c r="C1397" s="7" t="s">
        <v>103</v>
      </c>
      <c r="D1397" s="7" t="s">
        <v>94</v>
      </c>
      <c r="E1397" s="7" t="s">
        <v>52</v>
      </c>
      <c r="F1397" s="7" t="s">
        <v>100</v>
      </c>
      <c r="G1397" s="7">
        <v>46000</v>
      </c>
      <c r="H1397" s="7">
        <f t="shared" si="386"/>
        <v>43281.4</v>
      </c>
      <c r="I1397" s="7">
        <f t="shared" si="387"/>
        <v>1320.2</v>
      </c>
      <c r="J1397" s="7">
        <f t="shared" si="379"/>
        <v>3265.9999999999995</v>
      </c>
      <c r="K1397" s="7">
        <f t="shared" si="380"/>
        <v>506.00000000000006</v>
      </c>
      <c r="L1397" s="7">
        <f t="shared" si="381"/>
        <v>1398.4</v>
      </c>
      <c r="M1397" s="7">
        <f t="shared" si="382"/>
        <v>3261.4</v>
      </c>
      <c r="N1397" s="7">
        <v>0</v>
      </c>
      <c r="O1397" s="7">
        <f t="shared" si="383"/>
        <v>9752</v>
      </c>
      <c r="P1397" s="7">
        <v>25</v>
      </c>
      <c r="Q1397" s="7">
        <v>0</v>
      </c>
      <c r="R1397" s="7">
        <v>0</v>
      </c>
      <c r="S1397" s="7">
        <v>0</v>
      </c>
      <c r="T1397" s="7">
        <v>100</v>
      </c>
      <c r="U1397" s="7">
        <f t="shared" si="384"/>
        <v>1289.4598750000005</v>
      </c>
      <c r="V1397" s="7">
        <v>0</v>
      </c>
      <c r="W1397" s="7">
        <f t="shared" si="392"/>
        <v>1414.4598750000005</v>
      </c>
      <c r="X1397" s="7">
        <f t="shared" si="390"/>
        <v>2718.6000000000004</v>
      </c>
      <c r="Y1397" s="7">
        <f t="shared" si="391"/>
        <v>6527.4</v>
      </c>
      <c r="Z1397" s="7">
        <f t="shared" si="385"/>
        <v>41866.940125000001</v>
      </c>
      <c r="AA1397" s="7" t="s">
        <v>623</v>
      </c>
      <c r="AB1397" s="7">
        <v>2023</v>
      </c>
    </row>
    <row r="1398" spans="1:28" x14ac:dyDescent="0.25">
      <c r="A1398" s="7">
        <v>1</v>
      </c>
      <c r="B1398" s="7" t="s">
        <v>807</v>
      </c>
      <c r="C1398" s="7" t="s">
        <v>103</v>
      </c>
      <c r="D1398" s="7" t="s">
        <v>826</v>
      </c>
      <c r="E1398" s="7" t="s">
        <v>27</v>
      </c>
      <c r="F1398" s="7" t="s">
        <v>98</v>
      </c>
      <c r="G1398" s="7">
        <v>360000</v>
      </c>
      <c r="H1398" s="7">
        <f>+G1398-(I1398+L1398+N1398)</f>
        <v>344209.07</v>
      </c>
      <c r="I1398" s="7">
        <f>IF(G1398&lt;=325250,G1398*2.87%,9334.68)</f>
        <v>9334.68</v>
      </c>
      <c r="J1398" s="7">
        <f>IF(G1398&lt;=325250,G1398*7.1%,23092.75)</f>
        <v>23092.75</v>
      </c>
      <c r="K1398" s="7">
        <f>IF(G1398&lt;=65050,G1398*1.1%,715.55)</f>
        <v>715.55</v>
      </c>
      <c r="L1398" s="7">
        <f>IF(G1398&lt;=162625,G1398*3.04%,4943.8)</f>
        <v>4943.8</v>
      </c>
      <c r="M1398" s="7">
        <f>IF(G1398&lt;=162625,G1398*7.09%,11530.11)</f>
        <v>11530.11</v>
      </c>
      <c r="N1398" s="7">
        <v>1512.45</v>
      </c>
      <c r="O1398" s="7">
        <f>+I1398+J1398+K1398+L1398+M1398+N1398</f>
        <v>51129.340000000004</v>
      </c>
      <c r="P1398" s="7">
        <v>25</v>
      </c>
      <c r="Q1398" s="7">
        <v>0</v>
      </c>
      <c r="R1398" s="7">
        <v>0</v>
      </c>
      <c r="S1398" s="7">
        <v>1328.8</v>
      </c>
      <c r="T1398" s="7">
        <v>0</v>
      </c>
      <c r="U1398" s="7">
        <f>IF((H1398*12)&gt;867123.01,(79776+(((H1398*12)-867123.01)*0.25))/12,IF((H1398*12)&gt;624329.01,(31216+(((H1398*12)-624329.01)*0.2))/12,IF((H1398*12)&gt;416220.01,(((H1398*12)-416220.01)*0.15)/12,0)))</f>
        <v>74635.204791666663</v>
      </c>
      <c r="V1398" s="7">
        <v>0</v>
      </c>
      <c r="W1398" s="7">
        <f>P1398+Q1398+R1398+S1398+T1398+U1398</f>
        <v>75989.004791666666</v>
      </c>
      <c r="X1398" s="7">
        <f>+I1398+L1398+N1398</f>
        <v>15790.93</v>
      </c>
      <c r="Y1398" s="7">
        <f>+J1398+M1398</f>
        <v>34622.86</v>
      </c>
      <c r="Z1398" s="7">
        <f>+G1398-(W1398+X1398)</f>
        <v>268220.06520833331</v>
      </c>
      <c r="AA1398" s="7" t="s">
        <v>634</v>
      </c>
      <c r="AB1398" s="7">
        <v>2023</v>
      </c>
    </row>
    <row r="1399" spans="1:28" x14ac:dyDescent="0.25">
      <c r="A1399" s="7">
        <v>2</v>
      </c>
      <c r="B1399" s="7" t="s">
        <v>784</v>
      </c>
      <c r="C1399" s="7" t="s">
        <v>102</v>
      </c>
      <c r="D1399" s="7" t="s">
        <v>19</v>
      </c>
      <c r="E1399" s="7" t="s">
        <v>71</v>
      </c>
      <c r="F1399" s="7" t="s">
        <v>98</v>
      </c>
      <c r="G1399" s="7">
        <v>300000</v>
      </c>
      <c r="H1399" s="7">
        <f>+G1399-(I1399+L1399+N1399)</f>
        <v>286446.2</v>
      </c>
      <c r="I1399" s="7">
        <f>IF(G1399&lt;=325250,G1399*2.87%,9334.68)</f>
        <v>8610</v>
      </c>
      <c r="J1399" s="7">
        <f t="shared" ref="J1399:J1462" si="393">IF(G1399&lt;=325250,G1399*7.1%,23092.75)</f>
        <v>21299.999999999996</v>
      </c>
      <c r="K1399" s="7">
        <f t="shared" ref="K1399:K1462" si="394">IF(G1399&lt;=65050,G1399*1.1%,715.55)</f>
        <v>715.55</v>
      </c>
      <c r="L1399" s="7">
        <f t="shared" ref="L1399:L1462" si="395">IF(G1399&lt;=162625,G1399*3.04%,4943.8)</f>
        <v>4943.8</v>
      </c>
      <c r="M1399" s="7">
        <f t="shared" ref="M1399:M1462" si="396">IF(G1399&lt;=162625,G1399*7.09%,11530.11)</f>
        <v>11530.11</v>
      </c>
      <c r="N1399" s="7">
        <v>0</v>
      </c>
      <c r="O1399" s="7">
        <f t="shared" ref="O1399:O1462" si="397">+I1399+J1399+K1399+L1399+M1399+N1399</f>
        <v>47099.46</v>
      </c>
      <c r="P1399" s="7">
        <v>25</v>
      </c>
      <c r="Q1399" s="7">
        <v>0</v>
      </c>
      <c r="R1399" s="7">
        <v>0</v>
      </c>
      <c r="S1399" s="7">
        <v>0</v>
      </c>
      <c r="T1399" s="7">
        <v>0</v>
      </c>
      <c r="U1399" s="7">
        <f t="shared" ref="U1399:U1462" si="398">IF((H1399*12)&gt;867123.01,(79776+(((H1399*12)-867123.01)*0.25))/12,IF((H1399*12)&gt;624329.01,(31216+(((H1399*12)-624329.01)*0.2))/12,IF((H1399*12)&gt;416220.01,(((H1399*12)-416220.01)*0.15)/12,0)))</f>
        <v>60194.487291666679</v>
      </c>
      <c r="V1399" s="7">
        <v>0</v>
      </c>
      <c r="W1399" s="7">
        <f t="shared" ref="W1399:W1417" si="399">P1399+Q1399+R1399+S1399+T1399+U1399</f>
        <v>60219.487291666679</v>
      </c>
      <c r="X1399" s="7">
        <f t="shared" ref="X1399:X1460" si="400">+I1399+L1399+N1399</f>
        <v>13553.8</v>
      </c>
      <c r="Y1399" s="7">
        <f t="shared" ref="Y1399:Y1413" si="401">+J1399+M1399</f>
        <v>32830.11</v>
      </c>
      <c r="Z1399" s="7">
        <f t="shared" ref="Z1399:Z1462" si="402">+G1399-(W1399+X1399)</f>
        <v>226226.71270833333</v>
      </c>
      <c r="AA1399" s="7" t="s">
        <v>634</v>
      </c>
      <c r="AB1399" s="7">
        <v>2023</v>
      </c>
    </row>
    <row r="1400" spans="1:28" x14ac:dyDescent="0.25">
      <c r="A1400" s="7">
        <v>3</v>
      </c>
      <c r="B1400" s="7" t="s">
        <v>110</v>
      </c>
      <c r="C1400" s="7" t="s">
        <v>103</v>
      </c>
      <c r="D1400" s="7" t="s">
        <v>10</v>
      </c>
      <c r="E1400" s="7" t="s">
        <v>53</v>
      </c>
      <c r="F1400" s="7" t="s">
        <v>98</v>
      </c>
      <c r="G1400" s="7">
        <v>300000</v>
      </c>
      <c r="H1400" s="7">
        <f t="shared" ref="H1400:H1463" si="403">+G1400-(I1400+L1400+N1400)</f>
        <v>286446.2</v>
      </c>
      <c r="I1400" s="7">
        <f t="shared" ref="I1400:I1463" si="404">IF(G1400&lt;=325250,G1400*2.87%,9334.68)</f>
        <v>8610</v>
      </c>
      <c r="J1400" s="7">
        <f t="shared" si="393"/>
        <v>21299.999999999996</v>
      </c>
      <c r="K1400" s="7">
        <f t="shared" si="394"/>
        <v>715.55</v>
      </c>
      <c r="L1400" s="7">
        <f t="shared" si="395"/>
        <v>4943.8</v>
      </c>
      <c r="M1400" s="7">
        <f t="shared" si="396"/>
        <v>11530.11</v>
      </c>
      <c r="N1400" s="7">
        <v>0</v>
      </c>
      <c r="O1400" s="7">
        <f t="shared" si="397"/>
        <v>47099.46</v>
      </c>
      <c r="P1400" s="7">
        <v>25</v>
      </c>
      <c r="Q1400" s="7">
        <v>0</v>
      </c>
      <c r="R1400" s="7">
        <v>0</v>
      </c>
      <c r="S1400" s="7">
        <v>1328.8</v>
      </c>
      <c r="T1400" s="7">
        <v>0</v>
      </c>
      <c r="U1400" s="7">
        <f t="shared" si="398"/>
        <v>60194.487291666679</v>
      </c>
      <c r="V1400" s="7">
        <v>0</v>
      </c>
      <c r="W1400" s="7">
        <f t="shared" si="399"/>
        <v>61548.287291666682</v>
      </c>
      <c r="X1400" s="7">
        <f t="shared" si="400"/>
        <v>13553.8</v>
      </c>
      <c r="Y1400" s="7">
        <f t="shared" si="401"/>
        <v>32830.11</v>
      </c>
      <c r="Z1400" s="7">
        <f t="shared" si="402"/>
        <v>224897.91270833332</v>
      </c>
      <c r="AA1400" s="7" t="s">
        <v>634</v>
      </c>
      <c r="AB1400" s="7">
        <v>2023</v>
      </c>
    </row>
    <row r="1401" spans="1:28" x14ac:dyDescent="0.25">
      <c r="A1401" s="7">
        <v>4</v>
      </c>
      <c r="B1401" s="7" t="s">
        <v>115</v>
      </c>
      <c r="C1401" s="7" t="s">
        <v>103</v>
      </c>
      <c r="D1401" s="7" t="s">
        <v>21</v>
      </c>
      <c r="E1401" s="7" t="s">
        <v>81</v>
      </c>
      <c r="F1401" s="7" t="s">
        <v>84</v>
      </c>
      <c r="G1401" s="7">
        <v>185000</v>
      </c>
      <c r="H1401" s="7">
        <f>+G1401-(I1401+L1401+N1401)</f>
        <v>170209.35</v>
      </c>
      <c r="I1401" s="7">
        <f t="shared" si="404"/>
        <v>5309.5</v>
      </c>
      <c r="J1401" s="7">
        <f t="shared" si="393"/>
        <v>13134.999999999998</v>
      </c>
      <c r="K1401" s="7">
        <f t="shared" si="394"/>
        <v>715.55</v>
      </c>
      <c r="L1401" s="7">
        <f t="shared" si="395"/>
        <v>4943.8</v>
      </c>
      <c r="M1401" s="7">
        <f t="shared" si="396"/>
        <v>11530.11</v>
      </c>
      <c r="N1401" s="7">
        <v>4537.3500000000004</v>
      </c>
      <c r="O1401" s="7">
        <f t="shared" si="397"/>
        <v>40171.31</v>
      </c>
      <c r="P1401" s="7">
        <v>25</v>
      </c>
      <c r="Q1401" s="7">
        <v>38771.46</v>
      </c>
      <c r="R1401" s="7">
        <v>0</v>
      </c>
      <c r="S1401" s="7">
        <v>2657.6</v>
      </c>
      <c r="T1401" s="7">
        <v>100</v>
      </c>
      <c r="U1401" s="7">
        <f t="shared" si="398"/>
        <v>31135.27479166667</v>
      </c>
      <c r="V1401" s="7">
        <v>0</v>
      </c>
      <c r="W1401" s="7">
        <f t="shared" si="399"/>
        <v>72689.334791666668</v>
      </c>
      <c r="X1401" s="7">
        <f t="shared" si="400"/>
        <v>14790.65</v>
      </c>
      <c r="Y1401" s="7">
        <f t="shared" si="401"/>
        <v>24665.11</v>
      </c>
      <c r="Z1401" s="7">
        <f t="shared" si="402"/>
        <v>97520.015208333338</v>
      </c>
      <c r="AA1401" s="7" t="s">
        <v>634</v>
      </c>
      <c r="AB1401" s="7">
        <v>2023</v>
      </c>
    </row>
    <row r="1402" spans="1:28" x14ac:dyDescent="0.25">
      <c r="A1402" s="7">
        <v>5</v>
      </c>
      <c r="B1402" s="7" t="s">
        <v>116</v>
      </c>
      <c r="C1402" s="7" t="s">
        <v>102</v>
      </c>
      <c r="D1402" s="7" t="s">
        <v>4</v>
      </c>
      <c r="E1402" s="7" t="s">
        <v>91</v>
      </c>
      <c r="F1402" s="7" t="s">
        <v>84</v>
      </c>
      <c r="G1402" s="7">
        <v>185000</v>
      </c>
      <c r="H1402" s="7">
        <f t="shared" si="403"/>
        <v>174746.7</v>
      </c>
      <c r="I1402" s="7">
        <f t="shared" si="404"/>
        <v>5309.5</v>
      </c>
      <c r="J1402" s="7">
        <f t="shared" si="393"/>
        <v>13134.999999999998</v>
      </c>
      <c r="K1402" s="7">
        <f t="shared" si="394"/>
        <v>715.55</v>
      </c>
      <c r="L1402" s="7">
        <f t="shared" si="395"/>
        <v>4943.8</v>
      </c>
      <c r="M1402" s="7">
        <f t="shared" si="396"/>
        <v>11530.11</v>
      </c>
      <c r="N1402" s="7">
        <v>0</v>
      </c>
      <c r="O1402" s="7">
        <f t="shared" si="397"/>
        <v>35633.96</v>
      </c>
      <c r="P1402" s="7">
        <v>25</v>
      </c>
      <c r="Q1402" s="7">
        <v>12441.85</v>
      </c>
      <c r="R1402" s="7">
        <v>0</v>
      </c>
      <c r="S1402" s="7">
        <v>1328.8</v>
      </c>
      <c r="T1402" s="7">
        <v>100</v>
      </c>
      <c r="U1402" s="7">
        <f t="shared" si="398"/>
        <v>32269.612291666668</v>
      </c>
      <c r="V1402" s="7">
        <v>0</v>
      </c>
      <c r="W1402" s="7">
        <f t="shared" si="399"/>
        <v>46165.262291666666</v>
      </c>
      <c r="X1402" s="7">
        <f t="shared" si="400"/>
        <v>10253.299999999999</v>
      </c>
      <c r="Y1402" s="7">
        <f t="shared" si="401"/>
        <v>24665.11</v>
      </c>
      <c r="Z1402" s="7">
        <f t="shared" si="402"/>
        <v>128581.43770833334</v>
      </c>
      <c r="AA1402" s="7" t="s">
        <v>634</v>
      </c>
      <c r="AB1402" s="7">
        <v>2023</v>
      </c>
    </row>
    <row r="1403" spans="1:28" x14ac:dyDescent="0.25">
      <c r="A1403" s="7">
        <v>6</v>
      </c>
      <c r="B1403" s="7" t="s">
        <v>117</v>
      </c>
      <c r="C1403" s="7" t="s">
        <v>102</v>
      </c>
      <c r="D1403" s="7" t="s">
        <v>793</v>
      </c>
      <c r="E1403" s="7" t="s">
        <v>794</v>
      </c>
      <c r="F1403" s="7" t="s">
        <v>84</v>
      </c>
      <c r="G1403" s="7">
        <v>185000</v>
      </c>
      <c r="H1403" s="7">
        <f t="shared" si="403"/>
        <v>171721.8</v>
      </c>
      <c r="I1403" s="7">
        <f t="shared" si="404"/>
        <v>5309.5</v>
      </c>
      <c r="J1403" s="7">
        <f t="shared" si="393"/>
        <v>13134.999999999998</v>
      </c>
      <c r="K1403" s="7">
        <f t="shared" si="394"/>
        <v>715.55</v>
      </c>
      <c r="L1403" s="7">
        <f t="shared" si="395"/>
        <v>4943.8</v>
      </c>
      <c r="M1403" s="7">
        <f t="shared" si="396"/>
        <v>11530.11</v>
      </c>
      <c r="N1403" s="7">
        <v>3024.9</v>
      </c>
      <c r="O1403" s="7">
        <f t="shared" si="397"/>
        <v>38658.86</v>
      </c>
      <c r="P1403" s="7">
        <v>25</v>
      </c>
      <c r="Q1403" s="7">
        <v>0</v>
      </c>
      <c r="R1403" s="7">
        <v>0</v>
      </c>
      <c r="S1403" s="7">
        <v>2657.6</v>
      </c>
      <c r="T1403" s="7">
        <v>100</v>
      </c>
      <c r="U1403" s="7">
        <f t="shared" si="398"/>
        <v>31513.387291666662</v>
      </c>
      <c r="V1403" s="7">
        <v>0</v>
      </c>
      <c r="W1403" s="7">
        <f t="shared" si="399"/>
        <v>34295.987291666665</v>
      </c>
      <c r="X1403" s="7">
        <f t="shared" si="400"/>
        <v>13278.199999999999</v>
      </c>
      <c r="Y1403" s="7">
        <f t="shared" si="401"/>
        <v>24665.11</v>
      </c>
      <c r="Z1403" s="7">
        <f t="shared" si="402"/>
        <v>137425.81270833334</v>
      </c>
      <c r="AA1403" s="7" t="s">
        <v>634</v>
      </c>
      <c r="AB1403" s="7">
        <v>2023</v>
      </c>
    </row>
    <row r="1404" spans="1:28" x14ac:dyDescent="0.25">
      <c r="A1404" s="7">
        <v>7</v>
      </c>
      <c r="B1404" s="7" t="s">
        <v>119</v>
      </c>
      <c r="C1404" s="7" t="s">
        <v>103</v>
      </c>
      <c r="D1404" s="7" t="s">
        <v>10</v>
      </c>
      <c r="E1404" s="7" t="s">
        <v>827</v>
      </c>
      <c r="F1404" s="7" t="s">
        <v>84</v>
      </c>
      <c r="G1404" s="7">
        <v>170000</v>
      </c>
      <c r="H1404" s="7">
        <f t="shared" si="403"/>
        <v>160177.20000000001</v>
      </c>
      <c r="I1404" s="7">
        <f t="shared" si="404"/>
        <v>4879</v>
      </c>
      <c r="J1404" s="7">
        <f t="shared" si="393"/>
        <v>12069.999999999998</v>
      </c>
      <c r="K1404" s="7">
        <f t="shared" si="394"/>
        <v>715.55</v>
      </c>
      <c r="L1404" s="7">
        <f t="shared" si="395"/>
        <v>4943.8</v>
      </c>
      <c r="M1404" s="7">
        <f t="shared" si="396"/>
        <v>11530.11</v>
      </c>
      <c r="N1404" s="7">
        <v>0</v>
      </c>
      <c r="O1404" s="7">
        <f t="shared" si="397"/>
        <v>34138.46</v>
      </c>
      <c r="P1404" s="7">
        <v>25</v>
      </c>
      <c r="Q1404" s="7">
        <v>11358.49</v>
      </c>
      <c r="R1404" s="7">
        <v>0</v>
      </c>
      <c r="S1404" s="7">
        <v>1328.8</v>
      </c>
      <c r="T1404" s="7">
        <v>100</v>
      </c>
      <c r="U1404" s="7">
        <f t="shared" si="398"/>
        <v>28627.237291666668</v>
      </c>
      <c r="V1404" s="7">
        <v>0</v>
      </c>
      <c r="W1404" s="7">
        <f t="shared" si="399"/>
        <v>41439.527291666665</v>
      </c>
      <c r="X1404" s="7">
        <f t="shared" si="400"/>
        <v>9822.7999999999993</v>
      </c>
      <c r="Y1404" s="7">
        <f t="shared" si="401"/>
        <v>23600.11</v>
      </c>
      <c r="Z1404" s="7">
        <f t="shared" si="402"/>
        <v>118737.67270833334</v>
      </c>
      <c r="AA1404" s="7" t="s">
        <v>634</v>
      </c>
      <c r="AB1404" s="7">
        <v>2023</v>
      </c>
    </row>
    <row r="1405" spans="1:28" x14ac:dyDescent="0.25">
      <c r="A1405" s="7">
        <v>8</v>
      </c>
      <c r="B1405" s="7" t="s">
        <v>121</v>
      </c>
      <c r="C1405" s="7" t="s">
        <v>102</v>
      </c>
      <c r="D1405" s="7" t="s">
        <v>21</v>
      </c>
      <c r="E1405" s="7" t="s">
        <v>48</v>
      </c>
      <c r="F1405" s="7" t="s">
        <v>84</v>
      </c>
      <c r="G1405" s="7">
        <v>155000</v>
      </c>
      <c r="H1405" s="7">
        <f t="shared" si="403"/>
        <v>144327.04999999999</v>
      </c>
      <c r="I1405" s="7">
        <f t="shared" si="404"/>
        <v>4448.5</v>
      </c>
      <c r="J1405" s="7">
        <f t="shared" si="393"/>
        <v>11004.999999999998</v>
      </c>
      <c r="K1405" s="7">
        <f t="shared" si="394"/>
        <v>715.55</v>
      </c>
      <c r="L1405" s="7">
        <f t="shared" si="395"/>
        <v>4712</v>
      </c>
      <c r="M1405" s="7">
        <f t="shared" si="396"/>
        <v>10989.5</v>
      </c>
      <c r="N1405" s="7">
        <v>1512.45</v>
      </c>
      <c r="O1405" s="7">
        <f t="shared" si="397"/>
        <v>33382.999999999993</v>
      </c>
      <c r="P1405" s="7">
        <v>25</v>
      </c>
      <c r="Q1405" s="7">
        <v>8487.86</v>
      </c>
      <c r="R1405" s="7">
        <v>0</v>
      </c>
      <c r="S1405" s="7">
        <v>580.41999999999996</v>
      </c>
      <c r="T1405" s="7">
        <v>100</v>
      </c>
      <c r="U1405" s="7">
        <f t="shared" si="398"/>
        <v>24664.699791666662</v>
      </c>
      <c r="V1405" s="7">
        <v>0</v>
      </c>
      <c r="W1405" s="7">
        <f t="shared" ref="W1405:W1413" si="405">P1405+Q1405+R1405+S1405+T1405+U1405-(V1405)</f>
        <v>33857.979791666665</v>
      </c>
      <c r="X1405" s="7">
        <f t="shared" si="400"/>
        <v>10672.95</v>
      </c>
      <c r="Y1405" s="7">
        <f t="shared" si="401"/>
        <v>21994.5</v>
      </c>
      <c r="Z1405" s="7">
        <f t="shared" si="402"/>
        <v>110469.07020833333</v>
      </c>
      <c r="AA1405" s="7" t="s">
        <v>634</v>
      </c>
      <c r="AB1405" s="7">
        <v>2023</v>
      </c>
    </row>
    <row r="1406" spans="1:28" x14ac:dyDescent="0.25">
      <c r="A1406" s="7">
        <v>9</v>
      </c>
      <c r="B1406" s="7" t="s">
        <v>137</v>
      </c>
      <c r="C1406" s="7" t="s">
        <v>102</v>
      </c>
      <c r="D1406" s="7" t="s">
        <v>22</v>
      </c>
      <c r="E1406" s="7" t="s">
        <v>788</v>
      </c>
      <c r="F1406" s="7" t="s">
        <v>85</v>
      </c>
      <c r="G1406" s="7">
        <v>140000</v>
      </c>
      <c r="H1406" s="7">
        <f>+G1406-(I1406+L1406+N1406)</f>
        <v>130213.55</v>
      </c>
      <c r="I1406" s="7">
        <f t="shared" si="404"/>
        <v>4018</v>
      </c>
      <c r="J1406" s="7">
        <f t="shared" si="393"/>
        <v>9940</v>
      </c>
      <c r="K1406" s="7">
        <f t="shared" si="394"/>
        <v>715.55</v>
      </c>
      <c r="L1406" s="7">
        <f t="shared" si="395"/>
        <v>4256</v>
      </c>
      <c r="M1406" s="7">
        <f t="shared" si="396"/>
        <v>9926</v>
      </c>
      <c r="N1406" s="7">
        <v>1512.45</v>
      </c>
      <c r="O1406" s="7">
        <f>+I1406+J1406+K1406+L1406+M1406+N1406</f>
        <v>30368</v>
      </c>
      <c r="P1406" s="7">
        <v>25</v>
      </c>
      <c r="Q1406" s="7">
        <v>1000</v>
      </c>
      <c r="R1406" s="7">
        <v>0</v>
      </c>
      <c r="S1406" s="7">
        <v>365.97</v>
      </c>
      <c r="T1406" s="7">
        <v>100</v>
      </c>
      <c r="U1406" s="7">
        <f t="shared" si="398"/>
        <v>21136.32479166667</v>
      </c>
      <c r="V1406" s="7">
        <v>0</v>
      </c>
      <c r="W1406" s="7">
        <f t="shared" si="405"/>
        <v>22627.294791666671</v>
      </c>
      <c r="X1406" s="7">
        <f>+I1406+L1406+N1406</f>
        <v>9786.4500000000007</v>
      </c>
      <c r="Y1406" s="7">
        <f>+J1406+M1406</f>
        <v>19866</v>
      </c>
      <c r="Z1406" s="7">
        <f>+G1406-(W1406+X1406)</f>
        <v>107586.25520833333</v>
      </c>
      <c r="AA1406" s="7" t="s">
        <v>634</v>
      </c>
      <c r="AB1406" s="7">
        <v>2023</v>
      </c>
    </row>
    <row r="1407" spans="1:28" x14ac:dyDescent="0.25">
      <c r="A1407" s="7">
        <v>10</v>
      </c>
      <c r="B1407" s="7" t="s">
        <v>123</v>
      </c>
      <c r="C1407" s="7" t="s">
        <v>102</v>
      </c>
      <c r="D1407" s="7" t="s">
        <v>10</v>
      </c>
      <c r="E1407" s="7" t="s">
        <v>829</v>
      </c>
      <c r="F1407" s="7" t="s">
        <v>84</v>
      </c>
      <c r="G1407" s="7">
        <v>145000</v>
      </c>
      <c r="H1407" s="7">
        <f t="shared" si="403"/>
        <v>136430.5</v>
      </c>
      <c r="I1407" s="7">
        <f t="shared" si="404"/>
        <v>4161.5</v>
      </c>
      <c r="J1407" s="7">
        <f t="shared" si="393"/>
        <v>10294.999999999998</v>
      </c>
      <c r="K1407" s="7">
        <f t="shared" si="394"/>
        <v>715.55</v>
      </c>
      <c r="L1407" s="7">
        <f t="shared" si="395"/>
        <v>4408</v>
      </c>
      <c r="M1407" s="7">
        <f t="shared" si="396"/>
        <v>10280.5</v>
      </c>
      <c r="N1407" s="7">
        <v>0</v>
      </c>
      <c r="O1407" s="7">
        <f t="shared" si="397"/>
        <v>29860.549999999996</v>
      </c>
      <c r="P1407" s="7">
        <v>25</v>
      </c>
      <c r="Q1407" s="7">
        <v>6000</v>
      </c>
      <c r="R1407" s="7">
        <v>0</v>
      </c>
      <c r="S1407" s="7">
        <v>20</v>
      </c>
      <c r="T1407" s="7">
        <v>100</v>
      </c>
      <c r="U1407" s="7">
        <f t="shared" si="398"/>
        <v>22690.562291666665</v>
      </c>
      <c r="V1407" s="7">
        <v>0</v>
      </c>
      <c r="W1407" s="7">
        <f t="shared" si="405"/>
        <v>28835.562291666665</v>
      </c>
      <c r="X1407" s="7">
        <f t="shared" si="400"/>
        <v>8569.5</v>
      </c>
      <c r="Y1407" s="7">
        <f t="shared" si="401"/>
        <v>20575.5</v>
      </c>
      <c r="Z1407" s="7">
        <f t="shared" si="402"/>
        <v>107594.93770833334</v>
      </c>
      <c r="AA1407" s="7" t="s">
        <v>634</v>
      </c>
      <c r="AB1407" s="7">
        <v>2023</v>
      </c>
    </row>
    <row r="1408" spans="1:28" x14ac:dyDescent="0.25">
      <c r="A1408" s="7">
        <v>11</v>
      </c>
      <c r="B1408" s="7" t="s">
        <v>125</v>
      </c>
      <c r="C1408" s="7" t="s">
        <v>102</v>
      </c>
      <c r="D1408" s="7" t="s">
        <v>94</v>
      </c>
      <c r="E1408" s="7" t="s">
        <v>65</v>
      </c>
      <c r="F1408" s="7" t="s">
        <v>85</v>
      </c>
      <c r="G1408" s="7">
        <v>96000</v>
      </c>
      <c r="H1408" s="7">
        <f t="shared" si="403"/>
        <v>88813.95</v>
      </c>
      <c r="I1408" s="7">
        <f t="shared" si="404"/>
        <v>2755.2</v>
      </c>
      <c r="J1408" s="7">
        <f t="shared" si="393"/>
        <v>6815.9999999999991</v>
      </c>
      <c r="K1408" s="7">
        <f t="shared" si="394"/>
        <v>715.55</v>
      </c>
      <c r="L1408" s="7">
        <f t="shared" si="395"/>
        <v>2918.4</v>
      </c>
      <c r="M1408" s="7">
        <f t="shared" si="396"/>
        <v>6806.4000000000005</v>
      </c>
      <c r="N1408" s="7">
        <v>1512.45</v>
      </c>
      <c r="O1408" s="7">
        <f t="shared" si="397"/>
        <v>21524</v>
      </c>
      <c r="P1408" s="7">
        <v>25</v>
      </c>
      <c r="Q1408" s="7">
        <v>1000</v>
      </c>
      <c r="R1408" s="7">
        <v>0</v>
      </c>
      <c r="S1408" s="7">
        <v>1217.22</v>
      </c>
      <c r="T1408" s="7">
        <v>100</v>
      </c>
      <c r="U1408" s="7">
        <v>12466.01</v>
      </c>
      <c r="V1408" s="7">
        <v>0</v>
      </c>
      <c r="W1408" s="7">
        <f t="shared" si="405"/>
        <v>14808.23</v>
      </c>
      <c r="X1408" s="7">
        <f t="shared" si="400"/>
        <v>7186.05</v>
      </c>
      <c r="Y1408" s="7">
        <f t="shared" si="401"/>
        <v>13622.4</v>
      </c>
      <c r="Z1408" s="7">
        <f t="shared" si="402"/>
        <v>74005.72</v>
      </c>
      <c r="AA1408" s="7" t="s">
        <v>634</v>
      </c>
      <c r="AB1408" s="7">
        <v>2023</v>
      </c>
    </row>
    <row r="1409" spans="1:28" x14ac:dyDescent="0.25">
      <c r="A1409" s="7">
        <v>12</v>
      </c>
      <c r="B1409" s="7" t="s">
        <v>126</v>
      </c>
      <c r="C1409" s="7" t="s">
        <v>103</v>
      </c>
      <c r="D1409" s="7" t="s">
        <v>94</v>
      </c>
      <c r="E1409" s="7" t="s">
        <v>58</v>
      </c>
      <c r="F1409" s="7" t="s">
        <v>84</v>
      </c>
      <c r="G1409" s="7">
        <v>60000</v>
      </c>
      <c r="H1409" s="7">
        <f t="shared" si="403"/>
        <v>56454</v>
      </c>
      <c r="I1409" s="7">
        <f t="shared" si="404"/>
        <v>1722</v>
      </c>
      <c r="J1409" s="7">
        <f t="shared" si="393"/>
        <v>4260</v>
      </c>
      <c r="K1409" s="7">
        <f t="shared" si="394"/>
        <v>660.00000000000011</v>
      </c>
      <c r="L1409" s="7">
        <f t="shared" si="395"/>
        <v>1824</v>
      </c>
      <c r="M1409" s="7">
        <f t="shared" si="396"/>
        <v>4254</v>
      </c>
      <c r="N1409" s="7">
        <v>0</v>
      </c>
      <c r="O1409" s="7">
        <f t="shared" si="397"/>
        <v>12720</v>
      </c>
      <c r="P1409" s="7">
        <v>25</v>
      </c>
      <c r="Q1409" s="7">
        <v>2996.21</v>
      </c>
      <c r="R1409" s="7">
        <v>0</v>
      </c>
      <c r="S1409" s="7">
        <v>1185.3399999999999</v>
      </c>
      <c r="T1409" s="7">
        <v>100</v>
      </c>
      <c r="U1409" s="7">
        <f t="shared" si="398"/>
        <v>3486.6498333333329</v>
      </c>
      <c r="V1409" s="7">
        <v>0</v>
      </c>
      <c r="W1409" s="7">
        <f t="shared" si="405"/>
        <v>7793.1998333333331</v>
      </c>
      <c r="X1409" s="7">
        <f t="shared" si="400"/>
        <v>3546</v>
      </c>
      <c r="Y1409" s="7">
        <f t="shared" si="401"/>
        <v>8514</v>
      </c>
      <c r="Z1409" s="7">
        <f t="shared" si="402"/>
        <v>48660.800166666668</v>
      </c>
      <c r="AA1409" s="7" t="s">
        <v>634</v>
      </c>
      <c r="AB1409" s="7">
        <v>2023</v>
      </c>
    </row>
    <row r="1410" spans="1:28" x14ac:dyDescent="0.25">
      <c r="A1410" s="7">
        <v>13</v>
      </c>
      <c r="B1410" s="7" t="s">
        <v>128</v>
      </c>
      <c r="C1410" s="7" t="s">
        <v>102</v>
      </c>
      <c r="D1410" s="7" t="s">
        <v>12</v>
      </c>
      <c r="E1410" s="7" t="s">
        <v>35</v>
      </c>
      <c r="F1410" s="7" t="s">
        <v>84</v>
      </c>
      <c r="G1410" s="7">
        <v>116000</v>
      </c>
      <c r="H1410" s="7">
        <f t="shared" si="403"/>
        <v>106119.5</v>
      </c>
      <c r="I1410" s="7">
        <f t="shared" si="404"/>
        <v>3329.2</v>
      </c>
      <c r="J1410" s="7">
        <f t="shared" si="393"/>
        <v>8236</v>
      </c>
      <c r="K1410" s="7">
        <f t="shared" si="394"/>
        <v>715.55</v>
      </c>
      <c r="L1410" s="7">
        <f t="shared" si="395"/>
        <v>3526.4</v>
      </c>
      <c r="M1410" s="7">
        <f t="shared" si="396"/>
        <v>8224.4</v>
      </c>
      <c r="N1410" s="7">
        <v>3024.9</v>
      </c>
      <c r="O1410" s="7">
        <f t="shared" si="397"/>
        <v>27056.45</v>
      </c>
      <c r="P1410" s="7">
        <v>25</v>
      </c>
      <c r="Q1410" s="7">
        <v>0</v>
      </c>
      <c r="R1410" s="7">
        <v>0</v>
      </c>
      <c r="S1410" s="7">
        <v>1527.91</v>
      </c>
      <c r="T1410" s="7">
        <v>100</v>
      </c>
      <c r="U1410" s="7">
        <f t="shared" si="398"/>
        <v>15112.812291666667</v>
      </c>
      <c r="V1410" s="7">
        <v>0</v>
      </c>
      <c r="W1410" s="7">
        <f t="shared" si="405"/>
        <v>16765.722291666669</v>
      </c>
      <c r="X1410" s="7">
        <f t="shared" si="400"/>
        <v>9880.5</v>
      </c>
      <c r="Y1410" s="7">
        <f t="shared" si="401"/>
        <v>16460.400000000001</v>
      </c>
      <c r="Z1410" s="7">
        <f t="shared" si="402"/>
        <v>89353.777708333335</v>
      </c>
      <c r="AA1410" s="7" t="s">
        <v>634</v>
      </c>
      <c r="AB1410" s="7">
        <v>2023</v>
      </c>
    </row>
    <row r="1411" spans="1:28" x14ac:dyDescent="0.25">
      <c r="A1411" s="7">
        <v>14</v>
      </c>
      <c r="B1411" s="7" t="s">
        <v>129</v>
      </c>
      <c r="C1411" s="7" t="s">
        <v>102</v>
      </c>
      <c r="D1411" s="7" t="s">
        <v>16</v>
      </c>
      <c r="E1411" s="7" t="s">
        <v>79</v>
      </c>
      <c r="F1411" s="7" t="s">
        <v>84</v>
      </c>
      <c r="G1411" s="7">
        <v>80000</v>
      </c>
      <c r="H1411" s="7">
        <f t="shared" si="403"/>
        <v>75272</v>
      </c>
      <c r="I1411" s="7">
        <f t="shared" si="404"/>
        <v>2296</v>
      </c>
      <c r="J1411" s="7">
        <f t="shared" si="393"/>
        <v>5679.9999999999991</v>
      </c>
      <c r="K1411" s="7">
        <f t="shared" si="394"/>
        <v>715.55</v>
      </c>
      <c r="L1411" s="7">
        <f t="shared" si="395"/>
        <v>2432</v>
      </c>
      <c r="M1411" s="7">
        <f t="shared" si="396"/>
        <v>5672</v>
      </c>
      <c r="N1411" s="7">
        <v>0</v>
      </c>
      <c r="O1411" s="7">
        <f t="shared" si="397"/>
        <v>16795.55</v>
      </c>
      <c r="P1411" s="7">
        <v>25</v>
      </c>
      <c r="Q1411" s="7">
        <v>1066.1199999999999</v>
      </c>
      <c r="R1411" s="7">
        <v>0</v>
      </c>
      <c r="S1411" s="7">
        <v>215.59</v>
      </c>
      <c r="T1411" s="7">
        <v>100</v>
      </c>
      <c r="U1411" s="7">
        <f t="shared" si="398"/>
        <v>7400.9372916666662</v>
      </c>
      <c r="V1411" s="7">
        <v>0</v>
      </c>
      <c r="W1411" s="7">
        <f t="shared" si="405"/>
        <v>8807.6472916666662</v>
      </c>
      <c r="X1411" s="7">
        <f t="shared" si="400"/>
        <v>4728</v>
      </c>
      <c r="Y1411" s="7">
        <f t="shared" si="401"/>
        <v>11352</v>
      </c>
      <c r="Z1411" s="7">
        <f t="shared" si="402"/>
        <v>66464.352708333332</v>
      </c>
      <c r="AA1411" s="7" t="s">
        <v>634</v>
      </c>
      <c r="AB1411" s="7">
        <v>2023</v>
      </c>
    </row>
    <row r="1412" spans="1:28" x14ac:dyDescent="0.25">
      <c r="A1412" s="7">
        <v>15</v>
      </c>
      <c r="B1412" s="7" t="s">
        <v>130</v>
      </c>
      <c r="C1412" s="7" t="s">
        <v>102</v>
      </c>
      <c r="D1412" s="7" t="s">
        <v>16</v>
      </c>
      <c r="E1412" s="7" t="s">
        <v>61</v>
      </c>
      <c r="F1412" s="7" t="s">
        <v>84</v>
      </c>
      <c r="G1412" s="7">
        <v>80000</v>
      </c>
      <c r="H1412" s="7">
        <f t="shared" si="403"/>
        <v>70734.649999999994</v>
      </c>
      <c r="I1412" s="7">
        <f t="shared" si="404"/>
        <v>2296</v>
      </c>
      <c r="J1412" s="7">
        <f t="shared" si="393"/>
        <v>5679.9999999999991</v>
      </c>
      <c r="K1412" s="7">
        <f t="shared" si="394"/>
        <v>715.55</v>
      </c>
      <c r="L1412" s="7">
        <f t="shared" si="395"/>
        <v>2432</v>
      </c>
      <c r="M1412" s="7">
        <f t="shared" si="396"/>
        <v>5672</v>
      </c>
      <c r="N1412" s="7">
        <v>4537.3500000000004</v>
      </c>
      <c r="O1412" s="7">
        <f t="shared" si="397"/>
        <v>21332.9</v>
      </c>
      <c r="P1412" s="7">
        <v>25</v>
      </c>
      <c r="Q1412" s="7">
        <v>1200</v>
      </c>
      <c r="R1412" s="7">
        <v>0</v>
      </c>
      <c r="S1412" s="7">
        <v>1724.56</v>
      </c>
      <c r="T1412" s="7">
        <v>100</v>
      </c>
      <c r="U1412" s="7">
        <f t="shared" si="398"/>
        <v>6342.7798333333312</v>
      </c>
      <c r="V1412" s="7">
        <v>0</v>
      </c>
      <c r="W1412" s="7">
        <f t="shared" si="405"/>
        <v>9392.3398333333316</v>
      </c>
      <c r="X1412" s="7">
        <f t="shared" si="400"/>
        <v>9265.35</v>
      </c>
      <c r="Y1412" s="7">
        <f t="shared" si="401"/>
        <v>11352</v>
      </c>
      <c r="Z1412" s="7">
        <f t="shared" si="402"/>
        <v>61342.31016666667</v>
      </c>
      <c r="AA1412" s="7" t="s">
        <v>634</v>
      </c>
      <c r="AB1412" s="7">
        <v>2023</v>
      </c>
    </row>
    <row r="1413" spans="1:28" x14ac:dyDescent="0.25">
      <c r="A1413" s="7">
        <v>16</v>
      </c>
      <c r="B1413" s="7" t="s">
        <v>131</v>
      </c>
      <c r="C1413" s="7" t="s">
        <v>102</v>
      </c>
      <c r="D1413" s="7" t="s">
        <v>6</v>
      </c>
      <c r="E1413" s="7" t="s">
        <v>830</v>
      </c>
      <c r="F1413" s="7" t="s">
        <v>84</v>
      </c>
      <c r="G1413" s="7">
        <v>95000</v>
      </c>
      <c r="H1413" s="7">
        <f t="shared" si="403"/>
        <v>86360.6</v>
      </c>
      <c r="I1413" s="7">
        <f t="shared" si="404"/>
        <v>2726.5</v>
      </c>
      <c r="J1413" s="7">
        <f t="shared" si="393"/>
        <v>6744.9999999999991</v>
      </c>
      <c r="K1413" s="7">
        <f t="shared" si="394"/>
        <v>715.55</v>
      </c>
      <c r="L1413" s="7">
        <f t="shared" si="395"/>
        <v>2888</v>
      </c>
      <c r="M1413" s="7">
        <f t="shared" si="396"/>
        <v>6735.5</v>
      </c>
      <c r="N1413" s="7">
        <v>3024.9</v>
      </c>
      <c r="O1413" s="7">
        <f t="shared" si="397"/>
        <v>22835.45</v>
      </c>
      <c r="P1413" s="7">
        <v>25</v>
      </c>
      <c r="Q1413" s="7">
        <v>0</v>
      </c>
      <c r="R1413" s="7">
        <v>0</v>
      </c>
      <c r="S1413" s="7">
        <v>4350.01</v>
      </c>
      <c r="T1413" s="7">
        <v>100</v>
      </c>
      <c r="U1413" s="7">
        <f t="shared" si="398"/>
        <v>10173.087291666669</v>
      </c>
      <c r="V1413" s="7">
        <v>0</v>
      </c>
      <c r="W1413" s="7">
        <f t="shared" si="405"/>
        <v>14648.097291666669</v>
      </c>
      <c r="X1413" s="7">
        <f t="shared" si="400"/>
        <v>8639.4</v>
      </c>
      <c r="Y1413" s="7">
        <f t="shared" si="401"/>
        <v>13480.5</v>
      </c>
      <c r="Z1413" s="7">
        <f t="shared" si="402"/>
        <v>71712.502708333341</v>
      </c>
      <c r="AA1413" s="7" t="s">
        <v>634</v>
      </c>
      <c r="AB1413" s="7">
        <v>2023</v>
      </c>
    </row>
    <row r="1414" spans="1:28" x14ac:dyDescent="0.25">
      <c r="A1414" s="7">
        <v>17</v>
      </c>
      <c r="B1414" s="7" t="s">
        <v>132</v>
      </c>
      <c r="C1414" s="7" t="s">
        <v>102</v>
      </c>
      <c r="D1414" s="7" t="s">
        <v>4</v>
      </c>
      <c r="E1414" s="7" t="s">
        <v>24</v>
      </c>
      <c r="F1414" s="7" t="s">
        <v>84</v>
      </c>
      <c r="G1414" s="7">
        <v>95000</v>
      </c>
      <c r="H1414" s="7">
        <f t="shared" si="403"/>
        <v>86360.6</v>
      </c>
      <c r="I1414" s="7">
        <f t="shared" si="404"/>
        <v>2726.5</v>
      </c>
      <c r="J1414" s="7">
        <f t="shared" si="393"/>
        <v>6744.9999999999991</v>
      </c>
      <c r="K1414" s="7">
        <f t="shared" si="394"/>
        <v>715.55</v>
      </c>
      <c r="L1414" s="7">
        <f t="shared" si="395"/>
        <v>2888</v>
      </c>
      <c r="M1414" s="7">
        <f t="shared" si="396"/>
        <v>6735.5</v>
      </c>
      <c r="N1414" s="7">
        <v>3024.9</v>
      </c>
      <c r="O1414" s="7">
        <f t="shared" si="397"/>
        <v>22835.45</v>
      </c>
      <c r="P1414" s="7">
        <v>25</v>
      </c>
      <c r="Q1414" s="7">
        <v>10686.79</v>
      </c>
      <c r="R1414" s="7">
        <v>0</v>
      </c>
      <c r="S1414" s="7">
        <v>1974.55</v>
      </c>
      <c r="T1414" s="7">
        <v>100</v>
      </c>
      <c r="U1414" s="7">
        <f t="shared" si="398"/>
        <v>10173.087291666669</v>
      </c>
      <c r="V1414" s="7">
        <v>0</v>
      </c>
      <c r="W1414" s="7">
        <f t="shared" si="399"/>
        <v>22959.427291666667</v>
      </c>
      <c r="X1414" s="7">
        <f t="shared" si="400"/>
        <v>8639.4</v>
      </c>
      <c r="Y1414" s="7">
        <f>+J1414++K1414+M1414</f>
        <v>14196.05</v>
      </c>
      <c r="Z1414" s="7">
        <f t="shared" si="402"/>
        <v>63401.172708333332</v>
      </c>
      <c r="AA1414" s="7" t="s">
        <v>634</v>
      </c>
      <c r="AB1414" s="7">
        <v>2023</v>
      </c>
    </row>
    <row r="1415" spans="1:28" x14ac:dyDescent="0.25">
      <c r="A1415" s="7">
        <v>18</v>
      </c>
      <c r="B1415" s="7" t="s">
        <v>133</v>
      </c>
      <c r="C1415" s="7" t="s">
        <v>103</v>
      </c>
      <c r="D1415" s="7" t="s">
        <v>831</v>
      </c>
      <c r="E1415" s="7" t="s">
        <v>832</v>
      </c>
      <c r="F1415" s="7" t="s">
        <v>84</v>
      </c>
      <c r="G1415" s="7">
        <v>95000</v>
      </c>
      <c r="H1415" s="7">
        <f t="shared" si="403"/>
        <v>89385.5</v>
      </c>
      <c r="I1415" s="7">
        <f t="shared" si="404"/>
        <v>2726.5</v>
      </c>
      <c r="J1415" s="7">
        <f t="shared" si="393"/>
        <v>6744.9999999999991</v>
      </c>
      <c r="K1415" s="7">
        <f t="shared" si="394"/>
        <v>715.55</v>
      </c>
      <c r="L1415" s="7">
        <f t="shared" si="395"/>
        <v>2888</v>
      </c>
      <c r="M1415" s="7">
        <f t="shared" si="396"/>
        <v>6735.5</v>
      </c>
      <c r="N1415" s="7">
        <v>0</v>
      </c>
      <c r="O1415" s="7">
        <f t="shared" si="397"/>
        <v>19810.55</v>
      </c>
      <c r="P1415" s="7">
        <v>25</v>
      </c>
      <c r="Q1415" s="7">
        <v>200</v>
      </c>
      <c r="R1415" s="7">
        <v>0</v>
      </c>
      <c r="S1415" s="7">
        <v>319.95</v>
      </c>
      <c r="T1415" s="7">
        <v>100</v>
      </c>
      <c r="U1415" s="7">
        <f t="shared" si="398"/>
        <v>10929.312291666667</v>
      </c>
      <c r="V1415" s="7">
        <v>0</v>
      </c>
      <c r="W1415" s="7">
        <f t="shared" si="399"/>
        <v>11574.262291666668</v>
      </c>
      <c r="X1415" s="7">
        <f t="shared" si="400"/>
        <v>5614.5</v>
      </c>
      <c r="Y1415" s="7">
        <f t="shared" ref="Y1415:Y1478" si="406">+J1415+M1415</f>
        <v>13480.5</v>
      </c>
      <c r="Z1415" s="7">
        <f t="shared" si="402"/>
        <v>77811.237708333327</v>
      </c>
      <c r="AA1415" s="7" t="s">
        <v>634</v>
      </c>
      <c r="AB1415" s="7">
        <v>2023</v>
      </c>
    </row>
    <row r="1416" spans="1:28" x14ac:dyDescent="0.25">
      <c r="A1416" s="7">
        <v>19</v>
      </c>
      <c r="B1416" s="7" t="s">
        <v>134</v>
      </c>
      <c r="C1416" s="7" t="s">
        <v>102</v>
      </c>
      <c r="D1416" s="7" t="s">
        <v>16</v>
      </c>
      <c r="E1416" s="7" t="s">
        <v>45</v>
      </c>
      <c r="F1416" s="7" t="s">
        <v>84</v>
      </c>
      <c r="G1416" s="7">
        <v>80000</v>
      </c>
      <c r="H1416" s="7">
        <f t="shared" si="403"/>
        <v>73759.55</v>
      </c>
      <c r="I1416" s="7">
        <f t="shared" si="404"/>
        <v>2296</v>
      </c>
      <c r="J1416" s="7">
        <f t="shared" si="393"/>
        <v>5679.9999999999991</v>
      </c>
      <c r="K1416" s="7">
        <f t="shared" si="394"/>
        <v>715.55</v>
      </c>
      <c r="L1416" s="7">
        <f t="shared" si="395"/>
        <v>2432</v>
      </c>
      <c r="M1416" s="7">
        <f t="shared" si="396"/>
        <v>5672</v>
      </c>
      <c r="N1416" s="7">
        <v>1512.45</v>
      </c>
      <c r="O1416" s="7">
        <f t="shared" si="397"/>
        <v>18308</v>
      </c>
      <c r="P1416" s="7">
        <v>25</v>
      </c>
      <c r="Q1416" s="7">
        <v>0</v>
      </c>
      <c r="R1416" s="7">
        <v>0</v>
      </c>
      <c r="S1416" s="7">
        <v>1425.34</v>
      </c>
      <c r="T1416" s="7">
        <v>100</v>
      </c>
      <c r="U1416" s="7">
        <f t="shared" si="398"/>
        <v>7022.8247916666687</v>
      </c>
      <c r="V1416" s="7">
        <v>0</v>
      </c>
      <c r="W1416" s="7">
        <f t="shared" si="399"/>
        <v>8573.164791666668</v>
      </c>
      <c r="X1416" s="7">
        <f t="shared" si="400"/>
        <v>6240.45</v>
      </c>
      <c r="Y1416" s="7">
        <f t="shared" si="406"/>
        <v>11352</v>
      </c>
      <c r="Z1416" s="7">
        <f t="shared" si="402"/>
        <v>65186.385208333333</v>
      </c>
      <c r="AA1416" s="7" t="s">
        <v>634</v>
      </c>
      <c r="AB1416" s="7">
        <v>2023</v>
      </c>
    </row>
    <row r="1417" spans="1:28" x14ac:dyDescent="0.25">
      <c r="A1417" s="7">
        <v>20</v>
      </c>
      <c r="B1417" s="7" t="s">
        <v>140</v>
      </c>
      <c r="C1417" s="7" t="s">
        <v>102</v>
      </c>
      <c r="D1417" s="7" t="s">
        <v>826</v>
      </c>
      <c r="E1417" s="7" t="s">
        <v>29</v>
      </c>
      <c r="F1417" s="7" t="s">
        <v>99</v>
      </c>
      <c r="G1417" s="7">
        <v>130000</v>
      </c>
      <c r="H1417" s="7">
        <f t="shared" si="403"/>
        <v>122317</v>
      </c>
      <c r="I1417" s="7">
        <f t="shared" si="404"/>
        <v>3731</v>
      </c>
      <c r="J1417" s="7">
        <f t="shared" si="393"/>
        <v>9230</v>
      </c>
      <c r="K1417" s="7">
        <f t="shared" si="394"/>
        <v>715.55</v>
      </c>
      <c r="L1417" s="7">
        <f t="shared" si="395"/>
        <v>3952</v>
      </c>
      <c r="M1417" s="7">
        <f t="shared" si="396"/>
        <v>9217</v>
      </c>
      <c r="N1417" s="7">
        <v>0</v>
      </c>
      <c r="O1417" s="7">
        <f t="shared" si="397"/>
        <v>26845.55</v>
      </c>
      <c r="P1417" s="7">
        <v>25</v>
      </c>
      <c r="Q1417" s="7">
        <v>0</v>
      </c>
      <c r="R1417" s="7">
        <v>0</v>
      </c>
      <c r="S1417" s="7">
        <v>398.64</v>
      </c>
      <c r="T1417" s="7">
        <v>100</v>
      </c>
      <c r="U1417" s="7">
        <f t="shared" si="398"/>
        <v>19162.187291666665</v>
      </c>
      <c r="V1417" s="7">
        <v>0</v>
      </c>
      <c r="W1417" s="7">
        <f t="shared" si="399"/>
        <v>19685.827291666665</v>
      </c>
      <c r="X1417" s="7">
        <f t="shared" si="400"/>
        <v>7683</v>
      </c>
      <c r="Y1417" s="7">
        <f t="shared" si="406"/>
        <v>18447</v>
      </c>
      <c r="Z1417" s="7">
        <f t="shared" si="402"/>
        <v>102631.17270833334</v>
      </c>
      <c r="AA1417" s="7" t="s">
        <v>634</v>
      </c>
      <c r="AB1417" s="7">
        <v>2023</v>
      </c>
    </row>
    <row r="1418" spans="1:28" x14ac:dyDescent="0.25">
      <c r="A1418" s="7">
        <v>21</v>
      </c>
      <c r="B1418" s="7" t="s">
        <v>144</v>
      </c>
      <c r="C1418" s="7" t="s">
        <v>103</v>
      </c>
      <c r="D1418" s="7" t="s">
        <v>10</v>
      </c>
      <c r="E1418" s="7" t="s">
        <v>40</v>
      </c>
      <c r="F1418" s="7" t="s">
        <v>85</v>
      </c>
      <c r="G1418" s="7">
        <v>80000</v>
      </c>
      <c r="H1418" s="7">
        <f t="shared" si="403"/>
        <v>73759.55</v>
      </c>
      <c r="I1418" s="7">
        <f t="shared" si="404"/>
        <v>2296</v>
      </c>
      <c r="J1418" s="7">
        <f t="shared" si="393"/>
        <v>5679.9999999999991</v>
      </c>
      <c r="K1418" s="7">
        <f t="shared" si="394"/>
        <v>715.55</v>
      </c>
      <c r="L1418" s="7">
        <f t="shared" si="395"/>
        <v>2432</v>
      </c>
      <c r="M1418" s="7">
        <f t="shared" si="396"/>
        <v>5672</v>
      </c>
      <c r="N1418" s="7">
        <v>1512.45</v>
      </c>
      <c r="O1418" s="7">
        <f t="shared" si="397"/>
        <v>18308</v>
      </c>
      <c r="P1418" s="7">
        <v>25</v>
      </c>
      <c r="Q1418" s="7">
        <v>0</v>
      </c>
      <c r="R1418" s="7">
        <v>0</v>
      </c>
      <c r="S1418" s="7">
        <v>1710.57</v>
      </c>
      <c r="T1418" s="7">
        <v>100</v>
      </c>
      <c r="U1418" s="7">
        <v>18272.759999999998</v>
      </c>
      <c r="V1418" s="7">
        <v>0</v>
      </c>
      <c r="W1418" s="7">
        <f t="shared" ref="W1418:W1423" si="407">P1418+Q1418+R1418+S1418+T1418+U1418-(V1418)</f>
        <v>20108.329999999998</v>
      </c>
      <c r="X1418" s="7">
        <f t="shared" si="400"/>
        <v>6240.45</v>
      </c>
      <c r="Y1418" s="7">
        <f t="shared" si="406"/>
        <v>11352</v>
      </c>
      <c r="Z1418" s="7">
        <f t="shared" si="402"/>
        <v>53651.22</v>
      </c>
      <c r="AA1418" s="7" t="s">
        <v>634</v>
      </c>
      <c r="AB1418" s="7">
        <v>2023</v>
      </c>
    </row>
    <row r="1419" spans="1:28" x14ac:dyDescent="0.25">
      <c r="A1419" s="7">
        <v>22</v>
      </c>
      <c r="B1419" s="7" t="s">
        <v>145</v>
      </c>
      <c r="C1419" s="7" t="s">
        <v>102</v>
      </c>
      <c r="D1419" s="7" t="s">
        <v>10</v>
      </c>
      <c r="E1419" s="7" t="s">
        <v>50</v>
      </c>
      <c r="F1419" s="7" t="s">
        <v>84</v>
      </c>
      <c r="G1419" s="7">
        <v>95000</v>
      </c>
      <c r="H1419" s="7">
        <f t="shared" si="403"/>
        <v>86360.6</v>
      </c>
      <c r="I1419" s="7">
        <f t="shared" si="404"/>
        <v>2726.5</v>
      </c>
      <c r="J1419" s="7">
        <f t="shared" si="393"/>
        <v>6744.9999999999991</v>
      </c>
      <c r="K1419" s="7">
        <f t="shared" si="394"/>
        <v>715.55</v>
      </c>
      <c r="L1419" s="7">
        <f t="shared" si="395"/>
        <v>2888</v>
      </c>
      <c r="M1419" s="7">
        <f t="shared" si="396"/>
        <v>6735.5</v>
      </c>
      <c r="N1419" s="7">
        <v>3024.9</v>
      </c>
      <c r="O1419" s="7">
        <f t="shared" si="397"/>
        <v>22835.45</v>
      </c>
      <c r="P1419" s="7">
        <v>25</v>
      </c>
      <c r="Q1419" s="7">
        <v>0</v>
      </c>
      <c r="R1419" s="7">
        <v>0</v>
      </c>
      <c r="S1419" s="7">
        <v>0</v>
      </c>
      <c r="T1419" s="7">
        <v>100</v>
      </c>
      <c r="U1419" s="7">
        <f t="shared" si="398"/>
        <v>10173.087291666669</v>
      </c>
      <c r="V1419" s="7">
        <v>0</v>
      </c>
      <c r="W1419" s="7">
        <f t="shared" si="407"/>
        <v>10298.087291666669</v>
      </c>
      <c r="X1419" s="7">
        <f t="shared" si="400"/>
        <v>8639.4</v>
      </c>
      <c r="Y1419" s="7">
        <f t="shared" si="406"/>
        <v>13480.5</v>
      </c>
      <c r="Z1419" s="7">
        <f t="shared" si="402"/>
        <v>76062.512708333335</v>
      </c>
      <c r="AA1419" s="7" t="s">
        <v>634</v>
      </c>
      <c r="AB1419" s="7">
        <v>2023</v>
      </c>
    </row>
    <row r="1420" spans="1:28" x14ac:dyDescent="0.25">
      <c r="A1420" s="7">
        <v>23</v>
      </c>
      <c r="B1420" s="7" t="s">
        <v>146</v>
      </c>
      <c r="C1420" s="7" t="s">
        <v>102</v>
      </c>
      <c r="D1420" s="7" t="s">
        <v>10</v>
      </c>
      <c r="E1420" s="7" t="s">
        <v>44</v>
      </c>
      <c r="F1420" s="7" t="s">
        <v>84</v>
      </c>
      <c r="G1420" s="7">
        <v>80000</v>
      </c>
      <c r="H1420" s="7">
        <f t="shared" si="403"/>
        <v>75272</v>
      </c>
      <c r="I1420" s="7">
        <f t="shared" si="404"/>
        <v>2296</v>
      </c>
      <c r="J1420" s="7">
        <f t="shared" si="393"/>
        <v>5679.9999999999991</v>
      </c>
      <c r="K1420" s="7">
        <f t="shared" si="394"/>
        <v>715.55</v>
      </c>
      <c r="L1420" s="7">
        <f t="shared" si="395"/>
        <v>2432</v>
      </c>
      <c r="M1420" s="7">
        <f t="shared" si="396"/>
        <v>5672</v>
      </c>
      <c r="N1420" s="7">
        <v>0</v>
      </c>
      <c r="O1420" s="7">
        <f t="shared" si="397"/>
        <v>16795.55</v>
      </c>
      <c r="P1420" s="7">
        <v>25</v>
      </c>
      <c r="Q1420" s="7">
        <v>0</v>
      </c>
      <c r="R1420" s="7">
        <v>0</v>
      </c>
      <c r="S1420" s="7">
        <v>458.63</v>
      </c>
      <c r="T1420" s="7">
        <v>100</v>
      </c>
      <c r="U1420" s="7">
        <f t="shared" si="398"/>
        <v>7400.9372916666662</v>
      </c>
      <c r="V1420" s="7">
        <v>0</v>
      </c>
      <c r="W1420" s="7">
        <f t="shared" si="407"/>
        <v>7984.5672916666663</v>
      </c>
      <c r="X1420" s="7">
        <f t="shared" si="400"/>
        <v>4728</v>
      </c>
      <c r="Y1420" s="7">
        <f t="shared" si="406"/>
        <v>11352</v>
      </c>
      <c r="Z1420" s="7">
        <f t="shared" si="402"/>
        <v>67287.432708333334</v>
      </c>
      <c r="AA1420" s="7" t="s">
        <v>634</v>
      </c>
      <c r="AB1420" s="7">
        <v>2023</v>
      </c>
    </row>
    <row r="1421" spans="1:28" x14ac:dyDescent="0.25">
      <c r="A1421" s="7">
        <v>24</v>
      </c>
      <c r="B1421" s="7" t="s">
        <v>147</v>
      </c>
      <c r="C1421" s="7" t="s">
        <v>102</v>
      </c>
      <c r="D1421" s="7" t="s">
        <v>10</v>
      </c>
      <c r="E1421" s="7" t="s">
        <v>44</v>
      </c>
      <c r="F1421" s="7" t="s">
        <v>84</v>
      </c>
      <c r="G1421" s="7">
        <v>80000</v>
      </c>
      <c r="H1421" s="7">
        <f t="shared" si="403"/>
        <v>75272</v>
      </c>
      <c r="I1421" s="7">
        <f t="shared" si="404"/>
        <v>2296</v>
      </c>
      <c r="J1421" s="7">
        <f t="shared" si="393"/>
        <v>5679.9999999999991</v>
      </c>
      <c r="K1421" s="7">
        <f t="shared" si="394"/>
        <v>715.55</v>
      </c>
      <c r="L1421" s="7">
        <f t="shared" si="395"/>
        <v>2432</v>
      </c>
      <c r="M1421" s="7">
        <f t="shared" si="396"/>
        <v>5672</v>
      </c>
      <c r="N1421" s="7">
        <v>0</v>
      </c>
      <c r="O1421" s="7">
        <f t="shared" si="397"/>
        <v>16795.55</v>
      </c>
      <c r="P1421" s="7">
        <v>25</v>
      </c>
      <c r="Q1421" s="7">
        <v>0</v>
      </c>
      <c r="R1421" s="7">
        <v>0</v>
      </c>
      <c r="S1421" s="7">
        <v>734.64</v>
      </c>
      <c r="T1421" s="7">
        <v>100</v>
      </c>
      <c r="U1421" s="7">
        <f t="shared" si="398"/>
        <v>7400.9372916666662</v>
      </c>
      <c r="V1421" s="7">
        <v>0</v>
      </c>
      <c r="W1421" s="7">
        <f t="shared" si="407"/>
        <v>8260.5772916666665</v>
      </c>
      <c r="X1421" s="7">
        <f t="shared" si="400"/>
        <v>4728</v>
      </c>
      <c r="Y1421" s="7">
        <f t="shared" si="406"/>
        <v>11352</v>
      </c>
      <c r="Z1421" s="7">
        <f t="shared" si="402"/>
        <v>67011.422708333339</v>
      </c>
      <c r="AA1421" s="7" t="s">
        <v>634</v>
      </c>
      <c r="AB1421" s="7">
        <v>2023</v>
      </c>
    </row>
    <row r="1422" spans="1:28" x14ac:dyDescent="0.25">
      <c r="A1422" s="7">
        <v>25</v>
      </c>
      <c r="B1422" s="7" t="s">
        <v>148</v>
      </c>
      <c r="C1422" s="7" t="s">
        <v>103</v>
      </c>
      <c r="D1422" s="7" t="s">
        <v>10</v>
      </c>
      <c r="E1422" s="7" t="s">
        <v>44</v>
      </c>
      <c r="F1422" s="7" t="s">
        <v>84</v>
      </c>
      <c r="G1422" s="7">
        <v>80000</v>
      </c>
      <c r="H1422" s="7">
        <f t="shared" si="403"/>
        <v>75272</v>
      </c>
      <c r="I1422" s="7">
        <f t="shared" si="404"/>
        <v>2296</v>
      </c>
      <c r="J1422" s="7">
        <f t="shared" si="393"/>
        <v>5679.9999999999991</v>
      </c>
      <c r="K1422" s="7">
        <f t="shared" si="394"/>
        <v>715.55</v>
      </c>
      <c r="L1422" s="7">
        <f t="shared" si="395"/>
        <v>2432</v>
      </c>
      <c r="M1422" s="7">
        <f t="shared" si="396"/>
        <v>5672</v>
      </c>
      <c r="N1422" s="7">
        <v>0</v>
      </c>
      <c r="O1422" s="7">
        <f t="shared" si="397"/>
        <v>16795.55</v>
      </c>
      <c r="P1422" s="7">
        <v>25</v>
      </c>
      <c r="Q1422" s="7">
        <v>0</v>
      </c>
      <c r="R1422" s="7">
        <v>0</v>
      </c>
      <c r="S1422" s="7">
        <v>1057.29</v>
      </c>
      <c r="T1422" s="7">
        <v>100</v>
      </c>
      <c r="U1422" s="7">
        <f t="shared" si="398"/>
        <v>7400.9372916666662</v>
      </c>
      <c r="V1422" s="7">
        <v>0</v>
      </c>
      <c r="W1422" s="7">
        <f t="shared" si="407"/>
        <v>8583.2272916666661</v>
      </c>
      <c r="X1422" s="7">
        <f t="shared" si="400"/>
        <v>4728</v>
      </c>
      <c r="Y1422" s="7">
        <f t="shared" si="406"/>
        <v>11352</v>
      </c>
      <c r="Z1422" s="7">
        <f t="shared" si="402"/>
        <v>66688.77270833333</v>
      </c>
      <c r="AA1422" s="7" t="s">
        <v>634</v>
      </c>
      <c r="AB1422" s="7">
        <v>2023</v>
      </c>
    </row>
    <row r="1423" spans="1:28" x14ac:dyDescent="0.25">
      <c r="A1423" s="7">
        <v>26</v>
      </c>
      <c r="B1423" s="7" t="s">
        <v>149</v>
      </c>
      <c r="C1423" s="7" t="s">
        <v>102</v>
      </c>
      <c r="D1423" s="7" t="s">
        <v>10</v>
      </c>
      <c r="E1423" s="7" t="s">
        <v>43</v>
      </c>
      <c r="F1423" s="7" t="s">
        <v>84</v>
      </c>
      <c r="G1423" s="7">
        <v>95000</v>
      </c>
      <c r="H1423" s="7">
        <f t="shared" si="403"/>
        <v>87873.05</v>
      </c>
      <c r="I1423" s="7">
        <f t="shared" si="404"/>
        <v>2726.5</v>
      </c>
      <c r="J1423" s="7">
        <f t="shared" si="393"/>
        <v>6744.9999999999991</v>
      </c>
      <c r="K1423" s="7">
        <f t="shared" si="394"/>
        <v>715.55</v>
      </c>
      <c r="L1423" s="7">
        <f t="shared" si="395"/>
        <v>2888</v>
      </c>
      <c r="M1423" s="7">
        <f t="shared" si="396"/>
        <v>6735.5</v>
      </c>
      <c r="N1423" s="7">
        <v>1512.45</v>
      </c>
      <c r="O1423" s="7">
        <f t="shared" si="397"/>
        <v>21323</v>
      </c>
      <c r="P1423" s="7">
        <v>25</v>
      </c>
      <c r="Q1423" s="7">
        <v>5000</v>
      </c>
      <c r="R1423" s="7">
        <v>0</v>
      </c>
      <c r="S1423" s="7">
        <v>119.98</v>
      </c>
      <c r="T1423" s="7">
        <v>100</v>
      </c>
      <c r="U1423" s="7">
        <f t="shared" si="398"/>
        <v>10551.199791666668</v>
      </c>
      <c r="V1423" s="7">
        <v>0</v>
      </c>
      <c r="W1423" s="7">
        <f t="shared" si="407"/>
        <v>15796.179791666667</v>
      </c>
      <c r="X1423" s="7">
        <f t="shared" si="400"/>
        <v>7126.95</v>
      </c>
      <c r="Y1423" s="7">
        <f t="shared" si="406"/>
        <v>13480.5</v>
      </c>
      <c r="Z1423" s="7">
        <f t="shared" si="402"/>
        <v>72076.870208333334</v>
      </c>
      <c r="AA1423" s="7" t="s">
        <v>634</v>
      </c>
      <c r="AB1423" s="7">
        <v>2023</v>
      </c>
    </row>
    <row r="1424" spans="1:28" x14ac:dyDescent="0.25">
      <c r="A1424" s="7">
        <v>27</v>
      </c>
      <c r="B1424" s="7" t="s">
        <v>151</v>
      </c>
      <c r="C1424" s="7" t="s">
        <v>102</v>
      </c>
      <c r="D1424" s="7" t="s">
        <v>793</v>
      </c>
      <c r="E1424" s="7" t="s">
        <v>66</v>
      </c>
      <c r="F1424" s="7" t="s">
        <v>84</v>
      </c>
      <c r="G1424" s="7">
        <v>80000</v>
      </c>
      <c r="H1424" s="7">
        <f t="shared" si="403"/>
        <v>75272</v>
      </c>
      <c r="I1424" s="7">
        <f t="shared" si="404"/>
        <v>2296</v>
      </c>
      <c r="J1424" s="7">
        <f t="shared" si="393"/>
        <v>5679.9999999999991</v>
      </c>
      <c r="K1424" s="7">
        <f t="shared" si="394"/>
        <v>715.55</v>
      </c>
      <c r="L1424" s="7">
        <f t="shared" si="395"/>
        <v>2432</v>
      </c>
      <c r="M1424" s="7">
        <f t="shared" si="396"/>
        <v>5672</v>
      </c>
      <c r="N1424" s="7">
        <v>0</v>
      </c>
      <c r="O1424" s="7">
        <f t="shared" si="397"/>
        <v>16795.55</v>
      </c>
      <c r="P1424" s="7">
        <v>25</v>
      </c>
      <c r="Q1424" s="7">
        <v>4000</v>
      </c>
      <c r="R1424" s="7">
        <v>0</v>
      </c>
      <c r="S1424" s="7">
        <v>869.84</v>
      </c>
      <c r="T1424" s="7">
        <v>100</v>
      </c>
      <c r="U1424" s="7">
        <f t="shared" si="398"/>
        <v>7400.9372916666662</v>
      </c>
      <c r="V1424" s="7">
        <v>0</v>
      </c>
      <c r="W1424" s="7">
        <f t="shared" ref="W1424:W1487" si="408">P1424+Q1424+R1424+S1424+T1424+U1424</f>
        <v>12395.777291666665</v>
      </c>
      <c r="X1424" s="7">
        <f t="shared" si="400"/>
        <v>4728</v>
      </c>
      <c r="Y1424" s="7">
        <f t="shared" si="406"/>
        <v>11352</v>
      </c>
      <c r="Z1424" s="7">
        <f t="shared" si="402"/>
        <v>62876.222708333335</v>
      </c>
      <c r="AA1424" s="7" t="s">
        <v>634</v>
      </c>
      <c r="AB1424" s="7">
        <v>2023</v>
      </c>
    </row>
    <row r="1425" spans="1:28" x14ac:dyDescent="0.25">
      <c r="A1425" s="7">
        <v>28</v>
      </c>
      <c r="B1425" s="7" t="s">
        <v>152</v>
      </c>
      <c r="C1425" s="7" t="s">
        <v>103</v>
      </c>
      <c r="D1425" s="7" t="s">
        <v>21</v>
      </c>
      <c r="E1425" s="7" t="s">
        <v>70</v>
      </c>
      <c r="F1425" s="7" t="s">
        <v>84</v>
      </c>
      <c r="G1425" s="7">
        <v>95000</v>
      </c>
      <c r="H1425" s="7">
        <f t="shared" si="403"/>
        <v>89385.5</v>
      </c>
      <c r="I1425" s="7">
        <f t="shared" si="404"/>
        <v>2726.5</v>
      </c>
      <c r="J1425" s="7">
        <f t="shared" si="393"/>
        <v>6744.9999999999991</v>
      </c>
      <c r="K1425" s="7">
        <f t="shared" si="394"/>
        <v>715.55</v>
      </c>
      <c r="L1425" s="7">
        <f t="shared" si="395"/>
        <v>2888</v>
      </c>
      <c r="M1425" s="7">
        <f t="shared" si="396"/>
        <v>6735.5</v>
      </c>
      <c r="N1425" s="7">
        <v>0</v>
      </c>
      <c r="O1425" s="7">
        <f t="shared" si="397"/>
        <v>19810.55</v>
      </c>
      <c r="P1425" s="7">
        <v>25</v>
      </c>
      <c r="Q1425" s="7">
        <v>500</v>
      </c>
      <c r="R1425" s="7">
        <v>0</v>
      </c>
      <c r="S1425" s="7">
        <v>978.49</v>
      </c>
      <c r="T1425" s="7">
        <v>100</v>
      </c>
      <c r="U1425" s="7">
        <f t="shared" si="398"/>
        <v>10929.312291666667</v>
      </c>
      <c r="V1425" s="7">
        <v>0</v>
      </c>
      <c r="W1425" s="7">
        <f t="shared" si="408"/>
        <v>12532.802291666667</v>
      </c>
      <c r="X1425" s="7">
        <f t="shared" si="400"/>
        <v>5614.5</v>
      </c>
      <c r="Y1425" s="7">
        <f t="shared" si="406"/>
        <v>13480.5</v>
      </c>
      <c r="Z1425" s="7">
        <f t="shared" si="402"/>
        <v>76852.697708333333</v>
      </c>
      <c r="AA1425" s="7" t="s">
        <v>634</v>
      </c>
      <c r="AB1425" s="7">
        <v>2023</v>
      </c>
    </row>
    <row r="1426" spans="1:28" x14ac:dyDescent="0.25">
      <c r="A1426" s="7">
        <v>29</v>
      </c>
      <c r="B1426" s="7" t="s">
        <v>153</v>
      </c>
      <c r="C1426" s="7" t="s">
        <v>102</v>
      </c>
      <c r="D1426" s="7" t="s">
        <v>17</v>
      </c>
      <c r="E1426" s="7" t="s">
        <v>76</v>
      </c>
      <c r="F1426" s="7" t="s">
        <v>84</v>
      </c>
      <c r="G1426" s="7">
        <v>95000</v>
      </c>
      <c r="H1426" s="7">
        <f t="shared" si="403"/>
        <v>87873.05</v>
      </c>
      <c r="I1426" s="7">
        <f t="shared" si="404"/>
        <v>2726.5</v>
      </c>
      <c r="J1426" s="7">
        <f t="shared" si="393"/>
        <v>6744.9999999999991</v>
      </c>
      <c r="K1426" s="7">
        <f t="shared" si="394"/>
        <v>715.55</v>
      </c>
      <c r="L1426" s="7">
        <f t="shared" si="395"/>
        <v>2888</v>
      </c>
      <c r="M1426" s="7">
        <f t="shared" si="396"/>
        <v>6735.5</v>
      </c>
      <c r="N1426" s="7">
        <v>1512.45</v>
      </c>
      <c r="O1426" s="7">
        <f t="shared" si="397"/>
        <v>21323</v>
      </c>
      <c r="P1426" s="7">
        <v>25</v>
      </c>
      <c r="Q1426" s="7">
        <v>3052.23</v>
      </c>
      <c r="R1426" s="7">
        <v>0</v>
      </c>
      <c r="S1426" s="7">
        <v>275.98</v>
      </c>
      <c r="T1426" s="7">
        <v>100</v>
      </c>
      <c r="U1426" s="7">
        <f t="shared" si="398"/>
        <v>10551.199791666668</v>
      </c>
      <c r="V1426" s="7">
        <v>0</v>
      </c>
      <c r="W1426" s="7">
        <f t="shared" si="408"/>
        <v>14004.409791666669</v>
      </c>
      <c r="X1426" s="7">
        <f t="shared" si="400"/>
        <v>7126.95</v>
      </c>
      <c r="Y1426" s="7">
        <f t="shared" si="406"/>
        <v>13480.5</v>
      </c>
      <c r="Z1426" s="7">
        <f t="shared" si="402"/>
        <v>73868.640208333323</v>
      </c>
      <c r="AA1426" s="7" t="s">
        <v>634</v>
      </c>
      <c r="AB1426" s="7">
        <v>2023</v>
      </c>
    </row>
    <row r="1427" spans="1:28" x14ac:dyDescent="0.25">
      <c r="A1427" s="7">
        <v>30</v>
      </c>
      <c r="B1427" s="7" t="s">
        <v>154</v>
      </c>
      <c r="C1427" s="7" t="s">
        <v>103</v>
      </c>
      <c r="D1427" s="7" t="s">
        <v>800</v>
      </c>
      <c r="E1427" s="7" t="s">
        <v>83</v>
      </c>
      <c r="F1427" s="7" t="s">
        <v>84</v>
      </c>
      <c r="G1427" s="7">
        <v>48000</v>
      </c>
      <c r="H1427" s="7">
        <f t="shared" si="403"/>
        <v>45163.199999999997</v>
      </c>
      <c r="I1427" s="7">
        <f t="shared" si="404"/>
        <v>1377.6</v>
      </c>
      <c r="J1427" s="7">
        <f t="shared" si="393"/>
        <v>3407.9999999999995</v>
      </c>
      <c r="K1427" s="7">
        <f t="shared" si="394"/>
        <v>528</v>
      </c>
      <c r="L1427" s="7">
        <f t="shared" si="395"/>
        <v>1459.2</v>
      </c>
      <c r="M1427" s="7">
        <f t="shared" si="396"/>
        <v>3403.2000000000003</v>
      </c>
      <c r="N1427" s="7">
        <v>0</v>
      </c>
      <c r="O1427" s="7">
        <f t="shared" si="397"/>
        <v>10176</v>
      </c>
      <c r="P1427" s="7">
        <v>25</v>
      </c>
      <c r="Q1427" s="7">
        <v>0</v>
      </c>
      <c r="R1427" s="7">
        <v>0</v>
      </c>
      <c r="S1427" s="7">
        <v>219.98</v>
      </c>
      <c r="T1427" s="7">
        <v>100</v>
      </c>
      <c r="U1427" s="7">
        <f t="shared" si="398"/>
        <v>1571.7298749999989</v>
      </c>
      <c r="V1427" s="7">
        <v>0</v>
      </c>
      <c r="W1427" s="7">
        <f t="shared" si="408"/>
        <v>1916.7098749999989</v>
      </c>
      <c r="X1427" s="7">
        <f t="shared" si="400"/>
        <v>2836.8</v>
      </c>
      <c r="Y1427" s="7">
        <f t="shared" si="406"/>
        <v>6811.2</v>
      </c>
      <c r="Z1427" s="7">
        <f t="shared" si="402"/>
        <v>43246.490125000004</v>
      </c>
      <c r="AA1427" s="7" t="s">
        <v>634</v>
      </c>
      <c r="AB1427" s="7">
        <v>2023</v>
      </c>
    </row>
    <row r="1428" spans="1:28" x14ac:dyDescent="0.25">
      <c r="A1428" s="7">
        <v>31</v>
      </c>
      <c r="B1428" s="7" t="s">
        <v>155</v>
      </c>
      <c r="C1428" s="7" t="s">
        <v>103</v>
      </c>
      <c r="D1428" s="7" t="s">
        <v>793</v>
      </c>
      <c r="E1428" s="7" t="s">
        <v>72</v>
      </c>
      <c r="F1428" s="7" t="s">
        <v>84</v>
      </c>
      <c r="G1428" s="7">
        <v>48000</v>
      </c>
      <c r="H1428" s="7">
        <f t="shared" si="403"/>
        <v>45163.199999999997</v>
      </c>
      <c r="I1428" s="7">
        <f t="shared" si="404"/>
        <v>1377.6</v>
      </c>
      <c r="J1428" s="7">
        <f t="shared" si="393"/>
        <v>3407.9999999999995</v>
      </c>
      <c r="K1428" s="7">
        <f t="shared" si="394"/>
        <v>528</v>
      </c>
      <c r="L1428" s="7">
        <f t="shared" si="395"/>
        <v>1459.2</v>
      </c>
      <c r="M1428" s="7">
        <f t="shared" si="396"/>
        <v>3403.2000000000003</v>
      </c>
      <c r="N1428" s="7">
        <v>0</v>
      </c>
      <c r="O1428" s="7">
        <f t="shared" si="397"/>
        <v>10176</v>
      </c>
      <c r="P1428" s="7">
        <v>25</v>
      </c>
      <c r="Q1428" s="7">
        <v>6590.74</v>
      </c>
      <c r="R1428" s="7">
        <v>0</v>
      </c>
      <c r="S1428" s="7">
        <v>489.92</v>
      </c>
      <c r="T1428" s="7">
        <v>100</v>
      </c>
      <c r="U1428" s="7">
        <f t="shared" si="398"/>
        <v>1571.7298749999989</v>
      </c>
      <c r="V1428" s="7">
        <v>0</v>
      </c>
      <c r="W1428" s="7">
        <f t="shared" si="408"/>
        <v>8777.3898749999989</v>
      </c>
      <c r="X1428" s="7">
        <f t="shared" si="400"/>
        <v>2836.8</v>
      </c>
      <c r="Y1428" s="7">
        <f t="shared" si="406"/>
        <v>6811.2</v>
      </c>
      <c r="Z1428" s="7">
        <f t="shared" si="402"/>
        <v>36385.810125000004</v>
      </c>
      <c r="AA1428" s="7" t="s">
        <v>634</v>
      </c>
      <c r="AB1428" s="7">
        <v>2023</v>
      </c>
    </row>
    <row r="1429" spans="1:28" x14ac:dyDescent="0.25">
      <c r="A1429" s="7">
        <v>32</v>
      </c>
      <c r="B1429" s="7" t="s">
        <v>124</v>
      </c>
      <c r="C1429" s="7" t="s">
        <v>103</v>
      </c>
      <c r="D1429" s="7" t="s">
        <v>10</v>
      </c>
      <c r="E1429" s="7" t="s">
        <v>706</v>
      </c>
      <c r="F1429" s="7" t="s">
        <v>84</v>
      </c>
      <c r="G1429" s="7">
        <v>48000</v>
      </c>
      <c r="H1429" s="7">
        <f>+G1429-(I1429+L1429+N1429)</f>
        <v>45163.199999999997</v>
      </c>
      <c r="I1429" s="7">
        <f>IF(G1429&lt;=325250,G1429*2.87%,9334.68)</f>
        <v>1377.6</v>
      </c>
      <c r="J1429" s="7">
        <f>IF(G1429&lt;=325250,G1429*7.1%,23092.75)</f>
        <v>3407.9999999999995</v>
      </c>
      <c r="K1429" s="7">
        <f>IF(G1429&lt;=65050,G1429*1.1%,715.55)</f>
        <v>528</v>
      </c>
      <c r="L1429" s="7">
        <f>IF(G1429&lt;=162625,G1429*3.04%,4943.8)</f>
        <v>1459.2</v>
      </c>
      <c r="M1429" s="7">
        <f>IF(G1429&lt;=162625,G1429*7.09%,11530.11)</f>
        <v>3403.2000000000003</v>
      </c>
      <c r="N1429" s="7">
        <v>0</v>
      </c>
      <c r="O1429" s="7">
        <f>+I1429+J1429+K1429+L1429+M1429+N1429</f>
        <v>10176</v>
      </c>
      <c r="P1429" s="7">
        <v>25</v>
      </c>
      <c r="Q1429" s="7">
        <v>0</v>
      </c>
      <c r="R1429" s="7">
        <v>0</v>
      </c>
      <c r="S1429" s="7">
        <v>689.83</v>
      </c>
      <c r="T1429" s="7">
        <v>100</v>
      </c>
      <c r="U1429" s="7">
        <f>IF((H1429*12)&gt;867123.01,(79776+(((H1429*12)-867123.01)*0.25))/12,IF((H1429*12)&gt;624329.01,(31216+(((H1429*12)-624329.01)*0.2))/12,IF((H1429*12)&gt;416220.01,(((H1429*12)-416220.01)*0.15)/12,0)))</f>
        <v>1571.7298749999989</v>
      </c>
      <c r="V1429" s="7">
        <v>0</v>
      </c>
      <c r="W1429" s="7">
        <f>P1429+Q1429+R1429+S1429+T1429+U1429-(V1429)</f>
        <v>2386.559874999999</v>
      </c>
      <c r="X1429" s="7">
        <f>+I1429+L1429+N1429</f>
        <v>2836.8</v>
      </c>
      <c r="Y1429" s="7">
        <f>+J1429+M1429</f>
        <v>6811.2</v>
      </c>
      <c r="Z1429" s="7">
        <f>+G1429-(W1429+X1429)</f>
        <v>42776.640124999998</v>
      </c>
      <c r="AA1429" s="7" t="s">
        <v>634</v>
      </c>
      <c r="AB1429" s="7">
        <v>2023</v>
      </c>
    </row>
    <row r="1430" spans="1:28" x14ac:dyDescent="0.25">
      <c r="A1430" s="7">
        <v>33</v>
      </c>
      <c r="B1430" s="7" t="s">
        <v>833</v>
      </c>
      <c r="C1430" s="7" t="s">
        <v>102</v>
      </c>
      <c r="D1430" s="7" t="s">
        <v>19</v>
      </c>
      <c r="E1430" s="7" t="s">
        <v>73</v>
      </c>
      <c r="F1430" s="7" t="s">
        <v>84</v>
      </c>
      <c r="G1430" s="7">
        <v>60000</v>
      </c>
      <c r="H1430" s="7">
        <f t="shared" si="403"/>
        <v>54941.55</v>
      </c>
      <c r="I1430" s="7">
        <f t="shared" si="404"/>
        <v>1722</v>
      </c>
      <c r="J1430" s="7">
        <f t="shared" si="393"/>
        <v>4260</v>
      </c>
      <c r="K1430" s="7">
        <f t="shared" si="394"/>
        <v>660.00000000000011</v>
      </c>
      <c r="L1430" s="7">
        <f t="shared" si="395"/>
        <v>1824</v>
      </c>
      <c r="M1430" s="7">
        <f t="shared" si="396"/>
        <v>4254</v>
      </c>
      <c r="N1430" s="7">
        <v>1512.45</v>
      </c>
      <c r="O1430" s="7">
        <f t="shared" si="397"/>
        <v>14232.45</v>
      </c>
      <c r="P1430" s="7">
        <v>25</v>
      </c>
      <c r="Q1430" s="7">
        <v>2500</v>
      </c>
      <c r="R1430" s="7">
        <v>0</v>
      </c>
      <c r="S1430" s="7">
        <v>539.9</v>
      </c>
      <c r="T1430" s="7">
        <v>100</v>
      </c>
      <c r="U1430" s="7">
        <f t="shared" si="398"/>
        <v>3184.159833333335</v>
      </c>
      <c r="V1430" s="7">
        <v>0</v>
      </c>
      <c r="W1430" s="7">
        <f t="shared" si="408"/>
        <v>6349.0598333333346</v>
      </c>
      <c r="X1430" s="7">
        <f t="shared" si="400"/>
        <v>5058.45</v>
      </c>
      <c r="Y1430" s="7">
        <f t="shared" si="406"/>
        <v>8514</v>
      </c>
      <c r="Z1430" s="7">
        <f t="shared" si="402"/>
        <v>48592.49016666667</v>
      </c>
      <c r="AA1430" s="7" t="s">
        <v>634</v>
      </c>
      <c r="AB1430" s="7">
        <v>2023</v>
      </c>
    </row>
    <row r="1431" spans="1:28" x14ac:dyDescent="0.25">
      <c r="A1431" s="7">
        <v>34</v>
      </c>
      <c r="B1431" s="7" t="s">
        <v>157</v>
      </c>
      <c r="C1431" s="7" t="s">
        <v>102</v>
      </c>
      <c r="D1431" s="7" t="s">
        <v>10</v>
      </c>
      <c r="E1431" s="7" t="s">
        <v>46</v>
      </c>
      <c r="F1431" s="7" t="s">
        <v>84</v>
      </c>
      <c r="G1431" s="7">
        <v>53000</v>
      </c>
      <c r="H1431" s="7">
        <f t="shared" si="403"/>
        <v>49867.7</v>
      </c>
      <c r="I1431" s="7">
        <f t="shared" si="404"/>
        <v>1521.1</v>
      </c>
      <c r="J1431" s="7">
        <f t="shared" si="393"/>
        <v>3762.9999999999995</v>
      </c>
      <c r="K1431" s="7">
        <f t="shared" si="394"/>
        <v>583.00000000000011</v>
      </c>
      <c r="L1431" s="7">
        <f t="shared" si="395"/>
        <v>1611.2</v>
      </c>
      <c r="M1431" s="7">
        <f t="shared" si="396"/>
        <v>3757.7000000000003</v>
      </c>
      <c r="N1431" s="7">
        <v>0</v>
      </c>
      <c r="O1431" s="7">
        <f t="shared" si="397"/>
        <v>11236</v>
      </c>
      <c r="P1431" s="7">
        <v>25</v>
      </c>
      <c r="Q1431" s="7">
        <v>3495.45</v>
      </c>
      <c r="R1431" s="7">
        <v>0</v>
      </c>
      <c r="S1431" s="7">
        <v>654.65</v>
      </c>
      <c r="T1431" s="7">
        <v>100</v>
      </c>
      <c r="U1431" s="7">
        <f t="shared" si="398"/>
        <v>2277.4048749999988</v>
      </c>
      <c r="V1431" s="7">
        <v>0</v>
      </c>
      <c r="W1431" s="7">
        <f t="shared" si="408"/>
        <v>6552.5048749999987</v>
      </c>
      <c r="X1431" s="7">
        <f t="shared" si="400"/>
        <v>3132.3</v>
      </c>
      <c r="Y1431" s="7">
        <f t="shared" si="406"/>
        <v>7520.7</v>
      </c>
      <c r="Z1431" s="7">
        <f t="shared" si="402"/>
        <v>43315.195124999998</v>
      </c>
      <c r="AA1431" s="7" t="s">
        <v>634</v>
      </c>
      <c r="AB1431" s="7">
        <v>2023</v>
      </c>
    </row>
    <row r="1432" spans="1:28" x14ac:dyDescent="0.25">
      <c r="A1432" s="7">
        <v>35</v>
      </c>
      <c r="B1432" s="7" t="s">
        <v>158</v>
      </c>
      <c r="C1432" s="7" t="s">
        <v>102</v>
      </c>
      <c r="D1432" s="7" t="s">
        <v>834</v>
      </c>
      <c r="E1432" s="7" t="s">
        <v>46</v>
      </c>
      <c r="F1432" s="7" t="s">
        <v>84</v>
      </c>
      <c r="G1432" s="7">
        <v>32000</v>
      </c>
      <c r="H1432" s="7">
        <f t="shared" si="403"/>
        <v>30108.799999999999</v>
      </c>
      <c r="I1432" s="7">
        <f t="shared" si="404"/>
        <v>918.4</v>
      </c>
      <c r="J1432" s="7">
        <f t="shared" si="393"/>
        <v>2272</v>
      </c>
      <c r="K1432" s="7">
        <f t="shared" si="394"/>
        <v>352.00000000000006</v>
      </c>
      <c r="L1432" s="7">
        <f t="shared" si="395"/>
        <v>972.8</v>
      </c>
      <c r="M1432" s="7">
        <f t="shared" si="396"/>
        <v>2268.8000000000002</v>
      </c>
      <c r="N1432" s="7">
        <v>0</v>
      </c>
      <c r="O1432" s="7">
        <f t="shared" si="397"/>
        <v>6784</v>
      </c>
      <c r="P1432" s="7">
        <v>25</v>
      </c>
      <c r="Q1432" s="7">
        <v>0</v>
      </c>
      <c r="R1432" s="7">
        <v>0</v>
      </c>
      <c r="S1432" s="7">
        <v>679.87</v>
      </c>
      <c r="T1432" s="7">
        <v>100</v>
      </c>
      <c r="U1432" s="7">
        <f t="shared" si="398"/>
        <v>0</v>
      </c>
      <c r="V1432" s="7">
        <v>0</v>
      </c>
      <c r="W1432" s="7">
        <f t="shared" si="408"/>
        <v>804.87</v>
      </c>
      <c r="X1432" s="7">
        <f t="shared" si="400"/>
        <v>1891.1999999999998</v>
      </c>
      <c r="Y1432" s="7">
        <f t="shared" si="406"/>
        <v>4540.8</v>
      </c>
      <c r="Z1432" s="7">
        <f t="shared" si="402"/>
        <v>29303.93</v>
      </c>
      <c r="AA1432" s="7" t="s">
        <v>634</v>
      </c>
      <c r="AB1432" s="7">
        <v>2023</v>
      </c>
    </row>
    <row r="1433" spans="1:28" x14ac:dyDescent="0.25">
      <c r="A1433" s="7">
        <v>36</v>
      </c>
      <c r="B1433" s="7" t="s">
        <v>159</v>
      </c>
      <c r="C1433" s="7" t="s">
        <v>103</v>
      </c>
      <c r="D1433" s="7" t="s">
        <v>21</v>
      </c>
      <c r="E1433" s="7" t="s">
        <v>68</v>
      </c>
      <c r="F1433" s="7" t="s">
        <v>84</v>
      </c>
      <c r="G1433" s="7">
        <v>60000</v>
      </c>
      <c r="H1433" s="7">
        <f t="shared" si="403"/>
        <v>54941.55</v>
      </c>
      <c r="I1433" s="7">
        <f t="shared" si="404"/>
        <v>1722</v>
      </c>
      <c r="J1433" s="7">
        <f t="shared" si="393"/>
        <v>4260</v>
      </c>
      <c r="K1433" s="7">
        <f t="shared" si="394"/>
        <v>660.00000000000011</v>
      </c>
      <c r="L1433" s="7">
        <f t="shared" si="395"/>
        <v>1824</v>
      </c>
      <c r="M1433" s="7">
        <f t="shared" si="396"/>
        <v>4254</v>
      </c>
      <c r="N1433" s="7">
        <v>1512.45</v>
      </c>
      <c r="O1433" s="7">
        <f t="shared" si="397"/>
        <v>14232.45</v>
      </c>
      <c r="P1433" s="7">
        <v>25</v>
      </c>
      <c r="Q1433" s="7">
        <v>3495.45</v>
      </c>
      <c r="R1433" s="7">
        <v>0</v>
      </c>
      <c r="S1433" s="7">
        <v>170.02</v>
      </c>
      <c r="T1433" s="7">
        <v>100</v>
      </c>
      <c r="U1433" s="7">
        <f t="shared" si="398"/>
        <v>3184.159833333335</v>
      </c>
      <c r="V1433" s="7">
        <v>0</v>
      </c>
      <c r="W1433" s="7">
        <f t="shared" si="408"/>
        <v>6974.6298333333343</v>
      </c>
      <c r="X1433" s="7">
        <f t="shared" si="400"/>
        <v>5058.45</v>
      </c>
      <c r="Y1433" s="7">
        <f t="shared" si="406"/>
        <v>8514</v>
      </c>
      <c r="Z1433" s="7">
        <f t="shared" si="402"/>
        <v>47966.920166666663</v>
      </c>
      <c r="AA1433" s="7" t="s">
        <v>634</v>
      </c>
      <c r="AB1433" s="7">
        <v>2023</v>
      </c>
    </row>
    <row r="1434" spans="1:28" x14ac:dyDescent="0.25">
      <c r="A1434" s="7">
        <v>37</v>
      </c>
      <c r="B1434" s="7" t="s">
        <v>150</v>
      </c>
      <c r="C1434" s="7" t="s">
        <v>102</v>
      </c>
      <c r="D1434" s="7" t="s">
        <v>16</v>
      </c>
      <c r="E1434" s="7" t="s">
        <v>95</v>
      </c>
      <c r="F1434" s="7" t="s">
        <v>84</v>
      </c>
      <c r="G1434" s="7">
        <v>60000</v>
      </c>
      <c r="H1434" s="7">
        <f>+G1434-(I1434+L1434+N1434)</f>
        <v>56454</v>
      </c>
      <c r="I1434" s="7">
        <f t="shared" si="404"/>
        <v>1722</v>
      </c>
      <c r="J1434" s="7">
        <f t="shared" si="393"/>
        <v>4260</v>
      </c>
      <c r="K1434" s="7">
        <f t="shared" si="394"/>
        <v>660.00000000000011</v>
      </c>
      <c r="L1434" s="7">
        <f t="shared" si="395"/>
        <v>1824</v>
      </c>
      <c r="M1434" s="7">
        <f t="shared" si="396"/>
        <v>4254</v>
      </c>
      <c r="N1434" s="7">
        <v>0</v>
      </c>
      <c r="O1434" s="7">
        <f>+I1434+J1434+K1434+L1434+M1434+N1434</f>
        <v>12720</v>
      </c>
      <c r="P1434" s="7">
        <v>25</v>
      </c>
      <c r="Q1434" s="7">
        <v>0</v>
      </c>
      <c r="R1434" s="7">
        <v>0</v>
      </c>
      <c r="S1434" s="7">
        <v>1138.5</v>
      </c>
      <c r="T1434" s="7">
        <v>100</v>
      </c>
      <c r="U1434" s="7">
        <f t="shared" si="398"/>
        <v>3486.6498333333329</v>
      </c>
      <c r="V1434" s="7">
        <v>0</v>
      </c>
      <c r="W1434" s="7">
        <f>P1434+Q1434+R1434+S1434+T1434+U1434</f>
        <v>4750.1498333333329</v>
      </c>
      <c r="X1434" s="7">
        <f>+I1434+L1434+N1434</f>
        <v>3546</v>
      </c>
      <c r="Y1434" s="7">
        <f>+J1434+M1434</f>
        <v>8514</v>
      </c>
      <c r="Z1434" s="7">
        <f>+G1434-(W1434+X1434)</f>
        <v>51703.850166666671</v>
      </c>
      <c r="AA1434" s="7" t="s">
        <v>634</v>
      </c>
      <c r="AB1434" s="7">
        <v>2023</v>
      </c>
    </row>
    <row r="1435" spans="1:28" x14ac:dyDescent="0.25">
      <c r="A1435" s="7">
        <v>38</v>
      </c>
      <c r="B1435" s="7" t="s">
        <v>160</v>
      </c>
      <c r="C1435" s="7" t="s">
        <v>102</v>
      </c>
      <c r="D1435" s="7" t="s">
        <v>4</v>
      </c>
      <c r="E1435" s="7" t="s">
        <v>93</v>
      </c>
      <c r="F1435" s="7" t="s">
        <v>84</v>
      </c>
      <c r="G1435" s="7">
        <v>60000</v>
      </c>
      <c r="H1435" s="7">
        <f t="shared" si="403"/>
        <v>56454</v>
      </c>
      <c r="I1435" s="7">
        <f t="shared" si="404"/>
        <v>1722</v>
      </c>
      <c r="J1435" s="7">
        <f t="shared" si="393"/>
        <v>4260</v>
      </c>
      <c r="K1435" s="7">
        <f t="shared" si="394"/>
        <v>660.00000000000011</v>
      </c>
      <c r="L1435" s="7">
        <f t="shared" si="395"/>
        <v>1824</v>
      </c>
      <c r="M1435" s="7">
        <f t="shared" si="396"/>
        <v>4254</v>
      </c>
      <c r="N1435" s="7">
        <v>0</v>
      </c>
      <c r="O1435" s="7">
        <f t="shared" si="397"/>
        <v>12720</v>
      </c>
      <c r="P1435" s="7">
        <v>25</v>
      </c>
      <c r="Q1435" s="7">
        <v>1458.4</v>
      </c>
      <c r="R1435" s="7">
        <v>0</v>
      </c>
      <c r="S1435" s="7">
        <v>2023.6</v>
      </c>
      <c r="T1435" s="7">
        <v>100</v>
      </c>
      <c r="U1435" s="7">
        <f t="shared" si="398"/>
        <v>3486.6498333333329</v>
      </c>
      <c r="V1435" s="7">
        <v>0</v>
      </c>
      <c r="W1435" s="7">
        <f t="shared" si="408"/>
        <v>7093.6498333333329</v>
      </c>
      <c r="X1435" s="7">
        <f t="shared" si="400"/>
        <v>3546</v>
      </c>
      <c r="Y1435" s="7">
        <f t="shared" si="406"/>
        <v>8514</v>
      </c>
      <c r="Z1435" s="7">
        <f t="shared" si="402"/>
        <v>49360.350166666671</v>
      </c>
      <c r="AA1435" s="7" t="s">
        <v>634</v>
      </c>
      <c r="AB1435" s="7">
        <v>2023</v>
      </c>
    </row>
    <row r="1436" spans="1:28" x14ac:dyDescent="0.25">
      <c r="A1436" s="7">
        <v>39</v>
      </c>
      <c r="B1436" s="7" t="s">
        <v>809</v>
      </c>
      <c r="C1436" s="7" t="s">
        <v>102</v>
      </c>
      <c r="D1436" s="7" t="s">
        <v>12</v>
      </c>
      <c r="E1436" s="7" t="s">
        <v>75</v>
      </c>
      <c r="F1436" s="7" t="s">
        <v>99</v>
      </c>
      <c r="G1436" s="7">
        <v>65000</v>
      </c>
      <c r="H1436" s="7">
        <f t="shared" si="403"/>
        <v>61158.5</v>
      </c>
      <c r="I1436" s="7">
        <f t="shared" si="404"/>
        <v>1865.5</v>
      </c>
      <c r="J1436" s="7">
        <f t="shared" si="393"/>
        <v>4615</v>
      </c>
      <c r="K1436" s="7">
        <f t="shared" si="394"/>
        <v>715.00000000000011</v>
      </c>
      <c r="L1436" s="7">
        <f t="shared" si="395"/>
        <v>1976</v>
      </c>
      <c r="M1436" s="7">
        <f t="shared" si="396"/>
        <v>4608.5</v>
      </c>
      <c r="N1436" s="7">
        <v>0</v>
      </c>
      <c r="O1436" s="7">
        <f t="shared" si="397"/>
        <v>13780</v>
      </c>
      <c r="P1436" s="7">
        <v>25</v>
      </c>
      <c r="Q1436" s="7">
        <v>7689.07</v>
      </c>
      <c r="R1436" s="7">
        <v>0</v>
      </c>
      <c r="S1436" s="7">
        <v>176.63</v>
      </c>
      <c r="T1436" s="7">
        <v>100</v>
      </c>
      <c r="U1436" s="7">
        <f t="shared" si="398"/>
        <v>4427.5498333333335</v>
      </c>
      <c r="V1436" s="7">
        <v>0</v>
      </c>
      <c r="W1436" s="7">
        <f t="shared" si="408"/>
        <v>12418.249833333333</v>
      </c>
      <c r="X1436" s="7">
        <f t="shared" si="400"/>
        <v>3841.5</v>
      </c>
      <c r="Y1436" s="7">
        <f t="shared" si="406"/>
        <v>9223.5</v>
      </c>
      <c r="Z1436" s="7">
        <f t="shared" si="402"/>
        <v>48740.250166666665</v>
      </c>
      <c r="AA1436" s="7" t="s">
        <v>634</v>
      </c>
      <c r="AB1436" s="7">
        <v>2023</v>
      </c>
    </row>
    <row r="1437" spans="1:28" x14ac:dyDescent="0.25">
      <c r="A1437" s="7">
        <v>40</v>
      </c>
      <c r="B1437" s="7" t="s">
        <v>162</v>
      </c>
      <c r="C1437" s="7" t="s">
        <v>102</v>
      </c>
      <c r="D1437" s="7" t="s">
        <v>15</v>
      </c>
      <c r="E1437" s="7" t="s">
        <v>92</v>
      </c>
      <c r="F1437" s="7" t="s">
        <v>99</v>
      </c>
      <c r="G1437" s="7">
        <v>70000</v>
      </c>
      <c r="H1437" s="7">
        <f t="shared" si="403"/>
        <v>61325.65</v>
      </c>
      <c r="I1437" s="7">
        <f t="shared" si="404"/>
        <v>2009</v>
      </c>
      <c r="J1437" s="7">
        <f t="shared" si="393"/>
        <v>4970</v>
      </c>
      <c r="K1437" s="7">
        <f t="shared" si="394"/>
        <v>715.55</v>
      </c>
      <c r="L1437" s="7">
        <f t="shared" si="395"/>
        <v>2128</v>
      </c>
      <c r="M1437" s="7">
        <f t="shared" si="396"/>
        <v>4963</v>
      </c>
      <c r="N1437" s="7">
        <v>4537.3500000000004</v>
      </c>
      <c r="O1437" s="7">
        <f t="shared" si="397"/>
        <v>19322.900000000001</v>
      </c>
      <c r="P1437" s="7">
        <v>25</v>
      </c>
      <c r="Q1437" s="7">
        <v>0</v>
      </c>
      <c r="R1437" s="7">
        <v>0</v>
      </c>
      <c r="S1437" s="7">
        <v>79.989999999999995</v>
      </c>
      <c r="T1437" s="7">
        <v>100</v>
      </c>
      <c r="U1437" s="7">
        <f t="shared" si="398"/>
        <v>4460.9798333333338</v>
      </c>
      <c r="V1437" s="7">
        <v>0</v>
      </c>
      <c r="W1437" s="7">
        <f t="shared" si="408"/>
        <v>4665.9698333333336</v>
      </c>
      <c r="X1437" s="7">
        <f t="shared" si="400"/>
        <v>8674.35</v>
      </c>
      <c r="Y1437" s="7">
        <f t="shared" si="406"/>
        <v>9933</v>
      </c>
      <c r="Z1437" s="7">
        <f t="shared" si="402"/>
        <v>56659.680166666665</v>
      </c>
      <c r="AA1437" s="7" t="s">
        <v>634</v>
      </c>
      <c r="AB1437" s="7">
        <v>2023</v>
      </c>
    </row>
    <row r="1438" spans="1:28" x14ac:dyDescent="0.25">
      <c r="A1438" s="7">
        <v>41</v>
      </c>
      <c r="B1438" s="7" t="s">
        <v>810</v>
      </c>
      <c r="C1438" s="7" t="s">
        <v>102</v>
      </c>
      <c r="D1438" s="7" t="s">
        <v>811</v>
      </c>
      <c r="E1438" s="7" t="s">
        <v>62</v>
      </c>
      <c r="F1438" s="7" t="s">
        <v>99</v>
      </c>
      <c r="G1438" s="7">
        <v>125000</v>
      </c>
      <c r="H1438" s="7">
        <f>+G1438-(I1438+L1438+N1438)</f>
        <v>116100.05</v>
      </c>
      <c r="I1438" s="7">
        <f t="shared" si="404"/>
        <v>3587.5</v>
      </c>
      <c r="J1438" s="7">
        <f t="shared" si="393"/>
        <v>8875</v>
      </c>
      <c r="K1438" s="7">
        <f t="shared" si="394"/>
        <v>715.55</v>
      </c>
      <c r="L1438" s="7">
        <f t="shared" si="395"/>
        <v>3800</v>
      </c>
      <c r="M1438" s="7">
        <f t="shared" si="396"/>
        <v>8862.5</v>
      </c>
      <c r="N1438" s="7">
        <v>1512.45</v>
      </c>
      <c r="O1438" s="7">
        <f>+I1438+J1438+K1438+L1438+M1438+N1438</f>
        <v>27353</v>
      </c>
      <c r="P1438" s="7">
        <v>25</v>
      </c>
      <c r="Q1438" s="7">
        <v>2000</v>
      </c>
      <c r="R1438" s="7">
        <v>0</v>
      </c>
      <c r="S1438" s="7">
        <v>0</v>
      </c>
      <c r="T1438" s="7">
        <v>100</v>
      </c>
      <c r="U1438" s="7">
        <f t="shared" si="398"/>
        <v>17607.94979166667</v>
      </c>
      <c r="V1438" s="7">
        <v>0</v>
      </c>
      <c r="W1438" s="7">
        <f>P1438+Q1438+R1438+S1438+T1438+U1438</f>
        <v>19732.94979166667</v>
      </c>
      <c r="X1438" s="7">
        <f>+I1438+L1438+N1438</f>
        <v>8899.9500000000007</v>
      </c>
      <c r="Y1438" s="7">
        <f>+J1438+M1438</f>
        <v>17737.5</v>
      </c>
      <c r="Z1438" s="7">
        <f>+G1438-(W1438+X1438)</f>
        <v>96367.10020833333</v>
      </c>
      <c r="AA1438" s="7" t="s">
        <v>634</v>
      </c>
      <c r="AB1438" s="7">
        <v>2023</v>
      </c>
    </row>
    <row r="1439" spans="1:28" x14ac:dyDescent="0.25">
      <c r="A1439" s="7">
        <v>42</v>
      </c>
      <c r="B1439" s="7" t="s">
        <v>812</v>
      </c>
      <c r="C1439" s="7" t="s">
        <v>102</v>
      </c>
      <c r="D1439" s="7" t="s">
        <v>811</v>
      </c>
      <c r="E1439" s="7" t="s">
        <v>62</v>
      </c>
      <c r="F1439" s="7" t="s">
        <v>99</v>
      </c>
      <c r="G1439" s="7">
        <v>80000</v>
      </c>
      <c r="H1439" s="7">
        <f>+G1439-(I1439+L1439+N1439)</f>
        <v>75272</v>
      </c>
      <c r="I1439" s="7">
        <f t="shared" si="404"/>
        <v>2296</v>
      </c>
      <c r="J1439" s="7">
        <f t="shared" si="393"/>
        <v>5679.9999999999991</v>
      </c>
      <c r="K1439" s="7">
        <f t="shared" si="394"/>
        <v>715.55</v>
      </c>
      <c r="L1439" s="7">
        <f t="shared" si="395"/>
        <v>2432</v>
      </c>
      <c r="M1439" s="7">
        <f t="shared" si="396"/>
        <v>5672</v>
      </c>
      <c r="N1439" s="7">
        <v>0</v>
      </c>
      <c r="O1439" s="7">
        <f>+I1439+J1439+K1439+L1439+M1439+N1439</f>
        <v>16795.55</v>
      </c>
      <c r="P1439" s="7">
        <v>25</v>
      </c>
      <c r="Q1439" s="7">
        <v>1000</v>
      </c>
      <c r="R1439" s="7">
        <v>0</v>
      </c>
      <c r="S1439" s="7">
        <v>398.64</v>
      </c>
      <c r="T1439" s="7">
        <v>100</v>
      </c>
      <c r="U1439" s="7">
        <f t="shared" si="398"/>
        <v>7400.9372916666662</v>
      </c>
      <c r="V1439" s="7">
        <v>0</v>
      </c>
      <c r="W1439" s="7">
        <f>P1439+Q1439+R1439+S1439+T1439+U1439</f>
        <v>8924.5772916666665</v>
      </c>
      <c r="X1439" s="7">
        <f>+I1439+L1439+N1439</f>
        <v>4728</v>
      </c>
      <c r="Y1439" s="7">
        <f>+J1439+M1439</f>
        <v>11352</v>
      </c>
      <c r="Z1439" s="7">
        <f>+G1439-(W1439+X1439)</f>
        <v>66347.422708333339</v>
      </c>
      <c r="AA1439" s="7" t="s">
        <v>634</v>
      </c>
      <c r="AB1439" s="7">
        <v>2023</v>
      </c>
    </row>
    <row r="1440" spans="1:28" x14ac:dyDescent="0.25">
      <c r="A1440" s="7">
        <v>43</v>
      </c>
      <c r="B1440" s="7" t="s">
        <v>816</v>
      </c>
      <c r="C1440" s="7" t="s">
        <v>103</v>
      </c>
      <c r="D1440" s="7" t="s">
        <v>811</v>
      </c>
      <c r="E1440" s="7" t="s">
        <v>92</v>
      </c>
      <c r="F1440" s="7" t="s">
        <v>99</v>
      </c>
      <c r="G1440" s="7">
        <v>80000</v>
      </c>
      <c r="H1440" s="7">
        <f t="shared" si="403"/>
        <v>75272</v>
      </c>
      <c r="I1440" s="7">
        <f t="shared" si="404"/>
        <v>2296</v>
      </c>
      <c r="J1440" s="7">
        <f t="shared" si="393"/>
        <v>5679.9999999999991</v>
      </c>
      <c r="K1440" s="7">
        <f t="shared" si="394"/>
        <v>715.55</v>
      </c>
      <c r="L1440" s="7">
        <f t="shared" si="395"/>
        <v>2432</v>
      </c>
      <c r="M1440" s="7">
        <f t="shared" si="396"/>
        <v>5672</v>
      </c>
      <c r="N1440" s="7">
        <v>0</v>
      </c>
      <c r="O1440" s="7">
        <f t="shared" si="397"/>
        <v>16795.55</v>
      </c>
      <c r="P1440" s="7">
        <v>25</v>
      </c>
      <c r="Q1440" s="7">
        <v>0</v>
      </c>
      <c r="R1440" s="7">
        <v>0</v>
      </c>
      <c r="S1440" s="7">
        <v>0</v>
      </c>
      <c r="T1440" s="7">
        <v>100</v>
      </c>
      <c r="U1440" s="7">
        <f t="shared" si="398"/>
        <v>7400.9372916666662</v>
      </c>
      <c r="V1440" s="7">
        <v>0</v>
      </c>
      <c r="W1440" s="7">
        <f t="shared" si="408"/>
        <v>7525.9372916666662</v>
      </c>
      <c r="X1440" s="7">
        <f t="shared" si="400"/>
        <v>4728</v>
      </c>
      <c r="Y1440" s="7">
        <f t="shared" si="406"/>
        <v>11352</v>
      </c>
      <c r="Z1440" s="7">
        <f t="shared" si="402"/>
        <v>67746.062708333338</v>
      </c>
      <c r="AA1440" s="7" t="s">
        <v>634</v>
      </c>
      <c r="AB1440" s="7">
        <v>2023</v>
      </c>
    </row>
    <row r="1441" spans="1:28" x14ac:dyDescent="0.25">
      <c r="A1441" s="7">
        <v>44</v>
      </c>
      <c r="B1441" s="7" t="s">
        <v>167</v>
      </c>
      <c r="C1441" s="7" t="s">
        <v>102</v>
      </c>
      <c r="D1441" s="7" t="s">
        <v>6</v>
      </c>
      <c r="E1441" s="7" t="s">
        <v>36</v>
      </c>
      <c r="F1441" s="7" t="s">
        <v>100</v>
      </c>
      <c r="G1441" s="7">
        <v>36000</v>
      </c>
      <c r="H1441" s="7">
        <f t="shared" si="403"/>
        <v>33872.400000000001</v>
      </c>
      <c r="I1441" s="7">
        <f t="shared" si="404"/>
        <v>1033.2</v>
      </c>
      <c r="J1441" s="7">
        <f t="shared" si="393"/>
        <v>2555.9999999999995</v>
      </c>
      <c r="K1441" s="7">
        <f t="shared" si="394"/>
        <v>396.00000000000006</v>
      </c>
      <c r="L1441" s="7">
        <f t="shared" si="395"/>
        <v>1094.4000000000001</v>
      </c>
      <c r="M1441" s="7">
        <f t="shared" si="396"/>
        <v>2552.4</v>
      </c>
      <c r="N1441" s="7">
        <v>0</v>
      </c>
      <c r="O1441" s="7">
        <f t="shared" si="397"/>
        <v>7632</v>
      </c>
      <c r="P1441" s="7">
        <v>25</v>
      </c>
      <c r="Q1441" s="7">
        <v>2000</v>
      </c>
      <c r="R1441" s="7">
        <v>0</v>
      </c>
      <c r="S1441" s="7">
        <v>30.01</v>
      </c>
      <c r="T1441" s="7">
        <v>100</v>
      </c>
      <c r="U1441" s="7">
        <f t="shared" si="398"/>
        <v>0</v>
      </c>
      <c r="V1441" s="7">
        <v>0</v>
      </c>
      <c r="W1441" s="7">
        <f t="shared" si="408"/>
        <v>2155.0100000000002</v>
      </c>
      <c r="X1441" s="7">
        <f t="shared" si="400"/>
        <v>2127.6000000000004</v>
      </c>
      <c r="Y1441" s="7">
        <f t="shared" si="406"/>
        <v>5108.3999999999996</v>
      </c>
      <c r="Z1441" s="7">
        <f t="shared" si="402"/>
        <v>31717.39</v>
      </c>
      <c r="AA1441" s="7" t="s">
        <v>634</v>
      </c>
      <c r="AB1441" s="7">
        <v>2023</v>
      </c>
    </row>
    <row r="1442" spans="1:28" x14ac:dyDescent="0.25">
      <c r="A1442" s="7">
        <v>45</v>
      </c>
      <c r="B1442" s="7" t="s">
        <v>169</v>
      </c>
      <c r="C1442" s="7" t="s">
        <v>102</v>
      </c>
      <c r="D1442" s="7" t="s">
        <v>6</v>
      </c>
      <c r="E1442" s="7" t="s">
        <v>36</v>
      </c>
      <c r="F1442" s="7" t="s">
        <v>100</v>
      </c>
      <c r="G1442" s="7">
        <v>36000</v>
      </c>
      <c r="H1442" s="7">
        <f t="shared" si="403"/>
        <v>33872.400000000001</v>
      </c>
      <c r="I1442" s="7">
        <f t="shared" si="404"/>
        <v>1033.2</v>
      </c>
      <c r="J1442" s="7">
        <f t="shared" si="393"/>
        <v>2555.9999999999995</v>
      </c>
      <c r="K1442" s="7">
        <f t="shared" si="394"/>
        <v>396.00000000000006</v>
      </c>
      <c r="L1442" s="7">
        <f t="shared" si="395"/>
        <v>1094.4000000000001</v>
      </c>
      <c r="M1442" s="7">
        <f t="shared" si="396"/>
        <v>2552.4</v>
      </c>
      <c r="N1442" s="7">
        <v>0</v>
      </c>
      <c r="O1442" s="7">
        <f t="shared" si="397"/>
        <v>7632</v>
      </c>
      <c r="P1442" s="7">
        <v>25</v>
      </c>
      <c r="Q1442" s="7">
        <v>0</v>
      </c>
      <c r="R1442" s="7">
        <v>0</v>
      </c>
      <c r="S1442" s="7">
        <v>0</v>
      </c>
      <c r="T1442" s="7">
        <v>100</v>
      </c>
      <c r="U1442" s="7">
        <f t="shared" si="398"/>
        <v>0</v>
      </c>
      <c r="V1442" s="7">
        <v>0</v>
      </c>
      <c r="W1442" s="7">
        <f t="shared" si="408"/>
        <v>125</v>
      </c>
      <c r="X1442" s="7">
        <f t="shared" si="400"/>
        <v>2127.6000000000004</v>
      </c>
      <c r="Y1442" s="7">
        <f t="shared" si="406"/>
        <v>5108.3999999999996</v>
      </c>
      <c r="Z1442" s="7">
        <f t="shared" si="402"/>
        <v>33747.4</v>
      </c>
      <c r="AA1442" s="7" t="s">
        <v>634</v>
      </c>
      <c r="AB1442" s="7">
        <v>2023</v>
      </c>
    </row>
    <row r="1443" spans="1:28" x14ac:dyDescent="0.25">
      <c r="A1443" s="7">
        <v>46</v>
      </c>
      <c r="B1443" s="7" t="s">
        <v>170</v>
      </c>
      <c r="C1443" s="7" t="s">
        <v>102</v>
      </c>
      <c r="D1443" s="7" t="s">
        <v>17</v>
      </c>
      <c r="E1443" s="7" t="s">
        <v>36</v>
      </c>
      <c r="F1443" s="7" t="s">
        <v>100</v>
      </c>
      <c r="G1443" s="7">
        <v>36000</v>
      </c>
      <c r="H1443" s="7">
        <f t="shared" si="403"/>
        <v>30847.5</v>
      </c>
      <c r="I1443" s="7">
        <f t="shared" si="404"/>
        <v>1033.2</v>
      </c>
      <c r="J1443" s="7">
        <f t="shared" si="393"/>
        <v>2555.9999999999995</v>
      </c>
      <c r="K1443" s="7">
        <f t="shared" si="394"/>
        <v>396.00000000000006</v>
      </c>
      <c r="L1443" s="7">
        <f t="shared" si="395"/>
        <v>1094.4000000000001</v>
      </c>
      <c r="M1443" s="7">
        <f t="shared" si="396"/>
        <v>2552.4</v>
      </c>
      <c r="N1443" s="7">
        <v>3024.9</v>
      </c>
      <c r="O1443" s="7">
        <f t="shared" si="397"/>
        <v>10656.9</v>
      </c>
      <c r="P1443" s="7">
        <v>25</v>
      </c>
      <c r="Q1443" s="7">
        <v>2296.96</v>
      </c>
      <c r="R1443" s="7">
        <v>0</v>
      </c>
      <c r="S1443" s="7">
        <v>1040.8900000000001</v>
      </c>
      <c r="T1443" s="7">
        <v>100</v>
      </c>
      <c r="U1443" s="7">
        <f t="shared" si="398"/>
        <v>0</v>
      </c>
      <c r="V1443" s="7">
        <v>0</v>
      </c>
      <c r="W1443" s="7">
        <f t="shared" si="408"/>
        <v>3462.8500000000004</v>
      </c>
      <c r="X1443" s="7">
        <f t="shared" si="400"/>
        <v>5152.5</v>
      </c>
      <c r="Y1443" s="7">
        <f t="shared" si="406"/>
        <v>5108.3999999999996</v>
      </c>
      <c r="Z1443" s="7">
        <f t="shared" si="402"/>
        <v>27384.65</v>
      </c>
      <c r="AA1443" s="7" t="s">
        <v>634</v>
      </c>
      <c r="AB1443" s="7">
        <v>2023</v>
      </c>
    </row>
    <row r="1444" spans="1:28" x14ac:dyDescent="0.25">
      <c r="A1444" s="7">
        <v>47</v>
      </c>
      <c r="B1444" s="7" t="s">
        <v>171</v>
      </c>
      <c r="C1444" s="7" t="s">
        <v>102</v>
      </c>
      <c r="D1444" s="7" t="s">
        <v>793</v>
      </c>
      <c r="E1444" s="7" t="s">
        <v>36</v>
      </c>
      <c r="F1444" s="7" t="s">
        <v>100</v>
      </c>
      <c r="G1444" s="7">
        <v>36000</v>
      </c>
      <c r="H1444" s="7">
        <f t="shared" si="403"/>
        <v>33872.400000000001</v>
      </c>
      <c r="I1444" s="7">
        <f t="shared" si="404"/>
        <v>1033.2</v>
      </c>
      <c r="J1444" s="7">
        <f t="shared" si="393"/>
        <v>2555.9999999999995</v>
      </c>
      <c r="K1444" s="7">
        <f t="shared" si="394"/>
        <v>396.00000000000006</v>
      </c>
      <c r="L1444" s="7">
        <f t="shared" si="395"/>
        <v>1094.4000000000001</v>
      </c>
      <c r="M1444" s="7">
        <f t="shared" si="396"/>
        <v>2552.4</v>
      </c>
      <c r="N1444" s="7">
        <v>0</v>
      </c>
      <c r="O1444" s="7">
        <f t="shared" si="397"/>
        <v>7632</v>
      </c>
      <c r="P1444" s="7">
        <v>25</v>
      </c>
      <c r="Q1444" s="7">
        <v>12995.45</v>
      </c>
      <c r="R1444" s="7">
        <v>0</v>
      </c>
      <c r="S1444" s="7">
        <v>759.86</v>
      </c>
      <c r="T1444" s="7">
        <v>100</v>
      </c>
      <c r="U1444" s="7">
        <f t="shared" si="398"/>
        <v>0</v>
      </c>
      <c r="V1444" s="7">
        <v>0</v>
      </c>
      <c r="W1444" s="7">
        <f t="shared" si="408"/>
        <v>13880.310000000001</v>
      </c>
      <c r="X1444" s="7">
        <f t="shared" si="400"/>
        <v>2127.6000000000004</v>
      </c>
      <c r="Y1444" s="7">
        <f t="shared" si="406"/>
        <v>5108.3999999999996</v>
      </c>
      <c r="Z1444" s="7">
        <f t="shared" si="402"/>
        <v>19992.089999999997</v>
      </c>
      <c r="AA1444" s="7" t="s">
        <v>634</v>
      </c>
      <c r="AB1444" s="7">
        <v>2023</v>
      </c>
    </row>
    <row r="1445" spans="1:28" x14ac:dyDescent="0.25">
      <c r="A1445" s="7">
        <v>48</v>
      </c>
      <c r="B1445" s="7" t="s">
        <v>172</v>
      </c>
      <c r="C1445" s="7" t="s">
        <v>102</v>
      </c>
      <c r="D1445" s="7" t="s">
        <v>6</v>
      </c>
      <c r="E1445" s="7" t="s">
        <v>26</v>
      </c>
      <c r="F1445" s="7" t="s">
        <v>100</v>
      </c>
      <c r="G1445" s="7">
        <v>46000</v>
      </c>
      <c r="H1445" s="7">
        <f t="shared" si="403"/>
        <v>43281.4</v>
      </c>
      <c r="I1445" s="7">
        <f t="shared" si="404"/>
        <v>1320.2</v>
      </c>
      <c r="J1445" s="7">
        <f t="shared" si="393"/>
        <v>3265.9999999999995</v>
      </c>
      <c r="K1445" s="7">
        <f t="shared" si="394"/>
        <v>506.00000000000006</v>
      </c>
      <c r="L1445" s="7">
        <f t="shared" si="395"/>
        <v>1398.4</v>
      </c>
      <c r="M1445" s="7">
        <f t="shared" si="396"/>
        <v>3261.4</v>
      </c>
      <c r="N1445" s="7">
        <v>0</v>
      </c>
      <c r="O1445" s="7">
        <f t="shared" si="397"/>
        <v>9752</v>
      </c>
      <c r="P1445" s="7">
        <v>25</v>
      </c>
      <c r="Q1445" s="7">
        <v>0</v>
      </c>
      <c r="R1445" s="7">
        <v>0</v>
      </c>
      <c r="S1445" s="7">
        <v>398.64</v>
      </c>
      <c r="T1445" s="7">
        <v>100</v>
      </c>
      <c r="U1445" s="7">
        <f t="shared" si="398"/>
        <v>1289.4598750000005</v>
      </c>
      <c r="V1445" s="7">
        <v>0</v>
      </c>
      <c r="W1445" s="7">
        <f t="shared" si="408"/>
        <v>1813.0998750000003</v>
      </c>
      <c r="X1445" s="7">
        <f t="shared" si="400"/>
        <v>2718.6000000000004</v>
      </c>
      <c r="Y1445" s="7">
        <f t="shared" si="406"/>
        <v>6527.4</v>
      </c>
      <c r="Z1445" s="7">
        <f t="shared" si="402"/>
        <v>41468.300125000002</v>
      </c>
      <c r="AA1445" s="7" t="s">
        <v>634</v>
      </c>
      <c r="AB1445" s="7">
        <v>2023</v>
      </c>
    </row>
    <row r="1446" spans="1:28" x14ac:dyDescent="0.25">
      <c r="A1446" s="7">
        <v>49</v>
      </c>
      <c r="B1446" s="7" t="s">
        <v>798</v>
      </c>
      <c r="C1446" s="7" t="s">
        <v>102</v>
      </c>
      <c r="D1446" s="7" t="s">
        <v>12</v>
      </c>
      <c r="E1446" s="7" t="s">
        <v>26</v>
      </c>
      <c r="F1446" s="7" t="s">
        <v>100</v>
      </c>
      <c r="G1446" s="7">
        <v>46000</v>
      </c>
      <c r="H1446" s="7">
        <f>+G1446-(I1446+L1446+N1446)</f>
        <v>43281.4</v>
      </c>
      <c r="I1446" s="7">
        <f t="shared" si="404"/>
        <v>1320.2</v>
      </c>
      <c r="J1446" s="7">
        <f t="shared" si="393"/>
        <v>3265.9999999999995</v>
      </c>
      <c r="K1446" s="7">
        <f t="shared" si="394"/>
        <v>506.00000000000006</v>
      </c>
      <c r="L1446" s="7">
        <f t="shared" si="395"/>
        <v>1398.4</v>
      </c>
      <c r="M1446" s="7">
        <f t="shared" si="396"/>
        <v>3261.4</v>
      </c>
      <c r="N1446" s="7">
        <v>0</v>
      </c>
      <c r="O1446" s="7">
        <f>+I1446+J1446+K1446+L1446+M1446+N1446</f>
        <v>9752</v>
      </c>
      <c r="P1446" s="7">
        <v>25</v>
      </c>
      <c r="Q1446" s="7">
        <v>0</v>
      </c>
      <c r="R1446" s="7">
        <v>0</v>
      </c>
      <c r="S1446" s="7">
        <v>734.64</v>
      </c>
      <c r="T1446" s="7">
        <v>100</v>
      </c>
      <c r="U1446" s="7">
        <f t="shared" si="398"/>
        <v>1289.4598750000005</v>
      </c>
      <c r="V1446" s="7">
        <v>0</v>
      </c>
      <c r="W1446" s="7">
        <f>P1446+Q1446+R1446+S1446+T1446+U1446</f>
        <v>2149.0998750000003</v>
      </c>
      <c r="X1446" s="7">
        <f t="shared" si="400"/>
        <v>2718.6000000000004</v>
      </c>
      <c r="Y1446" s="7">
        <f>+J1446+M1446</f>
        <v>6527.4</v>
      </c>
      <c r="Z1446" s="7">
        <f>+G1446-(W1446+X1446)</f>
        <v>41132.300125000002</v>
      </c>
      <c r="AA1446" s="7" t="s">
        <v>634</v>
      </c>
      <c r="AB1446" s="7">
        <v>2023</v>
      </c>
    </row>
    <row r="1447" spans="1:28" x14ac:dyDescent="0.25">
      <c r="A1447" s="7">
        <v>50</v>
      </c>
      <c r="B1447" s="7" t="s">
        <v>799</v>
      </c>
      <c r="C1447" s="7" t="s">
        <v>102</v>
      </c>
      <c r="D1447" s="7" t="s">
        <v>6</v>
      </c>
      <c r="E1447" s="7" t="s">
        <v>26</v>
      </c>
      <c r="F1447" s="7" t="s">
        <v>100</v>
      </c>
      <c r="G1447" s="7">
        <v>36000</v>
      </c>
      <c r="H1447" s="7">
        <f>+G1447-(I1447+L1447+N1447)</f>
        <v>33872.400000000001</v>
      </c>
      <c r="I1447" s="7">
        <f t="shared" si="404"/>
        <v>1033.2</v>
      </c>
      <c r="J1447" s="7">
        <f t="shared" si="393"/>
        <v>2555.9999999999995</v>
      </c>
      <c r="K1447" s="7">
        <f t="shared" si="394"/>
        <v>396.00000000000006</v>
      </c>
      <c r="L1447" s="7">
        <f t="shared" si="395"/>
        <v>1094.4000000000001</v>
      </c>
      <c r="M1447" s="7">
        <f t="shared" si="396"/>
        <v>2552.4</v>
      </c>
      <c r="N1447" s="7">
        <v>0</v>
      </c>
      <c r="O1447" s="7">
        <f>+I1447+J1447+K1447+L1447+M1447+N1447</f>
        <v>7632</v>
      </c>
      <c r="P1447" s="7">
        <v>25</v>
      </c>
      <c r="Q1447" s="7">
        <v>0</v>
      </c>
      <c r="R1447" s="7">
        <v>0</v>
      </c>
      <c r="S1447" s="7">
        <v>0</v>
      </c>
      <c r="T1447" s="7">
        <v>100</v>
      </c>
      <c r="U1447" s="7">
        <f t="shared" si="398"/>
        <v>0</v>
      </c>
      <c r="V1447" s="7">
        <v>0</v>
      </c>
      <c r="W1447" s="7">
        <f>P1447+Q1447+R1447+S1447+T1447+U1447</f>
        <v>125</v>
      </c>
      <c r="X1447" s="7">
        <f t="shared" si="400"/>
        <v>2127.6000000000004</v>
      </c>
      <c r="Y1447" s="7">
        <f>+J1447+M1447</f>
        <v>5108.3999999999996</v>
      </c>
      <c r="Z1447" s="7">
        <f>+G1447-(W1447+X1447)</f>
        <v>33747.4</v>
      </c>
      <c r="AA1447" s="7" t="s">
        <v>634</v>
      </c>
      <c r="AB1447" s="7">
        <v>2023</v>
      </c>
    </row>
    <row r="1448" spans="1:28" x14ac:dyDescent="0.25">
      <c r="A1448" s="7">
        <v>51</v>
      </c>
      <c r="B1448" s="7" t="s">
        <v>173</v>
      </c>
      <c r="C1448" s="7" t="s">
        <v>102</v>
      </c>
      <c r="D1448" s="7" t="s">
        <v>6</v>
      </c>
      <c r="E1448" s="7" t="s">
        <v>26</v>
      </c>
      <c r="F1448" s="7" t="s">
        <v>100</v>
      </c>
      <c r="G1448" s="7">
        <v>36000</v>
      </c>
      <c r="H1448" s="7">
        <f t="shared" si="403"/>
        <v>32359.95</v>
      </c>
      <c r="I1448" s="7">
        <f t="shared" si="404"/>
        <v>1033.2</v>
      </c>
      <c r="J1448" s="7">
        <f t="shared" si="393"/>
        <v>2555.9999999999995</v>
      </c>
      <c r="K1448" s="7">
        <f t="shared" si="394"/>
        <v>396.00000000000006</v>
      </c>
      <c r="L1448" s="7">
        <f t="shared" si="395"/>
        <v>1094.4000000000001</v>
      </c>
      <c r="M1448" s="7">
        <f t="shared" si="396"/>
        <v>2552.4</v>
      </c>
      <c r="N1448" s="7">
        <v>1512.45</v>
      </c>
      <c r="O1448" s="7">
        <f t="shared" si="397"/>
        <v>9144.4500000000007</v>
      </c>
      <c r="P1448" s="7">
        <v>25</v>
      </c>
      <c r="Q1448" s="7">
        <v>0</v>
      </c>
      <c r="R1448" s="7">
        <v>0</v>
      </c>
      <c r="S1448" s="7">
        <v>0</v>
      </c>
      <c r="T1448" s="7">
        <v>100</v>
      </c>
      <c r="U1448" s="7">
        <f t="shared" si="398"/>
        <v>0</v>
      </c>
      <c r="V1448" s="7">
        <v>0</v>
      </c>
      <c r="W1448" s="7">
        <f t="shared" si="408"/>
        <v>125</v>
      </c>
      <c r="X1448" s="7">
        <f t="shared" si="400"/>
        <v>3640.05</v>
      </c>
      <c r="Y1448" s="7">
        <f t="shared" si="406"/>
        <v>5108.3999999999996</v>
      </c>
      <c r="Z1448" s="7">
        <f t="shared" si="402"/>
        <v>32234.95</v>
      </c>
      <c r="AA1448" s="7" t="s">
        <v>634</v>
      </c>
      <c r="AB1448" s="7">
        <v>2023</v>
      </c>
    </row>
    <row r="1449" spans="1:28" x14ac:dyDescent="0.25">
      <c r="A1449" s="7">
        <v>52</v>
      </c>
      <c r="B1449" s="7" t="s">
        <v>174</v>
      </c>
      <c r="C1449" s="7" t="s">
        <v>102</v>
      </c>
      <c r="D1449" s="7" t="s">
        <v>6</v>
      </c>
      <c r="E1449" s="7" t="s">
        <v>26</v>
      </c>
      <c r="F1449" s="7" t="s">
        <v>100</v>
      </c>
      <c r="G1449" s="7">
        <v>46000</v>
      </c>
      <c r="H1449" s="7">
        <f t="shared" si="403"/>
        <v>43281.4</v>
      </c>
      <c r="I1449" s="7">
        <f t="shared" si="404"/>
        <v>1320.2</v>
      </c>
      <c r="J1449" s="7">
        <f t="shared" si="393"/>
        <v>3265.9999999999995</v>
      </c>
      <c r="K1449" s="7">
        <f t="shared" si="394"/>
        <v>506.00000000000006</v>
      </c>
      <c r="L1449" s="7">
        <f t="shared" si="395"/>
        <v>1398.4</v>
      </c>
      <c r="M1449" s="7">
        <f t="shared" si="396"/>
        <v>3261.4</v>
      </c>
      <c r="N1449" s="7">
        <v>0</v>
      </c>
      <c r="O1449" s="7">
        <f t="shared" si="397"/>
        <v>9752</v>
      </c>
      <c r="P1449" s="7">
        <v>25</v>
      </c>
      <c r="Q1449" s="7">
        <v>0</v>
      </c>
      <c r="R1449" s="7">
        <v>0</v>
      </c>
      <c r="S1449" s="7">
        <v>1240.3</v>
      </c>
      <c r="T1449" s="7">
        <v>100</v>
      </c>
      <c r="U1449" s="7">
        <f t="shared" si="398"/>
        <v>1289.4598750000005</v>
      </c>
      <c r="V1449" s="7">
        <v>0</v>
      </c>
      <c r="W1449" s="7">
        <f t="shared" si="408"/>
        <v>2654.7598750000006</v>
      </c>
      <c r="X1449" s="7">
        <f t="shared" si="400"/>
        <v>2718.6000000000004</v>
      </c>
      <c r="Y1449" s="7">
        <f t="shared" si="406"/>
        <v>6527.4</v>
      </c>
      <c r="Z1449" s="7">
        <f t="shared" si="402"/>
        <v>40626.640124999998</v>
      </c>
      <c r="AA1449" s="7" t="s">
        <v>634</v>
      </c>
      <c r="AB1449" s="7">
        <v>2023</v>
      </c>
    </row>
    <row r="1450" spans="1:28" x14ac:dyDescent="0.25">
      <c r="A1450" s="7">
        <v>53</v>
      </c>
      <c r="B1450" s="7" t="s">
        <v>176</v>
      </c>
      <c r="C1450" s="7" t="s">
        <v>102</v>
      </c>
      <c r="D1450" s="7" t="s">
        <v>6</v>
      </c>
      <c r="E1450" s="7" t="s">
        <v>26</v>
      </c>
      <c r="F1450" s="7" t="s">
        <v>100</v>
      </c>
      <c r="G1450" s="7">
        <v>36000</v>
      </c>
      <c r="H1450" s="7">
        <f t="shared" si="403"/>
        <v>33872.400000000001</v>
      </c>
      <c r="I1450" s="7">
        <f t="shared" si="404"/>
        <v>1033.2</v>
      </c>
      <c r="J1450" s="7">
        <f t="shared" si="393"/>
        <v>2555.9999999999995</v>
      </c>
      <c r="K1450" s="7">
        <f t="shared" si="394"/>
        <v>396.00000000000006</v>
      </c>
      <c r="L1450" s="7">
        <f t="shared" si="395"/>
        <v>1094.4000000000001</v>
      </c>
      <c r="M1450" s="7">
        <f t="shared" si="396"/>
        <v>2552.4</v>
      </c>
      <c r="N1450" s="7">
        <v>0</v>
      </c>
      <c r="O1450" s="7">
        <f t="shared" si="397"/>
        <v>7632</v>
      </c>
      <c r="P1450" s="7">
        <v>25</v>
      </c>
      <c r="Q1450" s="7">
        <v>0</v>
      </c>
      <c r="R1450" s="7">
        <v>0</v>
      </c>
      <c r="S1450" s="7">
        <v>398.64</v>
      </c>
      <c r="T1450" s="7">
        <v>100</v>
      </c>
      <c r="U1450" s="7">
        <f t="shared" si="398"/>
        <v>0</v>
      </c>
      <c r="V1450" s="7">
        <v>0</v>
      </c>
      <c r="W1450" s="7">
        <f t="shared" si="408"/>
        <v>523.64</v>
      </c>
      <c r="X1450" s="7">
        <f t="shared" si="400"/>
        <v>2127.6000000000004</v>
      </c>
      <c r="Y1450" s="7">
        <f t="shared" si="406"/>
        <v>5108.3999999999996</v>
      </c>
      <c r="Z1450" s="7">
        <f t="shared" si="402"/>
        <v>33348.76</v>
      </c>
      <c r="AA1450" s="7" t="s">
        <v>634</v>
      </c>
      <c r="AB1450" s="7">
        <v>2023</v>
      </c>
    </row>
    <row r="1451" spans="1:28" x14ac:dyDescent="0.25">
      <c r="A1451" s="7">
        <v>54</v>
      </c>
      <c r="B1451" s="7" t="s">
        <v>177</v>
      </c>
      <c r="C1451" s="7" t="s">
        <v>102</v>
      </c>
      <c r="D1451" s="7" t="s">
        <v>22</v>
      </c>
      <c r="E1451" s="7" t="s">
        <v>26</v>
      </c>
      <c r="F1451" s="7" t="s">
        <v>100</v>
      </c>
      <c r="G1451" s="7">
        <v>46000</v>
      </c>
      <c r="H1451" s="7">
        <f t="shared" si="403"/>
        <v>43281.4</v>
      </c>
      <c r="I1451" s="7">
        <f t="shared" si="404"/>
        <v>1320.2</v>
      </c>
      <c r="J1451" s="7">
        <f t="shared" si="393"/>
        <v>3265.9999999999995</v>
      </c>
      <c r="K1451" s="7">
        <f t="shared" si="394"/>
        <v>506.00000000000006</v>
      </c>
      <c r="L1451" s="7">
        <f t="shared" si="395"/>
        <v>1398.4</v>
      </c>
      <c r="M1451" s="7">
        <f t="shared" si="396"/>
        <v>3261.4</v>
      </c>
      <c r="N1451" s="7">
        <v>0</v>
      </c>
      <c r="O1451" s="7">
        <f t="shared" si="397"/>
        <v>9752</v>
      </c>
      <c r="P1451" s="7">
        <v>25</v>
      </c>
      <c r="Q1451" s="7">
        <v>0</v>
      </c>
      <c r="R1451" s="7">
        <v>0</v>
      </c>
      <c r="S1451" s="7">
        <v>438.65</v>
      </c>
      <c r="T1451" s="7">
        <v>100</v>
      </c>
      <c r="U1451" s="7">
        <f t="shared" si="398"/>
        <v>1289.4598750000005</v>
      </c>
      <c r="V1451" s="7">
        <v>0</v>
      </c>
      <c r="W1451" s="7">
        <f t="shared" si="408"/>
        <v>1853.1098750000006</v>
      </c>
      <c r="X1451" s="7">
        <f t="shared" si="400"/>
        <v>2718.6000000000004</v>
      </c>
      <c r="Y1451" s="7">
        <f t="shared" si="406"/>
        <v>6527.4</v>
      </c>
      <c r="Z1451" s="7">
        <f t="shared" si="402"/>
        <v>41428.290125</v>
      </c>
      <c r="AA1451" s="7" t="s">
        <v>634</v>
      </c>
      <c r="AB1451" s="7">
        <v>2023</v>
      </c>
    </row>
    <row r="1452" spans="1:28" x14ac:dyDescent="0.25">
      <c r="A1452" s="7">
        <v>55</v>
      </c>
      <c r="B1452" s="7" t="s">
        <v>178</v>
      </c>
      <c r="C1452" s="7" t="s">
        <v>103</v>
      </c>
      <c r="D1452" s="7" t="s">
        <v>6</v>
      </c>
      <c r="E1452" s="7" t="s">
        <v>32</v>
      </c>
      <c r="F1452" s="7" t="s">
        <v>100</v>
      </c>
      <c r="G1452" s="7">
        <v>26000</v>
      </c>
      <c r="H1452" s="7">
        <f>+G1452-(I1452+L1452+N1452)</f>
        <v>24463.4</v>
      </c>
      <c r="I1452" s="7">
        <f t="shared" si="404"/>
        <v>746.2</v>
      </c>
      <c r="J1452" s="7">
        <f t="shared" si="393"/>
        <v>1845.9999999999998</v>
      </c>
      <c r="K1452" s="7">
        <f t="shared" si="394"/>
        <v>286.00000000000006</v>
      </c>
      <c r="L1452" s="7">
        <f t="shared" si="395"/>
        <v>790.4</v>
      </c>
      <c r="M1452" s="7">
        <f t="shared" si="396"/>
        <v>1843.4</v>
      </c>
      <c r="N1452" s="7">
        <v>0</v>
      </c>
      <c r="O1452" s="7">
        <f>+I1452+J1452+K1452+L1452+M1452+N1452</f>
        <v>5512</v>
      </c>
      <c r="P1452" s="7">
        <v>25</v>
      </c>
      <c r="Q1452" s="7">
        <v>0</v>
      </c>
      <c r="R1452" s="7">
        <v>0</v>
      </c>
      <c r="S1452" s="7">
        <v>0</v>
      </c>
      <c r="T1452" s="7">
        <v>100</v>
      </c>
      <c r="U1452" s="7">
        <f t="shared" si="398"/>
        <v>0</v>
      </c>
      <c r="V1452" s="7">
        <v>0</v>
      </c>
      <c r="W1452" s="7">
        <f t="shared" si="408"/>
        <v>125</v>
      </c>
      <c r="X1452" s="7">
        <f t="shared" si="400"/>
        <v>1536.6</v>
      </c>
      <c r="Y1452" s="7">
        <f t="shared" si="406"/>
        <v>3689.3999999999996</v>
      </c>
      <c r="Z1452" s="7">
        <f t="shared" si="402"/>
        <v>24338.400000000001</v>
      </c>
      <c r="AA1452" s="7" t="s">
        <v>634</v>
      </c>
      <c r="AB1452" s="7">
        <v>2023</v>
      </c>
    </row>
    <row r="1453" spans="1:28" x14ac:dyDescent="0.25">
      <c r="A1453" s="7">
        <v>56</v>
      </c>
      <c r="B1453" s="7" t="s">
        <v>817</v>
      </c>
      <c r="C1453" s="7" t="s">
        <v>102</v>
      </c>
      <c r="D1453" s="7" t="s">
        <v>793</v>
      </c>
      <c r="E1453" s="7" t="s">
        <v>33</v>
      </c>
      <c r="F1453" s="7" t="s">
        <v>100</v>
      </c>
      <c r="G1453" s="7">
        <v>30000</v>
      </c>
      <c r="H1453" s="7">
        <f t="shared" si="403"/>
        <v>28227</v>
      </c>
      <c r="I1453" s="7">
        <f t="shared" si="404"/>
        <v>861</v>
      </c>
      <c r="J1453" s="7">
        <f t="shared" si="393"/>
        <v>2130</v>
      </c>
      <c r="K1453" s="7">
        <f t="shared" si="394"/>
        <v>330.00000000000006</v>
      </c>
      <c r="L1453" s="7">
        <f t="shared" si="395"/>
        <v>912</v>
      </c>
      <c r="M1453" s="7">
        <f t="shared" si="396"/>
        <v>2127</v>
      </c>
      <c r="N1453" s="7">
        <v>0</v>
      </c>
      <c r="O1453" s="7">
        <f t="shared" ref="O1453:O1460" si="409">+I1453+J1453+K1453+L1453+M1453+N1453</f>
        <v>6360</v>
      </c>
      <c r="P1453" s="7">
        <v>25</v>
      </c>
      <c r="Q1453" s="7">
        <v>0</v>
      </c>
      <c r="R1453" s="7">
        <v>0</v>
      </c>
      <c r="S1453" s="7">
        <v>0</v>
      </c>
      <c r="T1453" s="7">
        <v>100</v>
      </c>
      <c r="U1453" s="7">
        <f t="shared" si="398"/>
        <v>0</v>
      </c>
      <c r="V1453" s="7">
        <v>0</v>
      </c>
      <c r="W1453" s="7">
        <f t="shared" si="408"/>
        <v>125</v>
      </c>
      <c r="X1453" s="7">
        <f t="shared" si="400"/>
        <v>1773</v>
      </c>
      <c r="Y1453" s="7">
        <f t="shared" si="406"/>
        <v>4257</v>
      </c>
      <c r="Z1453" s="7">
        <f t="shared" si="402"/>
        <v>28102</v>
      </c>
      <c r="AA1453" s="7" t="s">
        <v>634</v>
      </c>
      <c r="AB1453" s="7">
        <v>2023</v>
      </c>
    </row>
    <row r="1454" spans="1:28" x14ac:dyDescent="0.25">
      <c r="A1454" s="7">
        <v>57</v>
      </c>
      <c r="B1454" s="7" t="s">
        <v>818</v>
      </c>
      <c r="C1454" s="7" t="s">
        <v>102</v>
      </c>
      <c r="D1454" s="7" t="s">
        <v>793</v>
      </c>
      <c r="E1454" s="7" t="s">
        <v>32</v>
      </c>
      <c r="F1454" s="7" t="s">
        <v>100</v>
      </c>
      <c r="G1454" s="7">
        <v>30000</v>
      </c>
      <c r="H1454" s="7">
        <f t="shared" si="403"/>
        <v>28227</v>
      </c>
      <c r="I1454" s="7">
        <f t="shared" si="404"/>
        <v>861</v>
      </c>
      <c r="J1454" s="7">
        <f t="shared" si="393"/>
        <v>2130</v>
      </c>
      <c r="K1454" s="7">
        <f t="shared" si="394"/>
        <v>330.00000000000006</v>
      </c>
      <c r="L1454" s="7">
        <f t="shared" si="395"/>
        <v>912</v>
      </c>
      <c r="M1454" s="7">
        <f t="shared" si="396"/>
        <v>2127</v>
      </c>
      <c r="N1454" s="7">
        <v>0</v>
      </c>
      <c r="O1454" s="7">
        <f t="shared" si="409"/>
        <v>6360</v>
      </c>
      <c r="P1454" s="7">
        <v>25</v>
      </c>
      <c r="Q1454" s="7">
        <v>0</v>
      </c>
      <c r="R1454" s="7">
        <v>0</v>
      </c>
      <c r="S1454" s="7">
        <v>0</v>
      </c>
      <c r="T1454" s="7">
        <v>100</v>
      </c>
      <c r="U1454" s="7">
        <f t="shared" si="398"/>
        <v>0</v>
      </c>
      <c r="V1454" s="7">
        <v>0</v>
      </c>
      <c r="W1454" s="7">
        <f t="shared" si="408"/>
        <v>125</v>
      </c>
      <c r="X1454" s="7">
        <f t="shared" si="400"/>
        <v>1773</v>
      </c>
      <c r="Y1454" s="7">
        <f t="shared" si="406"/>
        <v>4257</v>
      </c>
      <c r="Z1454" s="7">
        <f t="shared" si="402"/>
        <v>28102</v>
      </c>
      <c r="AA1454" s="7" t="s">
        <v>634</v>
      </c>
      <c r="AB1454" s="7">
        <v>2023</v>
      </c>
    </row>
    <row r="1455" spans="1:28" x14ac:dyDescent="0.25">
      <c r="A1455" s="7">
        <v>58</v>
      </c>
      <c r="B1455" s="7" t="s">
        <v>819</v>
      </c>
      <c r="C1455" s="7" t="s">
        <v>103</v>
      </c>
      <c r="D1455" s="7" t="s">
        <v>6</v>
      </c>
      <c r="E1455" s="7" t="s">
        <v>32</v>
      </c>
      <c r="F1455" s="7" t="s">
        <v>100</v>
      </c>
      <c r="G1455" s="7">
        <v>30000</v>
      </c>
      <c r="H1455" s="7">
        <f>+G1455-(I1455+L1455+N1455)</f>
        <v>28227</v>
      </c>
      <c r="I1455" s="7">
        <f t="shared" si="404"/>
        <v>861</v>
      </c>
      <c r="J1455" s="7">
        <f t="shared" si="393"/>
        <v>2130</v>
      </c>
      <c r="K1455" s="7">
        <f t="shared" si="394"/>
        <v>330.00000000000006</v>
      </c>
      <c r="L1455" s="7">
        <f t="shared" si="395"/>
        <v>912</v>
      </c>
      <c r="M1455" s="7">
        <f t="shared" si="396"/>
        <v>2127</v>
      </c>
      <c r="N1455" s="7">
        <v>0</v>
      </c>
      <c r="O1455" s="7">
        <f t="shared" si="409"/>
        <v>6360</v>
      </c>
      <c r="P1455" s="7">
        <v>25</v>
      </c>
      <c r="Q1455" s="7">
        <v>0</v>
      </c>
      <c r="R1455" s="7">
        <v>0</v>
      </c>
      <c r="S1455" s="7">
        <v>0</v>
      </c>
      <c r="T1455" s="7">
        <v>100</v>
      </c>
      <c r="U1455" s="7">
        <f t="shared" si="398"/>
        <v>0</v>
      </c>
      <c r="V1455" s="7">
        <v>0</v>
      </c>
      <c r="W1455" s="7">
        <f t="shared" si="408"/>
        <v>125</v>
      </c>
      <c r="X1455" s="7">
        <f t="shared" si="400"/>
        <v>1773</v>
      </c>
      <c r="Y1455" s="7">
        <f t="shared" si="406"/>
        <v>4257</v>
      </c>
      <c r="Z1455" s="7">
        <f t="shared" si="402"/>
        <v>28102</v>
      </c>
      <c r="AA1455" s="7" t="s">
        <v>634</v>
      </c>
      <c r="AB1455" s="7">
        <v>2023</v>
      </c>
    </row>
    <row r="1456" spans="1:28" x14ac:dyDescent="0.25">
      <c r="A1456" s="7">
        <v>59</v>
      </c>
      <c r="B1456" s="7" t="s">
        <v>820</v>
      </c>
      <c r="C1456" s="7" t="s">
        <v>102</v>
      </c>
      <c r="D1456" s="7" t="s">
        <v>821</v>
      </c>
      <c r="E1456" s="7" t="s">
        <v>32</v>
      </c>
      <c r="F1456" s="7" t="s">
        <v>100</v>
      </c>
      <c r="G1456" s="7">
        <v>30000</v>
      </c>
      <c r="H1456" s="7">
        <f t="shared" si="403"/>
        <v>28227</v>
      </c>
      <c r="I1456" s="7">
        <f t="shared" si="404"/>
        <v>861</v>
      </c>
      <c r="J1456" s="7">
        <f t="shared" si="393"/>
        <v>2130</v>
      </c>
      <c r="K1456" s="7">
        <f t="shared" si="394"/>
        <v>330.00000000000006</v>
      </c>
      <c r="L1456" s="7">
        <f t="shared" si="395"/>
        <v>912</v>
      </c>
      <c r="M1456" s="7">
        <f t="shared" si="396"/>
        <v>2127</v>
      </c>
      <c r="N1456" s="7">
        <v>0</v>
      </c>
      <c r="O1456" s="7">
        <f t="shared" si="409"/>
        <v>6360</v>
      </c>
      <c r="P1456" s="7">
        <v>25</v>
      </c>
      <c r="Q1456" s="7">
        <v>0</v>
      </c>
      <c r="R1456" s="7">
        <v>0</v>
      </c>
      <c r="S1456" s="7">
        <v>0</v>
      </c>
      <c r="T1456" s="7">
        <v>100</v>
      </c>
      <c r="U1456" s="7">
        <f t="shared" si="398"/>
        <v>0</v>
      </c>
      <c r="V1456" s="7">
        <v>0</v>
      </c>
      <c r="W1456" s="7">
        <f t="shared" si="408"/>
        <v>125</v>
      </c>
      <c r="X1456" s="7">
        <f t="shared" si="400"/>
        <v>1773</v>
      </c>
      <c r="Y1456" s="7">
        <f t="shared" si="406"/>
        <v>4257</v>
      </c>
      <c r="Z1456" s="7">
        <f t="shared" si="402"/>
        <v>28102</v>
      </c>
      <c r="AA1456" s="7" t="s">
        <v>634</v>
      </c>
      <c r="AB1456" s="7">
        <v>2023</v>
      </c>
    </row>
    <row r="1457" spans="1:28" x14ac:dyDescent="0.25">
      <c r="A1457" s="7">
        <v>60</v>
      </c>
      <c r="B1457" s="7" t="s">
        <v>822</v>
      </c>
      <c r="C1457" s="7" t="s">
        <v>103</v>
      </c>
      <c r="D1457" s="7" t="s">
        <v>12</v>
      </c>
      <c r="E1457" s="7" t="s">
        <v>32</v>
      </c>
      <c r="F1457" s="7" t="s">
        <v>100</v>
      </c>
      <c r="G1457" s="7">
        <v>46000</v>
      </c>
      <c r="H1457" s="7">
        <f t="shared" si="403"/>
        <v>43281.4</v>
      </c>
      <c r="I1457" s="7">
        <f t="shared" si="404"/>
        <v>1320.2</v>
      </c>
      <c r="J1457" s="7">
        <f t="shared" si="393"/>
        <v>3265.9999999999995</v>
      </c>
      <c r="K1457" s="7">
        <f t="shared" si="394"/>
        <v>506.00000000000006</v>
      </c>
      <c r="L1457" s="7">
        <f t="shared" si="395"/>
        <v>1398.4</v>
      </c>
      <c r="M1457" s="7">
        <f t="shared" si="396"/>
        <v>3261.4</v>
      </c>
      <c r="N1457" s="7">
        <v>0</v>
      </c>
      <c r="O1457" s="7">
        <f t="shared" si="409"/>
        <v>9752</v>
      </c>
      <c r="P1457" s="7">
        <v>25</v>
      </c>
      <c r="Q1457" s="7">
        <v>0</v>
      </c>
      <c r="R1457" s="7">
        <v>0</v>
      </c>
      <c r="S1457" s="7">
        <v>654.62</v>
      </c>
      <c r="T1457" s="7">
        <v>100</v>
      </c>
      <c r="U1457" s="7">
        <f t="shared" si="398"/>
        <v>1289.4598750000005</v>
      </c>
      <c r="V1457" s="7">
        <v>0</v>
      </c>
      <c r="W1457" s="7">
        <f t="shared" si="408"/>
        <v>2069.0798750000004</v>
      </c>
      <c r="X1457" s="7">
        <f t="shared" si="400"/>
        <v>2718.6000000000004</v>
      </c>
      <c r="Y1457" s="7">
        <f t="shared" si="406"/>
        <v>6527.4</v>
      </c>
      <c r="Z1457" s="7">
        <f t="shared" si="402"/>
        <v>41212.320124999998</v>
      </c>
      <c r="AA1457" s="7" t="s">
        <v>634</v>
      </c>
      <c r="AB1457" s="7">
        <v>2023</v>
      </c>
    </row>
    <row r="1458" spans="1:28" x14ac:dyDescent="0.25">
      <c r="A1458" s="7">
        <v>61</v>
      </c>
      <c r="B1458" s="7" t="s">
        <v>823</v>
      </c>
      <c r="C1458" s="7" t="s">
        <v>102</v>
      </c>
      <c r="D1458" s="7" t="s">
        <v>94</v>
      </c>
      <c r="E1458" s="7" t="s">
        <v>32</v>
      </c>
      <c r="F1458" s="7" t="s">
        <v>100</v>
      </c>
      <c r="G1458" s="7">
        <v>36000</v>
      </c>
      <c r="H1458" s="7">
        <f t="shared" si="403"/>
        <v>33872.400000000001</v>
      </c>
      <c r="I1458" s="7">
        <f t="shared" si="404"/>
        <v>1033.2</v>
      </c>
      <c r="J1458" s="7">
        <f t="shared" si="393"/>
        <v>2555.9999999999995</v>
      </c>
      <c r="K1458" s="7">
        <f t="shared" si="394"/>
        <v>396.00000000000006</v>
      </c>
      <c r="L1458" s="7">
        <f t="shared" si="395"/>
        <v>1094.4000000000001</v>
      </c>
      <c r="M1458" s="7">
        <f t="shared" si="396"/>
        <v>2552.4</v>
      </c>
      <c r="N1458" s="7">
        <v>0</v>
      </c>
      <c r="O1458" s="7">
        <f t="shared" si="409"/>
        <v>7632</v>
      </c>
      <c r="P1458" s="7">
        <v>25</v>
      </c>
      <c r="Q1458" s="7">
        <v>0</v>
      </c>
      <c r="R1458" s="7">
        <v>0</v>
      </c>
      <c r="S1458" s="7">
        <v>0</v>
      </c>
      <c r="T1458" s="7">
        <v>100</v>
      </c>
      <c r="U1458" s="7">
        <f t="shared" si="398"/>
        <v>0</v>
      </c>
      <c r="V1458" s="7">
        <v>0</v>
      </c>
      <c r="W1458" s="7">
        <f t="shared" si="408"/>
        <v>125</v>
      </c>
      <c r="X1458" s="7">
        <f t="shared" si="400"/>
        <v>2127.6000000000004</v>
      </c>
      <c r="Y1458" s="7">
        <f t="shared" si="406"/>
        <v>5108.3999999999996</v>
      </c>
      <c r="Z1458" s="7">
        <f t="shared" si="402"/>
        <v>33747.4</v>
      </c>
      <c r="AA1458" s="7" t="s">
        <v>634</v>
      </c>
      <c r="AB1458" s="7">
        <v>2023</v>
      </c>
    </row>
    <row r="1459" spans="1:28" x14ac:dyDescent="0.25">
      <c r="A1459" s="7">
        <v>62</v>
      </c>
      <c r="B1459" s="7" t="s">
        <v>824</v>
      </c>
      <c r="C1459" s="7" t="s">
        <v>103</v>
      </c>
      <c r="D1459" s="7" t="s">
        <v>22</v>
      </c>
      <c r="E1459" s="7" t="s">
        <v>32</v>
      </c>
      <c r="F1459" s="7" t="s">
        <v>100</v>
      </c>
      <c r="G1459" s="7">
        <v>36000</v>
      </c>
      <c r="H1459" s="7">
        <f t="shared" si="403"/>
        <v>33872.400000000001</v>
      </c>
      <c r="I1459" s="7">
        <f t="shared" si="404"/>
        <v>1033.2</v>
      </c>
      <c r="J1459" s="7">
        <f t="shared" si="393"/>
        <v>2555.9999999999995</v>
      </c>
      <c r="K1459" s="7">
        <f t="shared" si="394"/>
        <v>396.00000000000006</v>
      </c>
      <c r="L1459" s="7">
        <f t="shared" si="395"/>
        <v>1094.4000000000001</v>
      </c>
      <c r="M1459" s="7">
        <f t="shared" si="396"/>
        <v>2552.4</v>
      </c>
      <c r="N1459" s="7">
        <v>0</v>
      </c>
      <c r="O1459" s="7">
        <f t="shared" si="409"/>
        <v>7632</v>
      </c>
      <c r="P1459" s="7">
        <v>25</v>
      </c>
      <c r="Q1459" s="7">
        <v>0</v>
      </c>
      <c r="R1459" s="7">
        <v>0</v>
      </c>
      <c r="S1459" s="7">
        <v>659.21</v>
      </c>
      <c r="T1459" s="7">
        <v>100</v>
      </c>
      <c r="U1459" s="7">
        <f t="shared" si="398"/>
        <v>0</v>
      </c>
      <c r="V1459" s="7">
        <v>0</v>
      </c>
      <c r="W1459" s="7">
        <f t="shared" si="408"/>
        <v>784.21</v>
      </c>
      <c r="X1459" s="7">
        <f t="shared" si="400"/>
        <v>2127.6000000000004</v>
      </c>
      <c r="Y1459" s="7">
        <f t="shared" si="406"/>
        <v>5108.3999999999996</v>
      </c>
      <c r="Z1459" s="7">
        <f t="shared" si="402"/>
        <v>33088.19</v>
      </c>
      <c r="AA1459" s="7" t="s">
        <v>634</v>
      </c>
      <c r="AB1459" s="7">
        <v>2023</v>
      </c>
    </row>
    <row r="1460" spans="1:28" x14ac:dyDescent="0.25">
      <c r="A1460" s="7">
        <v>63</v>
      </c>
      <c r="B1460" s="7" t="s">
        <v>825</v>
      </c>
      <c r="C1460" s="7" t="s">
        <v>103</v>
      </c>
      <c r="D1460" s="7" t="s">
        <v>793</v>
      </c>
      <c r="E1460" s="7" t="s">
        <v>32</v>
      </c>
      <c r="F1460" s="7" t="s">
        <v>100</v>
      </c>
      <c r="G1460" s="7">
        <v>46000</v>
      </c>
      <c r="H1460" s="7">
        <f t="shared" si="403"/>
        <v>43281.4</v>
      </c>
      <c r="I1460" s="7">
        <f t="shared" si="404"/>
        <v>1320.2</v>
      </c>
      <c r="J1460" s="7">
        <f t="shared" si="393"/>
        <v>3265.9999999999995</v>
      </c>
      <c r="K1460" s="7">
        <f t="shared" si="394"/>
        <v>506.00000000000006</v>
      </c>
      <c r="L1460" s="7">
        <f t="shared" si="395"/>
        <v>1398.4</v>
      </c>
      <c r="M1460" s="7">
        <f t="shared" si="396"/>
        <v>3261.4</v>
      </c>
      <c r="N1460" s="7">
        <v>0</v>
      </c>
      <c r="O1460" s="7">
        <f t="shared" si="409"/>
        <v>9752</v>
      </c>
      <c r="P1460" s="7">
        <v>25</v>
      </c>
      <c r="Q1460" s="7">
        <v>0</v>
      </c>
      <c r="R1460" s="7">
        <v>0</v>
      </c>
      <c r="S1460" s="7">
        <v>0</v>
      </c>
      <c r="T1460" s="7">
        <v>100</v>
      </c>
      <c r="U1460" s="7">
        <f t="shared" si="398"/>
        <v>1289.4598750000005</v>
      </c>
      <c r="V1460" s="7">
        <v>0</v>
      </c>
      <c r="W1460" s="7">
        <f t="shared" si="408"/>
        <v>1414.4598750000005</v>
      </c>
      <c r="X1460" s="7">
        <f t="shared" si="400"/>
        <v>2718.6000000000004</v>
      </c>
      <c r="Y1460" s="7">
        <f t="shared" si="406"/>
        <v>6527.4</v>
      </c>
      <c r="Z1460" s="7">
        <f t="shared" si="402"/>
        <v>41866.940125000001</v>
      </c>
      <c r="AA1460" s="7" t="s">
        <v>634</v>
      </c>
      <c r="AB1460" s="7">
        <v>2023</v>
      </c>
    </row>
    <row r="1461" spans="1:28" x14ac:dyDescent="0.25">
      <c r="A1461" s="7">
        <v>64</v>
      </c>
      <c r="B1461" s="7" t="s">
        <v>179</v>
      </c>
      <c r="C1461" s="7" t="s">
        <v>103</v>
      </c>
      <c r="D1461" s="7" t="s">
        <v>800</v>
      </c>
      <c r="E1461" s="7" t="s">
        <v>32</v>
      </c>
      <c r="F1461" s="7" t="s">
        <v>100</v>
      </c>
      <c r="G1461" s="7">
        <v>30000</v>
      </c>
      <c r="H1461" s="7">
        <f t="shared" si="403"/>
        <v>28227</v>
      </c>
      <c r="I1461" s="7">
        <f t="shared" si="404"/>
        <v>861</v>
      </c>
      <c r="J1461" s="7">
        <f t="shared" si="393"/>
        <v>2130</v>
      </c>
      <c r="K1461" s="7">
        <f t="shared" si="394"/>
        <v>330.00000000000006</v>
      </c>
      <c r="L1461" s="7">
        <f t="shared" si="395"/>
        <v>912</v>
      </c>
      <c r="M1461" s="7">
        <f t="shared" si="396"/>
        <v>2127</v>
      </c>
      <c r="N1461" s="7">
        <v>0</v>
      </c>
      <c r="O1461" s="7">
        <f t="shared" si="397"/>
        <v>6360</v>
      </c>
      <c r="P1461" s="7">
        <v>25</v>
      </c>
      <c r="Q1461" s="7">
        <v>1000</v>
      </c>
      <c r="R1461" s="7">
        <v>0</v>
      </c>
      <c r="S1461" s="7">
        <v>130.09</v>
      </c>
      <c r="T1461" s="7">
        <v>100</v>
      </c>
      <c r="U1461" s="7">
        <f t="shared" si="398"/>
        <v>0</v>
      </c>
      <c r="V1461" s="7">
        <v>0</v>
      </c>
      <c r="W1461" s="7">
        <f t="shared" si="408"/>
        <v>1255.0899999999999</v>
      </c>
      <c r="X1461" s="7">
        <f>+I1461+L1461+N1461</f>
        <v>1773</v>
      </c>
      <c r="Y1461" s="7">
        <f t="shared" si="406"/>
        <v>4257</v>
      </c>
      <c r="Z1461" s="7">
        <f t="shared" si="402"/>
        <v>26971.91</v>
      </c>
      <c r="AA1461" s="7" t="s">
        <v>634</v>
      </c>
      <c r="AB1461" s="7">
        <v>2023</v>
      </c>
    </row>
    <row r="1462" spans="1:28" x14ac:dyDescent="0.25">
      <c r="A1462" s="7">
        <v>65</v>
      </c>
      <c r="B1462" s="7" t="s">
        <v>180</v>
      </c>
      <c r="C1462" s="7" t="s">
        <v>103</v>
      </c>
      <c r="D1462" s="7" t="s">
        <v>22</v>
      </c>
      <c r="E1462" s="7" t="s">
        <v>32</v>
      </c>
      <c r="F1462" s="7" t="s">
        <v>100</v>
      </c>
      <c r="G1462" s="7">
        <v>36000</v>
      </c>
      <c r="H1462" s="7">
        <f t="shared" si="403"/>
        <v>32359.95</v>
      </c>
      <c r="I1462" s="7">
        <f t="shared" si="404"/>
        <v>1033.2</v>
      </c>
      <c r="J1462" s="7">
        <f t="shared" si="393"/>
        <v>2555.9999999999995</v>
      </c>
      <c r="K1462" s="7">
        <f t="shared" si="394"/>
        <v>396.00000000000006</v>
      </c>
      <c r="L1462" s="7">
        <f t="shared" si="395"/>
        <v>1094.4000000000001</v>
      </c>
      <c r="M1462" s="7">
        <f t="shared" si="396"/>
        <v>2552.4</v>
      </c>
      <c r="N1462" s="7">
        <v>1512.45</v>
      </c>
      <c r="O1462" s="7">
        <f t="shared" si="397"/>
        <v>9144.4500000000007</v>
      </c>
      <c r="P1462" s="7">
        <v>25</v>
      </c>
      <c r="Q1462" s="7">
        <v>0</v>
      </c>
      <c r="R1462" s="7">
        <v>0</v>
      </c>
      <c r="S1462" s="7">
        <v>1865.84</v>
      </c>
      <c r="T1462" s="7">
        <v>100</v>
      </c>
      <c r="U1462" s="7">
        <f t="shared" si="398"/>
        <v>0</v>
      </c>
      <c r="V1462" s="7">
        <v>0</v>
      </c>
      <c r="W1462" s="7">
        <f t="shared" si="408"/>
        <v>1990.84</v>
      </c>
      <c r="X1462" s="7">
        <f>+I1462+L1462+N1462</f>
        <v>3640.05</v>
      </c>
      <c r="Y1462" s="7">
        <f t="shared" si="406"/>
        <v>5108.3999999999996</v>
      </c>
      <c r="Z1462" s="7">
        <f t="shared" si="402"/>
        <v>30369.11</v>
      </c>
      <c r="AA1462" s="7" t="s">
        <v>634</v>
      </c>
      <c r="AB1462" s="7">
        <v>2023</v>
      </c>
    </row>
    <row r="1463" spans="1:28" x14ac:dyDescent="0.25">
      <c r="A1463" s="7">
        <v>66</v>
      </c>
      <c r="B1463" s="7" t="s">
        <v>181</v>
      </c>
      <c r="C1463" s="7" t="s">
        <v>103</v>
      </c>
      <c r="D1463" s="7" t="s">
        <v>6</v>
      </c>
      <c r="E1463" s="7" t="s">
        <v>52</v>
      </c>
      <c r="F1463" s="7" t="s">
        <v>100</v>
      </c>
      <c r="G1463" s="7">
        <v>36000</v>
      </c>
      <c r="H1463" s="7">
        <f t="shared" si="403"/>
        <v>33872.400000000001</v>
      </c>
      <c r="I1463" s="7">
        <f t="shared" si="404"/>
        <v>1033.2</v>
      </c>
      <c r="J1463" s="7">
        <f t="shared" ref="J1463:J1496" si="410">IF(G1463&lt;=325250,G1463*7.1%,23092.75)</f>
        <v>2555.9999999999995</v>
      </c>
      <c r="K1463" s="7">
        <f t="shared" ref="K1463:K1496" si="411">IF(G1463&lt;=65050,G1463*1.1%,715.55)</f>
        <v>396.00000000000006</v>
      </c>
      <c r="L1463" s="7">
        <f t="shared" ref="L1463:L1496" si="412">IF(G1463&lt;=162625,G1463*3.04%,4943.8)</f>
        <v>1094.4000000000001</v>
      </c>
      <c r="M1463" s="7">
        <f t="shared" ref="M1463:M1496" si="413">IF(G1463&lt;=162625,G1463*7.09%,11530.11)</f>
        <v>2552.4</v>
      </c>
      <c r="N1463" s="7">
        <v>0</v>
      </c>
      <c r="O1463" s="7">
        <f t="shared" ref="O1463:O1496" si="414">+I1463+J1463+K1463+L1463+M1463+N1463</f>
        <v>7632</v>
      </c>
      <c r="P1463" s="7">
        <v>25</v>
      </c>
      <c r="Q1463" s="7">
        <v>0</v>
      </c>
      <c r="R1463" s="7">
        <v>0</v>
      </c>
      <c r="S1463" s="7">
        <v>763.46</v>
      </c>
      <c r="T1463" s="7">
        <v>100</v>
      </c>
      <c r="U1463" s="7">
        <f t="shared" ref="U1463:U1496" si="415">IF((H1463*12)&gt;867123.01,(79776+(((H1463*12)-867123.01)*0.25))/12,IF((H1463*12)&gt;624329.01,(31216+(((H1463*12)-624329.01)*0.2))/12,IF((H1463*12)&gt;416220.01,(((H1463*12)-416220.01)*0.15)/12,0)))</f>
        <v>0</v>
      </c>
      <c r="V1463" s="7">
        <v>0</v>
      </c>
      <c r="W1463" s="7">
        <f t="shared" si="408"/>
        <v>888.46</v>
      </c>
      <c r="X1463" s="7">
        <f>+I1463+L1463+N1463</f>
        <v>2127.6000000000004</v>
      </c>
      <c r="Y1463" s="7">
        <f t="shared" si="406"/>
        <v>5108.3999999999996</v>
      </c>
      <c r="Z1463" s="7">
        <f t="shared" ref="Z1463:Z1496" si="416">+G1463-(W1463+X1463)</f>
        <v>32983.94</v>
      </c>
      <c r="AA1463" s="7" t="s">
        <v>634</v>
      </c>
      <c r="AB1463" s="7">
        <v>2023</v>
      </c>
    </row>
    <row r="1464" spans="1:28" x14ac:dyDescent="0.25">
      <c r="A1464" s="7">
        <v>67</v>
      </c>
      <c r="B1464" s="7" t="s">
        <v>183</v>
      </c>
      <c r="C1464" s="7" t="s">
        <v>103</v>
      </c>
      <c r="D1464" s="7" t="s">
        <v>22</v>
      </c>
      <c r="E1464" s="7" t="s">
        <v>52</v>
      </c>
      <c r="F1464" s="7" t="s">
        <v>100</v>
      </c>
      <c r="G1464" s="7">
        <v>36000</v>
      </c>
      <c r="H1464" s="7">
        <f t="shared" ref="H1464:H1496" si="417">+G1464-(I1464+L1464+N1464)</f>
        <v>33872.400000000001</v>
      </c>
      <c r="I1464" s="7">
        <f t="shared" ref="I1464:I1496" si="418">IF(G1464&lt;=325250,G1464*2.87%,9334.68)</f>
        <v>1033.2</v>
      </c>
      <c r="J1464" s="7">
        <f t="shared" si="410"/>
        <v>2555.9999999999995</v>
      </c>
      <c r="K1464" s="7">
        <f t="shared" si="411"/>
        <v>396.00000000000006</v>
      </c>
      <c r="L1464" s="7">
        <f t="shared" si="412"/>
        <v>1094.4000000000001</v>
      </c>
      <c r="M1464" s="7">
        <f t="shared" si="413"/>
        <v>2552.4</v>
      </c>
      <c r="N1464" s="7">
        <v>0</v>
      </c>
      <c r="O1464" s="7">
        <f t="shared" si="414"/>
        <v>7632</v>
      </c>
      <c r="P1464" s="7">
        <v>25</v>
      </c>
      <c r="Q1464" s="7">
        <v>1500</v>
      </c>
      <c r="R1464" s="7">
        <v>0</v>
      </c>
      <c r="S1464" s="7">
        <v>451.99</v>
      </c>
      <c r="T1464" s="7">
        <v>100</v>
      </c>
      <c r="U1464" s="7">
        <f t="shared" si="415"/>
        <v>0</v>
      </c>
      <c r="V1464" s="7">
        <v>0</v>
      </c>
      <c r="W1464" s="7">
        <f t="shared" si="408"/>
        <v>2076.9899999999998</v>
      </c>
      <c r="X1464" s="7">
        <f t="shared" ref="X1464:X1470" si="419">+I1464+L1464+N1464</f>
        <v>2127.6000000000004</v>
      </c>
      <c r="Y1464" s="7">
        <f t="shared" si="406"/>
        <v>5108.3999999999996</v>
      </c>
      <c r="Z1464" s="7">
        <f t="shared" si="416"/>
        <v>31795.41</v>
      </c>
      <c r="AA1464" s="7" t="s">
        <v>634</v>
      </c>
      <c r="AB1464" s="7">
        <v>2023</v>
      </c>
    </row>
    <row r="1465" spans="1:28" x14ac:dyDescent="0.25">
      <c r="A1465" s="7">
        <v>68</v>
      </c>
      <c r="B1465" s="7" t="s">
        <v>185</v>
      </c>
      <c r="C1465" s="7" t="s">
        <v>103</v>
      </c>
      <c r="D1465" s="7" t="s">
        <v>22</v>
      </c>
      <c r="E1465" s="7" t="s">
        <v>789</v>
      </c>
      <c r="F1465" s="7" t="s">
        <v>100</v>
      </c>
      <c r="G1465" s="7">
        <v>46000</v>
      </c>
      <c r="H1465" s="7">
        <f t="shared" si="417"/>
        <v>43281.4</v>
      </c>
      <c r="I1465" s="7">
        <f t="shared" si="418"/>
        <v>1320.2</v>
      </c>
      <c r="J1465" s="7">
        <f t="shared" si="410"/>
        <v>3265.9999999999995</v>
      </c>
      <c r="K1465" s="7">
        <f t="shared" si="411"/>
        <v>506.00000000000006</v>
      </c>
      <c r="L1465" s="7">
        <f t="shared" si="412"/>
        <v>1398.4</v>
      </c>
      <c r="M1465" s="7">
        <f t="shared" si="413"/>
        <v>3261.4</v>
      </c>
      <c r="N1465" s="7">
        <v>0</v>
      </c>
      <c r="O1465" s="7">
        <f t="shared" si="414"/>
        <v>9752</v>
      </c>
      <c r="P1465" s="7">
        <v>25</v>
      </c>
      <c r="Q1465" s="7">
        <v>200</v>
      </c>
      <c r="R1465" s="7">
        <v>0</v>
      </c>
      <c r="S1465" s="7">
        <v>1297.1300000000001</v>
      </c>
      <c r="T1465" s="7">
        <v>100</v>
      </c>
      <c r="U1465" s="7">
        <f t="shared" si="415"/>
        <v>1289.4598750000005</v>
      </c>
      <c r="V1465" s="7">
        <v>0</v>
      </c>
      <c r="W1465" s="7">
        <f t="shared" si="408"/>
        <v>2911.5898750000006</v>
      </c>
      <c r="X1465" s="7">
        <f t="shared" si="419"/>
        <v>2718.6000000000004</v>
      </c>
      <c r="Y1465" s="7">
        <f t="shared" si="406"/>
        <v>6527.4</v>
      </c>
      <c r="Z1465" s="7">
        <f t="shared" si="416"/>
        <v>40369.810124999996</v>
      </c>
      <c r="AA1465" s="7" t="s">
        <v>634</v>
      </c>
      <c r="AB1465" s="7">
        <v>2023</v>
      </c>
    </row>
    <row r="1466" spans="1:28" x14ac:dyDescent="0.25">
      <c r="A1466" s="7">
        <v>69</v>
      </c>
      <c r="B1466" s="7" t="s">
        <v>186</v>
      </c>
      <c r="C1466" s="7" t="s">
        <v>102</v>
      </c>
      <c r="D1466" s="7" t="s">
        <v>17</v>
      </c>
      <c r="E1466" s="7" t="s">
        <v>42</v>
      </c>
      <c r="F1466" s="7" t="s">
        <v>100</v>
      </c>
      <c r="G1466" s="7">
        <v>36000</v>
      </c>
      <c r="H1466" s="7">
        <f t="shared" si="417"/>
        <v>33872.400000000001</v>
      </c>
      <c r="I1466" s="7">
        <f t="shared" si="418"/>
        <v>1033.2</v>
      </c>
      <c r="J1466" s="7">
        <f t="shared" si="410"/>
        <v>2555.9999999999995</v>
      </c>
      <c r="K1466" s="7">
        <f t="shared" si="411"/>
        <v>396.00000000000006</v>
      </c>
      <c r="L1466" s="7">
        <f t="shared" si="412"/>
        <v>1094.4000000000001</v>
      </c>
      <c r="M1466" s="7">
        <f t="shared" si="413"/>
        <v>2552.4</v>
      </c>
      <c r="N1466" s="7">
        <v>0</v>
      </c>
      <c r="O1466" s="7">
        <f t="shared" si="414"/>
        <v>7632</v>
      </c>
      <c r="P1466" s="7">
        <v>25</v>
      </c>
      <c r="Q1466" s="7">
        <v>0</v>
      </c>
      <c r="R1466" s="7">
        <v>0</v>
      </c>
      <c r="S1466" s="7">
        <v>571.70000000000005</v>
      </c>
      <c r="T1466" s="7">
        <v>100</v>
      </c>
      <c r="U1466" s="7">
        <f t="shared" si="415"/>
        <v>0</v>
      </c>
      <c r="V1466" s="7">
        <v>0</v>
      </c>
      <c r="W1466" s="7">
        <f t="shared" si="408"/>
        <v>696.7</v>
      </c>
      <c r="X1466" s="7">
        <f t="shared" si="419"/>
        <v>2127.6000000000004</v>
      </c>
      <c r="Y1466" s="7">
        <f t="shared" si="406"/>
        <v>5108.3999999999996</v>
      </c>
      <c r="Z1466" s="7">
        <f t="shared" si="416"/>
        <v>33175.699999999997</v>
      </c>
      <c r="AA1466" s="7" t="s">
        <v>634</v>
      </c>
      <c r="AB1466" s="7">
        <v>2023</v>
      </c>
    </row>
    <row r="1467" spans="1:28" x14ac:dyDescent="0.25">
      <c r="A1467" s="7">
        <v>70</v>
      </c>
      <c r="B1467" s="7" t="s">
        <v>188</v>
      </c>
      <c r="C1467" s="7" t="s">
        <v>102</v>
      </c>
      <c r="D1467" s="7" t="s">
        <v>10</v>
      </c>
      <c r="E1467" s="7" t="s">
        <v>33</v>
      </c>
      <c r="F1467" s="7" t="s">
        <v>100</v>
      </c>
      <c r="G1467" s="7">
        <v>36000</v>
      </c>
      <c r="H1467" s="7">
        <f t="shared" si="417"/>
        <v>30847.5</v>
      </c>
      <c r="I1467" s="7">
        <f t="shared" si="418"/>
        <v>1033.2</v>
      </c>
      <c r="J1467" s="7">
        <f t="shared" si="410"/>
        <v>2555.9999999999995</v>
      </c>
      <c r="K1467" s="7">
        <f t="shared" si="411"/>
        <v>396.00000000000006</v>
      </c>
      <c r="L1467" s="7">
        <f t="shared" si="412"/>
        <v>1094.4000000000001</v>
      </c>
      <c r="M1467" s="7">
        <f t="shared" si="413"/>
        <v>2552.4</v>
      </c>
      <c r="N1467" s="7">
        <v>3024.9</v>
      </c>
      <c r="O1467" s="7">
        <f t="shared" si="414"/>
        <v>10656.9</v>
      </c>
      <c r="P1467" s="7">
        <v>25</v>
      </c>
      <c r="Q1467" s="7">
        <v>0</v>
      </c>
      <c r="R1467" s="7">
        <v>0</v>
      </c>
      <c r="S1467" s="7">
        <v>1814.56</v>
      </c>
      <c r="T1467" s="7">
        <v>100</v>
      </c>
      <c r="U1467" s="7">
        <f t="shared" si="415"/>
        <v>0</v>
      </c>
      <c r="V1467" s="7">
        <v>0</v>
      </c>
      <c r="W1467" s="7">
        <f t="shared" si="408"/>
        <v>1939.56</v>
      </c>
      <c r="X1467" s="7">
        <f t="shared" si="419"/>
        <v>5152.5</v>
      </c>
      <c r="Y1467" s="7">
        <f t="shared" si="406"/>
        <v>5108.3999999999996</v>
      </c>
      <c r="Z1467" s="7">
        <f t="shared" si="416"/>
        <v>28907.940000000002</v>
      </c>
      <c r="AA1467" s="7" t="s">
        <v>634</v>
      </c>
      <c r="AB1467" s="7">
        <v>2023</v>
      </c>
    </row>
    <row r="1468" spans="1:28" x14ac:dyDescent="0.25">
      <c r="A1468" s="7">
        <v>71</v>
      </c>
      <c r="B1468" s="7" t="s">
        <v>190</v>
      </c>
      <c r="C1468" s="7" t="s">
        <v>102</v>
      </c>
      <c r="D1468" s="7" t="s">
        <v>801</v>
      </c>
      <c r="E1468" s="7" t="s">
        <v>38</v>
      </c>
      <c r="F1468" s="7" t="s">
        <v>100</v>
      </c>
      <c r="G1468" s="7">
        <v>36000</v>
      </c>
      <c r="H1468" s="7">
        <f t="shared" si="417"/>
        <v>33872.400000000001</v>
      </c>
      <c r="I1468" s="7">
        <f t="shared" si="418"/>
        <v>1033.2</v>
      </c>
      <c r="J1468" s="7">
        <f t="shared" si="410"/>
        <v>2555.9999999999995</v>
      </c>
      <c r="K1468" s="7">
        <f t="shared" si="411"/>
        <v>396.00000000000006</v>
      </c>
      <c r="L1468" s="7">
        <f t="shared" si="412"/>
        <v>1094.4000000000001</v>
      </c>
      <c r="M1468" s="7">
        <f t="shared" si="413"/>
        <v>2552.4</v>
      </c>
      <c r="N1468" s="7">
        <v>0</v>
      </c>
      <c r="O1468" s="7">
        <f t="shared" si="414"/>
        <v>7632</v>
      </c>
      <c r="P1468" s="7">
        <v>25</v>
      </c>
      <c r="Q1468" s="7">
        <v>6490.89</v>
      </c>
      <c r="R1468" s="7">
        <v>0</v>
      </c>
      <c r="S1468" s="7">
        <v>671.07</v>
      </c>
      <c r="T1468" s="7">
        <v>100</v>
      </c>
      <c r="U1468" s="7">
        <f t="shared" si="415"/>
        <v>0</v>
      </c>
      <c r="V1468" s="7">
        <v>0</v>
      </c>
      <c r="W1468" s="7">
        <f t="shared" si="408"/>
        <v>7286.96</v>
      </c>
      <c r="X1468" s="7">
        <f t="shared" si="419"/>
        <v>2127.6000000000004</v>
      </c>
      <c r="Y1468" s="7">
        <f t="shared" si="406"/>
        <v>5108.3999999999996</v>
      </c>
      <c r="Z1468" s="7">
        <f t="shared" si="416"/>
        <v>26585.439999999999</v>
      </c>
      <c r="AA1468" s="7" t="s">
        <v>634</v>
      </c>
      <c r="AB1468" s="7">
        <v>2023</v>
      </c>
    </row>
    <row r="1469" spans="1:28" x14ac:dyDescent="0.25">
      <c r="A1469" s="7">
        <v>72</v>
      </c>
      <c r="B1469" s="7" t="s">
        <v>802</v>
      </c>
      <c r="C1469" s="7" t="s">
        <v>103</v>
      </c>
      <c r="D1469" s="7" t="s">
        <v>22</v>
      </c>
      <c r="E1469" s="7" t="s">
        <v>54</v>
      </c>
      <c r="F1469" s="7" t="s">
        <v>100</v>
      </c>
      <c r="G1469" s="7">
        <v>30000</v>
      </c>
      <c r="H1469" s="7">
        <f>+G1469-(I1469+L1469+N1469)</f>
        <v>28227</v>
      </c>
      <c r="I1469" s="7">
        <f t="shared" si="418"/>
        <v>861</v>
      </c>
      <c r="J1469" s="7">
        <f t="shared" si="410"/>
        <v>2130</v>
      </c>
      <c r="K1469" s="7">
        <f t="shared" si="411"/>
        <v>330.00000000000006</v>
      </c>
      <c r="L1469" s="7">
        <f t="shared" si="412"/>
        <v>912</v>
      </c>
      <c r="M1469" s="7">
        <f t="shared" si="413"/>
        <v>2127</v>
      </c>
      <c r="N1469" s="7">
        <v>0</v>
      </c>
      <c r="O1469" s="7">
        <f>+I1469+J1469+K1469+L1469+M1469+N1469</f>
        <v>6360</v>
      </c>
      <c r="P1469" s="7">
        <v>25</v>
      </c>
      <c r="Q1469" s="7">
        <v>0</v>
      </c>
      <c r="R1469" s="7">
        <v>0</v>
      </c>
      <c r="S1469" s="7">
        <v>0</v>
      </c>
      <c r="T1469" s="7">
        <v>100</v>
      </c>
      <c r="U1469" s="7">
        <f t="shared" si="415"/>
        <v>0</v>
      </c>
      <c r="V1469" s="7">
        <v>0</v>
      </c>
      <c r="W1469" s="7">
        <f>P1469+Q1469+R1469+S1469+T1469+U1469</f>
        <v>125</v>
      </c>
      <c r="X1469" s="7">
        <f>+I1469+L1469+N1469</f>
        <v>1773</v>
      </c>
      <c r="Y1469" s="7">
        <f>+J1469+M1469</f>
        <v>4257</v>
      </c>
      <c r="Z1469" s="7">
        <f>+G1469-(W1469+X1469)</f>
        <v>28102</v>
      </c>
      <c r="AA1469" s="7" t="s">
        <v>634</v>
      </c>
      <c r="AB1469" s="7">
        <v>2023</v>
      </c>
    </row>
    <row r="1470" spans="1:28" x14ac:dyDescent="0.25">
      <c r="A1470" s="7">
        <v>73</v>
      </c>
      <c r="B1470" s="7" t="s">
        <v>193</v>
      </c>
      <c r="C1470" s="7" t="s">
        <v>103</v>
      </c>
      <c r="D1470" s="7" t="s">
        <v>22</v>
      </c>
      <c r="E1470" s="7" t="s">
        <v>54</v>
      </c>
      <c r="F1470" s="7" t="s">
        <v>100</v>
      </c>
      <c r="G1470" s="7">
        <v>30000</v>
      </c>
      <c r="H1470" s="7">
        <f t="shared" si="417"/>
        <v>26714.55</v>
      </c>
      <c r="I1470" s="7">
        <f t="shared" si="418"/>
        <v>861</v>
      </c>
      <c r="J1470" s="7">
        <f t="shared" si="410"/>
        <v>2130</v>
      </c>
      <c r="K1470" s="7">
        <f t="shared" si="411"/>
        <v>330.00000000000006</v>
      </c>
      <c r="L1470" s="7">
        <f t="shared" si="412"/>
        <v>912</v>
      </c>
      <c r="M1470" s="7">
        <f t="shared" si="413"/>
        <v>2127</v>
      </c>
      <c r="N1470" s="7">
        <v>1512.45</v>
      </c>
      <c r="O1470" s="7">
        <f t="shared" si="414"/>
        <v>7872.45</v>
      </c>
      <c r="P1470" s="7">
        <v>25</v>
      </c>
      <c r="Q1470" s="7">
        <v>500</v>
      </c>
      <c r="R1470" s="7">
        <v>0</v>
      </c>
      <c r="S1470" s="7">
        <v>0</v>
      </c>
      <c r="T1470" s="7">
        <v>100</v>
      </c>
      <c r="U1470" s="7">
        <f t="shared" si="415"/>
        <v>0</v>
      </c>
      <c r="V1470" s="7">
        <v>0</v>
      </c>
      <c r="W1470" s="7">
        <f t="shared" si="408"/>
        <v>625</v>
      </c>
      <c r="X1470" s="7">
        <f t="shared" si="419"/>
        <v>3285.45</v>
      </c>
      <c r="Y1470" s="7">
        <f t="shared" si="406"/>
        <v>4257</v>
      </c>
      <c r="Z1470" s="7">
        <f t="shared" si="416"/>
        <v>26089.55</v>
      </c>
      <c r="AA1470" s="7" t="s">
        <v>634</v>
      </c>
      <c r="AB1470" s="7">
        <v>2023</v>
      </c>
    </row>
    <row r="1471" spans="1:28" x14ac:dyDescent="0.25">
      <c r="A1471" s="7">
        <v>74</v>
      </c>
      <c r="B1471" s="7" t="s">
        <v>197</v>
      </c>
      <c r="C1471" s="7" t="s">
        <v>103</v>
      </c>
      <c r="D1471" s="7" t="s">
        <v>94</v>
      </c>
      <c r="E1471" s="7" t="s">
        <v>54</v>
      </c>
      <c r="F1471" s="7" t="s">
        <v>100</v>
      </c>
      <c r="G1471" s="7">
        <v>25000</v>
      </c>
      <c r="H1471" s="7">
        <f t="shared" si="417"/>
        <v>23522.5</v>
      </c>
      <c r="I1471" s="7">
        <f t="shared" si="418"/>
        <v>717.5</v>
      </c>
      <c r="J1471" s="7">
        <f t="shared" si="410"/>
        <v>1774.9999999999998</v>
      </c>
      <c r="K1471" s="7">
        <f t="shared" si="411"/>
        <v>275</v>
      </c>
      <c r="L1471" s="7">
        <f t="shared" si="412"/>
        <v>760</v>
      </c>
      <c r="M1471" s="7">
        <f t="shared" si="413"/>
        <v>1772.5000000000002</v>
      </c>
      <c r="N1471" s="7">
        <v>0</v>
      </c>
      <c r="O1471" s="7">
        <f t="shared" si="414"/>
        <v>5300</v>
      </c>
      <c r="P1471" s="7">
        <v>25</v>
      </c>
      <c r="Q1471" s="7">
        <v>0</v>
      </c>
      <c r="R1471" s="7">
        <v>0</v>
      </c>
      <c r="S1471" s="7">
        <v>0</v>
      </c>
      <c r="T1471" s="7">
        <v>100</v>
      </c>
      <c r="U1471" s="7">
        <f t="shared" si="415"/>
        <v>0</v>
      </c>
      <c r="V1471" s="7">
        <v>0</v>
      </c>
      <c r="W1471" s="7">
        <f t="shared" si="408"/>
        <v>125</v>
      </c>
      <c r="X1471" s="7">
        <v>1182</v>
      </c>
      <c r="Y1471" s="7">
        <f t="shared" si="406"/>
        <v>3547.5</v>
      </c>
      <c r="Z1471" s="7">
        <f t="shared" si="416"/>
        <v>23693</v>
      </c>
      <c r="AA1471" s="7" t="s">
        <v>634</v>
      </c>
      <c r="AB1471" s="7">
        <v>2023</v>
      </c>
    </row>
    <row r="1472" spans="1:28" x14ac:dyDescent="0.25">
      <c r="A1472" s="7">
        <v>75</v>
      </c>
      <c r="B1472" s="7" t="s">
        <v>198</v>
      </c>
      <c r="C1472" s="7" t="s">
        <v>103</v>
      </c>
      <c r="D1472" s="7" t="s">
        <v>22</v>
      </c>
      <c r="E1472" s="7" t="s">
        <v>54</v>
      </c>
      <c r="F1472" s="7" t="s">
        <v>100</v>
      </c>
      <c r="G1472" s="7">
        <v>30000</v>
      </c>
      <c r="H1472" s="7">
        <f t="shared" si="417"/>
        <v>28227</v>
      </c>
      <c r="I1472" s="7">
        <f t="shared" si="418"/>
        <v>861</v>
      </c>
      <c r="J1472" s="7">
        <f t="shared" si="410"/>
        <v>2130</v>
      </c>
      <c r="K1472" s="7">
        <f t="shared" si="411"/>
        <v>330.00000000000006</v>
      </c>
      <c r="L1472" s="7">
        <f t="shared" si="412"/>
        <v>912</v>
      </c>
      <c r="M1472" s="7">
        <f t="shared" si="413"/>
        <v>2127</v>
      </c>
      <c r="N1472" s="7">
        <v>0</v>
      </c>
      <c r="O1472" s="7">
        <f t="shared" si="414"/>
        <v>6360</v>
      </c>
      <c r="P1472" s="7">
        <v>25</v>
      </c>
      <c r="Q1472" s="7">
        <v>2733.44</v>
      </c>
      <c r="R1472" s="7">
        <v>0</v>
      </c>
      <c r="S1472" s="7">
        <v>0</v>
      </c>
      <c r="T1472" s="7">
        <v>100</v>
      </c>
      <c r="U1472" s="7">
        <f t="shared" si="415"/>
        <v>0</v>
      </c>
      <c r="V1472" s="7">
        <v>0</v>
      </c>
      <c r="W1472" s="7">
        <f t="shared" si="408"/>
        <v>2858.44</v>
      </c>
      <c r="X1472" s="7">
        <f t="shared" ref="X1472:X1482" si="420">+I1472+L1472+N1472</f>
        <v>1773</v>
      </c>
      <c r="Y1472" s="7">
        <f t="shared" si="406"/>
        <v>4257</v>
      </c>
      <c r="Z1472" s="7">
        <f t="shared" si="416"/>
        <v>25368.559999999998</v>
      </c>
      <c r="AA1472" s="7" t="s">
        <v>634</v>
      </c>
      <c r="AB1472" s="7">
        <v>2023</v>
      </c>
    </row>
    <row r="1473" spans="1:28" x14ac:dyDescent="0.25">
      <c r="A1473" s="7">
        <v>76</v>
      </c>
      <c r="B1473" s="7" t="s">
        <v>199</v>
      </c>
      <c r="C1473" s="7" t="s">
        <v>103</v>
      </c>
      <c r="D1473" s="7" t="s">
        <v>10</v>
      </c>
      <c r="E1473" s="7" t="s">
        <v>54</v>
      </c>
      <c r="F1473" s="7" t="s">
        <v>100</v>
      </c>
      <c r="G1473" s="7">
        <v>30000</v>
      </c>
      <c r="H1473" s="7">
        <f t="shared" si="417"/>
        <v>28227</v>
      </c>
      <c r="I1473" s="7">
        <f t="shared" si="418"/>
        <v>861</v>
      </c>
      <c r="J1473" s="7">
        <f t="shared" si="410"/>
        <v>2130</v>
      </c>
      <c r="K1473" s="7">
        <f t="shared" si="411"/>
        <v>330.00000000000006</v>
      </c>
      <c r="L1473" s="7">
        <f t="shared" si="412"/>
        <v>912</v>
      </c>
      <c r="M1473" s="7">
        <f t="shared" si="413"/>
        <v>2127</v>
      </c>
      <c r="N1473" s="7">
        <v>0</v>
      </c>
      <c r="O1473" s="7">
        <f t="shared" si="414"/>
        <v>6360</v>
      </c>
      <c r="P1473" s="7">
        <v>25</v>
      </c>
      <c r="Q1473" s="7">
        <v>0</v>
      </c>
      <c r="R1473" s="7">
        <v>0</v>
      </c>
      <c r="S1473" s="7">
        <v>0</v>
      </c>
      <c r="T1473" s="7">
        <v>100</v>
      </c>
      <c r="U1473" s="7">
        <f t="shared" si="415"/>
        <v>0</v>
      </c>
      <c r="V1473" s="7">
        <v>0</v>
      </c>
      <c r="W1473" s="7">
        <f t="shared" si="408"/>
        <v>125</v>
      </c>
      <c r="X1473" s="7">
        <f t="shared" si="420"/>
        <v>1773</v>
      </c>
      <c r="Y1473" s="7">
        <f t="shared" si="406"/>
        <v>4257</v>
      </c>
      <c r="Z1473" s="7">
        <f t="shared" si="416"/>
        <v>28102</v>
      </c>
      <c r="AA1473" s="7" t="s">
        <v>634</v>
      </c>
      <c r="AB1473" s="7">
        <v>2023</v>
      </c>
    </row>
    <row r="1474" spans="1:28" x14ac:dyDescent="0.25">
      <c r="A1474" s="7">
        <v>77</v>
      </c>
      <c r="B1474" s="7" t="s">
        <v>200</v>
      </c>
      <c r="C1474" s="7" t="s">
        <v>103</v>
      </c>
      <c r="D1474" s="7" t="s">
        <v>19</v>
      </c>
      <c r="E1474" s="7" t="s">
        <v>60</v>
      </c>
      <c r="F1474" s="7" t="s">
        <v>100</v>
      </c>
      <c r="G1474" s="7">
        <v>35000</v>
      </c>
      <c r="H1474" s="7">
        <f t="shared" si="417"/>
        <v>32931.5</v>
      </c>
      <c r="I1474" s="7">
        <f t="shared" si="418"/>
        <v>1004.5</v>
      </c>
      <c r="J1474" s="7">
        <f t="shared" si="410"/>
        <v>2485</v>
      </c>
      <c r="K1474" s="7">
        <f t="shared" si="411"/>
        <v>385.00000000000006</v>
      </c>
      <c r="L1474" s="7">
        <f t="shared" si="412"/>
        <v>1064</v>
      </c>
      <c r="M1474" s="7">
        <f t="shared" si="413"/>
        <v>2481.5</v>
      </c>
      <c r="N1474" s="7">
        <v>0</v>
      </c>
      <c r="O1474" s="7">
        <f t="shared" si="414"/>
        <v>7420</v>
      </c>
      <c r="P1474" s="7">
        <v>25</v>
      </c>
      <c r="Q1474" s="7">
        <v>6690.59</v>
      </c>
      <c r="R1474" s="7">
        <v>0</v>
      </c>
      <c r="S1474" s="7">
        <v>2523.15</v>
      </c>
      <c r="T1474" s="7">
        <v>100</v>
      </c>
      <c r="U1474" s="7">
        <f t="shared" si="415"/>
        <v>0</v>
      </c>
      <c r="V1474" s="7">
        <v>0</v>
      </c>
      <c r="W1474" s="7">
        <f t="shared" si="408"/>
        <v>9338.74</v>
      </c>
      <c r="X1474" s="7">
        <f t="shared" si="420"/>
        <v>2068.5</v>
      </c>
      <c r="Y1474" s="7">
        <f t="shared" si="406"/>
        <v>4966.5</v>
      </c>
      <c r="Z1474" s="7">
        <f t="shared" si="416"/>
        <v>23592.760000000002</v>
      </c>
      <c r="AA1474" s="7" t="s">
        <v>634</v>
      </c>
      <c r="AB1474" s="7">
        <v>2023</v>
      </c>
    </row>
    <row r="1475" spans="1:28" x14ac:dyDescent="0.25">
      <c r="A1475" s="7">
        <v>78</v>
      </c>
      <c r="B1475" s="7" t="s">
        <v>201</v>
      </c>
      <c r="C1475" s="7" t="s">
        <v>102</v>
      </c>
      <c r="D1475" s="7" t="s">
        <v>22</v>
      </c>
      <c r="E1475" s="7" t="s">
        <v>37</v>
      </c>
      <c r="F1475" s="7" t="s">
        <v>100</v>
      </c>
      <c r="G1475" s="7">
        <v>25000</v>
      </c>
      <c r="H1475" s="7">
        <f t="shared" si="417"/>
        <v>23522.5</v>
      </c>
      <c r="I1475" s="7">
        <f t="shared" si="418"/>
        <v>717.5</v>
      </c>
      <c r="J1475" s="7">
        <f t="shared" si="410"/>
        <v>1774.9999999999998</v>
      </c>
      <c r="K1475" s="7">
        <f t="shared" si="411"/>
        <v>275</v>
      </c>
      <c r="L1475" s="7">
        <f t="shared" si="412"/>
        <v>760</v>
      </c>
      <c r="M1475" s="7">
        <f t="shared" si="413"/>
        <v>1772.5000000000002</v>
      </c>
      <c r="N1475" s="7">
        <v>0</v>
      </c>
      <c r="O1475" s="7">
        <f t="shared" si="414"/>
        <v>5300</v>
      </c>
      <c r="P1475" s="7">
        <v>25</v>
      </c>
      <c r="Q1475" s="7">
        <v>2125.4899999999998</v>
      </c>
      <c r="R1475" s="7">
        <v>0</v>
      </c>
      <c r="S1475" s="7">
        <v>0</v>
      </c>
      <c r="T1475" s="7">
        <v>100</v>
      </c>
      <c r="U1475" s="7">
        <f t="shared" si="415"/>
        <v>0</v>
      </c>
      <c r="V1475" s="7">
        <v>0</v>
      </c>
      <c r="W1475" s="7">
        <f t="shared" si="408"/>
        <v>2250.4899999999998</v>
      </c>
      <c r="X1475" s="7">
        <f t="shared" si="420"/>
        <v>1477.5</v>
      </c>
      <c r="Y1475" s="7">
        <f t="shared" si="406"/>
        <v>3547.5</v>
      </c>
      <c r="Z1475" s="7">
        <f t="shared" si="416"/>
        <v>21272.010000000002</v>
      </c>
      <c r="AA1475" s="7" t="s">
        <v>634</v>
      </c>
      <c r="AB1475" s="7">
        <v>2023</v>
      </c>
    </row>
    <row r="1476" spans="1:28" x14ac:dyDescent="0.25">
      <c r="A1476" s="7">
        <v>79</v>
      </c>
      <c r="B1476" s="7" t="s">
        <v>202</v>
      </c>
      <c r="C1476" s="7" t="s">
        <v>102</v>
      </c>
      <c r="D1476" s="7" t="s">
        <v>22</v>
      </c>
      <c r="E1476" s="7" t="s">
        <v>37</v>
      </c>
      <c r="F1476" s="7" t="s">
        <v>100</v>
      </c>
      <c r="G1476" s="7">
        <v>25000</v>
      </c>
      <c r="H1476" s="7">
        <f t="shared" si="417"/>
        <v>23522.5</v>
      </c>
      <c r="I1476" s="7">
        <f t="shared" si="418"/>
        <v>717.5</v>
      </c>
      <c r="J1476" s="7">
        <f t="shared" si="410"/>
        <v>1774.9999999999998</v>
      </c>
      <c r="K1476" s="7">
        <f t="shared" si="411"/>
        <v>275</v>
      </c>
      <c r="L1476" s="7">
        <f t="shared" si="412"/>
        <v>760</v>
      </c>
      <c r="M1476" s="7">
        <f t="shared" si="413"/>
        <v>1772.5000000000002</v>
      </c>
      <c r="N1476" s="7">
        <v>0</v>
      </c>
      <c r="O1476" s="7">
        <f t="shared" si="414"/>
        <v>5300</v>
      </c>
      <c r="P1476" s="7">
        <v>25</v>
      </c>
      <c r="Q1476" s="7">
        <v>1138.06</v>
      </c>
      <c r="R1476" s="7">
        <v>0</v>
      </c>
      <c r="S1476" s="7">
        <v>0</v>
      </c>
      <c r="T1476" s="7">
        <v>100</v>
      </c>
      <c r="U1476" s="7">
        <f t="shared" si="415"/>
        <v>0</v>
      </c>
      <c r="V1476" s="7">
        <v>0</v>
      </c>
      <c r="W1476" s="7">
        <f t="shared" si="408"/>
        <v>1263.06</v>
      </c>
      <c r="X1476" s="7">
        <f t="shared" si="420"/>
        <v>1477.5</v>
      </c>
      <c r="Y1476" s="7">
        <f t="shared" si="406"/>
        <v>3547.5</v>
      </c>
      <c r="Z1476" s="7">
        <f t="shared" si="416"/>
        <v>22259.439999999999</v>
      </c>
      <c r="AA1476" s="7" t="s">
        <v>634</v>
      </c>
      <c r="AB1476" s="7">
        <v>2023</v>
      </c>
    </row>
    <row r="1477" spans="1:28" x14ac:dyDescent="0.25">
      <c r="A1477" s="7">
        <v>80</v>
      </c>
      <c r="B1477" s="7" t="s">
        <v>203</v>
      </c>
      <c r="C1477" s="7" t="s">
        <v>102</v>
      </c>
      <c r="D1477" s="7" t="s">
        <v>6</v>
      </c>
      <c r="E1477" s="7" t="s">
        <v>37</v>
      </c>
      <c r="F1477" s="7" t="s">
        <v>100</v>
      </c>
      <c r="G1477" s="7">
        <v>15000</v>
      </c>
      <c r="H1477" s="7">
        <f t="shared" si="417"/>
        <v>14113.5</v>
      </c>
      <c r="I1477" s="7">
        <f t="shared" si="418"/>
        <v>430.5</v>
      </c>
      <c r="J1477" s="7">
        <f t="shared" si="410"/>
        <v>1065</v>
      </c>
      <c r="K1477" s="7">
        <f t="shared" si="411"/>
        <v>165.00000000000003</v>
      </c>
      <c r="L1477" s="7">
        <f t="shared" si="412"/>
        <v>456</v>
      </c>
      <c r="M1477" s="7">
        <f t="shared" si="413"/>
        <v>1063.5</v>
      </c>
      <c r="N1477" s="7">
        <v>0</v>
      </c>
      <c r="O1477" s="7">
        <f t="shared" si="414"/>
        <v>3180</v>
      </c>
      <c r="P1477" s="7">
        <v>25</v>
      </c>
      <c r="Q1477" s="7">
        <v>0</v>
      </c>
      <c r="R1477" s="7">
        <v>0</v>
      </c>
      <c r="S1477" s="7">
        <v>0</v>
      </c>
      <c r="T1477" s="7">
        <v>100</v>
      </c>
      <c r="U1477" s="7">
        <f t="shared" si="415"/>
        <v>0</v>
      </c>
      <c r="V1477" s="7">
        <v>0</v>
      </c>
      <c r="W1477" s="7">
        <f t="shared" si="408"/>
        <v>125</v>
      </c>
      <c r="X1477" s="7">
        <f t="shared" si="420"/>
        <v>886.5</v>
      </c>
      <c r="Y1477" s="7">
        <f t="shared" si="406"/>
        <v>2128.5</v>
      </c>
      <c r="Z1477" s="7">
        <f t="shared" si="416"/>
        <v>13988.5</v>
      </c>
      <c r="AA1477" s="7" t="s">
        <v>634</v>
      </c>
      <c r="AB1477" s="7">
        <v>2023</v>
      </c>
    </row>
    <row r="1478" spans="1:28" x14ac:dyDescent="0.25">
      <c r="A1478" s="7">
        <v>81</v>
      </c>
      <c r="B1478" s="7" t="s">
        <v>204</v>
      </c>
      <c r="C1478" s="7" t="s">
        <v>102</v>
      </c>
      <c r="D1478" s="7" t="s">
        <v>6</v>
      </c>
      <c r="E1478" s="7" t="s">
        <v>37</v>
      </c>
      <c r="F1478" s="7" t="s">
        <v>100</v>
      </c>
      <c r="G1478" s="7">
        <v>15000</v>
      </c>
      <c r="H1478" s="7">
        <f t="shared" si="417"/>
        <v>14113.5</v>
      </c>
      <c r="I1478" s="7">
        <f t="shared" si="418"/>
        <v>430.5</v>
      </c>
      <c r="J1478" s="7">
        <f t="shared" si="410"/>
        <v>1065</v>
      </c>
      <c r="K1478" s="7">
        <f t="shared" si="411"/>
        <v>165.00000000000003</v>
      </c>
      <c r="L1478" s="7">
        <f t="shared" si="412"/>
        <v>456</v>
      </c>
      <c r="M1478" s="7">
        <f t="shared" si="413"/>
        <v>1063.5</v>
      </c>
      <c r="N1478" s="7">
        <v>0</v>
      </c>
      <c r="O1478" s="7">
        <f t="shared" si="414"/>
        <v>3180</v>
      </c>
      <c r="P1478" s="7">
        <v>25</v>
      </c>
      <c r="Q1478" s="7">
        <v>0</v>
      </c>
      <c r="R1478" s="7">
        <v>0</v>
      </c>
      <c r="S1478" s="7">
        <v>0</v>
      </c>
      <c r="T1478" s="7">
        <v>100</v>
      </c>
      <c r="U1478" s="7">
        <f t="shared" si="415"/>
        <v>0</v>
      </c>
      <c r="V1478" s="7">
        <v>0</v>
      </c>
      <c r="W1478" s="7">
        <f t="shared" si="408"/>
        <v>125</v>
      </c>
      <c r="X1478" s="7">
        <f t="shared" si="420"/>
        <v>886.5</v>
      </c>
      <c r="Y1478" s="7">
        <f t="shared" si="406"/>
        <v>2128.5</v>
      </c>
      <c r="Z1478" s="7">
        <f t="shared" si="416"/>
        <v>13988.5</v>
      </c>
      <c r="AA1478" s="7" t="s">
        <v>634</v>
      </c>
      <c r="AB1478" s="7">
        <v>2023</v>
      </c>
    </row>
    <row r="1479" spans="1:28" x14ac:dyDescent="0.25">
      <c r="A1479" s="7">
        <v>82</v>
      </c>
      <c r="B1479" s="7" t="s">
        <v>205</v>
      </c>
      <c r="C1479" s="7" t="s">
        <v>102</v>
      </c>
      <c r="D1479" s="7" t="s">
        <v>6</v>
      </c>
      <c r="E1479" s="7" t="s">
        <v>37</v>
      </c>
      <c r="F1479" s="7" t="s">
        <v>100</v>
      </c>
      <c r="G1479" s="7">
        <v>25000</v>
      </c>
      <c r="H1479" s="7">
        <f t="shared" si="417"/>
        <v>23522.5</v>
      </c>
      <c r="I1479" s="7">
        <f t="shared" si="418"/>
        <v>717.5</v>
      </c>
      <c r="J1479" s="7">
        <f t="shared" si="410"/>
        <v>1774.9999999999998</v>
      </c>
      <c r="K1479" s="7">
        <f t="shared" si="411"/>
        <v>275</v>
      </c>
      <c r="L1479" s="7">
        <f t="shared" si="412"/>
        <v>760</v>
      </c>
      <c r="M1479" s="7">
        <f t="shared" si="413"/>
        <v>1772.5000000000002</v>
      </c>
      <c r="N1479" s="7">
        <v>0</v>
      </c>
      <c r="O1479" s="7">
        <f t="shared" si="414"/>
        <v>5300</v>
      </c>
      <c r="P1479" s="7">
        <v>25</v>
      </c>
      <c r="Q1479" s="7">
        <v>0</v>
      </c>
      <c r="R1479" s="7">
        <v>0</v>
      </c>
      <c r="S1479" s="7">
        <v>0</v>
      </c>
      <c r="T1479" s="7">
        <v>100</v>
      </c>
      <c r="U1479" s="7">
        <f t="shared" si="415"/>
        <v>0</v>
      </c>
      <c r="V1479" s="7">
        <v>0</v>
      </c>
      <c r="W1479" s="7">
        <f t="shared" si="408"/>
        <v>125</v>
      </c>
      <c r="X1479" s="7">
        <f t="shared" si="420"/>
        <v>1477.5</v>
      </c>
      <c r="Y1479" s="7">
        <f t="shared" ref="Y1479:Y1482" si="421">+J1479+M1479</f>
        <v>3547.5</v>
      </c>
      <c r="Z1479" s="7">
        <f t="shared" si="416"/>
        <v>23397.5</v>
      </c>
      <c r="AA1479" s="7" t="s">
        <v>634</v>
      </c>
      <c r="AB1479" s="7">
        <v>2023</v>
      </c>
    </row>
    <row r="1480" spans="1:28" x14ac:dyDescent="0.25">
      <c r="A1480" s="7">
        <v>83</v>
      </c>
      <c r="B1480" s="7" t="s">
        <v>206</v>
      </c>
      <c r="C1480" s="7" t="s">
        <v>103</v>
      </c>
      <c r="D1480" s="7" t="s">
        <v>22</v>
      </c>
      <c r="E1480" s="7" t="s">
        <v>57</v>
      </c>
      <c r="F1480" s="7" t="s">
        <v>100</v>
      </c>
      <c r="G1480" s="7">
        <v>25000</v>
      </c>
      <c r="H1480" s="7">
        <f t="shared" si="417"/>
        <v>23522.5</v>
      </c>
      <c r="I1480" s="7">
        <f t="shared" si="418"/>
        <v>717.5</v>
      </c>
      <c r="J1480" s="7">
        <f t="shared" si="410"/>
        <v>1774.9999999999998</v>
      </c>
      <c r="K1480" s="7">
        <f t="shared" si="411"/>
        <v>275</v>
      </c>
      <c r="L1480" s="7">
        <f t="shared" si="412"/>
        <v>760</v>
      </c>
      <c r="M1480" s="7">
        <f t="shared" si="413"/>
        <v>1772.5000000000002</v>
      </c>
      <c r="N1480" s="7">
        <v>0</v>
      </c>
      <c r="O1480" s="7">
        <f t="shared" si="414"/>
        <v>5300</v>
      </c>
      <c r="P1480" s="7">
        <v>25</v>
      </c>
      <c r="Q1480" s="7">
        <v>5991.65</v>
      </c>
      <c r="R1480" s="7">
        <v>0</v>
      </c>
      <c r="S1480" s="7">
        <v>0</v>
      </c>
      <c r="T1480" s="7">
        <v>100</v>
      </c>
      <c r="U1480" s="7">
        <f t="shared" si="415"/>
        <v>0</v>
      </c>
      <c r="V1480" s="7">
        <v>0</v>
      </c>
      <c r="W1480" s="7">
        <f t="shared" si="408"/>
        <v>6116.65</v>
      </c>
      <c r="X1480" s="7">
        <f t="shared" si="420"/>
        <v>1477.5</v>
      </c>
      <c r="Y1480" s="7">
        <f t="shared" si="421"/>
        <v>3547.5</v>
      </c>
      <c r="Z1480" s="7">
        <f t="shared" si="416"/>
        <v>17405.849999999999</v>
      </c>
      <c r="AA1480" s="7" t="s">
        <v>634</v>
      </c>
      <c r="AB1480" s="7">
        <v>2023</v>
      </c>
    </row>
    <row r="1481" spans="1:28" x14ac:dyDescent="0.25">
      <c r="A1481" s="7">
        <v>84</v>
      </c>
      <c r="B1481" s="7" t="s">
        <v>207</v>
      </c>
      <c r="C1481" s="7" t="s">
        <v>103</v>
      </c>
      <c r="D1481" s="7" t="s">
        <v>6</v>
      </c>
      <c r="E1481" s="7" t="s">
        <v>28</v>
      </c>
      <c r="F1481" s="7" t="s">
        <v>100</v>
      </c>
      <c r="G1481" s="7">
        <v>25000</v>
      </c>
      <c r="H1481" s="7">
        <f t="shared" si="417"/>
        <v>23522.5</v>
      </c>
      <c r="I1481" s="7">
        <f t="shared" si="418"/>
        <v>717.5</v>
      </c>
      <c r="J1481" s="7">
        <f t="shared" si="410"/>
        <v>1774.9999999999998</v>
      </c>
      <c r="K1481" s="7">
        <f t="shared" si="411"/>
        <v>275</v>
      </c>
      <c r="L1481" s="7">
        <f t="shared" si="412"/>
        <v>760</v>
      </c>
      <c r="M1481" s="7">
        <f t="shared" si="413"/>
        <v>1772.5000000000002</v>
      </c>
      <c r="N1481" s="7">
        <v>0</v>
      </c>
      <c r="O1481" s="7">
        <f t="shared" si="414"/>
        <v>5300</v>
      </c>
      <c r="P1481" s="7">
        <v>25</v>
      </c>
      <c r="Q1481" s="7">
        <v>6940.97</v>
      </c>
      <c r="R1481" s="7">
        <v>0</v>
      </c>
      <c r="S1481" s="7">
        <v>0</v>
      </c>
      <c r="T1481" s="7">
        <v>100</v>
      </c>
      <c r="U1481" s="7">
        <f t="shared" si="415"/>
        <v>0</v>
      </c>
      <c r="V1481" s="7">
        <v>0</v>
      </c>
      <c r="W1481" s="7">
        <f t="shared" si="408"/>
        <v>7065.97</v>
      </c>
      <c r="X1481" s="7">
        <f t="shared" si="420"/>
        <v>1477.5</v>
      </c>
      <c r="Y1481" s="7">
        <f t="shared" si="421"/>
        <v>3547.5</v>
      </c>
      <c r="Z1481" s="7">
        <f t="shared" si="416"/>
        <v>16456.53</v>
      </c>
      <c r="AA1481" s="7" t="s">
        <v>634</v>
      </c>
      <c r="AB1481" s="7">
        <v>2023</v>
      </c>
    </row>
    <row r="1482" spans="1:28" x14ac:dyDescent="0.25">
      <c r="A1482" s="7">
        <v>85</v>
      </c>
      <c r="B1482" s="7" t="s">
        <v>790</v>
      </c>
      <c r="C1482" s="7" t="s">
        <v>103</v>
      </c>
      <c r="D1482" s="7" t="s">
        <v>22</v>
      </c>
      <c r="E1482" s="7" t="s">
        <v>835</v>
      </c>
      <c r="F1482" s="7" t="s">
        <v>100</v>
      </c>
      <c r="G1482" s="7">
        <v>30000</v>
      </c>
      <c r="H1482" s="7">
        <f t="shared" si="417"/>
        <v>28227</v>
      </c>
      <c r="I1482" s="7">
        <f t="shared" si="418"/>
        <v>861</v>
      </c>
      <c r="J1482" s="7">
        <f t="shared" si="410"/>
        <v>2130</v>
      </c>
      <c r="K1482" s="7">
        <f t="shared" si="411"/>
        <v>330.00000000000006</v>
      </c>
      <c r="L1482" s="7">
        <f t="shared" si="412"/>
        <v>912</v>
      </c>
      <c r="M1482" s="7">
        <f t="shared" si="413"/>
        <v>2127</v>
      </c>
      <c r="N1482" s="7">
        <v>0</v>
      </c>
      <c r="O1482" s="7">
        <f t="shared" si="414"/>
        <v>6360</v>
      </c>
      <c r="P1482" s="7">
        <v>25</v>
      </c>
      <c r="Q1482" s="7">
        <v>2796.05</v>
      </c>
      <c r="R1482" s="7">
        <v>0</v>
      </c>
      <c r="S1482" s="7">
        <v>0</v>
      </c>
      <c r="T1482" s="7">
        <v>100</v>
      </c>
      <c r="U1482" s="7">
        <f t="shared" si="415"/>
        <v>0</v>
      </c>
      <c r="V1482" s="7">
        <v>0</v>
      </c>
      <c r="W1482" s="7">
        <f t="shared" si="408"/>
        <v>2921.05</v>
      </c>
      <c r="X1482" s="7">
        <f t="shared" si="420"/>
        <v>1773</v>
      </c>
      <c r="Y1482" s="7">
        <f t="shared" si="421"/>
        <v>4257</v>
      </c>
      <c r="Z1482" s="7">
        <f t="shared" si="416"/>
        <v>25305.95</v>
      </c>
      <c r="AA1482" s="7" t="s">
        <v>634</v>
      </c>
      <c r="AB1482" s="7">
        <v>2023</v>
      </c>
    </row>
    <row r="1483" spans="1:28" x14ac:dyDescent="0.25">
      <c r="A1483" s="7">
        <v>86</v>
      </c>
      <c r="B1483" s="7" t="s">
        <v>813</v>
      </c>
      <c r="C1483" s="7" t="s">
        <v>102</v>
      </c>
      <c r="D1483" s="7" t="s">
        <v>94</v>
      </c>
      <c r="E1483" s="7" t="s">
        <v>37</v>
      </c>
      <c r="F1483" s="7" t="s">
        <v>100</v>
      </c>
      <c r="G1483" s="7">
        <v>25000</v>
      </c>
      <c r="H1483" s="7">
        <f t="shared" si="417"/>
        <v>23522.5</v>
      </c>
      <c r="I1483" s="7">
        <f t="shared" si="418"/>
        <v>717.5</v>
      </c>
      <c r="J1483" s="7">
        <f t="shared" si="410"/>
        <v>1774.9999999999998</v>
      </c>
      <c r="K1483" s="7">
        <f t="shared" si="411"/>
        <v>275</v>
      </c>
      <c r="L1483" s="7">
        <f t="shared" si="412"/>
        <v>760</v>
      </c>
      <c r="M1483" s="7">
        <f t="shared" si="413"/>
        <v>1772.5000000000002</v>
      </c>
      <c r="N1483" s="7">
        <v>0</v>
      </c>
      <c r="O1483" s="7">
        <f t="shared" si="414"/>
        <v>5300</v>
      </c>
      <c r="P1483" s="7">
        <v>25</v>
      </c>
      <c r="Q1483" s="7">
        <v>1000</v>
      </c>
      <c r="R1483" s="7">
        <v>0</v>
      </c>
      <c r="S1483" s="7">
        <v>0</v>
      </c>
      <c r="T1483" s="7">
        <v>100</v>
      </c>
      <c r="U1483" s="7">
        <f t="shared" si="415"/>
        <v>0</v>
      </c>
      <c r="V1483" s="7">
        <v>0</v>
      </c>
      <c r="W1483" s="7">
        <f t="shared" si="408"/>
        <v>1125</v>
      </c>
      <c r="X1483" s="7">
        <f>+I1483+L1483+N1483</f>
        <v>1477.5</v>
      </c>
      <c r="Y1483" s="7">
        <f>+J1483+M1483</f>
        <v>3547.5</v>
      </c>
      <c r="Z1483" s="7">
        <f t="shared" si="416"/>
        <v>22397.5</v>
      </c>
      <c r="AA1483" s="7" t="s">
        <v>634</v>
      </c>
      <c r="AB1483" s="7">
        <v>2023</v>
      </c>
    </row>
    <row r="1484" spans="1:28" x14ac:dyDescent="0.25">
      <c r="A1484" s="7">
        <v>87</v>
      </c>
      <c r="B1484" s="7" t="s">
        <v>814</v>
      </c>
      <c r="C1484" s="7" t="s">
        <v>103</v>
      </c>
      <c r="D1484" s="7" t="s">
        <v>811</v>
      </c>
      <c r="E1484" s="7" t="s">
        <v>54</v>
      </c>
      <c r="F1484" s="7" t="s">
        <v>99</v>
      </c>
      <c r="G1484" s="7">
        <v>45000</v>
      </c>
      <c r="H1484" s="7">
        <f t="shared" si="417"/>
        <v>42340.5</v>
      </c>
      <c r="I1484" s="7">
        <f t="shared" si="418"/>
        <v>1291.5</v>
      </c>
      <c r="J1484" s="7">
        <f t="shared" si="410"/>
        <v>3194.9999999999995</v>
      </c>
      <c r="K1484" s="7">
        <f t="shared" si="411"/>
        <v>495.00000000000006</v>
      </c>
      <c r="L1484" s="7">
        <f t="shared" si="412"/>
        <v>1368</v>
      </c>
      <c r="M1484" s="7">
        <f t="shared" si="413"/>
        <v>3190.5</v>
      </c>
      <c r="N1484" s="7">
        <v>0</v>
      </c>
      <c r="O1484" s="7">
        <f t="shared" si="414"/>
        <v>9540</v>
      </c>
      <c r="P1484" s="7">
        <v>25</v>
      </c>
      <c r="Q1484" s="7">
        <v>0</v>
      </c>
      <c r="R1484" s="7">
        <v>0</v>
      </c>
      <c r="S1484" s="7">
        <v>0</v>
      </c>
      <c r="T1484" s="7">
        <v>100</v>
      </c>
      <c r="U1484" s="7">
        <f t="shared" si="415"/>
        <v>1148.3248749999998</v>
      </c>
      <c r="V1484" s="7">
        <v>0</v>
      </c>
      <c r="W1484" s="7">
        <f t="shared" si="408"/>
        <v>1273.3248749999998</v>
      </c>
      <c r="X1484" s="7">
        <f t="shared" ref="X1484:X1496" si="422">+I1484+L1484+N1484</f>
        <v>2659.5</v>
      </c>
      <c r="Y1484" s="7">
        <f t="shared" ref="Y1484:Y1496" si="423">+J1484+M1484</f>
        <v>6385.5</v>
      </c>
      <c r="Z1484" s="7">
        <f t="shared" si="416"/>
        <v>41067.175125000002</v>
      </c>
      <c r="AA1484" s="7" t="s">
        <v>634</v>
      </c>
      <c r="AB1484" s="7">
        <v>2023</v>
      </c>
    </row>
    <row r="1485" spans="1:28" x14ac:dyDescent="0.25">
      <c r="A1485" s="7">
        <v>88</v>
      </c>
      <c r="B1485" s="7" t="s">
        <v>815</v>
      </c>
      <c r="C1485" s="7" t="s">
        <v>102</v>
      </c>
      <c r="D1485" s="7" t="s">
        <v>811</v>
      </c>
      <c r="E1485" s="7" t="s">
        <v>619</v>
      </c>
      <c r="F1485" s="7" t="s">
        <v>85</v>
      </c>
      <c r="G1485" s="7">
        <v>30000</v>
      </c>
      <c r="H1485" s="7">
        <f t="shared" si="417"/>
        <v>28227</v>
      </c>
      <c r="I1485" s="7">
        <f t="shared" si="418"/>
        <v>861</v>
      </c>
      <c r="J1485" s="7">
        <f t="shared" si="410"/>
        <v>2130</v>
      </c>
      <c r="K1485" s="7">
        <f t="shared" si="411"/>
        <v>330.00000000000006</v>
      </c>
      <c r="L1485" s="7">
        <f t="shared" si="412"/>
        <v>912</v>
      </c>
      <c r="M1485" s="7">
        <f t="shared" si="413"/>
        <v>2127</v>
      </c>
      <c r="N1485" s="7">
        <v>0</v>
      </c>
      <c r="O1485" s="7">
        <f t="shared" si="414"/>
        <v>6360</v>
      </c>
      <c r="P1485" s="7">
        <v>25</v>
      </c>
      <c r="Q1485" s="7">
        <v>500</v>
      </c>
      <c r="R1485" s="7">
        <v>0</v>
      </c>
      <c r="S1485" s="7">
        <v>797.28</v>
      </c>
      <c r="T1485" s="7">
        <v>100</v>
      </c>
      <c r="U1485" s="7">
        <f t="shared" si="415"/>
        <v>0</v>
      </c>
      <c r="V1485" s="7">
        <v>0</v>
      </c>
      <c r="W1485" s="7">
        <f t="shared" si="408"/>
        <v>1422.28</v>
      </c>
      <c r="X1485" s="7">
        <f t="shared" si="422"/>
        <v>1773</v>
      </c>
      <c r="Y1485" s="7">
        <f t="shared" si="423"/>
        <v>4257</v>
      </c>
      <c r="Z1485" s="7">
        <f t="shared" si="416"/>
        <v>26804.720000000001</v>
      </c>
      <c r="AA1485" s="7" t="s">
        <v>634</v>
      </c>
      <c r="AB1485" s="7">
        <v>2023</v>
      </c>
    </row>
    <row r="1486" spans="1:28" x14ac:dyDescent="0.25">
      <c r="A1486" s="7">
        <v>89</v>
      </c>
      <c r="B1486" s="7" t="s">
        <v>836</v>
      </c>
      <c r="C1486" s="7" t="s">
        <v>102</v>
      </c>
      <c r="D1486" s="7" t="s">
        <v>22</v>
      </c>
      <c r="E1486" s="7" t="s">
        <v>33</v>
      </c>
      <c r="F1486" s="7" t="s">
        <v>100</v>
      </c>
      <c r="G1486" s="7">
        <v>30000</v>
      </c>
      <c r="H1486" s="7">
        <f t="shared" si="417"/>
        <v>28227</v>
      </c>
      <c r="I1486" s="7">
        <f t="shared" si="418"/>
        <v>861</v>
      </c>
      <c r="J1486" s="7">
        <f t="shared" si="410"/>
        <v>2130</v>
      </c>
      <c r="K1486" s="7">
        <f t="shared" si="411"/>
        <v>330.00000000000006</v>
      </c>
      <c r="L1486" s="7">
        <f t="shared" si="412"/>
        <v>912</v>
      </c>
      <c r="M1486" s="7">
        <f t="shared" si="413"/>
        <v>2127</v>
      </c>
      <c r="N1486" s="7">
        <v>0</v>
      </c>
      <c r="O1486" s="7">
        <f t="shared" si="414"/>
        <v>6360</v>
      </c>
      <c r="P1486" s="7">
        <v>25</v>
      </c>
      <c r="Q1486" s="7">
        <v>2000</v>
      </c>
      <c r="R1486" s="7">
        <v>0</v>
      </c>
      <c r="S1486" s="7">
        <v>0</v>
      </c>
      <c r="T1486" s="7">
        <v>100</v>
      </c>
      <c r="U1486" s="7">
        <f t="shared" si="415"/>
        <v>0</v>
      </c>
      <c r="V1486" s="7">
        <v>0</v>
      </c>
      <c r="W1486" s="7">
        <f t="shared" si="408"/>
        <v>2125</v>
      </c>
      <c r="X1486" s="7">
        <f t="shared" si="422"/>
        <v>1773</v>
      </c>
      <c r="Y1486" s="7">
        <f t="shared" si="423"/>
        <v>4257</v>
      </c>
      <c r="Z1486" s="7">
        <f t="shared" si="416"/>
        <v>26102</v>
      </c>
      <c r="AA1486" s="7" t="s">
        <v>634</v>
      </c>
      <c r="AB1486" s="7">
        <v>2023</v>
      </c>
    </row>
    <row r="1487" spans="1:28" x14ac:dyDescent="0.25">
      <c r="A1487" s="7">
        <v>90</v>
      </c>
      <c r="B1487" s="7" t="s">
        <v>837</v>
      </c>
      <c r="C1487" s="7" t="s">
        <v>103</v>
      </c>
      <c r="D1487" s="7" t="s">
        <v>94</v>
      </c>
      <c r="E1487" s="7" t="s">
        <v>838</v>
      </c>
      <c r="F1487" s="7" t="s">
        <v>100</v>
      </c>
      <c r="G1487" s="7">
        <v>25000</v>
      </c>
      <c r="H1487" s="7">
        <f t="shared" si="417"/>
        <v>23522.5</v>
      </c>
      <c r="I1487" s="7">
        <f t="shared" si="418"/>
        <v>717.5</v>
      </c>
      <c r="J1487" s="7">
        <f t="shared" si="410"/>
        <v>1774.9999999999998</v>
      </c>
      <c r="K1487" s="7">
        <f t="shared" si="411"/>
        <v>275</v>
      </c>
      <c r="L1487" s="7">
        <f t="shared" si="412"/>
        <v>760</v>
      </c>
      <c r="M1487" s="7">
        <f t="shared" si="413"/>
        <v>1772.5000000000002</v>
      </c>
      <c r="N1487" s="7">
        <v>0</v>
      </c>
      <c r="O1487" s="7">
        <f t="shared" si="414"/>
        <v>5300</v>
      </c>
      <c r="P1487" s="7">
        <v>25</v>
      </c>
      <c r="Q1487" s="7">
        <v>2000</v>
      </c>
      <c r="R1487" s="7">
        <v>0</v>
      </c>
      <c r="S1487" s="7">
        <v>0</v>
      </c>
      <c r="T1487" s="7">
        <v>100</v>
      </c>
      <c r="U1487" s="7">
        <f t="shared" si="415"/>
        <v>0</v>
      </c>
      <c r="V1487" s="7">
        <v>0</v>
      </c>
      <c r="W1487" s="7">
        <f t="shared" si="408"/>
        <v>2125</v>
      </c>
      <c r="X1487" s="7">
        <f t="shared" si="422"/>
        <v>1477.5</v>
      </c>
      <c r="Y1487" s="7">
        <f t="shared" si="423"/>
        <v>3547.5</v>
      </c>
      <c r="Z1487" s="7">
        <f t="shared" si="416"/>
        <v>21397.5</v>
      </c>
      <c r="AA1487" s="7" t="s">
        <v>634</v>
      </c>
      <c r="AB1487" s="7">
        <v>2023</v>
      </c>
    </row>
    <row r="1488" spans="1:28" x14ac:dyDescent="0.25">
      <c r="A1488" s="7">
        <v>91</v>
      </c>
      <c r="B1488" s="7" t="s">
        <v>839</v>
      </c>
      <c r="C1488" s="7" t="s">
        <v>102</v>
      </c>
      <c r="D1488" s="7" t="s">
        <v>94</v>
      </c>
      <c r="E1488" s="7" t="s">
        <v>52</v>
      </c>
      <c r="F1488" s="7" t="s">
        <v>100</v>
      </c>
      <c r="G1488" s="7">
        <v>26000</v>
      </c>
      <c r="H1488" s="7">
        <f t="shared" si="417"/>
        <v>24463.4</v>
      </c>
      <c r="I1488" s="7">
        <f t="shared" si="418"/>
        <v>746.2</v>
      </c>
      <c r="J1488" s="7">
        <f t="shared" si="410"/>
        <v>1845.9999999999998</v>
      </c>
      <c r="K1488" s="7">
        <f t="shared" si="411"/>
        <v>286.00000000000006</v>
      </c>
      <c r="L1488" s="7">
        <f t="shared" si="412"/>
        <v>790.4</v>
      </c>
      <c r="M1488" s="7">
        <f t="shared" si="413"/>
        <v>1843.4</v>
      </c>
      <c r="N1488" s="7">
        <v>0</v>
      </c>
      <c r="O1488" s="7">
        <f t="shared" si="414"/>
        <v>5512</v>
      </c>
      <c r="P1488" s="7">
        <v>25</v>
      </c>
      <c r="Q1488" s="7">
        <v>2000</v>
      </c>
      <c r="R1488" s="7">
        <v>0</v>
      </c>
      <c r="S1488" s="7">
        <v>0</v>
      </c>
      <c r="T1488" s="7">
        <v>100</v>
      </c>
      <c r="U1488" s="7">
        <f t="shared" si="415"/>
        <v>0</v>
      </c>
      <c r="V1488" s="7">
        <v>0</v>
      </c>
      <c r="W1488" s="7">
        <f t="shared" ref="W1488:W1496" si="424">P1488+Q1488+R1488+S1488+T1488+U1488</f>
        <v>2125</v>
      </c>
      <c r="X1488" s="7">
        <f t="shared" si="422"/>
        <v>1536.6</v>
      </c>
      <c r="Y1488" s="7">
        <f t="shared" si="423"/>
        <v>3689.3999999999996</v>
      </c>
      <c r="Z1488" s="7">
        <f t="shared" si="416"/>
        <v>22338.400000000001</v>
      </c>
      <c r="AA1488" s="7" t="s">
        <v>634</v>
      </c>
      <c r="AB1488" s="7">
        <v>2023</v>
      </c>
    </row>
    <row r="1489" spans="1:28" x14ac:dyDescent="0.25">
      <c r="A1489" s="7">
        <v>92</v>
      </c>
      <c r="B1489" s="7" t="s">
        <v>840</v>
      </c>
      <c r="C1489" s="7" t="s">
        <v>103</v>
      </c>
      <c r="D1489" s="7" t="s">
        <v>94</v>
      </c>
      <c r="E1489" s="7" t="s">
        <v>52</v>
      </c>
      <c r="F1489" s="7" t="s">
        <v>100</v>
      </c>
      <c r="G1489" s="7">
        <v>26000</v>
      </c>
      <c r="H1489" s="7">
        <f t="shared" si="417"/>
        <v>24463.4</v>
      </c>
      <c r="I1489" s="7">
        <f t="shared" si="418"/>
        <v>746.2</v>
      </c>
      <c r="J1489" s="7">
        <f t="shared" si="410"/>
        <v>1845.9999999999998</v>
      </c>
      <c r="K1489" s="7">
        <f t="shared" si="411"/>
        <v>286.00000000000006</v>
      </c>
      <c r="L1489" s="7">
        <f t="shared" si="412"/>
        <v>790.4</v>
      </c>
      <c r="M1489" s="7">
        <f t="shared" si="413"/>
        <v>1843.4</v>
      </c>
      <c r="N1489" s="7">
        <v>0</v>
      </c>
      <c r="O1489" s="7">
        <f t="shared" si="414"/>
        <v>5512</v>
      </c>
      <c r="P1489" s="7">
        <v>25</v>
      </c>
      <c r="Q1489" s="7">
        <v>2000</v>
      </c>
      <c r="R1489" s="7">
        <v>0</v>
      </c>
      <c r="S1489" s="7">
        <v>0</v>
      </c>
      <c r="T1489" s="7">
        <v>100</v>
      </c>
      <c r="U1489" s="7">
        <f t="shared" si="415"/>
        <v>0</v>
      </c>
      <c r="V1489" s="7">
        <v>0</v>
      </c>
      <c r="W1489" s="7">
        <f t="shared" si="424"/>
        <v>2125</v>
      </c>
      <c r="X1489" s="7">
        <f t="shared" si="422"/>
        <v>1536.6</v>
      </c>
      <c r="Y1489" s="7">
        <f t="shared" si="423"/>
        <v>3689.3999999999996</v>
      </c>
      <c r="Z1489" s="7">
        <f t="shared" si="416"/>
        <v>22338.400000000001</v>
      </c>
      <c r="AA1489" s="7" t="s">
        <v>634</v>
      </c>
      <c r="AB1489" s="7">
        <v>2023</v>
      </c>
    </row>
    <row r="1490" spans="1:28" x14ac:dyDescent="0.25">
      <c r="A1490" s="7">
        <v>93</v>
      </c>
      <c r="B1490" s="7" t="s">
        <v>841</v>
      </c>
      <c r="C1490" s="7" t="s">
        <v>102</v>
      </c>
      <c r="D1490" s="7" t="s">
        <v>842</v>
      </c>
      <c r="E1490" s="7" t="s">
        <v>33</v>
      </c>
      <c r="F1490" s="7" t="s">
        <v>100</v>
      </c>
      <c r="G1490" s="7">
        <v>26000</v>
      </c>
      <c r="H1490" s="7">
        <f t="shared" si="417"/>
        <v>24463.4</v>
      </c>
      <c r="I1490" s="7">
        <f t="shared" si="418"/>
        <v>746.2</v>
      </c>
      <c r="J1490" s="7">
        <f t="shared" si="410"/>
        <v>1845.9999999999998</v>
      </c>
      <c r="K1490" s="7">
        <f t="shared" si="411"/>
        <v>286.00000000000006</v>
      </c>
      <c r="L1490" s="7">
        <f t="shared" si="412"/>
        <v>790.4</v>
      </c>
      <c r="M1490" s="7">
        <f t="shared" si="413"/>
        <v>1843.4</v>
      </c>
      <c r="N1490" s="7">
        <v>0</v>
      </c>
      <c r="O1490" s="7">
        <f t="shared" si="414"/>
        <v>5512</v>
      </c>
      <c r="P1490" s="7">
        <v>25</v>
      </c>
      <c r="Q1490" s="7">
        <v>2000</v>
      </c>
      <c r="R1490" s="7">
        <v>0</v>
      </c>
      <c r="S1490" s="7">
        <v>10.01</v>
      </c>
      <c r="T1490" s="7">
        <v>100</v>
      </c>
      <c r="U1490" s="7">
        <f t="shared" si="415"/>
        <v>0</v>
      </c>
      <c r="V1490" s="7">
        <v>0</v>
      </c>
      <c r="W1490" s="7">
        <f t="shared" si="424"/>
        <v>2135.0100000000002</v>
      </c>
      <c r="X1490" s="7">
        <f t="shared" si="422"/>
        <v>1536.6</v>
      </c>
      <c r="Y1490" s="7">
        <f t="shared" si="423"/>
        <v>3689.3999999999996</v>
      </c>
      <c r="Z1490" s="7">
        <f t="shared" si="416"/>
        <v>22328.39</v>
      </c>
      <c r="AA1490" s="7" t="s">
        <v>634</v>
      </c>
      <c r="AB1490" s="7">
        <v>2023</v>
      </c>
    </row>
    <row r="1491" spans="1:28" x14ac:dyDescent="0.25">
      <c r="A1491" s="7">
        <v>94</v>
      </c>
      <c r="B1491" s="7" t="s">
        <v>843</v>
      </c>
      <c r="C1491" s="7" t="s">
        <v>102</v>
      </c>
      <c r="D1491" s="7" t="s">
        <v>842</v>
      </c>
      <c r="E1491" s="7" t="s">
        <v>33</v>
      </c>
      <c r="F1491" s="7" t="s">
        <v>100</v>
      </c>
      <c r="G1491" s="7">
        <v>26000</v>
      </c>
      <c r="H1491" s="7">
        <f t="shared" si="417"/>
        <v>24463.4</v>
      </c>
      <c r="I1491" s="7">
        <f t="shared" si="418"/>
        <v>746.2</v>
      </c>
      <c r="J1491" s="7">
        <f t="shared" si="410"/>
        <v>1845.9999999999998</v>
      </c>
      <c r="K1491" s="7">
        <f t="shared" si="411"/>
        <v>286.00000000000006</v>
      </c>
      <c r="L1491" s="7">
        <f t="shared" si="412"/>
        <v>790.4</v>
      </c>
      <c r="M1491" s="7">
        <f t="shared" si="413"/>
        <v>1843.4</v>
      </c>
      <c r="N1491" s="7">
        <v>0</v>
      </c>
      <c r="O1491" s="7">
        <f t="shared" si="414"/>
        <v>5512</v>
      </c>
      <c r="P1491" s="7">
        <v>25</v>
      </c>
      <c r="Q1491" s="7">
        <v>2000</v>
      </c>
      <c r="R1491" s="7">
        <v>0</v>
      </c>
      <c r="S1491" s="7">
        <v>0</v>
      </c>
      <c r="T1491" s="7">
        <v>100</v>
      </c>
      <c r="U1491" s="7">
        <f t="shared" si="415"/>
        <v>0</v>
      </c>
      <c r="V1491" s="7">
        <v>0</v>
      </c>
      <c r="W1491" s="7">
        <f t="shared" si="424"/>
        <v>2125</v>
      </c>
      <c r="X1491" s="7">
        <f t="shared" si="422"/>
        <v>1536.6</v>
      </c>
      <c r="Y1491" s="7">
        <f t="shared" si="423"/>
        <v>3689.3999999999996</v>
      </c>
      <c r="Z1491" s="7">
        <f t="shared" si="416"/>
        <v>22338.400000000001</v>
      </c>
      <c r="AA1491" s="7" t="s">
        <v>634</v>
      </c>
      <c r="AB1491" s="7">
        <v>2023</v>
      </c>
    </row>
    <row r="1492" spans="1:28" x14ac:dyDescent="0.25">
      <c r="A1492" s="7">
        <v>95</v>
      </c>
      <c r="B1492" s="7" t="s">
        <v>844</v>
      </c>
      <c r="C1492" s="7" t="s">
        <v>103</v>
      </c>
      <c r="D1492" s="7" t="s">
        <v>94</v>
      </c>
      <c r="E1492" s="7" t="s">
        <v>32</v>
      </c>
      <c r="F1492" s="7" t="s">
        <v>100</v>
      </c>
      <c r="G1492" s="7">
        <v>30000</v>
      </c>
      <c r="H1492" s="7">
        <f t="shared" si="417"/>
        <v>28227</v>
      </c>
      <c r="I1492" s="7">
        <f t="shared" si="418"/>
        <v>861</v>
      </c>
      <c r="J1492" s="7">
        <f t="shared" si="410"/>
        <v>2130</v>
      </c>
      <c r="K1492" s="7">
        <f t="shared" si="411"/>
        <v>330.00000000000006</v>
      </c>
      <c r="L1492" s="7">
        <f t="shared" si="412"/>
        <v>912</v>
      </c>
      <c r="M1492" s="7">
        <f t="shared" si="413"/>
        <v>2127</v>
      </c>
      <c r="N1492" s="7">
        <v>0</v>
      </c>
      <c r="O1492" s="7">
        <f t="shared" si="414"/>
        <v>6360</v>
      </c>
      <c r="P1492" s="7">
        <v>25</v>
      </c>
      <c r="Q1492" s="7">
        <v>2000</v>
      </c>
      <c r="R1492" s="7">
        <v>0</v>
      </c>
      <c r="S1492" s="7">
        <v>0</v>
      </c>
      <c r="T1492" s="7">
        <v>100</v>
      </c>
      <c r="U1492" s="7">
        <f t="shared" si="415"/>
        <v>0</v>
      </c>
      <c r="V1492" s="7">
        <v>0</v>
      </c>
      <c r="W1492" s="7">
        <f t="shared" si="424"/>
        <v>2125</v>
      </c>
      <c r="X1492" s="7">
        <f t="shared" si="422"/>
        <v>1773</v>
      </c>
      <c r="Y1492" s="7">
        <f t="shared" si="423"/>
        <v>4257</v>
      </c>
      <c r="Z1492" s="7">
        <f t="shared" si="416"/>
        <v>26102</v>
      </c>
      <c r="AA1492" s="7" t="s">
        <v>634</v>
      </c>
      <c r="AB1492" s="7">
        <v>2023</v>
      </c>
    </row>
    <row r="1493" spans="1:28" x14ac:dyDescent="0.25">
      <c r="A1493" s="7">
        <v>96</v>
      </c>
      <c r="B1493" s="7" t="s">
        <v>845</v>
      </c>
      <c r="C1493" s="7" t="s">
        <v>102</v>
      </c>
      <c r="D1493" s="7" t="s">
        <v>826</v>
      </c>
      <c r="E1493" s="7" t="s">
        <v>846</v>
      </c>
      <c r="F1493" s="7" t="s">
        <v>100</v>
      </c>
      <c r="G1493" s="7">
        <v>36000</v>
      </c>
      <c r="H1493" s="7">
        <f t="shared" si="417"/>
        <v>33872.400000000001</v>
      </c>
      <c r="I1493" s="7">
        <f t="shared" si="418"/>
        <v>1033.2</v>
      </c>
      <c r="J1493" s="7">
        <f t="shared" si="410"/>
        <v>2555.9999999999995</v>
      </c>
      <c r="K1493" s="7">
        <f t="shared" si="411"/>
        <v>396.00000000000006</v>
      </c>
      <c r="L1493" s="7">
        <f t="shared" si="412"/>
        <v>1094.4000000000001</v>
      </c>
      <c r="M1493" s="7">
        <f t="shared" si="413"/>
        <v>2552.4</v>
      </c>
      <c r="N1493" s="7">
        <v>0</v>
      </c>
      <c r="O1493" s="7">
        <f t="shared" si="414"/>
        <v>7632</v>
      </c>
      <c r="P1493" s="7">
        <v>25</v>
      </c>
      <c r="Q1493" s="7">
        <v>2000</v>
      </c>
      <c r="R1493" s="7">
        <v>0</v>
      </c>
      <c r="S1493" s="7">
        <v>84.99</v>
      </c>
      <c r="T1493" s="7">
        <v>100</v>
      </c>
      <c r="U1493" s="7">
        <f t="shared" si="415"/>
        <v>0</v>
      </c>
      <c r="V1493" s="7">
        <v>0</v>
      </c>
      <c r="W1493" s="7">
        <f t="shared" si="424"/>
        <v>2209.9899999999998</v>
      </c>
      <c r="X1493" s="7">
        <f t="shared" si="422"/>
        <v>2127.6000000000004</v>
      </c>
      <c r="Y1493" s="7">
        <f t="shared" si="423"/>
        <v>5108.3999999999996</v>
      </c>
      <c r="Z1493" s="7">
        <f t="shared" si="416"/>
        <v>31662.41</v>
      </c>
      <c r="AA1493" s="7" t="s">
        <v>634</v>
      </c>
      <c r="AB1493" s="7">
        <v>2023</v>
      </c>
    </row>
    <row r="1494" spans="1:28" x14ac:dyDescent="0.25">
      <c r="A1494" s="7">
        <v>97</v>
      </c>
      <c r="B1494" s="7" t="s">
        <v>848</v>
      </c>
      <c r="C1494" s="7" t="s">
        <v>103</v>
      </c>
      <c r="D1494" s="7" t="s">
        <v>94</v>
      </c>
      <c r="E1494" s="7" t="s">
        <v>52</v>
      </c>
      <c r="F1494" s="7" t="s">
        <v>100</v>
      </c>
      <c r="G1494" s="7">
        <v>30000</v>
      </c>
      <c r="H1494" s="7">
        <f t="shared" si="417"/>
        <v>28227</v>
      </c>
      <c r="I1494" s="7">
        <f t="shared" si="418"/>
        <v>861</v>
      </c>
      <c r="J1494" s="7">
        <f t="shared" si="410"/>
        <v>2130</v>
      </c>
      <c r="K1494" s="7">
        <f t="shared" si="411"/>
        <v>330.00000000000006</v>
      </c>
      <c r="L1494" s="7">
        <f t="shared" si="412"/>
        <v>912</v>
      </c>
      <c r="M1494" s="7">
        <f t="shared" si="413"/>
        <v>2127</v>
      </c>
      <c r="N1494" s="7">
        <v>0</v>
      </c>
      <c r="O1494" s="7">
        <f t="shared" si="414"/>
        <v>6360</v>
      </c>
      <c r="P1494" s="7">
        <v>25</v>
      </c>
      <c r="Q1494" s="7">
        <v>2000</v>
      </c>
      <c r="R1494" s="7">
        <v>0</v>
      </c>
      <c r="S1494" s="7">
        <v>0</v>
      </c>
      <c r="T1494" s="7">
        <v>100</v>
      </c>
      <c r="U1494" s="7">
        <f t="shared" si="415"/>
        <v>0</v>
      </c>
      <c r="V1494" s="7">
        <v>0</v>
      </c>
      <c r="W1494" s="7">
        <f t="shared" si="424"/>
        <v>2125</v>
      </c>
      <c r="X1494" s="7">
        <f t="shared" si="422"/>
        <v>1773</v>
      </c>
      <c r="Y1494" s="7">
        <f t="shared" si="423"/>
        <v>4257</v>
      </c>
      <c r="Z1494" s="7">
        <f t="shared" si="416"/>
        <v>26102</v>
      </c>
      <c r="AA1494" s="7" t="s">
        <v>634</v>
      </c>
      <c r="AB1494" s="7">
        <v>2023</v>
      </c>
    </row>
    <row r="1495" spans="1:28" x14ac:dyDescent="0.25">
      <c r="A1495" s="7">
        <v>98</v>
      </c>
      <c r="B1495" s="7" t="s">
        <v>850</v>
      </c>
      <c r="C1495" s="7" t="s">
        <v>102</v>
      </c>
      <c r="D1495" s="7" t="s">
        <v>94</v>
      </c>
      <c r="E1495" s="7" t="s">
        <v>765</v>
      </c>
      <c r="F1495" s="7" t="s">
        <v>100</v>
      </c>
      <c r="G1495" s="7">
        <v>20000</v>
      </c>
      <c r="H1495" s="7">
        <f t="shared" si="417"/>
        <v>18818</v>
      </c>
      <c r="I1495" s="7">
        <f t="shared" si="418"/>
        <v>574</v>
      </c>
      <c r="J1495" s="7">
        <f t="shared" si="410"/>
        <v>1419.9999999999998</v>
      </c>
      <c r="K1495" s="7">
        <f t="shared" si="411"/>
        <v>220.00000000000003</v>
      </c>
      <c r="L1495" s="7">
        <f t="shared" si="412"/>
        <v>608</v>
      </c>
      <c r="M1495" s="7">
        <f t="shared" si="413"/>
        <v>1418</v>
      </c>
      <c r="N1495" s="7">
        <v>0</v>
      </c>
      <c r="O1495" s="7">
        <f t="shared" si="414"/>
        <v>4240</v>
      </c>
      <c r="P1495" s="7">
        <v>25</v>
      </c>
      <c r="Q1495" s="7">
        <v>2000</v>
      </c>
      <c r="R1495" s="7">
        <v>0</v>
      </c>
      <c r="S1495" s="7">
        <v>0</v>
      </c>
      <c r="T1495" s="7">
        <v>100</v>
      </c>
      <c r="U1495" s="7">
        <f t="shared" si="415"/>
        <v>0</v>
      </c>
      <c r="V1495" s="7">
        <v>0</v>
      </c>
      <c r="W1495" s="7">
        <f t="shared" si="424"/>
        <v>2125</v>
      </c>
      <c r="X1495" s="7">
        <f t="shared" si="422"/>
        <v>1182</v>
      </c>
      <c r="Y1495" s="7">
        <f t="shared" si="423"/>
        <v>2838</v>
      </c>
      <c r="Z1495" s="7">
        <f t="shared" si="416"/>
        <v>16693</v>
      </c>
      <c r="AA1495" s="7" t="s">
        <v>634</v>
      </c>
      <c r="AB1495" s="7">
        <v>2023</v>
      </c>
    </row>
    <row r="1496" spans="1:28" x14ac:dyDescent="0.25">
      <c r="A1496" s="7">
        <v>99</v>
      </c>
      <c r="B1496" s="7" t="s">
        <v>851</v>
      </c>
      <c r="C1496" s="7" t="s">
        <v>103</v>
      </c>
      <c r="D1496" s="7" t="s">
        <v>94</v>
      </c>
      <c r="E1496" s="7" t="s">
        <v>52</v>
      </c>
      <c r="F1496" s="7" t="s">
        <v>100</v>
      </c>
      <c r="G1496" s="7">
        <v>46000</v>
      </c>
      <c r="H1496" s="7">
        <f t="shared" si="417"/>
        <v>43281.4</v>
      </c>
      <c r="I1496" s="7">
        <f t="shared" si="418"/>
        <v>1320.2</v>
      </c>
      <c r="J1496" s="7">
        <f t="shared" si="410"/>
        <v>3265.9999999999995</v>
      </c>
      <c r="K1496" s="7">
        <f t="shared" si="411"/>
        <v>506.00000000000006</v>
      </c>
      <c r="L1496" s="7">
        <f t="shared" si="412"/>
        <v>1398.4</v>
      </c>
      <c r="M1496" s="7">
        <f t="shared" si="413"/>
        <v>3261.4</v>
      </c>
      <c r="N1496" s="7">
        <v>0</v>
      </c>
      <c r="O1496" s="7">
        <f t="shared" si="414"/>
        <v>9752</v>
      </c>
      <c r="P1496" s="7">
        <v>25</v>
      </c>
      <c r="Q1496" s="7">
        <v>2000</v>
      </c>
      <c r="R1496" s="7">
        <v>0</v>
      </c>
      <c r="S1496" s="7">
        <v>0</v>
      </c>
      <c r="T1496" s="7">
        <v>100</v>
      </c>
      <c r="U1496" s="7">
        <f t="shared" si="415"/>
        <v>1289.4598750000005</v>
      </c>
      <c r="V1496" s="7">
        <v>0</v>
      </c>
      <c r="W1496" s="7">
        <f t="shared" si="424"/>
        <v>3414.4598750000005</v>
      </c>
      <c r="X1496" s="7">
        <f t="shared" si="422"/>
        <v>2718.6000000000004</v>
      </c>
      <c r="Y1496" s="7">
        <f t="shared" si="423"/>
        <v>6527.4</v>
      </c>
      <c r="Z1496" s="7">
        <f t="shared" si="416"/>
        <v>39866.940125000001</v>
      </c>
      <c r="AA1496" s="7" t="s">
        <v>634</v>
      </c>
      <c r="AB1496" s="7">
        <v>2023</v>
      </c>
    </row>
    <row r="1497" spans="1:28" x14ac:dyDescent="0.25">
      <c r="A1497" s="7">
        <v>1</v>
      </c>
      <c r="B1497" s="7" t="s">
        <v>807</v>
      </c>
      <c r="C1497" s="7" t="s">
        <v>103</v>
      </c>
      <c r="D1497" s="7" t="s">
        <v>826</v>
      </c>
      <c r="E1497" s="7" t="s">
        <v>27</v>
      </c>
      <c r="F1497" s="7" t="s">
        <v>98</v>
      </c>
      <c r="G1497" s="7">
        <v>360000</v>
      </c>
      <c r="H1497" s="7">
        <f>+G1497-(I1497+L1497+N1497)</f>
        <v>344209.07</v>
      </c>
      <c r="I1497" s="7">
        <f>IF(G1497&lt;=325250,G1497*2.87%,9334.68)</f>
        <v>9334.68</v>
      </c>
      <c r="J1497" s="7">
        <f>IF(G1497&lt;=325250,G1497*7.1%,23092.75)</f>
        <v>23092.75</v>
      </c>
      <c r="K1497" s="7">
        <f>IF(G1497&lt;=65050,G1497*1.1%,715.55)</f>
        <v>715.55</v>
      </c>
      <c r="L1497" s="7">
        <f>IF(G1497&lt;=162625,G1497*3.04%,4943.8)</f>
        <v>4943.8</v>
      </c>
      <c r="M1497" s="7">
        <f>IF(G1497&lt;=162625,G1497*7.09%,11530.11)</f>
        <v>11530.11</v>
      </c>
      <c r="N1497" s="7">
        <v>1512.45</v>
      </c>
      <c r="O1497" s="7">
        <f>+I1497+J1497+K1497+L1497+M1497+N1497</f>
        <v>51129.340000000004</v>
      </c>
      <c r="P1497" s="7">
        <v>25</v>
      </c>
      <c r="Q1497" s="7">
        <v>0</v>
      </c>
      <c r="R1497" s="7">
        <v>0</v>
      </c>
      <c r="S1497" s="7">
        <v>1328.8</v>
      </c>
      <c r="T1497" s="7">
        <v>0</v>
      </c>
      <c r="U1497" s="7">
        <f>IF((H1497*12)&gt;867123.01,(79776+(((H1497*12)-867123.01)*0.25))/12,IF((H1497*12)&gt;624329.01,(31216+(((H1497*12)-624329.01)*0.2))/12,IF((H1497*12)&gt;416220.01,(((H1497*12)-416220.01)*0.15)/12,0)))</f>
        <v>74635.204791666663</v>
      </c>
      <c r="V1497" s="7">
        <v>0</v>
      </c>
      <c r="W1497" s="7">
        <f>P1497+Q1497+R1497+S1497+T1497+U1497</f>
        <v>75989.004791666666</v>
      </c>
      <c r="X1497" s="7">
        <f>+I1497+L1497+N1497</f>
        <v>15790.93</v>
      </c>
      <c r="Y1497" s="7">
        <f>+J1497+M1497</f>
        <v>34622.86</v>
      </c>
      <c r="Z1497" s="7">
        <f>+G1497-(W1497+X1497)</f>
        <v>268220.06520833331</v>
      </c>
      <c r="AA1497" s="7" t="s">
        <v>726</v>
      </c>
      <c r="AB1497" s="7">
        <v>2023</v>
      </c>
    </row>
    <row r="1498" spans="1:28" x14ac:dyDescent="0.25">
      <c r="A1498" s="7">
        <v>2</v>
      </c>
      <c r="B1498" s="7" t="s">
        <v>784</v>
      </c>
      <c r="C1498" s="7" t="s">
        <v>102</v>
      </c>
      <c r="D1498" s="7" t="s">
        <v>19</v>
      </c>
      <c r="E1498" s="7" t="s">
        <v>71</v>
      </c>
      <c r="F1498" s="7" t="s">
        <v>98</v>
      </c>
      <c r="G1498" s="7">
        <v>300000</v>
      </c>
      <c r="H1498" s="7">
        <f>+G1498-(I1498+L1498+N1498)</f>
        <v>286446.2</v>
      </c>
      <c r="I1498" s="7">
        <f>IF(G1498&lt;=325250,G1498*2.87%,9334.68)</f>
        <v>8610</v>
      </c>
      <c r="J1498" s="7">
        <f t="shared" ref="J1498:J1561" si="425">IF(G1498&lt;=325250,G1498*7.1%,23092.75)</f>
        <v>21299.999999999996</v>
      </c>
      <c r="K1498" s="7">
        <f t="shared" ref="K1498:K1561" si="426">IF(G1498&lt;=65050,G1498*1.1%,715.55)</f>
        <v>715.55</v>
      </c>
      <c r="L1498" s="7">
        <f t="shared" ref="L1498:L1561" si="427">IF(G1498&lt;=162625,G1498*3.04%,4943.8)</f>
        <v>4943.8</v>
      </c>
      <c r="M1498" s="7">
        <f t="shared" ref="M1498:M1561" si="428">IF(G1498&lt;=162625,G1498*7.09%,11530.11)</f>
        <v>11530.11</v>
      </c>
      <c r="N1498" s="7">
        <v>0</v>
      </c>
      <c r="O1498" s="7">
        <f t="shared" ref="O1498:O1561" si="429">+I1498+J1498+K1498+L1498+M1498+N1498</f>
        <v>47099.46</v>
      </c>
      <c r="P1498" s="7">
        <v>25</v>
      </c>
      <c r="Q1498" s="7">
        <v>0</v>
      </c>
      <c r="R1498" s="7">
        <v>0</v>
      </c>
      <c r="S1498" s="7">
        <v>0</v>
      </c>
      <c r="T1498" s="7">
        <v>0</v>
      </c>
      <c r="U1498" s="7">
        <f t="shared" ref="U1498:U1561" si="430">IF((H1498*12)&gt;867123.01,(79776+(((H1498*12)-867123.01)*0.25))/12,IF((H1498*12)&gt;624329.01,(31216+(((H1498*12)-624329.01)*0.2))/12,IF((H1498*12)&gt;416220.01,(((H1498*12)-416220.01)*0.15)/12,0)))</f>
        <v>60194.487291666679</v>
      </c>
      <c r="V1498" s="7">
        <v>0</v>
      </c>
      <c r="W1498" s="7">
        <f t="shared" ref="W1498:W1516" si="431">P1498+Q1498+R1498+S1498+T1498+U1498</f>
        <v>60219.487291666679</v>
      </c>
      <c r="X1498" s="7">
        <f t="shared" ref="X1498:X1561" si="432">+I1498+L1498+N1498</f>
        <v>13553.8</v>
      </c>
      <c r="Y1498" s="7">
        <f t="shared" ref="Y1498:Y1512" si="433">+J1498+M1498</f>
        <v>32830.11</v>
      </c>
      <c r="Z1498" s="7">
        <f t="shared" ref="Z1498:Z1561" si="434">+G1498-(W1498+X1498)</f>
        <v>226226.71270833333</v>
      </c>
      <c r="AA1498" s="7" t="s">
        <v>726</v>
      </c>
      <c r="AB1498" s="7">
        <v>2023</v>
      </c>
    </row>
    <row r="1499" spans="1:28" x14ac:dyDescent="0.25">
      <c r="A1499" s="7">
        <v>3</v>
      </c>
      <c r="B1499" s="7" t="s">
        <v>110</v>
      </c>
      <c r="C1499" s="7" t="s">
        <v>103</v>
      </c>
      <c r="D1499" s="7" t="s">
        <v>10</v>
      </c>
      <c r="E1499" s="7" t="s">
        <v>53</v>
      </c>
      <c r="F1499" s="7" t="s">
        <v>98</v>
      </c>
      <c r="G1499" s="7">
        <v>300000</v>
      </c>
      <c r="H1499" s="7">
        <f t="shared" ref="H1499:H1562" si="435">+G1499-(I1499+L1499+N1499)</f>
        <v>286446.2</v>
      </c>
      <c r="I1499" s="7">
        <f t="shared" ref="I1499:I1562" si="436">IF(G1499&lt;=325250,G1499*2.87%,9334.68)</f>
        <v>8610</v>
      </c>
      <c r="J1499" s="7">
        <f t="shared" si="425"/>
        <v>21299.999999999996</v>
      </c>
      <c r="K1499" s="7">
        <f t="shared" si="426"/>
        <v>715.55</v>
      </c>
      <c r="L1499" s="7">
        <f t="shared" si="427"/>
        <v>4943.8</v>
      </c>
      <c r="M1499" s="7">
        <f t="shared" si="428"/>
        <v>11530.11</v>
      </c>
      <c r="N1499" s="7">
        <v>0</v>
      </c>
      <c r="O1499" s="7">
        <f t="shared" si="429"/>
        <v>47099.46</v>
      </c>
      <c r="P1499" s="7">
        <v>25</v>
      </c>
      <c r="Q1499" s="7">
        <v>0</v>
      </c>
      <c r="R1499" s="7">
        <v>0</v>
      </c>
      <c r="S1499" s="7">
        <v>1993.2</v>
      </c>
      <c r="T1499" s="7">
        <v>0</v>
      </c>
      <c r="U1499" s="7">
        <f t="shared" si="430"/>
        <v>60194.487291666679</v>
      </c>
      <c r="V1499" s="7">
        <v>0</v>
      </c>
      <c r="W1499" s="7">
        <f t="shared" si="431"/>
        <v>62212.687291666676</v>
      </c>
      <c r="X1499" s="7">
        <f t="shared" si="432"/>
        <v>13553.8</v>
      </c>
      <c r="Y1499" s="7">
        <f t="shared" si="433"/>
        <v>32830.11</v>
      </c>
      <c r="Z1499" s="7">
        <f t="shared" si="434"/>
        <v>224233.51270833332</v>
      </c>
      <c r="AA1499" s="7" t="s">
        <v>726</v>
      </c>
      <c r="AB1499" s="7">
        <v>2023</v>
      </c>
    </row>
    <row r="1500" spans="1:28" x14ac:dyDescent="0.25">
      <c r="A1500" s="7">
        <v>4</v>
      </c>
      <c r="B1500" s="7" t="s">
        <v>115</v>
      </c>
      <c r="C1500" s="7" t="s">
        <v>103</v>
      </c>
      <c r="D1500" s="7" t="s">
        <v>21</v>
      </c>
      <c r="E1500" s="7" t="s">
        <v>81</v>
      </c>
      <c r="F1500" s="7" t="s">
        <v>84</v>
      </c>
      <c r="G1500" s="7">
        <v>185000</v>
      </c>
      <c r="H1500" s="7">
        <f>+G1500-(I1500+L1500+N1500)</f>
        <v>170209.35</v>
      </c>
      <c r="I1500" s="7">
        <f t="shared" si="436"/>
        <v>5309.5</v>
      </c>
      <c r="J1500" s="7">
        <f t="shared" si="425"/>
        <v>13134.999999999998</v>
      </c>
      <c r="K1500" s="7">
        <f t="shared" si="426"/>
        <v>715.55</v>
      </c>
      <c r="L1500" s="7">
        <f t="shared" si="427"/>
        <v>4943.8</v>
      </c>
      <c r="M1500" s="7">
        <f t="shared" si="428"/>
        <v>11530.11</v>
      </c>
      <c r="N1500" s="7">
        <v>4537.3500000000004</v>
      </c>
      <c r="O1500" s="7">
        <f t="shared" si="429"/>
        <v>40171.31</v>
      </c>
      <c r="P1500" s="7">
        <v>25</v>
      </c>
      <c r="Q1500" s="7">
        <v>38771.46</v>
      </c>
      <c r="R1500" s="7">
        <v>0</v>
      </c>
      <c r="S1500" s="7">
        <v>1594.56</v>
      </c>
      <c r="T1500" s="7">
        <v>100</v>
      </c>
      <c r="U1500" s="7">
        <f t="shared" si="430"/>
        <v>31135.27479166667</v>
      </c>
      <c r="V1500" s="7">
        <v>0</v>
      </c>
      <c r="W1500" s="7">
        <f t="shared" si="431"/>
        <v>71626.294791666674</v>
      </c>
      <c r="X1500" s="7">
        <f t="shared" si="432"/>
        <v>14790.65</v>
      </c>
      <c r="Y1500" s="7">
        <f t="shared" si="433"/>
        <v>24665.11</v>
      </c>
      <c r="Z1500" s="7">
        <f t="shared" si="434"/>
        <v>98583.055208333331</v>
      </c>
      <c r="AA1500" s="7" t="s">
        <v>726</v>
      </c>
      <c r="AB1500" s="7">
        <v>2023</v>
      </c>
    </row>
    <row r="1501" spans="1:28" x14ac:dyDescent="0.25">
      <c r="A1501" s="7">
        <v>5</v>
      </c>
      <c r="B1501" s="7" t="s">
        <v>116</v>
      </c>
      <c r="C1501" s="7" t="s">
        <v>102</v>
      </c>
      <c r="D1501" s="7" t="s">
        <v>4</v>
      </c>
      <c r="E1501" s="7" t="s">
        <v>91</v>
      </c>
      <c r="F1501" s="7" t="s">
        <v>84</v>
      </c>
      <c r="G1501" s="7">
        <v>185000</v>
      </c>
      <c r="H1501" s="7">
        <f t="shared" si="435"/>
        <v>174746.7</v>
      </c>
      <c r="I1501" s="7">
        <f t="shared" si="436"/>
        <v>5309.5</v>
      </c>
      <c r="J1501" s="7">
        <f t="shared" si="425"/>
        <v>13134.999999999998</v>
      </c>
      <c r="K1501" s="7">
        <f t="shared" si="426"/>
        <v>715.55</v>
      </c>
      <c r="L1501" s="7">
        <f t="shared" si="427"/>
        <v>4943.8</v>
      </c>
      <c r="M1501" s="7">
        <f t="shared" si="428"/>
        <v>11530.11</v>
      </c>
      <c r="N1501" s="7">
        <v>0</v>
      </c>
      <c r="O1501" s="7">
        <f t="shared" si="429"/>
        <v>35633.96</v>
      </c>
      <c r="P1501" s="7">
        <v>25</v>
      </c>
      <c r="Q1501" s="7">
        <v>12441.85</v>
      </c>
      <c r="R1501" s="7">
        <v>0</v>
      </c>
      <c r="S1501" s="7">
        <v>1328.8</v>
      </c>
      <c r="T1501" s="7">
        <v>100</v>
      </c>
      <c r="U1501" s="7">
        <f t="shared" si="430"/>
        <v>32269.612291666668</v>
      </c>
      <c r="V1501" s="7">
        <v>0</v>
      </c>
      <c r="W1501" s="7">
        <f t="shared" si="431"/>
        <v>46165.262291666666</v>
      </c>
      <c r="X1501" s="7">
        <f t="shared" si="432"/>
        <v>10253.299999999999</v>
      </c>
      <c r="Y1501" s="7">
        <f t="shared" si="433"/>
        <v>24665.11</v>
      </c>
      <c r="Z1501" s="7">
        <f t="shared" si="434"/>
        <v>128581.43770833334</v>
      </c>
      <c r="AA1501" s="7" t="s">
        <v>726</v>
      </c>
      <c r="AB1501" s="7">
        <v>2023</v>
      </c>
    </row>
    <row r="1502" spans="1:28" x14ac:dyDescent="0.25">
      <c r="A1502" s="7">
        <v>6</v>
      </c>
      <c r="B1502" s="7" t="s">
        <v>117</v>
      </c>
      <c r="C1502" s="7" t="s">
        <v>102</v>
      </c>
      <c r="D1502" s="7" t="s">
        <v>793</v>
      </c>
      <c r="E1502" s="7" t="s">
        <v>794</v>
      </c>
      <c r="F1502" s="7" t="s">
        <v>84</v>
      </c>
      <c r="G1502" s="7">
        <v>185000</v>
      </c>
      <c r="H1502" s="7">
        <f t="shared" si="435"/>
        <v>171721.8</v>
      </c>
      <c r="I1502" s="7">
        <f t="shared" si="436"/>
        <v>5309.5</v>
      </c>
      <c r="J1502" s="7">
        <f t="shared" si="425"/>
        <v>13134.999999999998</v>
      </c>
      <c r="K1502" s="7">
        <f t="shared" si="426"/>
        <v>715.55</v>
      </c>
      <c r="L1502" s="7">
        <f t="shared" si="427"/>
        <v>4943.8</v>
      </c>
      <c r="M1502" s="7">
        <f t="shared" si="428"/>
        <v>11530.11</v>
      </c>
      <c r="N1502" s="7">
        <v>3024.9</v>
      </c>
      <c r="O1502" s="7">
        <f t="shared" si="429"/>
        <v>38658.86</v>
      </c>
      <c r="P1502" s="7">
        <v>25</v>
      </c>
      <c r="Q1502" s="7">
        <v>0</v>
      </c>
      <c r="R1502" s="7">
        <v>0</v>
      </c>
      <c r="S1502" s="7">
        <v>2657.6</v>
      </c>
      <c r="T1502" s="7">
        <v>100</v>
      </c>
      <c r="U1502" s="7">
        <f t="shared" si="430"/>
        <v>31513.387291666662</v>
      </c>
      <c r="V1502" s="7">
        <v>0</v>
      </c>
      <c r="W1502" s="7">
        <f t="shared" si="431"/>
        <v>34295.987291666665</v>
      </c>
      <c r="X1502" s="7">
        <f t="shared" si="432"/>
        <v>13278.199999999999</v>
      </c>
      <c r="Y1502" s="7">
        <f t="shared" si="433"/>
        <v>24665.11</v>
      </c>
      <c r="Z1502" s="7">
        <f t="shared" si="434"/>
        <v>137425.81270833334</v>
      </c>
      <c r="AA1502" s="7" t="s">
        <v>726</v>
      </c>
      <c r="AB1502" s="7">
        <v>2023</v>
      </c>
    </row>
    <row r="1503" spans="1:28" x14ac:dyDescent="0.25">
      <c r="A1503" s="7">
        <v>7</v>
      </c>
      <c r="B1503" s="7" t="s">
        <v>119</v>
      </c>
      <c r="C1503" s="7" t="s">
        <v>103</v>
      </c>
      <c r="D1503" s="7" t="s">
        <v>10</v>
      </c>
      <c r="E1503" s="7" t="s">
        <v>827</v>
      </c>
      <c r="F1503" s="7" t="s">
        <v>84</v>
      </c>
      <c r="G1503" s="7">
        <v>170000</v>
      </c>
      <c r="H1503" s="7">
        <f t="shared" si="435"/>
        <v>160177.20000000001</v>
      </c>
      <c r="I1503" s="7">
        <f t="shared" si="436"/>
        <v>4879</v>
      </c>
      <c r="J1503" s="7">
        <f t="shared" si="425"/>
        <v>12069.999999999998</v>
      </c>
      <c r="K1503" s="7">
        <f t="shared" si="426"/>
        <v>715.55</v>
      </c>
      <c r="L1503" s="7">
        <f t="shared" si="427"/>
        <v>4943.8</v>
      </c>
      <c r="M1503" s="7">
        <f t="shared" si="428"/>
        <v>11530.11</v>
      </c>
      <c r="N1503" s="7">
        <v>0</v>
      </c>
      <c r="O1503" s="7">
        <f t="shared" si="429"/>
        <v>34138.46</v>
      </c>
      <c r="P1503" s="7">
        <v>25</v>
      </c>
      <c r="Q1503" s="7">
        <v>11358.49</v>
      </c>
      <c r="R1503" s="7">
        <v>0</v>
      </c>
      <c r="S1503" s="7">
        <v>797.28</v>
      </c>
      <c r="T1503" s="7">
        <v>100</v>
      </c>
      <c r="U1503" s="7">
        <f t="shared" si="430"/>
        <v>28627.237291666668</v>
      </c>
      <c r="V1503" s="7">
        <v>0</v>
      </c>
      <c r="W1503" s="7">
        <f t="shared" si="431"/>
        <v>40908.007291666669</v>
      </c>
      <c r="X1503" s="7">
        <f t="shared" si="432"/>
        <v>9822.7999999999993</v>
      </c>
      <c r="Y1503" s="7">
        <f t="shared" si="433"/>
        <v>23600.11</v>
      </c>
      <c r="Z1503" s="7">
        <f t="shared" si="434"/>
        <v>119269.19270833333</v>
      </c>
      <c r="AA1503" s="7" t="s">
        <v>726</v>
      </c>
      <c r="AB1503" s="7">
        <v>2023</v>
      </c>
    </row>
    <row r="1504" spans="1:28" x14ac:dyDescent="0.25">
      <c r="A1504" s="7">
        <v>8</v>
      </c>
      <c r="B1504" s="7" t="s">
        <v>121</v>
      </c>
      <c r="C1504" s="7" t="s">
        <v>102</v>
      </c>
      <c r="D1504" s="7" t="s">
        <v>21</v>
      </c>
      <c r="E1504" s="7" t="s">
        <v>48</v>
      </c>
      <c r="F1504" s="7" t="s">
        <v>84</v>
      </c>
      <c r="G1504" s="7">
        <v>155000</v>
      </c>
      <c r="H1504" s="7">
        <f t="shared" si="435"/>
        <v>144327.04999999999</v>
      </c>
      <c r="I1504" s="7">
        <f t="shared" si="436"/>
        <v>4448.5</v>
      </c>
      <c r="J1504" s="7">
        <f t="shared" si="425"/>
        <v>11004.999999999998</v>
      </c>
      <c r="K1504" s="7">
        <f t="shared" si="426"/>
        <v>715.55</v>
      </c>
      <c r="L1504" s="7">
        <f t="shared" si="427"/>
        <v>4712</v>
      </c>
      <c r="M1504" s="7">
        <f t="shared" si="428"/>
        <v>10989.5</v>
      </c>
      <c r="N1504" s="7">
        <v>1512.45</v>
      </c>
      <c r="O1504" s="7">
        <f t="shared" si="429"/>
        <v>33382.999999999993</v>
      </c>
      <c r="P1504" s="7">
        <v>25</v>
      </c>
      <c r="Q1504" s="7">
        <v>8487.86</v>
      </c>
      <c r="R1504" s="7">
        <v>0</v>
      </c>
      <c r="S1504" s="7">
        <v>611.88</v>
      </c>
      <c r="T1504" s="7">
        <v>100</v>
      </c>
      <c r="U1504" s="7">
        <f t="shared" si="430"/>
        <v>24664.699791666662</v>
      </c>
      <c r="V1504" s="7">
        <v>0</v>
      </c>
      <c r="W1504" s="7">
        <f t="shared" ref="W1504:W1508" si="437">P1504+Q1504+R1504+S1504+T1504+U1504-(V1504)</f>
        <v>33889.439791666664</v>
      </c>
      <c r="X1504" s="7">
        <f t="shared" si="432"/>
        <v>10672.95</v>
      </c>
      <c r="Y1504" s="7">
        <f t="shared" si="433"/>
        <v>21994.5</v>
      </c>
      <c r="Z1504" s="7">
        <f t="shared" si="434"/>
        <v>110437.61020833334</v>
      </c>
      <c r="AA1504" s="7" t="s">
        <v>726</v>
      </c>
      <c r="AB1504" s="7">
        <v>2023</v>
      </c>
    </row>
    <row r="1505" spans="1:28" x14ac:dyDescent="0.25">
      <c r="A1505" s="7">
        <v>9</v>
      </c>
      <c r="B1505" s="7" t="s">
        <v>137</v>
      </c>
      <c r="C1505" s="7" t="s">
        <v>102</v>
      </c>
      <c r="D1505" s="7" t="s">
        <v>22</v>
      </c>
      <c r="E1505" s="7" t="s">
        <v>788</v>
      </c>
      <c r="F1505" s="7" t="s">
        <v>85</v>
      </c>
      <c r="G1505" s="7">
        <v>140000</v>
      </c>
      <c r="H1505" s="7">
        <f>+G1505-(I1505+L1505+N1505)</f>
        <v>130213.55</v>
      </c>
      <c r="I1505" s="7">
        <f t="shared" si="436"/>
        <v>4018</v>
      </c>
      <c r="J1505" s="7">
        <f t="shared" si="425"/>
        <v>9940</v>
      </c>
      <c r="K1505" s="7">
        <f t="shared" si="426"/>
        <v>715.55</v>
      </c>
      <c r="L1505" s="7">
        <f t="shared" si="427"/>
        <v>4256</v>
      </c>
      <c r="M1505" s="7">
        <f t="shared" si="428"/>
        <v>9926</v>
      </c>
      <c r="N1505" s="7">
        <v>1512.45</v>
      </c>
      <c r="O1505" s="7">
        <f>+I1505+J1505+K1505+L1505+M1505+N1505</f>
        <v>30368</v>
      </c>
      <c r="P1505" s="7">
        <v>25</v>
      </c>
      <c r="Q1505" s="7">
        <v>1000</v>
      </c>
      <c r="R1505" s="7">
        <v>0</v>
      </c>
      <c r="S1505" s="7">
        <v>237.21</v>
      </c>
      <c r="T1505" s="7">
        <v>100</v>
      </c>
      <c r="U1505" s="7">
        <f t="shared" si="430"/>
        <v>21136.32479166667</v>
      </c>
      <c r="V1505" s="7">
        <v>0</v>
      </c>
      <c r="W1505" s="7">
        <f t="shared" si="437"/>
        <v>22498.534791666669</v>
      </c>
      <c r="X1505" s="7">
        <f>+I1505+L1505+N1505</f>
        <v>9786.4500000000007</v>
      </c>
      <c r="Y1505" s="7">
        <f>+J1505+M1505</f>
        <v>19866</v>
      </c>
      <c r="Z1505" s="7">
        <f>+G1505-(W1505+X1505)</f>
        <v>107715.01520833332</v>
      </c>
      <c r="AA1505" s="7" t="s">
        <v>726</v>
      </c>
      <c r="AB1505" s="7">
        <v>2023</v>
      </c>
    </row>
    <row r="1506" spans="1:28" x14ac:dyDescent="0.25">
      <c r="A1506" s="7">
        <v>10</v>
      </c>
      <c r="B1506" s="7" t="s">
        <v>123</v>
      </c>
      <c r="C1506" s="7" t="s">
        <v>102</v>
      </c>
      <c r="D1506" s="7" t="s">
        <v>10</v>
      </c>
      <c r="E1506" s="7" t="s">
        <v>829</v>
      </c>
      <c r="F1506" s="7" t="s">
        <v>84</v>
      </c>
      <c r="G1506" s="7">
        <v>145000</v>
      </c>
      <c r="H1506" s="7">
        <f t="shared" si="435"/>
        <v>136430.5</v>
      </c>
      <c r="I1506" s="7">
        <f t="shared" si="436"/>
        <v>4161.5</v>
      </c>
      <c r="J1506" s="7">
        <f t="shared" si="425"/>
        <v>10294.999999999998</v>
      </c>
      <c r="K1506" s="7">
        <f t="shared" si="426"/>
        <v>715.55</v>
      </c>
      <c r="L1506" s="7">
        <f t="shared" si="427"/>
        <v>4408</v>
      </c>
      <c r="M1506" s="7">
        <f t="shared" si="428"/>
        <v>10280.5</v>
      </c>
      <c r="N1506" s="7">
        <v>0</v>
      </c>
      <c r="O1506" s="7">
        <f t="shared" si="429"/>
        <v>29860.549999999996</v>
      </c>
      <c r="P1506" s="7">
        <v>25</v>
      </c>
      <c r="Q1506" s="7">
        <v>6000</v>
      </c>
      <c r="R1506" s="7">
        <v>0</v>
      </c>
      <c r="S1506" s="7">
        <v>99.99</v>
      </c>
      <c r="T1506" s="7">
        <v>100</v>
      </c>
      <c r="U1506" s="7">
        <f t="shared" si="430"/>
        <v>22690.562291666665</v>
      </c>
      <c r="V1506" s="7">
        <v>0</v>
      </c>
      <c r="W1506" s="7">
        <f t="shared" si="437"/>
        <v>28915.552291666667</v>
      </c>
      <c r="X1506" s="7">
        <f t="shared" si="432"/>
        <v>8569.5</v>
      </c>
      <c r="Y1506" s="7">
        <f t="shared" si="433"/>
        <v>20575.5</v>
      </c>
      <c r="Z1506" s="7">
        <f t="shared" si="434"/>
        <v>107514.94770833333</v>
      </c>
      <c r="AA1506" s="7" t="s">
        <v>726</v>
      </c>
      <c r="AB1506" s="7">
        <v>2023</v>
      </c>
    </row>
    <row r="1507" spans="1:28" x14ac:dyDescent="0.25">
      <c r="A1507" s="7">
        <v>11</v>
      </c>
      <c r="B1507" s="7" t="s">
        <v>125</v>
      </c>
      <c r="C1507" s="7" t="s">
        <v>102</v>
      </c>
      <c r="D1507" s="7" t="s">
        <v>94</v>
      </c>
      <c r="E1507" s="7" t="s">
        <v>65</v>
      </c>
      <c r="F1507" s="7" t="s">
        <v>85</v>
      </c>
      <c r="G1507" s="7">
        <v>96000</v>
      </c>
      <c r="H1507" s="7">
        <f t="shared" si="435"/>
        <v>88813.95</v>
      </c>
      <c r="I1507" s="7">
        <f t="shared" si="436"/>
        <v>2755.2</v>
      </c>
      <c r="J1507" s="7">
        <f t="shared" si="425"/>
        <v>6815.9999999999991</v>
      </c>
      <c r="K1507" s="7">
        <f t="shared" si="426"/>
        <v>715.55</v>
      </c>
      <c r="L1507" s="7">
        <f t="shared" si="427"/>
        <v>2918.4</v>
      </c>
      <c r="M1507" s="7">
        <f t="shared" si="428"/>
        <v>6806.4000000000005</v>
      </c>
      <c r="N1507" s="7">
        <v>1512.45</v>
      </c>
      <c r="O1507" s="7">
        <f t="shared" si="429"/>
        <v>21524</v>
      </c>
      <c r="P1507" s="7">
        <v>25</v>
      </c>
      <c r="Q1507" s="7">
        <v>1000</v>
      </c>
      <c r="R1507" s="7">
        <v>0</v>
      </c>
      <c r="S1507" s="7">
        <v>40.020000000000003</v>
      </c>
      <c r="T1507" s="7">
        <v>100</v>
      </c>
      <c r="U1507" s="7">
        <v>12466.01</v>
      </c>
      <c r="V1507" s="7">
        <v>0</v>
      </c>
      <c r="W1507" s="7">
        <f t="shared" si="437"/>
        <v>13631.03</v>
      </c>
      <c r="X1507" s="7">
        <f t="shared" si="432"/>
        <v>7186.05</v>
      </c>
      <c r="Y1507" s="7">
        <f t="shared" si="433"/>
        <v>13622.4</v>
      </c>
      <c r="Z1507" s="7">
        <f t="shared" si="434"/>
        <v>75182.92</v>
      </c>
      <c r="AA1507" s="7" t="s">
        <v>726</v>
      </c>
      <c r="AB1507" s="7">
        <v>2023</v>
      </c>
    </row>
    <row r="1508" spans="1:28" x14ac:dyDescent="0.25">
      <c r="A1508" s="7">
        <v>12</v>
      </c>
      <c r="B1508" s="7" t="s">
        <v>126</v>
      </c>
      <c r="C1508" s="7" t="s">
        <v>103</v>
      </c>
      <c r="D1508" s="7" t="s">
        <v>94</v>
      </c>
      <c r="E1508" s="7" t="s">
        <v>58</v>
      </c>
      <c r="F1508" s="7" t="s">
        <v>84</v>
      </c>
      <c r="G1508" s="7">
        <v>60000</v>
      </c>
      <c r="H1508" s="7">
        <f t="shared" si="435"/>
        <v>56454</v>
      </c>
      <c r="I1508" s="7">
        <f t="shared" si="436"/>
        <v>1722</v>
      </c>
      <c r="J1508" s="7">
        <f t="shared" si="425"/>
        <v>4260</v>
      </c>
      <c r="K1508" s="7">
        <f t="shared" si="426"/>
        <v>660.00000000000011</v>
      </c>
      <c r="L1508" s="7">
        <f t="shared" si="427"/>
        <v>1824</v>
      </c>
      <c r="M1508" s="7">
        <f t="shared" si="428"/>
        <v>4254</v>
      </c>
      <c r="N1508" s="7">
        <v>0</v>
      </c>
      <c r="O1508" s="7">
        <f t="shared" si="429"/>
        <v>12720</v>
      </c>
      <c r="P1508" s="7">
        <v>25</v>
      </c>
      <c r="Q1508" s="7">
        <v>2996.21</v>
      </c>
      <c r="R1508" s="7">
        <v>0</v>
      </c>
      <c r="S1508" s="7">
        <v>1049.75</v>
      </c>
      <c r="T1508" s="7">
        <v>100</v>
      </c>
      <c r="U1508" s="7">
        <f t="shared" si="430"/>
        <v>3486.6498333333329</v>
      </c>
      <c r="V1508" s="7">
        <v>0</v>
      </c>
      <c r="W1508" s="7">
        <f t="shared" si="437"/>
        <v>7657.609833333333</v>
      </c>
      <c r="X1508" s="7">
        <f t="shared" si="432"/>
        <v>3546</v>
      </c>
      <c r="Y1508" s="7">
        <f t="shared" si="433"/>
        <v>8514</v>
      </c>
      <c r="Z1508" s="7">
        <f t="shared" si="434"/>
        <v>48796.390166666664</v>
      </c>
      <c r="AA1508" s="7" t="s">
        <v>726</v>
      </c>
      <c r="AB1508" s="7">
        <v>2023</v>
      </c>
    </row>
    <row r="1509" spans="1:28" x14ac:dyDescent="0.25">
      <c r="A1509" s="7">
        <v>13</v>
      </c>
      <c r="B1509" s="7" t="s">
        <v>128</v>
      </c>
      <c r="C1509" s="7" t="s">
        <v>102</v>
      </c>
      <c r="D1509" s="7" t="s">
        <v>12</v>
      </c>
      <c r="E1509" s="7" t="s">
        <v>35</v>
      </c>
      <c r="F1509" s="7" t="s">
        <v>84</v>
      </c>
      <c r="G1509" s="7">
        <v>116000</v>
      </c>
      <c r="H1509" s="7">
        <f t="shared" si="435"/>
        <v>106119.5</v>
      </c>
      <c r="I1509" s="7">
        <f t="shared" si="436"/>
        <v>3329.2</v>
      </c>
      <c r="J1509" s="7">
        <f t="shared" si="425"/>
        <v>8236</v>
      </c>
      <c r="K1509" s="7">
        <f t="shared" si="426"/>
        <v>715.55</v>
      </c>
      <c r="L1509" s="7">
        <f t="shared" si="427"/>
        <v>3526.4</v>
      </c>
      <c r="M1509" s="7">
        <f t="shared" si="428"/>
        <v>8224.4</v>
      </c>
      <c r="N1509" s="7">
        <v>3024.9</v>
      </c>
      <c r="O1509" s="7">
        <f t="shared" si="429"/>
        <v>27056.45</v>
      </c>
      <c r="P1509" s="7">
        <v>25</v>
      </c>
      <c r="Q1509" s="7">
        <v>0</v>
      </c>
      <c r="R1509" s="7">
        <v>0</v>
      </c>
      <c r="S1509" s="7">
        <v>1511.91</v>
      </c>
      <c r="T1509" s="7">
        <v>100</v>
      </c>
      <c r="U1509" s="7">
        <f t="shared" si="430"/>
        <v>15112.812291666667</v>
      </c>
      <c r="V1509" s="7">
        <v>0</v>
      </c>
      <c r="W1509" s="7">
        <f>P1509+Q1509+R1509+S1509+T1509+U1509-(V1509)</f>
        <v>16749.722291666669</v>
      </c>
      <c r="X1509" s="7">
        <f t="shared" si="432"/>
        <v>9880.5</v>
      </c>
      <c r="Y1509" s="7">
        <f t="shared" si="433"/>
        <v>16460.400000000001</v>
      </c>
      <c r="Z1509" s="7">
        <f t="shared" si="434"/>
        <v>89369.777708333335</v>
      </c>
      <c r="AA1509" s="7" t="s">
        <v>726</v>
      </c>
      <c r="AB1509" s="7">
        <v>2023</v>
      </c>
    </row>
    <row r="1510" spans="1:28" x14ac:dyDescent="0.25">
      <c r="A1510" s="7">
        <v>14</v>
      </c>
      <c r="B1510" s="7" t="s">
        <v>129</v>
      </c>
      <c r="C1510" s="7" t="s">
        <v>102</v>
      </c>
      <c r="D1510" s="7" t="s">
        <v>16</v>
      </c>
      <c r="E1510" s="7" t="s">
        <v>79</v>
      </c>
      <c r="F1510" s="7" t="s">
        <v>84</v>
      </c>
      <c r="G1510" s="7">
        <v>80000</v>
      </c>
      <c r="H1510" s="7">
        <f t="shared" si="435"/>
        <v>75272</v>
      </c>
      <c r="I1510" s="7">
        <f t="shared" si="436"/>
        <v>2296</v>
      </c>
      <c r="J1510" s="7">
        <f t="shared" si="425"/>
        <v>5679.9999999999991</v>
      </c>
      <c r="K1510" s="7">
        <f t="shared" si="426"/>
        <v>715.55</v>
      </c>
      <c r="L1510" s="7">
        <f t="shared" si="427"/>
        <v>2432</v>
      </c>
      <c r="M1510" s="7">
        <f t="shared" si="428"/>
        <v>5672</v>
      </c>
      <c r="N1510" s="7">
        <v>0</v>
      </c>
      <c r="O1510" s="7">
        <f t="shared" si="429"/>
        <v>16795.55</v>
      </c>
      <c r="P1510" s="7">
        <v>25</v>
      </c>
      <c r="Q1510" s="7">
        <v>1066.1199999999999</v>
      </c>
      <c r="R1510" s="7">
        <v>0</v>
      </c>
      <c r="S1510" s="7">
        <v>395.97</v>
      </c>
      <c r="T1510" s="7">
        <v>100</v>
      </c>
      <c r="U1510" s="7">
        <f t="shared" si="430"/>
        <v>7400.9372916666662</v>
      </c>
      <c r="V1510" s="7">
        <v>0</v>
      </c>
      <c r="W1510" s="7">
        <f t="shared" ref="W1510:W1512" si="438">P1510+Q1510+R1510+S1510+T1510+U1510-(V1510)</f>
        <v>8988.0272916666654</v>
      </c>
      <c r="X1510" s="7">
        <f t="shared" si="432"/>
        <v>4728</v>
      </c>
      <c r="Y1510" s="7">
        <f t="shared" si="433"/>
        <v>11352</v>
      </c>
      <c r="Z1510" s="7">
        <f t="shared" si="434"/>
        <v>66283.972708333342</v>
      </c>
      <c r="AA1510" s="7" t="s">
        <v>726</v>
      </c>
      <c r="AB1510" s="7">
        <v>2023</v>
      </c>
    </row>
    <row r="1511" spans="1:28" x14ac:dyDescent="0.25">
      <c r="A1511" s="7">
        <v>15</v>
      </c>
      <c r="B1511" s="7" t="s">
        <v>130</v>
      </c>
      <c r="C1511" s="7" t="s">
        <v>102</v>
      </c>
      <c r="D1511" s="7" t="s">
        <v>16</v>
      </c>
      <c r="E1511" s="7" t="s">
        <v>61</v>
      </c>
      <c r="F1511" s="7" t="s">
        <v>84</v>
      </c>
      <c r="G1511" s="7">
        <v>80000</v>
      </c>
      <c r="H1511" s="7">
        <f t="shared" si="435"/>
        <v>70734.649999999994</v>
      </c>
      <c r="I1511" s="7">
        <f t="shared" si="436"/>
        <v>2296</v>
      </c>
      <c r="J1511" s="7">
        <f t="shared" si="425"/>
        <v>5679.9999999999991</v>
      </c>
      <c r="K1511" s="7">
        <f t="shared" si="426"/>
        <v>715.55</v>
      </c>
      <c r="L1511" s="7">
        <f t="shared" si="427"/>
        <v>2432</v>
      </c>
      <c r="M1511" s="7">
        <f t="shared" si="428"/>
        <v>5672</v>
      </c>
      <c r="N1511" s="7">
        <v>4537.3500000000004</v>
      </c>
      <c r="O1511" s="7">
        <f t="shared" si="429"/>
        <v>21332.9</v>
      </c>
      <c r="P1511" s="7">
        <v>25</v>
      </c>
      <c r="Q1511" s="7">
        <v>1200</v>
      </c>
      <c r="R1511" s="7">
        <v>0</v>
      </c>
      <c r="S1511" s="7">
        <v>1934.52</v>
      </c>
      <c r="T1511" s="7">
        <v>100</v>
      </c>
      <c r="U1511" s="7">
        <f t="shared" si="430"/>
        <v>6342.7798333333312</v>
      </c>
      <c r="V1511" s="7">
        <v>0</v>
      </c>
      <c r="W1511" s="7">
        <f t="shared" si="438"/>
        <v>9602.2998333333308</v>
      </c>
      <c r="X1511" s="7">
        <f t="shared" si="432"/>
        <v>9265.35</v>
      </c>
      <c r="Y1511" s="7">
        <f t="shared" si="433"/>
        <v>11352</v>
      </c>
      <c r="Z1511" s="7">
        <f t="shared" si="434"/>
        <v>61132.350166666671</v>
      </c>
      <c r="AA1511" s="7" t="s">
        <v>726</v>
      </c>
      <c r="AB1511" s="7">
        <v>2023</v>
      </c>
    </row>
    <row r="1512" spans="1:28" x14ac:dyDescent="0.25">
      <c r="A1512" s="7">
        <v>16</v>
      </c>
      <c r="B1512" s="7" t="s">
        <v>131</v>
      </c>
      <c r="C1512" s="7" t="s">
        <v>102</v>
      </c>
      <c r="D1512" s="7" t="s">
        <v>6</v>
      </c>
      <c r="E1512" s="7" t="s">
        <v>830</v>
      </c>
      <c r="F1512" s="7" t="s">
        <v>84</v>
      </c>
      <c r="G1512" s="7">
        <v>95000</v>
      </c>
      <c r="H1512" s="7">
        <f t="shared" si="435"/>
        <v>86360.6</v>
      </c>
      <c r="I1512" s="7">
        <f t="shared" si="436"/>
        <v>2726.5</v>
      </c>
      <c r="J1512" s="7">
        <f t="shared" si="425"/>
        <v>6744.9999999999991</v>
      </c>
      <c r="K1512" s="7">
        <f t="shared" si="426"/>
        <v>715.55</v>
      </c>
      <c r="L1512" s="7">
        <f t="shared" si="427"/>
        <v>2888</v>
      </c>
      <c r="M1512" s="7">
        <f t="shared" si="428"/>
        <v>6735.5</v>
      </c>
      <c r="N1512" s="7">
        <v>3024.9</v>
      </c>
      <c r="O1512" s="7">
        <f t="shared" si="429"/>
        <v>22835.45</v>
      </c>
      <c r="P1512" s="7">
        <v>25</v>
      </c>
      <c r="Q1512" s="7">
        <v>0</v>
      </c>
      <c r="R1512" s="7">
        <v>0</v>
      </c>
      <c r="S1512" s="7">
        <v>4194.41</v>
      </c>
      <c r="T1512" s="7">
        <v>100</v>
      </c>
      <c r="U1512" s="7">
        <f t="shared" si="430"/>
        <v>10173.087291666669</v>
      </c>
      <c r="V1512" s="7">
        <v>0</v>
      </c>
      <c r="W1512" s="7">
        <f t="shared" si="438"/>
        <v>14492.497291666668</v>
      </c>
      <c r="X1512" s="7">
        <f t="shared" si="432"/>
        <v>8639.4</v>
      </c>
      <c r="Y1512" s="7">
        <f t="shared" si="433"/>
        <v>13480.5</v>
      </c>
      <c r="Z1512" s="7">
        <f t="shared" si="434"/>
        <v>71868.102708333332</v>
      </c>
      <c r="AA1512" s="7" t="s">
        <v>726</v>
      </c>
      <c r="AB1512" s="7">
        <v>2023</v>
      </c>
    </row>
    <row r="1513" spans="1:28" x14ac:dyDescent="0.25">
      <c r="A1513" s="7">
        <v>17</v>
      </c>
      <c r="B1513" s="7" t="s">
        <v>132</v>
      </c>
      <c r="C1513" s="7" t="s">
        <v>102</v>
      </c>
      <c r="D1513" s="7" t="s">
        <v>4</v>
      </c>
      <c r="E1513" s="7" t="s">
        <v>24</v>
      </c>
      <c r="F1513" s="7" t="s">
        <v>84</v>
      </c>
      <c r="G1513" s="7">
        <v>95000</v>
      </c>
      <c r="H1513" s="7">
        <f t="shared" si="435"/>
        <v>86360.6</v>
      </c>
      <c r="I1513" s="7">
        <f t="shared" si="436"/>
        <v>2726.5</v>
      </c>
      <c r="J1513" s="7">
        <f t="shared" si="425"/>
        <v>6744.9999999999991</v>
      </c>
      <c r="K1513" s="7">
        <f t="shared" si="426"/>
        <v>715.55</v>
      </c>
      <c r="L1513" s="7">
        <f t="shared" si="427"/>
        <v>2888</v>
      </c>
      <c r="M1513" s="7">
        <f t="shared" si="428"/>
        <v>6735.5</v>
      </c>
      <c r="N1513" s="7">
        <v>3024.9</v>
      </c>
      <c r="O1513" s="7">
        <f t="shared" si="429"/>
        <v>22835.45</v>
      </c>
      <c r="P1513" s="7">
        <v>25</v>
      </c>
      <c r="Q1513" s="7">
        <v>10686.79</v>
      </c>
      <c r="R1513" s="7">
        <v>0</v>
      </c>
      <c r="S1513" s="7">
        <v>1948.94</v>
      </c>
      <c r="T1513" s="7">
        <v>100</v>
      </c>
      <c r="U1513" s="7">
        <f t="shared" si="430"/>
        <v>10173.087291666669</v>
      </c>
      <c r="V1513" s="7">
        <v>0</v>
      </c>
      <c r="W1513" s="7">
        <f t="shared" si="431"/>
        <v>22933.81729166667</v>
      </c>
      <c r="X1513" s="7">
        <f t="shared" si="432"/>
        <v>8639.4</v>
      </c>
      <c r="Y1513" s="7">
        <f>+J1513++K1513+M1513</f>
        <v>14196.05</v>
      </c>
      <c r="Z1513" s="7">
        <f t="shared" si="434"/>
        <v>63426.782708333332</v>
      </c>
      <c r="AA1513" s="7" t="s">
        <v>726</v>
      </c>
      <c r="AB1513" s="7">
        <v>2023</v>
      </c>
    </row>
    <row r="1514" spans="1:28" x14ac:dyDescent="0.25">
      <c r="A1514" s="7">
        <v>18</v>
      </c>
      <c r="B1514" s="7" t="s">
        <v>133</v>
      </c>
      <c r="C1514" s="7" t="s">
        <v>103</v>
      </c>
      <c r="D1514" s="7" t="s">
        <v>831</v>
      </c>
      <c r="E1514" s="7" t="s">
        <v>832</v>
      </c>
      <c r="F1514" s="7" t="s">
        <v>84</v>
      </c>
      <c r="G1514" s="7">
        <v>95000</v>
      </c>
      <c r="H1514" s="7">
        <f t="shared" si="435"/>
        <v>89385.5</v>
      </c>
      <c r="I1514" s="7">
        <f t="shared" si="436"/>
        <v>2726.5</v>
      </c>
      <c r="J1514" s="7">
        <f t="shared" si="425"/>
        <v>6744.9999999999991</v>
      </c>
      <c r="K1514" s="7">
        <f t="shared" si="426"/>
        <v>715.55</v>
      </c>
      <c r="L1514" s="7">
        <f t="shared" si="427"/>
        <v>2888</v>
      </c>
      <c r="M1514" s="7">
        <f t="shared" si="428"/>
        <v>6735.5</v>
      </c>
      <c r="N1514" s="7">
        <v>0</v>
      </c>
      <c r="O1514" s="7">
        <f t="shared" si="429"/>
        <v>19810.55</v>
      </c>
      <c r="P1514" s="7">
        <v>25</v>
      </c>
      <c r="Q1514" s="7">
        <v>200</v>
      </c>
      <c r="R1514" s="7">
        <v>0</v>
      </c>
      <c r="S1514" s="7">
        <v>399.94</v>
      </c>
      <c r="T1514" s="7">
        <v>100</v>
      </c>
      <c r="U1514" s="7">
        <f t="shared" si="430"/>
        <v>10929.312291666667</v>
      </c>
      <c r="V1514" s="7">
        <v>0</v>
      </c>
      <c r="W1514" s="7">
        <f t="shared" si="431"/>
        <v>11654.252291666668</v>
      </c>
      <c r="X1514" s="7">
        <f t="shared" si="432"/>
        <v>5614.5</v>
      </c>
      <c r="Y1514" s="7">
        <f t="shared" ref="Y1514:Y1577" si="439">+J1514+M1514</f>
        <v>13480.5</v>
      </c>
      <c r="Z1514" s="7">
        <f t="shared" si="434"/>
        <v>77731.247708333336</v>
      </c>
      <c r="AA1514" s="7" t="s">
        <v>726</v>
      </c>
      <c r="AB1514" s="7">
        <v>2023</v>
      </c>
    </row>
    <row r="1515" spans="1:28" x14ac:dyDescent="0.25">
      <c r="A1515" s="7">
        <v>19</v>
      </c>
      <c r="B1515" s="7" t="s">
        <v>134</v>
      </c>
      <c r="C1515" s="7" t="s">
        <v>102</v>
      </c>
      <c r="D1515" s="7" t="s">
        <v>16</v>
      </c>
      <c r="E1515" s="7" t="s">
        <v>45</v>
      </c>
      <c r="F1515" s="7" t="s">
        <v>84</v>
      </c>
      <c r="G1515" s="7">
        <v>80000</v>
      </c>
      <c r="H1515" s="7">
        <f t="shared" si="435"/>
        <v>73759.55</v>
      </c>
      <c r="I1515" s="7">
        <f t="shared" si="436"/>
        <v>2296</v>
      </c>
      <c r="J1515" s="7">
        <f t="shared" si="425"/>
        <v>5679.9999999999991</v>
      </c>
      <c r="K1515" s="7">
        <f t="shared" si="426"/>
        <v>715.55</v>
      </c>
      <c r="L1515" s="7">
        <f t="shared" si="427"/>
        <v>2432</v>
      </c>
      <c r="M1515" s="7">
        <f t="shared" si="428"/>
        <v>5672</v>
      </c>
      <c r="N1515" s="7">
        <v>1512.45</v>
      </c>
      <c r="O1515" s="7">
        <f t="shared" si="429"/>
        <v>18308</v>
      </c>
      <c r="P1515" s="7">
        <v>25</v>
      </c>
      <c r="Q1515" s="7">
        <v>0</v>
      </c>
      <c r="R1515" s="7">
        <v>0</v>
      </c>
      <c r="S1515" s="7">
        <v>1555.87</v>
      </c>
      <c r="T1515" s="7">
        <v>100</v>
      </c>
      <c r="U1515" s="7">
        <f t="shared" si="430"/>
        <v>7022.8247916666687</v>
      </c>
      <c r="V1515" s="7">
        <v>0</v>
      </c>
      <c r="W1515" s="7">
        <f t="shared" si="431"/>
        <v>8703.6947916666686</v>
      </c>
      <c r="X1515" s="7">
        <f t="shared" si="432"/>
        <v>6240.45</v>
      </c>
      <c r="Y1515" s="7">
        <f t="shared" si="439"/>
        <v>11352</v>
      </c>
      <c r="Z1515" s="7">
        <f t="shared" si="434"/>
        <v>65055.855208333334</v>
      </c>
      <c r="AA1515" s="7" t="s">
        <v>726</v>
      </c>
      <c r="AB1515" s="7">
        <v>2023</v>
      </c>
    </row>
    <row r="1516" spans="1:28" x14ac:dyDescent="0.25">
      <c r="A1516" s="7">
        <v>20</v>
      </c>
      <c r="B1516" s="7" t="s">
        <v>140</v>
      </c>
      <c r="C1516" s="7" t="s">
        <v>102</v>
      </c>
      <c r="D1516" s="7" t="s">
        <v>826</v>
      </c>
      <c r="E1516" s="7" t="s">
        <v>29</v>
      </c>
      <c r="F1516" s="7" t="s">
        <v>99</v>
      </c>
      <c r="G1516" s="7">
        <v>130000</v>
      </c>
      <c r="H1516" s="7">
        <f t="shared" si="435"/>
        <v>122317</v>
      </c>
      <c r="I1516" s="7">
        <f t="shared" si="436"/>
        <v>3731</v>
      </c>
      <c r="J1516" s="7">
        <f t="shared" si="425"/>
        <v>9230</v>
      </c>
      <c r="K1516" s="7">
        <f t="shared" si="426"/>
        <v>715.55</v>
      </c>
      <c r="L1516" s="7">
        <f t="shared" si="427"/>
        <v>3952</v>
      </c>
      <c r="M1516" s="7">
        <f t="shared" si="428"/>
        <v>9217</v>
      </c>
      <c r="N1516" s="7">
        <v>0</v>
      </c>
      <c r="O1516" s="7">
        <f t="shared" si="429"/>
        <v>26845.55</v>
      </c>
      <c r="P1516" s="7">
        <v>25</v>
      </c>
      <c r="Q1516" s="7">
        <v>0</v>
      </c>
      <c r="R1516" s="7">
        <v>0</v>
      </c>
      <c r="S1516" s="7">
        <v>237.21</v>
      </c>
      <c r="T1516" s="7">
        <v>100</v>
      </c>
      <c r="U1516" s="7">
        <f t="shared" si="430"/>
        <v>19162.187291666665</v>
      </c>
      <c r="V1516" s="7">
        <v>0</v>
      </c>
      <c r="W1516" s="7">
        <f t="shared" si="431"/>
        <v>19524.397291666664</v>
      </c>
      <c r="X1516" s="7">
        <f t="shared" si="432"/>
        <v>7683</v>
      </c>
      <c r="Y1516" s="7">
        <f t="shared" si="439"/>
        <v>18447</v>
      </c>
      <c r="Z1516" s="7">
        <f t="shared" si="434"/>
        <v>102792.60270833333</v>
      </c>
      <c r="AA1516" s="7" t="s">
        <v>726</v>
      </c>
      <c r="AB1516" s="7">
        <v>2023</v>
      </c>
    </row>
    <row r="1517" spans="1:28" x14ac:dyDescent="0.25">
      <c r="A1517" s="7">
        <v>21</v>
      </c>
      <c r="B1517" s="7" t="s">
        <v>144</v>
      </c>
      <c r="C1517" s="7" t="s">
        <v>103</v>
      </c>
      <c r="D1517" s="7" t="s">
        <v>10</v>
      </c>
      <c r="E1517" s="7" t="s">
        <v>40</v>
      </c>
      <c r="F1517" s="7" t="s">
        <v>85</v>
      </c>
      <c r="G1517" s="7">
        <v>80000</v>
      </c>
      <c r="H1517" s="7">
        <f t="shared" si="435"/>
        <v>73759.55</v>
      </c>
      <c r="I1517" s="7">
        <f t="shared" si="436"/>
        <v>2296</v>
      </c>
      <c r="J1517" s="7">
        <f t="shared" si="425"/>
        <v>5679.9999999999991</v>
      </c>
      <c r="K1517" s="7">
        <f t="shared" si="426"/>
        <v>715.55</v>
      </c>
      <c r="L1517" s="7">
        <f t="shared" si="427"/>
        <v>2432</v>
      </c>
      <c r="M1517" s="7">
        <f t="shared" si="428"/>
        <v>5672</v>
      </c>
      <c r="N1517" s="7">
        <v>1512.45</v>
      </c>
      <c r="O1517" s="7">
        <f t="shared" si="429"/>
        <v>18308</v>
      </c>
      <c r="P1517" s="7">
        <v>25</v>
      </c>
      <c r="Q1517" s="7">
        <v>0</v>
      </c>
      <c r="R1517" s="7">
        <v>0</v>
      </c>
      <c r="S1517" s="7">
        <v>1795.78</v>
      </c>
      <c r="T1517" s="7">
        <v>100</v>
      </c>
      <c r="U1517" s="7">
        <v>18272.759999999998</v>
      </c>
      <c r="V1517" s="7">
        <v>0</v>
      </c>
      <c r="W1517" s="7">
        <f t="shared" ref="W1517:W1522" si="440">P1517+Q1517+R1517+S1517+T1517+U1517-(V1517)</f>
        <v>20193.539999999997</v>
      </c>
      <c r="X1517" s="7">
        <f t="shared" si="432"/>
        <v>6240.45</v>
      </c>
      <c r="Y1517" s="7">
        <f t="shared" si="439"/>
        <v>11352</v>
      </c>
      <c r="Z1517" s="7">
        <f t="shared" si="434"/>
        <v>53566.01</v>
      </c>
      <c r="AA1517" s="7" t="s">
        <v>726</v>
      </c>
      <c r="AB1517" s="7">
        <v>2023</v>
      </c>
    </row>
    <row r="1518" spans="1:28" x14ac:dyDescent="0.25">
      <c r="A1518" s="7">
        <v>22</v>
      </c>
      <c r="B1518" s="7" t="s">
        <v>145</v>
      </c>
      <c r="C1518" s="7" t="s">
        <v>102</v>
      </c>
      <c r="D1518" s="7" t="s">
        <v>10</v>
      </c>
      <c r="E1518" s="7" t="s">
        <v>50</v>
      </c>
      <c r="F1518" s="7" t="s">
        <v>84</v>
      </c>
      <c r="G1518" s="7">
        <v>95000</v>
      </c>
      <c r="H1518" s="7">
        <f t="shared" si="435"/>
        <v>86360.6</v>
      </c>
      <c r="I1518" s="7">
        <f t="shared" si="436"/>
        <v>2726.5</v>
      </c>
      <c r="J1518" s="7">
        <f t="shared" si="425"/>
        <v>6744.9999999999991</v>
      </c>
      <c r="K1518" s="7">
        <f t="shared" si="426"/>
        <v>715.55</v>
      </c>
      <c r="L1518" s="7">
        <f t="shared" si="427"/>
        <v>2888</v>
      </c>
      <c r="M1518" s="7">
        <f t="shared" si="428"/>
        <v>6735.5</v>
      </c>
      <c r="N1518" s="7">
        <v>3024.9</v>
      </c>
      <c r="O1518" s="7">
        <f t="shared" si="429"/>
        <v>22835.45</v>
      </c>
      <c r="P1518" s="7">
        <v>25</v>
      </c>
      <c r="Q1518" s="7">
        <v>0</v>
      </c>
      <c r="R1518" s="7">
        <v>0</v>
      </c>
      <c r="S1518" s="7">
        <v>0</v>
      </c>
      <c r="T1518" s="7">
        <v>100</v>
      </c>
      <c r="U1518" s="7">
        <f t="shared" si="430"/>
        <v>10173.087291666669</v>
      </c>
      <c r="V1518" s="7">
        <v>0</v>
      </c>
      <c r="W1518" s="7">
        <f t="shared" si="440"/>
        <v>10298.087291666669</v>
      </c>
      <c r="X1518" s="7">
        <f t="shared" si="432"/>
        <v>8639.4</v>
      </c>
      <c r="Y1518" s="7">
        <f t="shared" si="439"/>
        <v>13480.5</v>
      </c>
      <c r="Z1518" s="7">
        <f t="shared" si="434"/>
        <v>76062.512708333335</v>
      </c>
      <c r="AA1518" s="7" t="s">
        <v>726</v>
      </c>
      <c r="AB1518" s="7">
        <v>2023</v>
      </c>
    </row>
    <row r="1519" spans="1:28" x14ac:dyDescent="0.25">
      <c r="A1519" s="7">
        <v>23</v>
      </c>
      <c r="B1519" s="7" t="s">
        <v>146</v>
      </c>
      <c r="C1519" s="7" t="s">
        <v>102</v>
      </c>
      <c r="D1519" s="7" t="s">
        <v>10</v>
      </c>
      <c r="E1519" s="7" t="s">
        <v>44</v>
      </c>
      <c r="F1519" s="7" t="s">
        <v>84</v>
      </c>
      <c r="G1519" s="7">
        <v>80000</v>
      </c>
      <c r="H1519" s="7">
        <f t="shared" si="435"/>
        <v>75272</v>
      </c>
      <c r="I1519" s="7">
        <f t="shared" si="436"/>
        <v>2296</v>
      </c>
      <c r="J1519" s="7">
        <f t="shared" si="425"/>
        <v>5679.9999999999991</v>
      </c>
      <c r="K1519" s="7">
        <f t="shared" si="426"/>
        <v>715.55</v>
      </c>
      <c r="L1519" s="7">
        <f t="shared" si="427"/>
        <v>2432</v>
      </c>
      <c r="M1519" s="7">
        <f t="shared" si="428"/>
        <v>5672</v>
      </c>
      <c r="N1519" s="7">
        <v>0</v>
      </c>
      <c r="O1519" s="7">
        <f t="shared" si="429"/>
        <v>16795.55</v>
      </c>
      <c r="P1519" s="7">
        <v>25</v>
      </c>
      <c r="Q1519" s="7">
        <v>0</v>
      </c>
      <c r="R1519" s="7">
        <v>0</v>
      </c>
      <c r="S1519" s="7">
        <v>458.63</v>
      </c>
      <c r="T1519" s="7">
        <v>100</v>
      </c>
      <c r="U1519" s="7">
        <f t="shared" si="430"/>
        <v>7400.9372916666662</v>
      </c>
      <c r="V1519" s="7">
        <v>0</v>
      </c>
      <c r="W1519" s="7">
        <f t="shared" si="440"/>
        <v>7984.5672916666663</v>
      </c>
      <c r="X1519" s="7">
        <f t="shared" si="432"/>
        <v>4728</v>
      </c>
      <c r="Y1519" s="7">
        <f t="shared" si="439"/>
        <v>11352</v>
      </c>
      <c r="Z1519" s="7">
        <f t="shared" si="434"/>
        <v>67287.432708333334</v>
      </c>
      <c r="AA1519" s="7" t="s">
        <v>726</v>
      </c>
      <c r="AB1519" s="7">
        <v>2023</v>
      </c>
    </row>
    <row r="1520" spans="1:28" x14ac:dyDescent="0.25">
      <c r="A1520" s="7">
        <v>24</v>
      </c>
      <c r="B1520" s="7" t="s">
        <v>147</v>
      </c>
      <c r="C1520" s="7" t="s">
        <v>102</v>
      </c>
      <c r="D1520" s="7" t="s">
        <v>10</v>
      </c>
      <c r="E1520" s="7" t="s">
        <v>44</v>
      </c>
      <c r="F1520" s="7" t="s">
        <v>84</v>
      </c>
      <c r="G1520" s="7">
        <v>80000</v>
      </c>
      <c r="H1520" s="7">
        <f t="shared" si="435"/>
        <v>75272</v>
      </c>
      <c r="I1520" s="7">
        <f t="shared" si="436"/>
        <v>2296</v>
      </c>
      <c r="J1520" s="7">
        <f t="shared" si="425"/>
        <v>5679.9999999999991</v>
      </c>
      <c r="K1520" s="7">
        <f t="shared" si="426"/>
        <v>715.55</v>
      </c>
      <c r="L1520" s="7">
        <f t="shared" si="427"/>
        <v>2432</v>
      </c>
      <c r="M1520" s="7">
        <f t="shared" si="428"/>
        <v>5672</v>
      </c>
      <c r="N1520" s="7">
        <v>0</v>
      </c>
      <c r="O1520" s="7">
        <f t="shared" si="429"/>
        <v>16795.55</v>
      </c>
      <c r="P1520" s="7">
        <v>25</v>
      </c>
      <c r="Q1520" s="7">
        <v>0</v>
      </c>
      <c r="R1520" s="7">
        <v>0</v>
      </c>
      <c r="S1520" s="7">
        <v>846.64</v>
      </c>
      <c r="T1520" s="7">
        <v>100</v>
      </c>
      <c r="U1520" s="7">
        <f t="shared" si="430"/>
        <v>7400.9372916666662</v>
      </c>
      <c r="V1520" s="7">
        <v>0</v>
      </c>
      <c r="W1520" s="7">
        <f t="shared" si="440"/>
        <v>8372.5772916666665</v>
      </c>
      <c r="X1520" s="7">
        <f t="shared" si="432"/>
        <v>4728</v>
      </c>
      <c r="Y1520" s="7">
        <f t="shared" si="439"/>
        <v>11352</v>
      </c>
      <c r="Z1520" s="7">
        <f t="shared" si="434"/>
        <v>66899.422708333339</v>
      </c>
      <c r="AA1520" s="7" t="s">
        <v>726</v>
      </c>
      <c r="AB1520" s="7">
        <v>2023</v>
      </c>
    </row>
    <row r="1521" spans="1:28" x14ac:dyDescent="0.25">
      <c r="A1521" s="7">
        <v>25</v>
      </c>
      <c r="B1521" s="7" t="s">
        <v>148</v>
      </c>
      <c r="C1521" s="7" t="s">
        <v>103</v>
      </c>
      <c r="D1521" s="7" t="s">
        <v>10</v>
      </c>
      <c r="E1521" s="7" t="s">
        <v>44</v>
      </c>
      <c r="F1521" s="7" t="s">
        <v>84</v>
      </c>
      <c r="G1521" s="7">
        <v>80000</v>
      </c>
      <c r="H1521" s="7">
        <f t="shared" si="435"/>
        <v>75272</v>
      </c>
      <c r="I1521" s="7">
        <f t="shared" si="436"/>
        <v>2296</v>
      </c>
      <c r="J1521" s="7">
        <f t="shared" si="425"/>
        <v>5679.9999999999991</v>
      </c>
      <c r="K1521" s="7">
        <f t="shared" si="426"/>
        <v>715.55</v>
      </c>
      <c r="L1521" s="7">
        <f t="shared" si="427"/>
        <v>2432</v>
      </c>
      <c r="M1521" s="7">
        <f t="shared" si="428"/>
        <v>5672</v>
      </c>
      <c r="N1521" s="7">
        <v>0</v>
      </c>
      <c r="O1521" s="7">
        <f t="shared" si="429"/>
        <v>16795.55</v>
      </c>
      <c r="P1521" s="7">
        <v>25</v>
      </c>
      <c r="Q1521" s="7">
        <v>0</v>
      </c>
      <c r="R1521" s="7">
        <v>0</v>
      </c>
      <c r="S1521" s="7">
        <v>1496</v>
      </c>
      <c r="T1521" s="7">
        <v>100</v>
      </c>
      <c r="U1521" s="7">
        <f t="shared" si="430"/>
        <v>7400.9372916666662</v>
      </c>
      <c r="V1521" s="7">
        <v>0</v>
      </c>
      <c r="W1521" s="7">
        <f t="shared" si="440"/>
        <v>9021.9372916666653</v>
      </c>
      <c r="X1521" s="7">
        <f t="shared" si="432"/>
        <v>4728</v>
      </c>
      <c r="Y1521" s="7">
        <f t="shared" si="439"/>
        <v>11352</v>
      </c>
      <c r="Z1521" s="7">
        <f t="shared" si="434"/>
        <v>66250.062708333338</v>
      </c>
      <c r="AA1521" s="7" t="s">
        <v>726</v>
      </c>
      <c r="AB1521" s="7">
        <v>2023</v>
      </c>
    </row>
    <row r="1522" spans="1:28" x14ac:dyDescent="0.25">
      <c r="A1522" s="7">
        <v>26</v>
      </c>
      <c r="B1522" s="7" t="s">
        <v>149</v>
      </c>
      <c r="C1522" s="7" t="s">
        <v>102</v>
      </c>
      <c r="D1522" s="7" t="s">
        <v>10</v>
      </c>
      <c r="E1522" s="7" t="s">
        <v>43</v>
      </c>
      <c r="F1522" s="7" t="s">
        <v>84</v>
      </c>
      <c r="G1522" s="7">
        <v>95000</v>
      </c>
      <c r="H1522" s="7">
        <f t="shared" si="435"/>
        <v>87873.05</v>
      </c>
      <c r="I1522" s="7">
        <f t="shared" si="436"/>
        <v>2726.5</v>
      </c>
      <c r="J1522" s="7">
        <f t="shared" si="425"/>
        <v>6744.9999999999991</v>
      </c>
      <c r="K1522" s="7">
        <f t="shared" si="426"/>
        <v>715.55</v>
      </c>
      <c r="L1522" s="7">
        <f t="shared" si="427"/>
        <v>2888</v>
      </c>
      <c r="M1522" s="7">
        <f t="shared" si="428"/>
        <v>6735.5</v>
      </c>
      <c r="N1522" s="7">
        <v>1512.45</v>
      </c>
      <c r="O1522" s="7">
        <f t="shared" si="429"/>
        <v>21323</v>
      </c>
      <c r="P1522" s="7">
        <v>25</v>
      </c>
      <c r="Q1522" s="7">
        <v>5000</v>
      </c>
      <c r="R1522" s="7">
        <v>0</v>
      </c>
      <c r="S1522" s="7">
        <v>115.99</v>
      </c>
      <c r="T1522" s="7">
        <v>100</v>
      </c>
      <c r="U1522" s="7">
        <f t="shared" si="430"/>
        <v>10551.199791666668</v>
      </c>
      <c r="V1522" s="7">
        <v>0</v>
      </c>
      <c r="W1522" s="7">
        <f t="shared" si="440"/>
        <v>15792.189791666668</v>
      </c>
      <c r="X1522" s="7">
        <f t="shared" si="432"/>
        <v>7126.95</v>
      </c>
      <c r="Y1522" s="7">
        <f t="shared" si="439"/>
        <v>13480.5</v>
      </c>
      <c r="Z1522" s="7">
        <f t="shared" si="434"/>
        <v>72080.860208333324</v>
      </c>
      <c r="AA1522" s="7" t="s">
        <v>726</v>
      </c>
      <c r="AB1522" s="7">
        <v>2023</v>
      </c>
    </row>
    <row r="1523" spans="1:28" x14ac:dyDescent="0.25">
      <c r="A1523" s="7">
        <v>27</v>
      </c>
      <c r="B1523" s="7" t="s">
        <v>151</v>
      </c>
      <c r="C1523" s="7" t="s">
        <v>102</v>
      </c>
      <c r="D1523" s="7" t="s">
        <v>793</v>
      </c>
      <c r="E1523" s="7" t="s">
        <v>66</v>
      </c>
      <c r="F1523" s="7" t="s">
        <v>84</v>
      </c>
      <c r="G1523" s="7">
        <v>80000</v>
      </c>
      <c r="H1523" s="7">
        <f t="shared" si="435"/>
        <v>75272</v>
      </c>
      <c r="I1523" s="7">
        <f t="shared" si="436"/>
        <v>2296</v>
      </c>
      <c r="J1523" s="7">
        <f t="shared" si="425"/>
        <v>5679.9999999999991</v>
      </c>
      <c r="K1523" s="7">
        <f t="shared" si="426"/>
        <v>715.55</v>
      </c>
      <c r="L1523" s="7">
        <f t="shared" si="427"/>
        <v>2432</v>
      </c>
      <c r="M1523" s="7">
        <f t="shared" si="428"/>
        <v>5672</v>
      </c>
      <c r="N1523" s="7">
        <v>0</v>
      </c>
      <c r="O1523" s="7">
        <f t="shared" si="429"/>
        <v>16795.55</v>
      </c>
      <c r="P1523" s="7">
        <v>25</v>
      </c>
      <c r="Q1523" s="7">
        <v>4000</v>
      </c>
      <c r="R1523" s="7">
        <v>0</v>
      </c>
      <c r="S1523" s="7">
        <v>1198.31</v>
      </c>
      <c r="T1523" s="7">
        <v>100</v>
      </c>
      <c r="U1523" s="7">
        <f t="shared" si="430"/>
        <v>7400.9372916666662</v>
      </c>
      <c r="V1523" s="7">
        <v>0</v>
      </c>
      <c r="W1523" s="7">
        <f t="shared" ref="W1523:W1582" si="441">P1523+Q1523+R1523+S1523+T1523+U1523</f>
        <v>12724.247291666667</v>
      </c>
      <c r="X1523" s="7">
        <f t="shared" si="432"/>
        <v>4728</v>
      </c>
      <c r="Y1523" s="7">
        <f t="shared" si="439"/>
        <v>11352</v>
      </c>
      <c r="Z1523" s="7">
        <f t="shared" si="434"/>
        <v>62547.752708333333</v>
      </c>
      <c r="AA1523" s="7" t="s">
        <v>726</v>
      </c>
      <c r="AB1523" s="7">
        <v>2023</v>
      </c>
    </row>
    <row r="1524" spans="1:28" x14ac:dyDescent="0.25">
      <c r="A1524" s="7">
        <v>28</v>
      </c>
      <c r="B1524" s="7" t="s">
        <v>152</v>
      </c>
      <c r="C1524" s="7" t="s">
        <v>103</v>
      </c>
      <c r="D1524" s="7" t="s">
        <v>21</v>
      </c>
      <c r="E1524" s="7" t="s">
        <v>70</v>
      </c>
      <c r="F1524" s="7" t="s">
        <v>84</v>
      </c>
      <c r="G1524" s="7">
        <v>95000</v>
      </c>
      <c r="H1524" s="7">
        <f t="shared" si="435"/>
        <v>89385.5</v>
      </c>
      <c r="I1524" s="7">
        <f t="shared" si="436"/>
        <v>2726.5</v>
      </c>
      <c r="J1524" s="7">
        <f t="shared" si="425"/>
        <v>6744.9999999999991</v>
      </c>
      <c r="K1524" s="7">
        <f t="shared" si="426"/>
        <v>715.55</v>
      </c>
      <c r="L1524" s="7">
        <f t="shared" si="427"/>
        <v>2888</v>
      </c>
      <c r="M1524" s="7">
        <f t="shared" si="428"/>
        <v>6735.5</v>
      </c>
      <c r="N1524" s="7">
        <v>0</v>
      </c>
      <c r="O1524" s="7">
        <f t="shared" si="429"/>
        <v>19810.55</v>
      </c>
      <c r="P1524" s="7">
        <v>25</v>
      </c>
      <c r="Q1524" s="7">
        <v>500</v>
      </c>
      <c r="R1524" s="7">
        <v>0</v>
      </c>
      <c r="S1524" s="7">
        <v>999.13</v>
      </c>
      <c r="T1524" s="7">
        <v>100</v>
      </c>
      <c r="U1524" s="7">
        <f t="shared" si="430"/>
        <v>10929.312291666667</v>
      </c>
      <c r="V1524" s="7">
        <v>0</v>
      </c>
      <c r="W1524" s="7">
        <f t="shared" si="441"/>
        <v>12553.442291666666</v>
      </c>
      <c r="X1524" s="7">
        <f t="shared" si="432"/>
        <v>5614.5</v>
      </c>
      <c r="Y1524" s="7">
        <f t="shared" si="439"/>
        <v>13480.5</v>
      </c>
      <c r="Z1524" s="7">
        <f t="shared" si="434"/>
        <v>76832.057708333334</v>
      </c>
      <c r="AA1524" s="7" t="s">
        <v>726</v>
      </c>
      <c r="AB1524" s="7">
        <v>2023</v>
      </c>
    </row>
    <row r="1525" spans="1:28" x14ac:dyDescent="0.25">
      <c r="A1525" s="7">
        <v>29</v>
      </c>
      <c r="B1525" s="7" t="s">
        <v>153</v>
      </c>
      <c r="C1525" s="7" t="s">
        <v>102</v>
      </c>
      <c r="D1525" s="7" t="s">
        <v>17</v>
      </c>
      <c r="E1525" s="7" t="s">
        <v>76</v>
      </c>
      <c r="F1525" s="7" t="s">
        <v>84</v>
      </c>
      <c r="G1525" s="7">
        <v>95000</v>
      </c>
      <c r="H1525" s="7">
        <f t="shared" si="435"/>
        <v>87873.05</v>
      </c>
      <c r="I1525" s="7">
        <f t="shared" si="436"/>
        <v>2726.5</v>
      </c>
      <c r="J1525" s="7">
        <f t="shared" si="425"/>
        <v>6744.9999999999991</v>
      </c>
      <c r="K1525" s="7">
        <f t="shared" si="426"/>
        <v>715.55</v>
      </c>
      <c r="L1525" s="7">
        <f t="shared" si="427"/>
        <v>2888</v>
      </c>
      <c r="M1525" s="7">
        <f t="shared" si="428"/>
        <v>6735.5</v>
      </c>
      <c r="N1525" s="7">
        <v>1512.45</v>
      </c>
      <c r="O1525" s="7">
        <f t="shared" si="429"/>
        <v>21323</v>
      </c>
      <c r="P1525" s="7">
        <v>25</v>
      </c>
      <c r="Q1525" s="7">
        <v>3052.23</v>
      </c>
      <c r="R1525" s="7">
        <v>0</v>
      </c>
      <c r="S1525" s="7">
        <v>207.01</v>
      </c>
      <c r="T1525" s="7">
        <v>100</v>
      </c>
      <c r="U1525" s="7">
        <f t="shared" si="430"/>
        <v>10551.199791666668</v>
      </c>
      <c r="V1525" s="7">
        <v>0</v>
      </c>
      <c r="W1525" s="7">
        <f t="shared" si="441"/>
        <v>13935.439791666668</v>
      </c>
      <c r="X1525" s="7">
        <f t="shared" si="432"/>
        <v>7126.95</v>
      </c>
      <c r="Y1525" s="7">
        <f t="shared" si="439"/>
        <v>13480.5</v>
      </c>
      <c r="Z1525" s="7">
        <f t="shared" si="434"/>
        <v>73937.610208333324</v>
      </c>
      <c r="AA1525" s="7" t="s">
        <v>726</v>
      </c>
      <c r="AB1525" s="7">
        <v>2023</v>
      </c>
    </row>
    <row r="1526" spans="1:28" x14ac:dyDescent="0.25">
      <c r="A1526" s="7">
        <v>30</v>
      </c>
      <c r="B1526" s="7" t="s">
        <v>154</v>
      </c>
      <c r="C1526" s="7" t="s">
        <v>103</v>
      </c>
      <c r="D1526" s="7" t="s">
        <v>800</v>
      </c>
      <c r="E1526" s="7" t="s">
        <v>83</v>
      </c>
      <c r="F1526" s="7" t="s">
        <v>84</v>
      </c>
      <c r="G1526" s="7">
        <v>48000</v>
      </c>
      <c r="H1526" s="7">
        <f t="shared" si="435"/>
        <v>45163.199999999997</v>
      </c>
      <c r="I1526" s="7">
        <f t="shared" si="436"/>
        <v>1377.6</v>
      </c>
      <c r="J1526" s="7">
        <f t="shared" si="425"/>
        <v>3407.9999999999995</v>
      </c>
      <c r="K1526" s="7">
        <f t="shared" si="426"/>
        <v>528</v>
      </c>
      <c r="L1526" s="7">
        <f t="shared" si="427"/>
        <v>1459.2</v>
      </c>
      <c r="M1526" s="7">
        <f t="shared" si="428"/>
        <v>3403.2000000000003</v>
      </c>
      <c r="N1526" s="7">
        <v>0</v>
      </c>
      <c r="O1526" s="7">
        <f t="shared" si="429"/>
        <v>10176</v>
      </c>
      <c r="P1526" s="7">
        <v>25</v>
      </c>
      <c r="Q1526" s="7">
        <v>0</v>
      </c>
      <c r="R1526" s="7">
        <v>0</v>
      </c>
      <c r="S1526" s="7">
        <v>720</v>
      </c>
      <c r="T1526" s="7">
        <v>100</v>
      </c>
      <c r="U1526" s="7">
        <f t="shared" si="430"/>
        <v>1571.7298749999989</v>
      </c>
      <c r="V1526" s="7">
        <v>0</v>
      </c>
      <c r="W1526" s="7">
        <f t="shared" si="441"/>
        <v>2416.7298749999991</v>
      </c>
      <c r="X1526" s="7">
        <f t="shared" si="432"/>
        <v>2836.8</v>
      </c>
      <c r="Y1526" s="7">
        <f t="shared" si="439"/>
        <v>6811.2</v>
      </c>
      <c r="Z1526" s="7">
        <f t="shared" si="434"/>
        <v>42746.470125</v>
      </c>
      <c r="AA1526" s="7" t="s">
        <v>726</v>
      </c>
      <c r="AB1526" s="7">
        <v>2023</v>
      </c>
    </row>
    <row r="1527" spans="1:28" x14ac:dyDescent="0.25">
      <c r="A1527" s="7">
        <v>31</v>
      </c>
      <c r="B1527" s="7" t="s">
        <v>155</v>
      </c>
      <c r="C1527" s="7" t="s">
        <v>103</v>
      </c>
      <c r="D1527" s="7" t="s">
        <v>793</v>
      </c>
      <c r="E1527" s="7" t="s">
        <v>72</v>
      </c>
      <c r="F1527" s="7" t="s">
        <v>84</v>
      </c>
      <c r="G1527" s="7">
        <v>48000</v>
      </c>
      <c r="H1527" s="7">
        <f t="shared" si="435"/>
        <v>45163.199999999997</v>
      </c>
      <c r="I1527" s="7">
        <f t="shared" si="436"/>
        <v>1377.6</v>
      </c>
      <c r="J1527" s="7">
        <f t="shared" si="425"/>
        <v>3407.9999999999995</v>
      </c>
      <c r="K1527" s="7">
        <f t="shared" si="426"/>
        <v>528</v>
      </c>
      <c r="L1527" s="7">
        <f t="shared" si="427"/>
        <v>1459.2</v>
      </c>
      <c r="M1527" s="7">
        <f t="shared" si="428"/>
        <v>3403.2000000000003</v>
      </c>
      <c r="N1527" s="7">
        <v>0</v>
      </c>
      <c r="O1527" s="7">
        <f t="shared" si="429"/>
        <v>10176</v>
      </c>
      <c r="P1527" s="7">
        <v>25</v>
      </c>
      <c r="Q1527" s="7">
        <v>6590.74</v>
      </c>
      <c r="R1527" s="7">
        <v>0</v>
      </c>
      <c r="S1527" s="7">
        <v>419.97</v>
      </c>
      <c r="T1527" s="7">
        <v>100</v>
      </c>
      <c r="U1527" s="7">
        <f t="shared" si="430"/>
        <v>1571.7298749999989</v>
      </c>
      <c r="V1527" s="7">
        <v>0</v>
      </c>
      <c r="W1527" s="7">
        <f t="shared" si="441"/>
        <v>8707.4398749999982</v>
      </c>
      <c r="X1527" s="7">
        <f t="shared" si="432"/>
        <v>2836.8</v>
      </c>
      <c r="Y1527" s="7">
        <f t="shared" si="439"/>
        <v>6811.2</v>
      </c>
      <c r="Z1527" s="7">
        <f t="shared" si="434"/>
        <v>36455.760125000001</v>
      </c>
      <c r="AA1527" s="7" t="s">
        <v>726</v>
      </c>
      <c r="AB1527" s="7">
        <v>2023</v>
      </c>
    </row>
    <row r="1528" spans="1:28" x14ac:dyDescent="0.25">
      <c r="A1528" s="7">
        <v>32</v>
      </c>
      <c r="B1528" s="7" t="s">
        <v>124</v>
      </c>
      <c r="C1528" s="7" t="s">
        <v>103</v>
      </c>
      <c r="D1528" s="7" t="s">
        <v>10</v>
      </c>
      <c r="E1528" s="7" t="s">
        <v>706</v>
      </c>
      <c r="F1528" s="7" t="s">
        <v>84</v>
      </c>
      <c r="G1528" s="7">
        <v>48000</v>
      </c>
      <c r="H1528" s="7">
        <f>+G1528-(I1528+L1528+N1528)</f>
        <v>45163.199999999997</v>
      </c>
      <c r="I1528" s="7">
        <f>IF(G1528&lt;=325250,G1528*2.87%,9334.68)</f>
        <v>1377.6</v>
      </c>
      <c r="J1528" s="7">
        <f>IF(G1528&lt;=325250,G1528*7.1%,23092.75)</f>
        <v>3407.9999999999995</v>
      </c>
      <c r="K1528" s="7">
        <f>IF(G1528&lt;=65050,G1528*1.1%,715.55)</f>
        <v>528</v>
      </c>
      <c r="L1528" s="7">
        <f>IF(G1528&lt;=162625,G1528*3.04%,4943.8)</f>
        <v>1459.2</v>
      </c>
      <c r="M1528" s="7">
        <f>IF(G1528&lt;=162625,G1528*7.09%,11530.11)</f>
        <v>3403.2000000000003</v>
      </c>
      <c r="N1528" s="7">
        <v>0</v>
      </c>
      <c r="O1528" s="7">
        <f>+I1528+J1528+K1528+L1528+M1528+N1528</f>
        <v>10176</v>
      </c>
      <c r="P1528" s="7">
        <v>25</v>
      </c>
      <c r="Q1528" s="7">
        <v>0</v>
      </c>
      <c r="R1528" s="7">
        <v>0</v>
      </c>
      <c r="S1528" s="7">
        <v>722.86</v>
      </c>
      <c r="T1528" s="7">
        <v>100</v>
      </c>
      <c r="U1528" s="7">
        <f>IF((H1528*12)&gt;867123.01,(79776+(((H1528*12)-867123.01)*0.25))/12,IF((H1528*12)&gt;624329.01,(31216+(((H1528*12)-624329.01)*0.2))/12,IF((H1528*12)&gt;416220.01,(((H1528*12)-416220.01)*0.15)/12,0)))</f>
        <v>1571.7298749999989</v>
      </c>
      <c r="V1528" s="7">
        <v>0</v>
      </c>
      <c r="W1528" s="7">
        <f>P1528+Q1528+R1528+S1528+T1528+U1528-(V1528)</f>
        <v>2419.5898749999988</v>
      </c>
      <c r="X1528" s="7">
        <f>+I1528+L1528+N1528</f>
        <v>2836.8</v>
      </c>
      <c r="Y1528" s="7">
        <f>+J1528+M1528</f>
        <v>6811.2</v>
      </c>
      <c r="Z1528" s="7">
        <f>+G1528-(W1528+X1528)</f>
        <v>42743.610124999999</v>
      </c>
      <c r="AA1528" s="7" t="s">
        <v>726</v>
      </c>
      <c r="AB1528" s="7">
        <v>2023</v>
      </c>
    </row>
    <row r="1529" spans="1:28" x14ac:dyDescent="0.25">
      <c r="A1529" s="7">
        <v>33</v>
      </c>
      <c r="B1529" s="7" t="s">
        <v>833</v>
      </c>
      <c r="C1529" s="7" t="s">
        <v>102</v>
      </c>
      <c r="D1529" s="7" t="s">
        <v>19</v>
      </c>
      <c r="E1529" s="7" t="s">
        <v>73</v>
      </c>
      <c r="F1529" s="7" t="s">
        <v>84</v>
      </c>
      <c r="G1529" s="7">
        <v>60000</v>
      </c>
      <c r="H1529" s="7">
        <f t="shared" si="435"/>
        <v>54941.55</v>
      </c>
      <c r="I1529" s="7">
        <f t="shared" si="436"/>
        <v>1722</v>
      </c>
      <c r="J1529" s="7">
        <f t="shared" si="425"/>
        <v>4260</v>
      </c>
      <c r="K1529" s="7">
        <f t="shared" si="426"/>
        <v>660.00000000000011</v>
      </c>
      <c r="L1529" s="7">
        <f t="shared" si="427"/>
        <v>1824</v>
      </c>
      <c r="M1529" s="7">
        <f t="shared" si="428"/>
        <v>4254</v>
      </c>
      <c r="N1529" s="7">
        <v>1512.45</v>
      </c>
      <c r="O1529" s="7">
        <f t="shared" si="429"/>
        <v>14232.45</v>
      </c>
      <c r="P1529" s="7">
        <v>25</v>
      </c>
      <c r="Q1529" s="7">
        <v>2500</v>
      </c>
      <c r="R1529" s="7">
        <v>0</v>
      </c>
      <c r="S1529" s="7">
        <v>299.94</v>
      </c>
      <c r="T1529" s="7">
        <v>100</v>
      </c>
      <c r="U1529" s="7">
        <f t="shared" si="430"/>
        <v>3184.159833333335</v>
      </c>
      <c r="V1529" s="7">
        <v>0</v>
      </c>
      <c r="W1529" s="7">
        <f t="shared" si="441"/>
        <v>6109.0998333333355</v>
      </c>
      <c r="X1529" s="7">
        <f t="shared" si="432"/>
        <v>5058.45</v>
      </c>
      <c r="Y1529" s="7">
        <f t="shared" si="439"/>
        <v>8514</v>
      </c>
      <c r="Z1529" s="7">
        <f t="shared" si="434"/>
        <v>48832.450166666662</v>
      </c>
      <c r="AA1529" s="7" t="s">
        <v>726</v>
      </c>
      <c r="AB1529" s="7">
        <v>2023</v>
      </c>
    </row>
    <row r="1530" spans="1:28" x14ac:dyDescent="0.25">
      <c r="A1530" s="7">
        <v>34</v>
      </c>
      <c r="B1530" s="7" t="s">
        <v>157</v>
      </c>
      <c r="C1530" s="7" t="s">
        <v>102</v>
      </c>
      <c r="D1530" s="7" t="s">
        <v>10</v>
      </c>
      <c r="E1530" s="7" t="s">
        <v>46</v>
      </c>
      <c r="F1530" s="7" t="s">
        <v>84</v>
      </c>
      <c r="G1530" s="7">
        <v>53000</v>
      </c>
      <c r="H1530" s="7">
        <f t="shared" si="435"/>
        <v>49867.7</v>
      </c>
      <c r="I1530" s="7">
        <f t="shared" si="436"/>
        <v>1521.1</v>
      </c>
      <c r="J1530" s="7">
        <f t="shared" si="425"/>
        <v>3762.9999999999995</v>
      </c>
      <c r="K1530" s="7">
        <f t="shared" si="426"/>
        <v>583.00000000000011</v>
      </c>
      <c r="L1530" s="7">
        <f t="shared" si="427"/>
        <v>1611.2</v>
      </c>
      <c r="M1530" s="7">
        <f t="shared" si="428"/>
        <v>3757.7000000000003</v>
      </c>
      <c r="N1530" s="7">
        <v>0</v>
      </c>
      <c r="O1530" s="7">
        <f t="shared" si="429"/>
        <v>11236</v>
      </c>
      <c r="P1530" s="7">
        <v>25</v>
      </c>
      <c r="Q1530" s="7">
        <v>3495.45</v>
      </c>
      <c r="R1530" s="7">
        <v>0</v>
      </c>
      <c r="S1530" s="7">
        <v>658.69</v>
      </c>
      <c r="T1530" s="7">
        <v>100</v>
      </c>
      <c r="U1530" s="7">
        <f t="shared" si="430"/>
        <v>2277.4048749999988</v>
      </c>
      <c r="V1530" s="7">
        <v>0</v>
      </c>
      <c r="W1530" s="7">
        <f t="shared" si="441"/>
        <v>6556.5448749999978</v>
      </c>
      <c r="X1530" s="7">
        <f t="shared" si="432"/>
        <v>3132.3</v>
      </c>
      <c r="Y1530" s="7">
        <f t="shared" si="439"/>
        <v>7520.7</v>
      </c>
      <c r="Z1530" s="7">
        <f t="shared" si="434"/>
        <v>43311.155125000005</v>
      </c>
      <c r="AA1530" s="7" t="s">
        <v>726</v>
      </c>
      <c r="AB1530" s="7">
        <v>2023</v>
      </c>
    </row>
    <row r="1531" spans="1:28" x14ac:dyDescent="0.25">
      <c r="A1531" s="7">
        <v>35</v>
      </c>
      <c r="B1531" s="7" t="s">
        <v>158</v>
      </c>
      <c r="C1531" s="7" t="s">
        <v>102</v>
      </c>
      <c r="D1531" s="7" t="s">
        <v>834</v>
      </c>
      <c r="E1531" s="7" t="s">
        <v>46</v>
      </c>
      <c r="F1531" s="7" t="s">
        <v>84</v>
      </c>
      <c r="G1531" s="7">
        <v>32000</v>
      </c>
      <c r="H1531" s="7">
        <f t="shared" si="435"/>
        <v>30108.799999999999</v>
      </c>
      <c r="I1531" s="7">
        <f t="shared" si="436"/>
        <v>918.4</v>
      </c>
      <c r="J1531" s="7">
        <f t="shared" si="425"/>
        <v>2272</v>
      </c>
      <c r="K1531" s="7">
        <f t="shared" si="426"/>
        <v>352.00000000000006</v>
      </c>
      <c r="L1531" s="7">
        <f t="shared" si="427"/>
        <v>972.8</v>
      </c>
      <c r="M1531" s="7">
        <f t="shared" si="428"/>
        <v>2268.8000000000002</v>
      </c>
      <c r="N1531" s="7">
        <v>0</v>
      </c>
      <c r="O1531" s="7">
        <f t="shared" si="429"/>
        <v>6784</v>
      </c>
      <c r="P1531" s="7">
        <v>25</v>
      </c>
      <c r="Q1531" s="7">
        <v>0</v>
      </c>
      <c r="R1531" s="7">
        <v>0</v>
      </c>
      <c r="S1531" s="7">
        <v>275.97000000000003</v>
      </c>
      <c r="T1531" s="7">
        <v>100</v>
      </c>
      <c r="U1531" s="7">
        <f t="shared" si="430"/>
        <v>0</v>
      </c>
      <c r="V1531" s="7">
        <v>0</v>
      </c>
      <c r="W1531" s="7">
        <f t="shared" si="441"/>
        <v>400.97</v>
      </c>
      <c r="X1531" s="7">
        <f t="shared" si="432"/>
        <v>1891.1999999999998</v>
      </c>
      <c r="Y1531" s="7">
        <f t="shared" si="439"/>
        <v>4540.8</v>
      </c>
      <c r="Z1531" s="7">
        <f t="shared" si="434"/>
        <v>29707.83</v>
      </c>
      <c r="AA1531" s="7" t="s">
        <v>726</v>
      </c>
      <c r="AB1531" s="7">
        <v>2023</v>
      </c>
    </row>
    <row r="1532" spans="1:28" x14ac:dyDescent="0.25">
      <c r="A1532" s="7">
        <v>36</v>
      </c>
      <c r="B1532" s="7" t="s">
        <v>159</v>
      </c>
      <c r="C1532" s="7" t="s">
        <v>103</v>
      </c>
      <c r="D1532" s="7" t="s">
        <v>21</v>
      </c>
      <c r="E1532" s="7" t="s">
        <v>68</v>
      </c>
      <c r="F1532" s="7" t="s">
        <v>84</v>
      </c>
      <c r="G1532" s="7">
        <v>60000</v>
      </c>
      <c r="H1532" s="7">
        <f t="shared" si="435"/>
        <v>54941.55</v>
      </c>
      <c r="I1532" s="7">
        <f t="shared" si="436"/>
        <v>1722</v>
      </c>
      <c r="J1532" s="7">
        <f t="shared" si="425"/>
        <v>4260</v>
      </c>
      <c r="K1532" s="7">
        <f t="shared" si="426"/>
        <v>660.00000000000011</v>
      </c>
      <c r="L1532" s="7">
        <f t="shared" si="427"/>
        <v>1824</v>
      </c>
      <c r="M1532" s="7">
        <f t="shared" si="428"/>
        <v>4254</v>
      </c>
      <c r="N1532" s="7">
        <v>1512.45</v>
      </c>
      <c r="O1532" s="7">
        <f t="shared" si="429"/>
        <v>14232.45</v>
      </c>
      <c r="P1532" s="7">
        <v>25</v>
      </c>
      <c r="Q1532" s="7">
        <v>3495.45</v>
      </c>
      <c r="R1532" s="7">
        <v>0</v>
      </c>
      <c r="S1532" s="7">
        <v>381.2</v>
      </c>
      <c r="T1532" s="7">
        <v>100</v>
      </c>
      <c r="U1532" s="7">
        <f t="shared" si="430"/>
        <v>3184.159833333335</v>
      </c>
      <c r="V1532" s="7">
        <v>0</v>
      </c>
      <c r="W1532" s="7">
        <f t="shared" si="441"/>
        <v>7185.8098333333346</v>
      </c>
      <c r="X1532" s="7">
        <f t="shared" si="432"/>
        <v>5058.45</v>
      </c>
      <c r="Y1532" s="7">
        <f t="shared" si="439"/>
        <v>8514</v>
      </c>
      <c r="Z1532" s="7">
        <f t="shared" si="434"/>
        <v>47755.74016666667</v>
      </c>
      <c r="AA1532" s="7" t="s">
        <v>726</v>
      </c>
      <c r="AB1532" s="7">
        <v>2023</v>
      </c>
    </row>
    <row r="1533" spans="1:28" x14ac:dyDescent="0.25">
      <c r="A1533" s="7">
        <v>37</v>
      </c>
      <c r="B1533" s="7" t="s">
        <v>150</v>
      </c>
      <c r="C1533" s="7" t="s">
        <v>102</v>
      </c>
      <c r="D1533" s="7" t="s">
        <v>16</v>
      </c>
      <c r="E1533" s="7" t="s">
        <v>95</v>
      </c>
      <c r="F1533" s="7" t="s">
        <v>84</v>
      </c>
      <c r="G1533" s="7">
        <v>60000</v>
      </c>
      <c r="H1533" s="7">
        <f>+G1533-(I1533+L1533+N1533)</f>
        <v>56454</v>
      </c>
      <c r="I1533" s="7">
        <f t="shared" si="436"/>
        <v>1722</v>
      </c>
      <c r="J1533" s="7">
        <f t="shared" si="425"/>
        <v>4260</v>
      </c>
      <c r="K1533" s="7">
        <f t="shared" si="426"/>
        <v>660.00000000000011</v>
      </c>
      <c r="L1533" s="7">
        <f t="shared" si="427"/>
        <v>1824</v>
      </c>
      <c r="M1533" s="7">
        <f t="shared" si="428"/>
        <v>4254</v>
      </c>
      <c r="N1533" s="7">
        <v>0</v>
      </c>
      <c r="O1533" s="7">
        <f>+I1533+J1533+K1533+L1533+M1533+N1533</f>
        <v>12720</v>
      </c>
      <c r="P1533" s="7">
        <v>25</v>
      </c>
      <c r="Q1533" s="7">
        <v>0</v>
      </c>
      <c r="R1533" s="7">
        <v>0</v>
      </c>
      <c r="S1533" s="7">
        <v>891.85</v>
      </c>
      <c r="T1533" s="7">
        <v>100</v>
      </c>
      <c r="U1533" s="7">
        <f t="shared" si="430"/>
        <v>3486.6498333333329</v>
      </c>
      <c r="V1533" s="7">
        <v>0</v>
      </c>
      <c r="W1533" s="7">
        <f>P1533+Q1533+R1533+S1533+T1533+U1533</f>
        <v>4503.4998333333333</v>
      </c>
      <c r="X1533" s="7">
        <f>+I1533+L1533+N1533</f>
        <v>3546</v>
      </c>
      <c r="Y1533" s="7">
        <f>+J1533+M1533</f>
        <v>8514</v>
      </c>
      <c r="Z1533" s="7">
        <f>+G1533-(W1533+X1533)</f>
        <v>51950.500166666665</v>
      </c>
      <c r="AA1533" s="7" t="s">
        <v>726</v>
      </c>
      <c r="AB1533" s="7">
        <v>2023</v>
      </c>
    </row>
    <row r="1534" spans="1:28" x14ac:dyDescent="0.25">
      <c r="A1534" s="7">
        <v>38</v>
      </c>
      <c r="B1534" s="7" t="s">
        <v>160</v>
      </c>
      <c r="C1534" s="7" t="s">
        <v>102</v>
      </c>
      <c r="D1534" s="7" t="s">
        <v>4</v>
      </c>
      <c r="E1534" s="7" t="s">
        <v>93</v>
      </c>
      <c r="F1534" s="7" t="s">
        <v>84</v>
      </c>
      <c r="G1534" s="7">
        <v>60000</v>
      </c>
      <c r="H1534" s="7">
        <f t="shared" si="435"/>
        <v>56454</v>
      </c>
      <c r="I1534" s="7">
        <f t="shared" si="436"/>
        <v>1722</v>
      </c>
      <c r="J1534" s="7">
        <f t="shared" si="425"/>
        <v>4260</v>
      </c>
      <c r="K1534" s="7">
        <f t="shared" si="426"/>
        <v>660.00000000000011</v>
      </c>
      <c r="L1534" s="7">
        <f t="shared" si="427"/>
        <v>1824</v>
      </c>
      <c r="M1534" s="7">
        <f t="shared" si="428"/>
        <v>4254</v>
      </c>
      <c r="N1534" s="7">
        <v>0</v>
      </c>
      <c r="O1534" s="7">
        <f t="shared" si="429"/>
        <v>12720</v>
      </c>
      <c r="P1534" s="7">
        <v>25</v>
      </c>
      <c r="Q1534" s="7">
        <v>1458.4</v>
      </c>
      <c r="R1534" s="7">
        <v>0</v>
      </c>
      <c r="S1534" s="7">
        <v>1760.6</v>
      </c>
      <c r="T1534" s="7">
        <v>100</v>
      </c>
      <c r="U1534" s="7">
        <f t="shared" si="430"/>
        <v>3486.6498333333329</v>
      </c>
      <c r="V1534" s="7">
        <v>0</v>
      </c>
      <c r="W1534" s="7">
        <f t="shared" si="441"/>
        <v>6830.6498333333329</v>
      </c>
      <c r="X1534" s="7">
        <f t="shared" si="432"/>
        <v>3546</v>
      </c>
      <c r="Y1534" s="7">
        <f t="shared" si="439"/>
        <v>8514</v>
      </c>
      <c r="Z1534" s="7">
        <f t="shared" si="434"/>
        <v>49623.350166666671</v>
      </c>
      <c r="AA1534" s="7" t="s">
        <v>726</v>
      </c>
      <c r="AB1534" s="7">
        <v>2023</v>
      </c>
    </row>
    <row r="1535" spans="1:28" x14ac:dyDescent="0.25">
      <c r="A1535" s="7">
        <v>39</v>
      </c>
      <c r="B1535" s="7" t="s">
        <v>809</v>
      </c>
      <c r="C1535" s="7" t="s">
        <v>102</v>
      </c>
      <c r="D1535" s="7" t="s">
        <v>12</v>
      </c>
      <c r="E1535" s="7" t="s">
        <v>75</v>
      </c>
      <c r="F1535" s="7" t="s">
        <v>99</v>
      </c>
      <c r="G1535" s="7">
        <v>65000</v>
      </c>
      <c r="H1535" s="7">
        <f t="shared" si="435"/>
        <v>61158.5</v>
      </c>
      <c r="I1535" s="7">
        <f t="shared" si="436"/>
        <v>1865.5</v>
      </c>
      <c r="J1535" s="7">
        <f t="shared" si="425"/>
        <v>4615</v>
      </c>
      <c r="K1535" s="7">
        <f t="shared" si="426"/>
        <v>715.00000000000011</v>
      </c>
      <c r="L1535" s="7">
        <f t="shared" si="427"/>
        <v>1976</v>
      </c>
      <c r="M1535" s="7">
        <f t="shared" si="428"/>
        <v>4608.5</v>
      </c>
      <c r="N1535" s="7">
        <v>0</v>
      </c>
      <c r="O1535" s="7">
        <f t="shared" si="429"/>
        <v>13780</v>
      </c>
      <c r="P1535" s="7">
        <v>25</v>
      </c>
      <c r="Q1535" s="7">
        <v>7689.07</v>
      </c>
      <c r="R1535" s="7">
        <v>0</v>
      </c>
      <c r="S1535" s="7">
        <v>485.17</v>
      </c>
      <c r="T1535" s="7">
        <v>100</v>
      </c>
      <c r="U1535" s="7">
        <f t="shared" si="430"/>
        <v>4427.5498333333335</v>
      </c>
      <c r="V1535" s="7">
        <v>0</v>
      </c>
      <c r="W1535" s="7">
        <f t="shared" si="441"/>
        <v>12726.789833333332</v>
      </c>
      <c r="X1535" s="7">
        <f t="shared" si="432"/>
        <v>3841.5</v>
      </c>
      <c r="Y1535" s="7">
        <f t="shared" si="439"/>
        <v>9223.5</v>
      </c>
      <c r="Z1535" s="7">
        <f t="shared" si="434"/>
        <v>48431.710166666671</v>
      </c>
      <c r="AA1535" s="7" t="s">
        <v>726</v>
      </c>
      <c r="AB1535" s="7">
        <v>2023</v>
      </c>
    </row>
    <row r="1536" spans="1:28" x14ac:dyDescent="0.25">
      <c r="A1536" s="7">
        <v>40</v>
      </c>
      <c r="B1536" s="7" t="s">
        <v>162</v>
      </c>
      <c r="C1536" s="7" t="s">
        <v>102</v>
      </c>
      <c r="D1536" s="7" t="s">
        <v>15</v>
      </c>
      <c r="E1536" s="7" t="s">
        <v>92</v>
      </c>
      <c r="F1536" s="7" t="s">
        <v>99</v>
      </c>
      <c r="G1536" s="7">
        <v>70000</v>
      </c>
      <c r="H1536" s="7">
        <f t="shared" si="435"/>
        <v>61325.65</v>
      </c>
      <c r="I1536" s="7">
        <f t="shared" si="436"/>
        <v>2009</v>
      </c>
      <c r="J1536" s="7">
        <f t="shared" si="425"/>
        <v>4970</v>
      </c>
      <c r="K1536" s="7">
        <f t="shared" si="426"/>
        <v>715.55</v>
      </c>
      <c r="L1536" s="7">
        <f t="shared" si="427"/>
        <v>2128</v>
      </c>
      <c r="M1536" s="7">
        <f t="shared" si="428"/>
        <v>4963</v>
      </c>
      <c r="N1536" s="7">
        <v>4537.3500000000004</v>
      </c>
      <c r="O1536" s="7">
        <f t="shared" si="429"/>
        <v>19322.900000000001</v>
      </c>
      <c r="P1536" s="7">
        <v>25</v>
      </c>
      <c r="Q1536" s="7">
        <v>0</v>
      </c>
      <c r="R1536" s="7">
        <v>0</v>
      </c>
      <c r="S1536" s="7">
        <v>59.99</v>
      </c>
      <c r="T1536" s="7">
        <v>100</v>
      </c>
      <c r="U1536" s="7">
        <f t="shared" si="430"/>
        <v>4460.9798333333338</v>
      </c>
      <c r="V1536" s="7">
        <v>0</v>
      </c>
      <c r="W1536" s="7">
        <f t="shared" si="441"/>
        <v>4645.9698333333336</v>
      </c>
      <c r="X1536" s="7">
        <f t="shared" si="432"/>
        <v>8674.35</v>
      </c>
      <c r="Y1536" s="7">
        <f t="shared" si="439"/>
        <v>9933</v>
      </c>
      <c r="Z1536" s="7">
        <f t="shared" si="434"/>
        <v>56679.680166666665</v>
      </c>
      <c r="AA1536" s="7" t="s">
        <v>726</v>
      </c>
      <c r="AB1536" s="7">
        <v>2023</v>
      </c>
    </row>
    <row r="1537" spans="1:28" x14ac:dyDescent="0.25">
      <c r="A1537" s="7">
        <v>41</v>
      </c>
      <c r="B1537" s="7" t="s">
        <v>810</v>
      </c>
      <c r="C1537" s="7" t="s">
        <v>102</v>
      </c>
      <c r="D1537" s="7" t="s">
        <v>811</v>
      </c>
      <c r="E1537" s="7" t="s">
        <v>62</v>
      </c>
      <c r="F1537" s="7" t="s">
        <v>99</v>
      </c>
      <c r="G1537" s="7">
        <v>125000</v>
      </c>
      <c r="H1537" s="7">
        <f>+G1537-(I1537+L1537+N1537)</f>
        <v>116100.05</v>
      </c>
      <c r="I1537" s="7">
        <f t="shared" si="436"/>
        <v>3587.5</v>
      </c>
      <c r="J1537" s="7">
        <f t="shared" si="425"/>
        <v>8875</v>
      </c>
      <c r="K1537" s="7">
        <f t="shared" si="426"/>
        <v>715.55</v>
      </c>
      <c r="L1537" s="7">
        <f t="shared" si="427"/>
        <v>3800</v>
      </c>
      <c r="M1537" s="7">
        <f t="shared" si="428"/>
        <v>8862.5</v>
      </c>
      <c r="N1537" s="7">
        <v>1512.45</v>
      </c>
      <c r="O1537" s="7">
        <f>+I1537+J1537+K1537+L1537+M1537+N1537</f>
        <v>27353</v>
      </c>
      <c r="P1537" s="7">
        <v>25</v>
      </c>
      <c r="Q1537" s="7">
        <v>0</v>
      </c>
      <c r="R1537" s="7">
        <v>0</v>
      </c>
      <c r="S1537" s="7">
        <v>0</v>
      </c>
      <c r="T1537" s="7">
        <v>100</v>
      </c>
      <c r="U1537" s="7">
        <f t="shared" si="430"/>
        <v>17607.94979166667</v>
      </c>
      <c r="V1537" s="7">
        <v>0</v>
      </c>
      <c r="W1537" s="7">
        <f>P1537+Q1537+R1537+S1537+T1537+U1537</f>
        <v>17732.94979166667</v>
      </c>
      <c r="X1537" s="7">
        <f>+I1537+L1537+N1537</f>
        <v>8899.9500000000007</v>
      </c>
      <c r="Y1537" s="7">
        <f>+J1537+M1537</f>
        <v>17737.5</v>
      </c>
      <c r="Z1537" s="7">
        <f>+G1537-(W1537+X1537)</f>
        <v>98367.10020833333</v>
      </c>
      <c r="AA1537" s="7" t="s">
        <v>726</v>
      </c>
      <c r="AB1537" s="7">
        <v>2023</v>
      </c>
    </row>
    <row r="1538" spans="1:28" x14ac:dyDescent="0.25">
      <c r="A1538" s="7">
        <v>42</v>
      </c>
      <c r="B1538" s="7" t="s">
        <v>812</v>
      </c>
      <c r="C1538" s="7" t="s">
        <v>102</v>
      </c>
      <c r="D1538" s="7" t="s">
        <v>811</v>
      </c>
      <c r="E1538" s="7" t="s">
        <v>62</v>
      </c>
      <c r="F1538" s="7" t="s">
        <v>99</v>
      </c>
      <c r="G1538" s="7">
        <v>80000</v>
      </c>
      <c r="H1538" s="7">
        <f>+G1538-(I1538+L1538+N1538)</f>
        <v>75272</v>
      </c>
      <c r="I1538" s="7">
        <f t="shared" si="436"/>
        <v>2296</v>
      </c>
      <c r="J1538" s="7">
        <f t="shared" si="425"/>
        <v>5679.9999999999991</v>
      </c>
      <c r="K1538" s="7">
        <f t="shared" si="426"/>
        <v>715.55</v>
      </c>
      <c r="L1538" s="7">
        <f t="shared" si="427"/>
        <v>2432</v>
      </c>
      <c r="M1538" s="7">
        <f t="shared" si="428"/>
        <v>5672</v>
      </c>
      <c r="N1538" s="7">
        <v>0</v>
      </c>
      <c r="O1538" s="7">
        <f>+I1538+J1538+K1538+L1538+M1538+N1538</f>
        <v>16795.55</v>
      </c>
      <c r="P1538" s="7">
        <v>25</v>
      </c>
      <c r="Q1538" s="7">
        <v>0</v>
      </c>
      <c r="R1538" s="7">
        <v>0</v>
      </c>
      <c r="S1538" s="7">
        <v>398.64</v>
      </c>
      <c r="T1538" s="7">
        <v>100</v>
      </c>
      <c r="U1538" s="7">
        <f t="shared" si="430"/>
        <v>7400.9372916666662</v>
      </c>
      <c r="V1538" s="7">
        <v>0</v>
      </c>
      <c r="W1538" s="7">
        <f>P1538+Q1538+R1538+S1538+T1538+U1538</f>
        <v>7924.5772916666665</v>
      </c>
      <c r="X1538" s="7">
        <f>+I1538+L1538+N1538</f>
        <v>4728</v>
      </c>
      <c r="Y1538" s="7">
        <f>+J1538+M1538</f>
        <v>11352</v>
      </c>
      <c r="Z1538" s="7">
        <f>+G1538-(W1538+X1538)</f>
        <v>67347.422708333339</v>
      </c>
      <c r="AA1538" s="7" t="s">
        <v>726</v>
      </c>
      <c r="AB1538" s="7">
        <v>2023</v>
      </c>
    </row>
    <row r="1539" spans="1:28" x14ac:dyDescent="0.25">
      <c r="A1539" s="7">
        <v>43</v>
      </c>
      <c r="B1539" s="7" t="s">
        <v>816</v>
      </c>
      <c r="C1539" s="7" t="s">
        <v>103</v>
      </c>
      <c r="D1539" s="7" t="s">
        <v>811</v>
      </c>
      <c r="E1539" s="7" t="s">
        <v>92</v>
      </c>
      <c r="F1539" s="7" t="s">
        <v>99</v>
      </c>
      <c r="G1539" s="7">
        <v>80000</v>
      </c>
      <c r="H1539" s="7">
        <f t="shared" si="435"/>
        <v>75272</v>
      </c>
      <c r="I1539" s="7">
        <f t="shared" si="436"/>
        <v>2296</v>
      </c>
      <c r="J1539" s="7">
        <f t="shared" si="425"/>
        <v>5679.9999999999991</v>
      </c>
      <c r="K1539" s="7">
        <f t="shared" si="426"/>
        <v>715.55</v>
      </c>
      <c r="L1539" s="7">
        <f t="shared" si="427"/>
        <v>2432</v>
      </c>
      <c r="M1539" s="7">
        <f t="shared" si="428"/>
        <v>5672</v>
      </c>
      <c r="N1539" s="7">
        <v>0</v>
      </c>
      <c r="O1539" s="7">
        <f t="shared" si="429"/>
        <v>16795.55</v>
      </c>
      <c r="P1539" s="7">
        <v>25</v>
      </c>
      <c r="Q1539" s="7">
        <v>0</v>
      </c>
      <c r="R1539" s="7">
        <v>0</v>
      </c>
      <c r="S1539" s="7">
        <v>0</v>
      </c>
      <c r="T1539" s="7">
        <v>100</v>
      </c>
      <c r="U1539" s="7">
        <f t="shared" si="430"/>
        <v>7400.9372916666662</v>
      </c>
      <c r="V1539" s="7">
        <v>0</v>
      </c>
      <c r="W1539" s="7">
        <f t="shared" si="441"/>
        <v>7525.9372916666662</v>
      </c>
      <c r="X1539" s="7">
        <f t="shared" si="432"/>
        <v>4728</v>
      </c>
      <c r="Y1539" s="7">
        <f t="shared" si="439"/>
        <v>11352</v>
      </c>
      <c r="Z1539" s="7">
        <f t="shared" si="434"/>
        <v>67746.062708333338</v>
      </c>
      <c r="AA1539" s="7" t="s">
        <v>726</v>
      </c>
      <c r="AB1539" s="7">
        <v>2023</v>
      </c>
    </row>
    <row r="1540" spans="1:28" x14ac:dyDescent="0.25">
      <c r="A1540" s="7">
        <v>44</v>
      </c>
      <c r="B1540" s="7" t="s">
        <v>167</v>
      </c>
      <c r="C1540" s="7" t="s">
        <v>102</v>
      </c>
      <c r="D1540" s="7" t="s">
        <v>6</v>
      </c>
      <c r="E1540" s="7" t="s">
        <v>36</v>
      </c>
      <c r="F1540" s="7" t="s">
        <v>100</v>
      </c>
      <c r="G1540" s="7">
        <v>36000</v>
      </c>
      <c r="H1540" s="7">
        <f t="shared" si="435"/>
        <v>33872.400000000001</v>
      </c>
      <c r="I1540" s="7">
        <f t="shared" si="436"/>
        <v>1033.2</v>
      </c>
      <c r="J1540" s="7">
        <f t="shared" si="425"/>
        <v>2555.9999999999995</v>
      </c>
      <c r="K1540" s="7">
        <f t="shared" si="426"/>
        <v>396.00000000000006</v>
      </c>
      <c r="L1540" s="7">
        <f t="shared" si="427"/>
        <v>1094.4000000000001</v>
      </c>
      <c r="M1540" s="7">
        <f t="shared" si="428"/>
        <v>2552.4</v>
      </c>
      <c r="N1540" s="7">
        <v>0</v>
      </c>
      <c r="O1540" s="7">
        <f t="shared" si="429"/>
        <v>7632</v>
      </c>
      <c r="P1540" s="7">
        <v>25</v>
      </c>
      <c r="Q1540" s="7">
        <v>2000</v>
      </c>
      <c r="R1540" s="7">
        <v>0</v>
      </c>
      <c r="S1540" s="7">
        <v>0</v>
      </c>
      <c r="T1540" s="7">
        <v>100</v>
      </c>
      <c r="U1540" s="7">
        <f t="shared" si="430"/>
        <v>0</v>
      </c>
      <c r="V1540" s="7">
        <v>0</v>
      </c>
      <c r="W1540" s="7">
        <f t="shared" si="441"/>
        <v>2125</v>
      </c>
      <c r="X1540" s="7">
        <f t="shared" si="432"/>
        <v>2127.6000000000004</v>
      </c>
      <c r="Y1540" s="7">
        <f t="shared" si="439"/>
        <v>5108.3999999999996</v>
      </c>
      <c r="Z1540" s="7">
        <f t="shared" si="434"/>
        <v>31747.4</v>
      </c>
      <c r="AA1540" s="7" t="s">
        <v>726</v>
      </c>
      <c r="AB1540" s="7">
        <v>2023</v>
      </c>
    </row>
    <row r="1541" spans="1:28" x14ac:dyDescent="0.25">
      <c r="A1541" s="7">
        <v>45</v>
      </c>
      <c r="B1541" s="7" t="s">
        <v>169</v>
      </c>
      <c r="C1541" s="7" t="s">
        <v>102</v>
      </c>
      <c r="D1541" s="7" t="s">
        <v>6</v>
      </c>
      <c r="E1541" s="7" t="s">
        <v>36</v>
      </c>
      <c r="F1541" s="7" t="s">
        <v>100</v>
      </c>
      <c r="G1541" s="7">
        <v>36000</v>
      </c>
      <c r="H1541" s="7">
        <f t="shared" si="435"/>
        <v>33872.400000000001</v>
      </c>
      <c r="I1541" s="7">
        <f t="shared" si="436"/>
        <v>1033.2</v>
      </c>
      <c r="J1541" s="7">
        <f t="shared" si="425"/>
        <v>2555.9999999999995</v>
      </c>
      <c r="K1541" s="7">
        <f t="shared" si="426"/>
        <v>396.00000000000006</v>
      </c>
      <c r="L1541" s="7">
        <f t="shared" si="427"/>
        <v>1094.4000000000001</v>
      </c>
      <c r="M1541" s="7">
        <f t="shared" si="428"/>
        <v>2552.4</v>
      </c>
      <c r="N1541" s="7">
        <v>0</v>
      </c>
      <c r="O1541" s="7">
        <f t="shared" si="429"/>
        <v>7632</v>
      </c>
      <c r="P1541" s="7">
        <v>25</v>
      </c>
      <c r="Q1541" s="7">
        <v>0</v>
      </c>
      <c r="R1541" s="7">
        <v>0</v>
      </c>
      <c r="S1541" s="7">
        <v>0</v>
      </c>
      <c r="T1541" s="7">
        <v>100</v>
      </c>
      <c r="U1541" s="7">
        <f t="shared" si="430"/>
        <v>0</v>
      </c>
      <c r="V1541" s="7">
        <v>0</v>
      </c>
      <c r="W1541" s="7">
        <f t="shared" si="441"/>
        <v>125</v>
      </c>
      <c r="X1541" s="7">
        <f t="shared" si="432"/>
        <v>2127.6000000000004</v>
      </c>
      <c r="Y1541" s="7">
        <f t="shared" si="439"/>
        <v>5108.3999999999996</v>
      </c>
      <c r="Z1541" s="7">
        <f t="shared" si="434"/>
        <v>33747.4</v>
      </c>
      <c r="AA1541" s="7" t="s">
        <v>726</v>
      </c>
      <c r="AB1541" s="7">
        <v>2023</v>
      </c>
    </row>
    <row r="1542" spans="1:28" x14ac:dyDescent="0.25">
      <c r="A1542" s="7">
        <v>46</v>
      </c>
      <c r="B1542" s="7" t="s">
        <v>170</v>
      </c>
      <c r="C1542" s="7" t="s">
        <v>102</v>
      </c>
      <c r="D1542" s="7" t="s">
        <v>17</v>
      </c>
      <c r="E1542" s="7" t="s">
        <v>36</v>
      </c>
      <c r="F1542" s="7" t="s">
        <v>100</v>
      </c>
      <c r="G1542" s="7">
        <v>36000</v>
      </c>
      <c r="H1542" s="7">
        <f t="shared" si="435"/>
        <v>30847.5</v>
      </c>
      <c r="I1542" s="7">
        <f t="shared" si="436"/>
        <v>1033.2</v>
      </c>
      <c r="J1542" s="7">
        <f t="shared" si="425"/>
        <v>2555.9999999999995</v>
      </c>
      <c r="K1542" s="7">
        <f t="shared" si="426"/>
        <v>396.00000000000006</v>
      </c>
      <c r="L1542" s="7">
        <f t="shared" si="427"/>
        <v>1094.4000000000001</v>
      </c>
      <c r="M1542" s="7">
        <f t="shared" si="428"/>
        <v>2552.4</v>
      </c>
      <c r="N1542" s="7">
        <v>3024.9</v>
      </c>
      <c r="O1542" s="7">
        <f t="shared" si="429"/>
        <v>10656.9</v>
      </c>
      <c r="P1542" s="7">
        <v>25</v>
      </c>
      <c r="Q1542" s="7">
        <v>2296.96</v>
      </c>
      <c r="R1542" s="7">
        <v>0</v>
      </c>
      <c r="S1542" s="7">
        <v>1075.1300000000001</v>
      </c>
      <c r="T1542" s="7">
        <v>100</v>
      </c>
      <c r="U1542" s="7">
        <f t="shared" si="430"/>
        <v>0</v>
      </c>
      <c r="V1542" s="7">
        <v>0</v>
      </c>
      <c r="W1542" s="7">
        <f t="shared" si="441"/>
        <v>3497.09</v>
      </c>
      <c r="X1542" s="7">
        <f t="shared" si="432"/>
        <v>5152.5</v>
      </c>
      <c r="Y1542" s="7">
        <f t="shared" si="439"/>
        <v>5108.3999999999996</v>
      </c>
      <c r="Z1542" s="7">
        <f t="shared" si="434"/>
        <v>27350.41</v>
      </c>
      <c r="AA1542" s="7" t="s">
        <v>726</v>
      </c>
      <c r="AB1542" s="7">
        <v>2023</v>
      </c>
    </row>
    <row r="1543" spans="1:28" x14ac:dyDescent="0.25">
      <c r="A1543" s="7">
        <v>47</v>
      </c>
      <c r="B1543" s="7" t="s">
        <v>171</v>
      </c>
      <c r="C1543" s="7" t="s">
        <v>102</v>
      </c>
      <c r="D1543" s="7" t="s">
        <v>793</v>
      </c>
      <c r="E1543" s="7" t="s">
        <v>36</v>
      </c>
      <c r="F1543" s="7" t="s">
        <v>100</v>
      </c>
      <c r="G1543" s="7">
        <v>36000</v>
      </c>
      <c r="H1543" s="7">
        <f t="shared" si="435"/>
        <v>33872.400000000001</v>
      </c>
      <c r="I1543" s="7">
        <f t="shared" si="436"/>
        <v>1033.2</v>
      </c>
      <c r="J1543" s="7">
        <f t="shared" si="425"/>
        <v>2555.9999999999995</v>
      </c>
      <c r="K1543" s="7">
        <f t="shared" si="426"/>
        <v>396.00000000000006</v>
      </c>
      <c r="L1543" s="7">
        <f t="shared" si="427"/>
        <v>1094.4000000000001</v>
      </c>
      <c r="M1543" s="7">
        <f t="shared" si="428"/>
        <v>2552.4</v>
      </c>
      <c r="N1543" s="7">
        <v>0</v>
      </c>
      <c r="O1543" s="7">
        <f t="shared" si="429"/>
        <v>7632</v>
      </c>
      <c r="P1543" s="7">
        <v>25</v>
      </c>
      <c r="Q1543" s="7">
        <v>12995.45</v>
      </c>
      <c r="R1543" s="7">
        <v>0</v>
      </c>
      <c r="S1543" s="7">
        <v>359.93</v>
      </c>
      <c r="T1543" s="7">
        <v>100</v>
      </c>
      <c r="U1543" s="7">
        <f t="shared" si="430"/>
        <v>0</v>
      </c>
      <c r="V1543" s="7">
        <v>0</v>
      </c>
      <c r="W1543" s="7">
        <f t="shared" si="441"/>
        <v>13480.380000000001</v>
      </c>
      <c r="X1543" s="7">
        <f t="shared" si="432"/>
        <v>2127.6000000000004</v>
      </c>
      <c r="Y1543" s="7">
        <f t="shared" si="439"/>
        <v>5108.3999999999996</v>
      </c>
      <c r="Z1543" s="7">
        <f t="shared" si="434"/>
        <v>20392.019999999997</v>
      </c>
      <c r="AA1543" s="7" t="s">
        <v>726</v>
      </c>
      <c r="AB1543" s="7">
        <v>2023</v>
      </c>
    </row>
    <row r="1544" spans="1:28" x14ac:dyDescent="0.25">
      <c r="A1544" s="7">
        <v>48</v>
      </c>
      <c r="B1544" s="7" t="s">
        <v>172</v>
      </c>
      <c r="C1544" s="7" t="s">
        <v>102</v>
      </c>
      <c r="D1544" s="7" t="s">
        <v>6</v>
      </c>
      <c r="E1544" s="7" t="s">
        <v>26</v>
      </c>
      <c r="F1544" s="7" t="s">
        <v>100</v>
      </c>
      <c r="G1544" s="7">
        <v>46000</v>
      </c>
      <c r="H1544" s="7">
        <f t="shared" si="435"/>
        <v>43281.4</v>
      </c>
      <c r="I1544" s="7">
        <f t="shared" si="436"/>
        <v>1320.2</v>
      </c>
      <c r="J1544" s="7">
        <f t="shared" si="425"/>
        <v>3265.9999999999995</v>
      </c>
      <c r="K1544" s="7">
        <f t="shared" si="426"/>
        <v>506.00000000000006</v>
      </c>
      <c r="L1544" s="7">
        <f t="shared" si="427"/>
        <v>1398.4</v>
      </c>
      <c r="M1544" s="7">
        <f t="shared" si="428"/>
        <v>3261.4</v>
      </c>
      <c r="N1544" s="7">
        <v>0</v>
      </c>
      <c r="O1544" s="7">
        <f t="shared" si="429"/>
        <v>9752</v>
      </c>
      <c r="P1544" s="7">
        <v>25</v>
      </c>
      <c r="Q1544" s="7">
        <v>0</v>
      </c>
      <c r="R1544" s="7">
        <v>0</v>
      </c>
      <c r="S1544" s="7">
        <v>398.64</v>
      </c>
      <c r="T1544" s="7">
        <v>100</v>
      </c>
      <c r="U1544" s="7">
        <f t="shared" si="430"/>
        <v>1289.4598750000005</v>
      </c>
      <c r="V1544" s="7">
        <v>0</v>
      </c>
      <c r="W1544" s="7">
        <f t="shared" si="441"/>
        <v>1813.0998750000003</v>
      </c>
      <c r="X1544" s="7">
        <f t="shared" si="432"/>
        <v>2718.6000000000004</v>
      </c>
      <c r="Y1544" s="7">
        <f t="shared" si="439"/>
        <v>6527.4</v>
      </c>
      <c r="Z1544" s="7">
        <f t="shared" si="434"/>
        <v>41468.300125000002</v>
      </c>
      <c r="AA1544" s="7" t="s">
        <v>726</v>
      </c>
      <c r="AB1544" s="7">
        <v>2023</v>
      </c>
    </row>
    <row r="1545" spans="1:28" x14ac:dyDescent="0.25">
      <c r="A1545" s="7">
        <v>49</v>
      </c>
      <c r="B1545" s="7" t="s">
        <v>798</v>
      </c>
      <c r="C1545" s="7" t="s">
        <v>102</v>
      </c>
      <c r="D1545" s="7" t="s">
        <v>12</v>
      </c>
      <c r="E1545" s="7" t="s">
        <v>26</v>
      </c>
      <c r="F1545" s="7" t="s">
        <v>100</v>
      </c>
      <c r="G1545" s="7">
        <v>46000</v>
      </c>
      <c r="H1545" s="7">
        <f t="shared" si="435"/>
        <v>43281.4</v>
      </c>
      <c r="I1545" s="7">
        <f t="shared" si="436"/>
        <v>1320.2</v>
      </c>
      <c r="J1545" s="7">
        <f t="shared" si="425"/>
        <v>3265.9999999999995</v>
      </c>
      <c r="K1545" s="7">
        <f t="shared" si="426"/>
        <v>506.00000000000006</v>
      </c>
      <c r="L1545" s="7">
        <f t="shared" si="427"/>
        <v>1398.4</v>
      </c>
      <c r="M1545" s="7">
        <f t="shared" si="428"/>
        <v>3261.4</v>
      </c>
      <c r="N1545" s="7">
        <v>0</v>
      </c>
      <c r="O1545" s="7">
        <f t="shared" si="429"/>
        <v>9752</v>
      </c>
      <c r="P1545" s="7">
        <v>25</v>
      </c>
      <c r="Q1545" s="7">
        <v>0</v>
      </c>
      <c r="R1545" s="7">
        <v>0</v>
      </c>
      <c r="S1545" s="7">
        <v>618.61</v>
      </c>
      <c r="T1545" s="7">
        <v>100</v>
      </c>
      <c r="U1545" s="7">
        <f t="shared" si="430"/>
        <v>1289.4598750000005</v>
      </c>
      <c r="V1545" s="7">
        <v>0</v>
      </c>
      <c r="W1545" s="7">
        <f t="shared" si="441"/>
        <v>2033.0698750000006</v>
      </c>
      <c r="X1545" s="7">
        <f t="shared" si="432"/>
        <v>2718.6000000000004</v>
      </c>
      <c r="Y1545" s="7">
        <f t="shared" si="439"/>
        <v>6527.4</v>
      </c>
      <c r="Z1545" s="7">
        <f t="shared" si="434"/>
        <v>41248.330125</v>
      </c>
      <c r="AA1545" s="7" t="s">
        <v>726</v>
      </c>
      <c r="AB1545" s="7">
        <v>2023</v>
      </c>
    </row>
    <row r="1546" spans="1:28" x14ac:dyDescent="0.25">
      <c r="A1546" s="7">
        <v>50</v>
      </c>
      <c r="B1546" s="7" t="s">
        <v>799</v>
      </c>
      <c r="C1546" s="7" t="s">
        <v>102</v>
      </c>
      <c r="D1546" s="7" t="s">
        <v>6</v>
      </c>
      <c r="E1546" s="7" t="s">
        <v>26</v>
      </c>
      <c r="F1546" s="7" t="s">
        <v>100</v>
      </c>
      <c r="G1546" s="7">
        <v>36000</v>
      </c>
      <c r="H1546" s="7">
        <f t="shared" si="435"/>
        <v>33872.400000000001</v>
      </c>
      <c r="I1546" s="7">
        <f t="shared" si="436"/>
        <v>1033.2</v>
      </c>
      <c r="J1546" s="7">
        <f t="shared" si="425"/>
        <v>2555.9999999999995</v>
      </c>
      <c r="K1546" s="7">
        <f t="shared" si="426"/>
        <v>396.00000000000006</v>
      </c>
      <c r="L1546" s="7">
        <f t="shared" si="427"/>
        <v>1094.4000000000001</v>
      </c>
      <c r="M1546" s="7">
        <f t="shared" si="428"/>
        <v>2552.4</v>
      </c>
      <c r="N1546" s="7">
        <v>0</v>
      </c>
      <c r="O1546" s="7">
        <f t="shared" si="429"/>
        <v>7632</v>
      </c>
      <c r="P1546" s="7">
        <v>25</v>
      </c>
      <c r="Q1546" s="7">
        <v>0</v>
      </c>
      <c r="R1546" s="7">
        <v>0</v>
      </c>
      <c r="S1546" s="7">
        <v>0</v>
      </c>
      <c r="T1546" s="7">
        <v>100</v>
      </c>
      <c r="U1546" s="7">
        <f t="shared" si="430"/>
        <v>0</v>
      </c>
      <c r="V1546" s="7">
        <v>0</v>
      </c>
      <c r="W1546" s="7">
        <f t="shared" si="441"/>
        <v>125</v>
      </c>
      <c r="X1546" s="7">
        <f t="shared" si="432"/>
        <v>2127.6000000000004</v>
      </c>
      <c r="Y1546" s="7">
        <f t="shared" si="439"/>
        <v>5108.3999999999996</v>
      </c>
      <c r="Z1546" s="7">
        <f t="shared" si="434"/>
        <v>33747.4</v>
      </c>
      <c r="AA1546" s="7" t="s">
        <v>726</v>
      </c>
      <c r="AB1546" s="7">
        <v>2023</v>
      </c>
    </row>
    <row r="1547" spans="1:28" x14ac:dyDescent="0.25">
      <c r="A1547" s="7">
        <v>51</v>
      </c>
      <c r="B1547" s="7" t="s">
        <v>173</v>
      </c>
      <c r="C1547" s="7" t="s">
        <v>102</v>
      </c>
      <c r="D1547" s="7" t="s">
        <v>6</v>
      </c>
      <c r="E1547" s="7" t="s">
        <v>26</v>
      </c>
      <c r="F1547" s="7" t="s">
        <v>100</v>
      </c>
      <c r="G1547" s="7">
        <v>36000</v>
      </c>
      <c r="H1547" s="7">
        <f t="shared" si="435"/>
        <v>32359.95</v>
      </c>
      <c r="I1547" s="7">
        <f t="shared" si="436"/>
        <v>1033.2</v>
      </c>
      <c r="J1547" s="7">
        <f t="shared" si="425"/>
        <v>2555.9999999999995</v>
      </c>
      <c r="K1547" s="7">
        <f t="shared" si="426"/>
        <v>396.00000000000006</v>
      </c>
      <c r="L1547" s="7">
        <f t="shared" si="427"/>
        <v>1094.4000000000001</v>
      </c>
      <c r="M1547" s="7">
        <f t="shared" si="428"/>
        <v>2552.4</v>
      </c>
      <c r="N1547" s="7">
        <v>1512.45</v>
      </c>
      <c r="O1547" s="7">
        <f t="shared" si="429"/>
        <v>9144.4500000000007</v>
      </c>
      <c r="P1547" s="7">
        <v>25</v>
      </c>
      <c r="Q1547" s="7">
        <v>0</v>
      </c>
      <c r="R1547" s="7">
        <v>0</v>
      </c>
      <c r="S1547" s="7">
        <v>0</v>
      </c>
      <c r="T1547" s="7">
        <v>100</v>
      </c>
      <c r="U1547" s="7">
        <f t="shared" si="430"/>
        <v>0</v>
      </c>
      <c r="V1547" s="7">
        <v>0</v>
      </c>
      <c r="W1547" s="7">
        <f t="shared" si="441"/>
        <v>125</v>
      </c>
      <c r="X1547" s="7">
        <f t="shared" si="432"/>
        <v>3640.05</v>
      </c>
      <c r="Y1547" s="7">
        <f t="shared" si="439"/>
        <v>5108.3999999999996</v>
      </c>
      <c r="Z1547" s="7">
        <f t="shared" si="434"/>
        <v>32234.95</v>
      </c>
      <c r="AA1547" s="7" t="s">
        <v>726</v>
      </c>
      <c r="AB1547" s="7">
        <v>2023</v>
      </c>
    </row>
    <row r="1548" spans="1:28" x14ac:dyDescent="0.25">
      <c r="A1548" s="7">
        <v>52</v>
      </c>
      <c r="B1548" s="7" t="s">
        <v>174</v>
      </c>
      <c r="C1548" s="7" t="s">
        <v>102</v>
      </c>
      <c r="D1548" s="7" t="s">
        <v>6</v>
      </c>
      <c r="E1548" s="7" t="s">
        <v>26</v>
      </c>
      <c r="F1548" s="7" t="s">
        <v>100</v>
      </c>
      <c r="G1548" s="7">
        <v>46000</v>
      </c>
      <c r="H1548" s="7">
        <f t="shared" si="435"/>
        <v>43281.4</v>
      </c>
      <c r="I1548" s="7">
        <f t="shared" si="436"/>
        <v>1320.2</v>
      </c>
      <c r="J1548" s="7">
        <f t="shared" si="425"/>
        <v>3265.9999999999995</v>
      </c>
      <c r="K1548" s="7">
        <f t="shared" si="426"/>
        <v>506.00000000000006</v>
      </c>
      <c r="L1548" s="7">
        <f t="shared" si="427"/>
        <v>1398.4</v>
      </c>
      <c r="M1548" s="7">
        <f t="shared" si="428"/>
        <v>3261.4</v>
      </c>
      <c r="N1548" s="7">
        <v>0</v>
      </c>
      <c r="O1548" s="7">
        <f t="shared" si="429"/>
        <v>9752</v>
      </c>
      <c r="P1548" s="7">
        <v>25</v>
      </c>
      <c r="Q1548" s="7">
        <v>0</v>
      </c>
      <c r="R1548" s="7">
        <v>0</v>
      </c>
      <c r="S1548" s="7">
        <v>917.89</v>
      </c>
      <c r="T1548" s="7">
        <v>100</v>
      </c>
      <c r="U1548" s="7">
        <f t="shared" si="430"/>
        <v>1289.4598750000005</v>
      </c>
      <c r="V1548" s="7">
        <v>0</v>
      </c>
      <c r="W1548" s="7">
        <f t="shared" si="441"/>
        <v>2332.3498750000003</v>
      </c>
      <c r="X1548" s="7">
        <f t="shared" si="432"/>
        <v>2718.6000000000004</v>
      </c>
      <c r="Y1548" s="7">
        <f t="shared" si="439"/>
        <v>6527.4</v>
      </c>
      <c r="Z1548" s="7">
        <f t="shared" si="434"/>
        <v>40949.050125000002</v>
      </c>
      <c r="AA1548" s="7" t="s">
        <v>726</v>
      </c>
      <c r="AB1548" s="7">
        <v>2023</v>
      </c>
    </row>
    <row r="1549" spans="1:28" x14ac:dyDescent="0.25">
      <c r="A1549" s="7">
        <v>53</v>
      </c>
      <c r="B1549" s="7" t="s">
        <v>176</v>
      </c>
      <c r="C1549" s="7" t="s">
        <v>102</v>
      </c>
      <c r="D1549" s="7" t="s">
        <v>6</v>
      </c>
      <c r="E1549" s="7" t="s">
        <v>26</v>
      </c>
      <c r="F1549" s="7" t="s">
        <v>100</v>
      </c>
      <c r="G1549" s="7">
        <v>36000</v>
      </c>
      <c r="H1549" s="7">
        <f t="shared" si="435"/>
        <v>33872.400000000001</v>
      </c>
      <c r="I1549" s="7">
        <f t="shared" si="436"/>
        <v>1033.2</v>
      </c>
      <c r="J1549" s="7">
        <f t="shared" si="425"/>
        <v>2555.9999999999995</v>
      </c>
      <c r="K1549" s="7">
        <f t="shared" si="426"/>
        <v>396.00000000000006</v>
      </c>
      <c r="L1549" s="7">
        <f t="shared" si="427"/>
        <v>1094.4000000000001</v>
      </c>
      <c r="M1549" s="7">
        <f t="shared" si="428"/>
        <v>2552.4</v>
      </c>
      <c r="N1549" s="7">
        <v>0</v>
      </c>
      <c r="O1549" s="7">
        <f t="shared" si="429"/>
        <v>7632</v>
      </c>
      <c r="P1549" s="7">
        <v>25</v>
      </c>
      <c r="Q1549" s="7">
        <v>0</v>
      </c>
      <c r="R1549" s="7">
        <v>0</v>
      </c>
      <c r="S1549" s="7">
        <v>398.64</v>
      </c>
      <c r="T1549" s="7">
        <v>100</v>
      </c>
      <c r="U1549" s="7">
        <f t="shared" si="430"/>
        <v>0</v>
      </c>
      <c r="V1549" s="7">
        <v>0</v>
      </c>
      <c r="W1549" s="7">
        <f t="shared" si="441"/>
        <v>523.64</v>
      </c>
      <c r="X1549" s="7">
        <f t="shared" si="432"/>
        <v>2127.6000000000004</v>
      </c>
      <c r="Y1549" s="7">
        <f t="shared" si="439"/>
        <v>5108.3999999999996</v>
      </c>
      <c r="Z1549" s="7">
        <f t="shared" si="434"/>
        <v>33348.76</v>
      </c>
      <c r="AA1549" s="7" t="s">
        <v>726</v>
      </c>
      <c r="AB1549" s="7">
        <v>2023</v>
      </c>
    </row>
    <row r="1550" spans="1:28" x14ac:dyDescent="0.25">
      <c r="A1550" s="7">
        <v>54</v>
      </c>
      <c r="B1550" s="7" t="s">
        <v>177</v>
      </c>
      <c r="C1550" s="7" t="s">
        <v>102</v>
      </c>
      <c r="D1550" s="7" t="s">
        <v>22</v>
      </c>
      <c r="E1550" s="7" t="s">
        <v>26</v>
      </c>
      <c r="F1550" s="7" t="s">
        <v>100</v>
      </c>
      <c r="G1550" s="7">
        <v>46000</v>
      </c>
      <c r="H1550" s="7">
        <f t="shared" si="435"/>
        <v>43281.4</v>
      </c>
      <c r="I1550" s="7">
        <f t="shared" si="436"/>
        <v>1320.2</v>
      </c>
      <c r="J1550" s="7">
        <f t="shared" si="425"/>
        <v>3265.9999999999995</v>
      </c>
      <c r="K1550" s="7">
        <f t="shared" si="426"/>
        <v>506.00000000000006</v>
      </c>
      <c r="L1550" s="7">
        <f t="shared" si="427"/>
        <v>1398.4</v>
      </c>
      <c r="M1550" s="7">
        <f t="shared" si="428"/>
        <v>3261.4</v>
      </c>
      <c r="N1550" s="7">
        <v>0</v>
      </c>
      <c r="O1550" s="7">
        <f t="shared" si="429"/>
        <v>9752</v>
      </c>
      <c r="P1550" s="7">
        <v>25</v>
      </c>
      <c r="Q1550" s="7">
        <v>0</v>
      </c>
      <c r="R1550" s="7">
        <v>0</v>
      </c>
      <c r="S1550" s="7">
        <v>578.67999999999995</v>
      </c>
      <c r="T1550" s="7">
        <v>100</v>
      </c>
      <c r="U1550" s="7">
        <f t="shared" si="430"/>
        <v>1289.4598750000005</v>
      </c>
      <c r="V1550" s="7">
        <v>0</v>
      </c>
      <c r="W1550" s="7">
        <f t="shared" si="441"/>
        <v>1993.1398750000003</v>
      </c>
      <c r="X1550" s="7">
        <f t="shared" si="432"/>
        <v>2718.6000000000004</v>
      </c>
      <c r="Y1550" s="7">
        <f t="shared" si="439"/>
        <v>6527.4</v>
      </c>
      <c r="Z1550" s="7">
        <f t="shared" si="434"/>
        <v>41288.260125000001</v>
      </c>
      <c r="AA1550" s="7" t="s">
        <v>726</v>
      </c>
      <c r="AB1550" s="7">
        <v>2023</v>
      </c>
    </row>
    <row r="1551" spans="1:28" x14ac:dyDescent="0.25">
      <c r="A1551" s="7">
        <v>55</v>
      </c>
      <c r="B1551" s="7" t="s">
        <v>178</v>
      </c>
      <c r="C1551" s="7" t="s">
        <v>103</v>
      </c>
      <c r="D1551" s="7" t="s">
        <v>6</v>
      </c>
      <c r="E1551" s="7" t="s">
        <v>32</v>
      </c>
      <c r="F1551" s="7" t="s">
        <v>100</v>
      </c>
      <c r="G1551" s="7">
        <v>26000</v>
      </c>
      <c r="H1551" s="7">
        <f>+G1551-(I1551+L1551+N1551)</f>
        <v>24463.4</v>
      </c>
      <c r="I1551" s="7">
        <f t="shared" si="436"/>
        <v>746.2</v>
      </c>
      <c r="J1551" s="7">
        <f t="shared" si="425"/>
        <v>1845.9999999999998</v>
      </c>
      <c r="K1551" s="7">
        <f t="shared" si="426"/>
        <v>286.00000000000006</v>
      </c>
      <c r="L1551" s="7">
        <f t="shared" si="427"/>
        <v>790.4</v>
      </c>
      <c r="M1551" s="7">
        <f t="shared" si="428"/>
        <v>1843.4</v>
      </c>
      <c r="N1551" s="7">
        <v>0</v>
      </c>
      <c r="O1551" s="7">
        <f>+I1551+J1551+K1551+L1551+M1551+N1551</f>
        <v>5512</v>
      </c>
      <c r="P1551" s="7">
        <v>25</v>
      </c>
      <c r="Q1551" s="7">
        <v>0</v>
      </c>
      <c r="R1551" s="7">
        <v>0</v>
      </c>
      <c r="S1551" s="7">
        <v>0</v>
      </c>
      <c r="T1551" s="7">
        <v>100</v>
      </c>
      <c r="U1551" s="7">
        <f t="shared" si="430"/>
        <v>0</v>
      </c>
      <c r="V1551" s="7">
        <v>0</v>
      </c>
      <c r="W1551" s="7">
        <f t="shared" si="441"/>
        <v>125</v>
      </c>
      <c r="X1551" s="7">
        <f>+I1551+L1551+N1551</f>
        <v>1536.6</v>
      </c>
      <c r="Y1551" s="7">
        <f t="shared" si="439"/>
        <v>3689.3999999999996</v>
      </c>
      <c r="Z1551" s="7">
        <f t="shared" si="434"/>
        <v>24338.400000000001</v>
      </c>
      <c r="AA1551" s="7" t="s">
        <v>726</v>
      </c>
      <c r="AB1551" s="7">
        <v>2023</v>
      </c>
    </row>
    <row r="1552" spans="1:28" x14ac:dyDescent="0.25">
      <c r="A1552" s="7">
        <v>56</v>
      </c>
      <c r="B1552" s="7" t="s">
        <v>817</v>
      </c>
      <c r="C1552" s="7" t="s">
        <v>102</v>
      </c>
      <c r="D1552" s="7" t="s">
        <v>793</v>
      </c>
      <c r="E1552" s="7" t="s">
        <v>33</v>
      </c>
      <c r="F1552" s="7" t="s">
        <v>100</v>
      </c>
      <c r="G1552" s="7">
        <v>30000</v>
      </c>
      <c r="H1552" s="7">
        <f t="shared" si="435"/>
        <v>28227</v>
      </c>
      <c r="I1552" s="7">
        <f t="shared" si="436"/>
        <v>861</v>
      </c>
      <c r="J1552" s="7">
        <f t="shared" si="425"/>
        <v>2130</v>
      </c>
      <c r="K1552" s="7">
        <f t="shared" si="426"/>
        <v>330.00000000000006</v>
      </c>
      <c r="L1552" s="7">
        <f t="shared" si="427"/>
        <v>912</v>
      </c>
      <c r="M1552" s="7">
        <f t="shared" si="428"/>
        <v>2127</v>
      </c>
      <c r="N1552" s="7">
        <v>0</v>
      </c>
      <c r="O1552" s="7">
        <f t="shared" ref="O1552:O1559" si="442">+I1552+J1552+K1552+L1552+M1552+N1552</f>
        <v>6360</v>
      </c>
      <c r="P1552" s="7">
        <v>25</v>
      </c>
      <c r="Q1552" s="7">
        <v>0</v>
      </c>
      <c r="R1552" s="7">
        <v>0</v>
      </c>
      <c r="S1552" s="7">
        <v>0</v>
      </c>
      <c r="T1552" s="7">
        <v>100</v>
      </c>
      <c r="U1552" s="7">
        <f t="shared" si="430"/>
        <v>0</v>
      </c>
      <c r="V1552" s="7">
        <v>0</v>
      </c>
      <c r="W1552" s="7">
        <f t="shared" si="441"/>
        <v>125</v>
      </c>
      <c r="X1552" s="7">
        <f t="shared" ref="X1552:X1559" si="443">+I1552+L1552+N1552</f>
        <v>1773</v>
      </c>
      <c r="Y1552" s="7">
        <f t="shared" si="439"/>
        <v>4257</v>
      </c>
      <c r="Z1552" s="7">
        <f t="shared" si="434"/>
        <v>28102</v>
      </c>
      <c r="AA1552" s="7" t="s">
        <v>726</v>
      </c>
      <c r="AB1552" s="7">
        <v>2023</v>
      </c>
    </row>
    <row r="1553" spans="1:28" x14ac:dyDescent="0.25">
      <c r="A1553" s="7">
        <v>57</v>
      </c>
      <c r="B1553" s="7" t="s">
        <v>818</v>
      </c>
      <c r="C1553" s="7" t="s">
        <v>102</v>
      </c>
      <c r="D1553" s="7" t="s">
        <v>793</v>
      </c>
      <c r="E1553" s="7" t="s">
        <v>32</v>
      </c>
      <c r="F1553" s="7" t="s">
        <v>100</v>
      </c>
      <c r="G1553" s="7">
        <v>30000</v>
      </c>
      <c r="H1553" s="7">
        <f t="shared" si="435"/>
        <v>28227</v>
      </c>
      <c r="I1553" s="7">
        <f t="shared" si="436"/>
        <v>861</v>
      </c>
      <c r="J1553" s="7">
        <f t="shared" si="425"/>
        <v>2130</v>
      </c>
      <c r="K1553" s="7">
        <f t="shared" si="426"/>
        <v>330.00000000000006</v>
      </c>
      <c r="L1553" s="7">
        <f t="shared" si="427"/>
        <v>912</v>
      </c>
      <c r="M1553" s="7">
        <f t="shared" si="428"/>
        <v>2127</v>
      </c>
      <c r="N1553" s="7">
        <v>0</v>
      </c>
      <c r="O1553" s="7">
        <f t="shared" si="442"/>
        <v>6360</v>
      </c>
      <c r="P1553" s="7">
        <v>25</v>
      </c>
      <c r="Q1553" s="7">
        <v>0</v>
      </c>
      <c r="R1553" s="7">
        <v>0</v>
      </c>
      <c r="S1553" s="7">
        <v>0</v>
      </c>
      <c r="T1553" s="7">
        <v>100</v>
      </c>
      <c r="U1553" s="7">
        <f t="shared" si="430"/>
        <v>0</v>
      </c>
      <c r="V1553" s="7">
        <v>0</v>
      </c>
      <c r="W1553" s="7">
        <f t="shared" si="441"/>
        <v>125</v>
      </c>
      <c r="X1553" s="7">
        <f t="shared" si="443"/>
        <v>1773</v>
      </c>
      <c r="Y1553" s="7">
        <f t="shared" si="439"/>
        <v>4257</v>
      </c>
      <c r="Z1553" s="7">
        <f t="shared" si="434"/>
        <v>28102</v>
      </c>
      <c r="AA1553" s="7" t="s">
        <v>726</v>
      </c>
      <c r="AB1553" s="7">
        <v>2023</v>
      </c>
    </row>
    <row r="1554" spans="1:28" x14ac:dyDescent="0.25">
      <c r="A1554" s="7">
        <v>58</v>
      </c>
      <c r="B1554" s="7" t="s">
        <v>819</v>
      </c>
      <c r="C1554" s="7" t="s">
        <v>103</v>
      </c>
      <c r="D1554" s="7" t="s">
        <v>6</v>
      </c>
      <c r="E1554" s="7" t="s">
        <v>32</v>
      </c>
      <c r="F1554" s="7" t="s">
        <v>100</v>
      </c>
      <c r="G1554" s="7">
        <v>30000</v>
      </c>
      <c r="H1554" s="7">
        <f>+G1554-(I1554+L1554+N1554)</f>
        <v>28227</v>
      </c>
      <c r="I1554" s="7">
        <f t="shared" si="436"/>
        <v>861</v>
      </c>
      <c r="J1554" s="7">
        <f t="shared" si="425"/>
        <v>2130</v>
      </c>
      <c r="K1554" s="7">
        <f t="shared" si="426"/>
        <v>330.00000000000006</v>
      </c>
      <c r="L1554" s="7">
        <f t="shared" si="427"/>
        <v>912</v>
      </c>
      <c r="M1554" s="7">
        <f t="shared" si="428"/>
        <v>2127</v>
      </c>
      <c r="N1554" s="7">
        <v>0</v>
      </c>
      <c r="O1554" s="7">
        <f t="shared" si="442"/>
        <v>6360</v>
      </c>
      <c r="P1554" s="7">
        <v>25</v>
      </c>
      <c r="Q1554" s="7">
        <v>0</v>
      </c>
      <c r="R1554" s="7">
        <v>0</v>
      </c>
      <c r="S1554" s="7">
        <v>0</v>
      </c>
      <c r="T1554" s="7">
        <v>100</v>
      </c>
      <c r="U1554" s="7">
        <f t="shared" si="430"/>
        <v>0</v>
      </c>
      <c r="V1554" s="7">
        <v>0</v>
      </c>
      <c r="W1554" s="7">
        <f t="shared" si="441"/>
        <v>125</v>
      </c>
      <c r="X1554" s="7">
        <f t="shared" si="443"/>
        <v>1773</v>
      </c>
      <c r="Y1554" s="7">
        <f t="shared" si="439"/>
        <v>4257</v>
      </c>
      <c r="Z1554" s="7">
        <f t="shared" si="434"/>
        <v>28102</v>
      </c>
      <c r="AA1554" s="7" t="s">
        <v>726</v>
      </c>
      <c r="AB1554" s="7">
        <v>2023</v>
      </c>
    </row>
    <row r="1555" spans="1:28" x14ac:dyDescent="0.25">
      <c r="A1555" s="7">
        <v>59</v>
      </c>
      <c r="B1555" s="7" t="s">
        <v>820</v>
      </c>
      <c r="C1555" s="7" t="s">
        <v>102</v>
      </c>
      <c r="D1555" s="7" t="s">
        <v>821</v>
      </c>
      <c r="E1555" s="7" t="s">
        <v>32</v>
      </c>
      <c r="F1555" s="7" t="s">
        <v>100</v>
      </c>
      <c r="G1555" s="7">
        <v>30000</v>
      </c>
      <c r="H1555" s="7">
        <f t="shared" si="435"/>
        <v>28227</v>
      </c>
      <c r="I1555" s="7">
        <f t="shared" si="436"/>
        <v>861</v>
      </c>
      <c r="J1555" s="7">
        <f t="shared" si="425"/>
        <v>2130</v>
      </c>
      <c r="K1555" s="7">
        <f t="shared" si="426"/>
        <v>330.00000000000006</v>
      </c>
      <c r="L1555" s="7">
        <f t="shared" si="427"/>
        <v>912</v>
      </c>
      <c r="M1555" s="7">
        <f t="shared" si="428"/>
        <v>2127</v>
      </c>
      <c r="N1555" s="7">
        <v>0</v>
      </c>
      <c r="O1555" s="7">
        <f t="shared" si="442"/>
        <v>6360</v>
      </c>
      <c r="P1555" s="7">
        <v>25</v>
      </c>
      <c r="Q1555" s="7">
        <v>0</v>
      </c>
      <c r="R1555" s="7">
        <v>0</v>
      </c>
      <c r="S1555" s="7">
        <v>0</v>
      </c>
      <c r="T1555" s="7">
        <v>100</v>
      </c>
      <c r="U1555" s="7">
        <f t="shared" si="430"/>
        <v>0</v>
      </c>
      <c r="V1555" s="7">
        <v>0</v>
      </c>
      <c r="W1555" s="7">
        <f t="shared" si="441"/>
        <v>125</v>
      </c>
      <c r="X1555" s="7">
        <f t="shared" si="443"/>
        <v>1773</v>
      </c>
      <c r="Y1555" s="7">
        <f t="shared" si="439"/>
        <v>4257</v>
      </c>
      <c r="Z1555" s="7">
        <f t="shared" si="434"/>
        <v>28102</v>
      </c>
      <c r="AA1555" s="7" t="s">
        <v>726</v>
      </c>
      <c r="AB1555" s="7">
        <v>2023</v>
      </c>
    </row>
    <row r="1556" spans="1:28" x14ac:dyDescent="0.25">
      <c r="A1556" s="7">
        <v>60</v>
      </c>
      <c r="B1556" s="7" t="s">
        <v>822</v>
      </c>
      <c r="C1556" s="7" t="s">
        <v>103</v>
      </c>
      <c r="D1556" s="7" t="s">
        <v>12</v>
      </c>
      <c r="E1556" s="7" t="s">
        <v>32</v>
      </c>
      <c r="F1556" s="7" t="s">
        <v>100</v>
      </c>
      <c r="G1556" s="7">
        <v>46000</v>
      </c>
      <c r="H1556" s="7">
        <f t="shared" si="435"/>
        <v>43281.4</v>
      </c>
      <c r="I1556" s="7">
        <f t="shared" si="436"/>
        <v>1320.2</v>
      </c>
      <c r="J1556" s="7">
        <f t="shared" si="425"/>
        <v>3265.9999999999995</v>
      </c>
      <c r="K1556" s="7">
        <f t="shared" si="426"/>
        <v>506.00000000000006</v>
      </c>
      <c r="L1556" s="7">
        <f t="shared" si="427"/>
        <v>1398.4</v>
      </c>
      <c r="M1556" s="7">
        <f t="shared" si="428"/>
        <v>3261.4</v>
      </c>
      <c r="N1556" s="7">
        <v>0</v>
      </c>
      <c r="O1556" s="7">
        <f t="shared" si="442"/>
        <v>9752</v>
      </c>
      <c r="P1556" s="7">
        <v>25</v>
      </c>
      <c r="Q1556" s="7">
        <v>0</v>
      </c>
      <c r="R1556" s="7">
        <v>0</v>
      </c>
      <c r="S1556" s="7">
        <v>734.61</v>
      </c>
      <c r="T1556" s="7">
        <v>100</v>
      </c>
      <c r="U1556" s="7">
        <f t="shared" si="430"/>
        <v>1289.4598750000005</v>
      </c>
      <c r="V1556" s="7">
        <v>0</v>
      </c>
      <c r="W1556" s="7">
        <f t="shared" si="441"/>
        <v>2149.0698750000006</v>
      </c>
      <c r="X1556" s="7">
        <f t="shared" si="443"/>
        <v>2718.6000000000004</v>
      </c>
      <c r="Y1556" s="7">
        <f t="shared" si="439"/>
        <v>6527.4</v>
      </c>
      <c r="Z1556" s="7">
        <f t="shared" si="434"/>
        <v>41132.330125</v>
      </c>
      <c r="AA1556" s="7" t="s">
        <v>726</v>
      </c>
      <c r="AB1556" s="7">
        <v>2023</v>
      </c>
    </row>
    <row r="1557" spans="1:28" x14ac:dyDescent="0.25">
      <c r="A1557" s="7">
        <v>61</v>
      </c>
      <c r="B1557" s="7" t="s">
        <v>823</v>
      </c>
      <c r="C1557" s="7" t="s">
        <v>102</v>
      </c>
      <c r="D1557" s="7" t="s">
        <v>94</v>
      </c>
      <c r="E1557" s="7" t="s">
        <v>32</v>
      </c>
      <c r="F1557" s="7" t="s">
        <v>100</v>
      </c>
      <c r="G1557" s="7">
        <v>36000</v>
      </c>
      <c r="H1557" s="7">
        <f t="shared" si="435"/>
        <v>33872.400000000001</v>
      </c>
      <c r="I1557" s="7">
        <f t="shared" si="436"/>
        <v>1033.2</v>
      </c>
      <c r="J1557" s="7">
        <f t="shared" si="425"/>
        <v>2555.9999999999995</v>
      </c>
      <c r="K1557" s="7">
        <f t="shared" si="426"/>
        <v>396.00000000000006</v>
      </c>
      <c r="L1557" s="7">
        <f t="shared" si="427"/>
        <v>1094.4000000000001</v>
      </c>
      <c r="M1557" s="7">
        <f t="shared" si="428"/>
        <v>2552.4</v>
      </c>
      <c r="N1557" s="7">
        <v>0</v>
      </c>
      <c r="O1557" s="7">
        <f t="shared" si="442"/>
        <v>7632</v>
      </c>
      <c r="P1557" s="7">
        <v>25</v>
      </c>
      <c r="Q1557" s="7">
        <v>0</v>
      </c>
      <c r="R1557" s="7">
        <v>0</v>
      </c>
      <c r="S1557" s="7">
        <v>0</v>
      </c>
      <c r="T1557" s="7">
        <v>100</v>
      </c>
      <c r="U1557" s="7">
        <f t="shared" si="430"/>
        <v>0</v>
      </c>
      <c r="V1557" s="7">
        <v>0</v>
      </c>
      <c r="W1557" s="7">
        <f t="shared" si="441"/>
        <v>125</v>
      </c>
      <c r="X1557" s="7">
        <f t="shared" si="443"/>
        <v>2127.6000000000004</v>
      </c>
      <c r="Y1557" s="7">
        <f t="shared" si="439"/>
        <v>5108.3999999999996</v>
      </c>
      <c r="Z1557" s="7">
        <f t="shared" si="434"/>
        <v>33747.4</v>
      </c>
      <c r="AA1557" s="7" t="s">
        <v>726</v>
      </c>
      <c r="AB1557" s="7">
        <v>2023</v>
      </c>
    </row>
    <row r="1558" spans="1:28" x14ac:dyDescent="0.25">
      <c r="A1558" s="7">
        <v>62</v>
      </c>
      <c r="B1558" s="7" t="s">
        <v>824</v>
      </c>
      <c r="C1558" s="7" t="s">
        <v>103</v>
      </c>
      <c r="D1558" s="7" t="s">
        <v>22</v>
      </c>
      <c r="E1558" s="7" t="s">
        <v>32</v>
      </c>
      <c r="F1558" s="7" t="s">
        <v>100</v>
      </c>
      <c r="G1558" s="7">
        <v>36000</v>
      </c>
      <c r="H1558" s="7">
        <f t="shared" si="435"/>
        <v>33872.400000000001</v>
      </c>
      <c r="I1558" s="7">
        <f t="shared" si="436"/>
        <v>1033.2</v>
      </c>
      <c r="J1558" s="7">
        <f t="shared" si="425"/>
        <v>2555.9999999999995</v>
      </c>
      <c r="K1558" s="7">
        <f t="shared" si="426"/>
        <v>396.00000000000006</v>
      </c>
      <c r="L1558" s="7">
        <f t="shared" si="427"/>
        <v>1094.4000000000001</v>
      </c>
      <c r="M1558" s="7">
        <f t="shared" si="428"/>
        <v>2552.4</v>
      </c>
      <c r="N1558" s="7">
        <v>0</v>
      </c>
      <c r="O1558" s="7">
        <f t="shared" si="442"/>
        <v>7632</v>
      </c>
      <c r="P1558" s="7">
        <v>25</v>
      </c>
      <c r="Q1558" s="7">
        <v>0</v>
      </c>
      <c r="R1558" s="7">
        <v>0</v>
      </c>
      <c r="S1558" s="7">
        <v>1039.1300000000001</v>
      </c>
      <c r="T1558" s="7">
        <v>100</v>
      </c>
      <c r="U1558" s="7">
        <f t="shared" si="430"/>
        <v>0</v>
      </c>
      <c r="V1558" s="7">
        <v>0</v>
      </c>
      <c r="W1558" s="7">
        <f t="shared" si="441"/>
        <v>1164.1300000000001</v>
      </c>
      <c r="X1558" s="7">
        <f t="shared" si="443"/>
        <v>2127.6000000000004</v>
      </c>
      <c r="Y1558" s="7">
        <f t="shared" si="439"/>
        <v>5108.3999999999996</v>
      </c>
      <c r="Z1558" s="7">
        <f t="shared" si="434"/>
        <v>32708.27</v>
      </c>
      <c r="AA1558" s="7" t="s">
        <v>726</v>
      </c>
      <c r="AB1558" s="7">
        <v>2023</v>
      </c>
    </row>
    <row r="1559" spans="1:28" x14ac:dyDescent="0.25">
      <c r="A1559" s="7">
        <v>63</v>
      </c>
      <c r="B1559" s="7" t="s">
        <v>825</v>
      </c>
      <c r="C1559" s="7" t="s">
        <v>103</v>
      </c>
      <c r="D1559" s="7" t="s">
        <v>793</v>
      </c>
      <c r="E1559" s="7" t="s">
        <v>32</v>
      </c>
      <c r="F1559" s="7" t="s">
        <v>100</v>
      </c>
      <c r="G1559" s="7">
        <v>46000</v>
      </c>
      <c r="H1559" s="7">
        <f t="shared" si="435"/>
        <v>43281.4</v>
      </c>
      <c r="I1559" s="7">
        <f t="shared" si="436"/>
        <v>1320.2</v>
      </c>
      <c r="J1559" s="7">
        <f t="shared" si="425"/>
        <v>3265.9999999999995</v>
      </c>
      <c r="K1559" s="7">
        <f t="shared" si="426"/>
        <v>506.00000000000006</v>
      </c>
      <c r="L1559" s="7">
        <f t="shared" si="427"/>
        <v>1398.4</v>
      </c>
      <c r="M1559" s="7">
        <f t="shared" si="428"/>
        <v>3261.4</v>
      </c>
      <c r="N1559" s="7">
        <v>0</v>
      </c>
      <c r="O1559" s="7">
        <f t="shared" si="442"/>
        <v>9752</v>
      </c>
      <c r="P1559" s="7">
        <v>25</v>
      </c>
      <c r="Q1559" s="7">
        <v>0</v>
      </c>
      <c r="R1559" s="7">
        <v>0</v>
      </c>
      <c r="S1559" s="7">
        <v>0</v>
      </c>
      <c r="T1559" s="7">
        <v>100</v>
      </c>
      <c r="U1559" s="7">
        <f t="shared" si="430"/>
        <v>1289.4598750000005</v>
      </c>
      <c r="V1559" s="7">
        <v>0</v>
      </c>
      <c r="W1559" s="7">
        <f t="shared" si="441"/>
        <v>1414.4598750000005</v>
      </c>
      <c r="X1559" s="7">
        <f t="shared" si="443"/>
        <v>2718.6000000000004</v>
      </c>
      <c r="Y1559" s="7">
        <f t="shared" si="439"/>
        <v>6527.4</v>
      </c>
      <c r="Z1559" s="7">
        <f t="shared" si="434"/>
        <v>41866.940125000001</v>
      </c>
      <c r="AA1559" s="7" t="s">
        <v>726</v>
      </c>
      <c r="AB1559" s="7">
        <v>2023</v>
      </c>
    </row>
    <row r="1560" spans="1:28" x14ac:dyDescent="0.25">
      <c r="A1560" s="7">
        <v>64</v>
      </c>
      <c r="B1560" s="7" t="s">
        <v>179</v>
      </c>
      <c r="C1560" s="7" t="s">
        <v>103</v>
      </c>
      <c r="D1560" s="7" t="s">
        <v>800</v>
      </c>
      <c r="E1560" s="7" t="s">
        <v>32</v>
      </c>
      <c r="F1560" s="7" t="s">
        <v>100</v>
      </c>
      <c r="G1560" s="7">
        <v>30000</v>
      </c>
      <c r="H1560" s="7">
        <f t="shared" si="435"/>
        <v>28227</v>
      </c>
      <c r="I1560" s="7">
        <f t="shared" si="436"/>
        <v>861</v>
      </c>
      <c r="J1560" s="7">
        <f t="shared" si="425"/>
        <v>2130</v>
      </c>
      <c r="K1560" s="7">
        <f t="shared" si="426"/>
        <v>330.00000000000006</v>
      </c>
      <c r="L1560" s="7">
        <f t="shared" si="427"/>
        <v>912</v>
      </c>
      <c r="M1560" s="7">
        <f t="shared" si="428"/>
        <v>2127</v>
      </c>
      <c r="N1560" s="7">
        <v>0</v>
      </c>
      <c r="O1560" s="7">
        <f t="shared" si="429"/>
        <v>6360</v>
      </c>
      <c r="P1560" s="7">
        <v>25</v>
      </c>
      <c r="Q1560" s="7">
        <v>1000</v>
      </c>
      <c r="R1560" s="7">
        <v>0</v>
      </c>
      <c r="S1560" s="7">
        <v>140.06</v>
      </c>
      <c r="T1560" s="7">
        <v>100</v>
      </c>
      <c r="U1560" s="7">
        <f t="shared" si="430"/>
        <v>0</v>
      </c>
      <c r="V1560" s="7">
        <v>0</v>
      </c>
      <c r="W1560" s="7">
        <f t="shared" si="441"/>
        <v>1265.06</v>
      </c>
      <c r="X1560" s="7">
        <f t="shared" si="432"/>
        <v>1773</v>
      </c>
      <c r="Y1560" s="7">
        <f t="shared" si="439"/>
        <v>4257</v>
      </c>
      <c r="Z1560" s="7">
        <f t="shared" si="434"/>
        <v>26961.94</v>
      </c>
      <c r="AA1560" s="7" t="s">
        <v>726</v>
      </c>
      <c r="AB1560" s="7">
        <v>2023</v>
      </c>
    </row>
    <row r="1561" spans="1:28" x14ac:dyDescent="0.25">
      <c r="A1561" s="7">
        <v>65</v>
      </c>
      <c r="B1561" s="7" t="s">
        <v>180</v>
      </c>
      <c r="C1561" s="7" t="s">
        <v>103</v>
      </c>
      <c r="D1561" s="7" t="s">
        <v>22</v>
      </c>
      <c r="E1561" s="7" t="s">
        <v>32</v>
      </c>
      <c r="F1561" s="7" t="s">
        <v>100</v>
      </c>
      <c r="G1561" s="7">
        <v>36000</v>
      </c>
      <c r="H1561" s="7">
        <f t="shared" si="435"/>
        <v>32359.95</v>
      </c>
      <c r="I1561" s="7">
        <f t="shared" si="436"/>
        <v>1033.2</v>
      </c>
      <c r="J1561" s="7">
        <f t="shared" si="425"/>
        <v>2555.9999999999995</v>
      </c>
      <c r="K1561" s="7">
        <f t="shared" si="426"/>
        <v>396.00000000000006</v>
      </c>
      <c r="L1561" s="7">
        <f t="shared" si="427"/>
        <v>1094.4000000000001</v>
      </c>
      <c r="M1561" s="7">
        <f t="shared" si="428"/>
        <v>2552.4</v>
      </c>
      <c r="N1561" s="7">
        <v>1512.45</v>
      </c>
      <c r="O1561" s="7">
        <f t="shared" si="429"/>
        <v>9144.4500000000007</v>
      </c>
      <c r="P1561" s="7">
        <v>25</v>
      </c>
      <c r="Q1561" s="7">
        <v>0</v>
      </c>
      <c r="R1561" s="7">
        <v>0</v>
      </c>
      <c r="S1561" s="7">
        <v>1625.98</v>
      </c>
      <c r="T1561" s="7">
        <v>100</v>
      </c>
      <c r="U1561" s="7">
        <f t="shared" si="430"/>
        <v>0</v>
      </c>
      <c r="V1561" s="7">
        <v>0</v>
      </c>
      <c r="W1561" s="7">
        <f t="shared" si="441"/>
        <v>1750.98</v>
      </c>
      <c r="X1561" s="7">
        <f t="shared" si="432"/>
        <v>3640.05</v>
      </c>
      <c r="Y1561" s="7">
        <f t="shared" si="439"/>
        <v>5108.3999999999996</v>
      </c>
      <c r="Z1561" s="7">
        <f t="shared" si="434"/>
        <v>30608.97</v>
      </c>
      <c r="AA1561" s="7" t="s">
        <v>726</v>
      </c>
      <c r="AB1561" s="7">
        <v>2023</v>
      </c>
    </row>
    <row r="1562" spans="1:28" x14ac:dyDescent="0.25">
      <c r="A1562" s="7">
        <v>66</v>
      </c>
      <c r="B1562" s="7" t="s">
        <v>181</v>
      </c>
      <c r="C1562" s="7" t="s">
        <v>103</v>
      </c>
      <c r="D1562" s="7" t="s">
        <v>6</v>
      </c>
      <c r="E1562" s="7" t="s">
        <v>52</v>
      </c>
      <c r="F1562" s="7" t="s">
        <v>100</v>
      </c>
      <c r="G1562" s="7">
        <v>36000</v>
      </c>
      <c r="H1562" s="7">
        <f t="shared" si="435"/>
        <v>33872.400000000001</v>
      </c>
      <c r="I1562" s="7">
        <f t="shared" si="436"/>
        <v>1033.2</v>
      </c>
      <c r="J1562" s="7">
        <f t="shared" ref="J1562:J1595" si="444">IF(G1562&lt;=325250,G1562*7.1%,23092.75)</f>
        <v>2555.9999999999995</v>
      </c>
      <c r="K1562" s="7">
        <f t="shared" ref="K1562:K1595" si="445">IF(G1562&lt;=65050,G1562*1.1%,715.55)</f>
        <v>396.00000000000006</v>
      </c>
      <c r="L1562" s="7">
        <f t="shared" ref="L1562:L1595" si="446">IF(G1562&lt;=162625,G1562*3.04%,4943.8)</f>
        <v>1094.4000000000001</v>
      </c>
      <c r="M1562" s="7">
        <f t="shared" ref="M1562:M1595" si="447">IF(G1562&lt;=162625,G1562*7.09%,11530.11)</f>
        <v>2552.4</v>
      </c>
      <c r="N1562" s="7">
        <v>0</v>
      </c>
      <c r="O1562" s="7">
        <f t="shared" ref="O1562:O1595" si="448">+I1562+J1562+K1562+L1562+M1562+N1562</f>
        <v>7632</v>
      </c>
      <c r="P1562" s="7">
        <v>25</v>
      </c>
      <c r="Q1562" s="7">
        <v>0</v>
      </c>
      <c r="R1562" s="7">
        <v>0</v>
      </c>
      <c r="S1562" s="7">
        <v>781.07</v>
      </c>
      <c r="T1562" s="7">
        <v>100</v>
      </c>
      <c r="U1562" s="7">
        <f t="shared" ref="U1562:U1582" si="449">IF((H1562*12)&gt;867123.01,(79776+(((H1562*12)-867123.01)*0.25))/12,IF((H1562*12)&gt;624329.01,(31216+(((H1562*12)-624329.01)*0.2))/12,IF((H1562*12)&gt;416220.01,(((H1562*12)-416220.01)*0.15)/12,0)))</f>
        <v>0</v>
      </c>
      <c r="V1562" s="7">
        <v>0</v>
      </c>
      <c r="W1562" s="7">
        <f t="shared" si="441"/>
        <v>906.07</v>
      </c>
      <c r="X1562" s="7">
        <f t="shared" ref="X1562:X1569" si="450">+I1562+L1562+N1562</f>
        <v>2127.6000000000004</v>
      </c>
      <c r="Y1562" s="7">
        <f t="shared" si="439"/>
        <v>5108.3999999999996</v>
      </c>
      <c r="Z1562" s="7">
        <f t="shared" ref="Z1562:Z1582" si="451">+G1562-(W1562+X1562)</f>
        <v>32966.33</v>
      </c>
      <c r="AA1562" s="7" t="s">
        <v>726</v>
      </c>
      <c r="AB1562" s="7">
        <v>2023</v>
      </c>
    </row>
    <row r="1563" spans="1:28" x14ac:dyDescent="0.25">
      <c r="A1563" s="7">
        <v>67</v>
      </c>
      <c r="B1563" s="7" t="s">
        <v>183</v>
      </c>
      <c r="C1563" s="7" t="s">
        <v>103</v>
      </c>
      <c r="D1563" s="7" t="s">
        <v>22</v>
      </c>
      <c r="E1563" s="7" t="s">
        <v>52</v>
      </c>
      <c r="F1563" s="7" t="s">
        <v>100</v>
      </c>
      <c r="G1563" s="7">
        <v>36000</v>
      </c>
      <c r="H1563" s="7">
        <f t="shared" ref="H1563:H1595" si="452">+G1563-(I1563+L1563+N1563)</f>
        <v>33872.400000000001</v>
      </c>
      <c r="I1563" s="7">
        <f t="shared" ref="I1563:I1595" si="453">IF(G1563&lt;=325250,G1563*2.87%,9334.68)</f>
        <v>1033.2</v>
      </c>
      <c r="J1563" s="7">
        <f t="shared" si="444"/>
        <v>2555.9999999999995</v>
      </c>
      <c r="K1563" s="7">
        <f t="shared" si="445"/>
        <v>396.00000000000006</v>
      </c>
      <c r="L1563" s="7">
        <f t="shared" si="446"/>
        <v>1094.4000000000001</v>
      </c>
      <c r="M1563" s="7">
        <f t="shared" si="447"/>
        <v>2552.4</v>
      </c>
      <c r="N1563" s="7">
        <v>0</v>
      </c>
      <c r="O1563" s="7">
        <f t="shared" si="448"/>
        <v>7632</v>
      </c>
      <c r="P1563" s="7">
        <v>25</v>
      </c>
      <c r="Q1563" s="7">
        <v>0</v>
      </c>
      <c r="R1563" s="7">
        <v>0</v>
      </c>
      <c r="S1563" s="7">
        <v>813.14</v>
      </c>
      <c r="T1563" s="7">
        <v>100</v>
      </c>
      <c r="U1563" s="7">
        <f t="shared" si="449"/>
        <v>0</v>
      </c>
      <c r="V1563" s="7">
        <v>0</v>
      </c>
      <c r="W1563" s="7">
        <f t="shared" si="441"/>
        <v>938.14</v>
      </c>
      <c r="X1563" s="7">
        <f t="shared" si="450"/>
        <v>2127.6000000000004</v>
      </c>
      <c r="Y1563" s="7">
        <f t="shared" si="439"/>
        <v>5108.3999999999996</v>
      </c>
      <c r="Z1563" s="7">
        <f t="shared" si="451"/>
        <v>32934.26</v>
      </c>
      <c r="AA1563" s="7" t="s">
        <v>726</v>
      </c>
      <c r="AB1563" s="7">
        <v>2023</v>
      </c>
    </row>
    <row r="1564" spans="1:28" x14ac:dyDescent="0.25">
      <c r="A1564" s="7">
        <v>68</v>
      </c>
      <c r="B1564" s="7" t="s">
        <v>185</v>
      </c>
      <c r="C1564" s="7" t="s">
        <v>103</v>
      </c>
      <c r="D1564" s="7" t="s">
        <v>22</v>
      </c>
      <c r="E1564" s="7" t="s">
        <v>789</v>
      </c>
      <c r="F1564" s="7" t="s">
        <v>100</v>
      </c>
      <c r="G1564" s="7">
        <v>46000</v>
      </c>
      <c r="H1564" s="7">
        <f t="shared" si="452"/>
        <v>43281.4</v>
      </c>
      <c r="I1564" s="7">
        <f t="shared" si="453"/>
        <v>1320.2</v>
      </c>
      <c r="J1564" s="7">
        <f t="shared" si="444"/>
        <v>3265.9999999999995</v>
      </c>
      <c r="K1564" s="7">
        <f t="shared" si="445"/>
        <v>506.00000000000006</v>
      </c>
      <c r="L1564" s="7">
        <f t="shared" si="446"/>
        <v>1398.4</v>
      </c>
      <c r="M1564" s="7">
        <f t="shared" si="447"/>
        <v>3261.4</v>
      </c>
      <c r="N1564" s="7">
        <v>0</v>
      </c>
      <c r="O1564" s="7">
        <f t="shared" si="448"/>
        <v>9752</v>
      </c>
      <c r="P1564" s="7">
        <v>25</v>
      </c>
      <c r="Q1564" s="7">
        <v>200</v>
      </c>
      <c r="R1564" s="7">
        <v>0</v>
      </c>
      <c r="S1564" s="7">
        <v>1515.95</v>
      </c>
      <c r="T1564" s="7">
        <v>100</v>
      </c>
      <c r="U1564" s="7">
        <f t="shared" si="449"/>
        <v>1289.4598750000005</v>
      </c>
      <c r="V1564" s="7">
        <v>0</v>
      </c>
      <c r="W1564" s="7">
        <f t="shared" si="441"/>
        <v>3130.4098750000003</v>
      </c>
      <c r="X1564" s="7">
        <f t="shared" si="450"/>
        <v>2718.6000000000004</v>
      </c>
      <c r="Y1564" s="7">
        <f t="shared" si="439"/>
        <v>6527.4</v>
      </c>
      <c r="Z1564" s="7">
        <f t="shared" si="451"/>
        <v>40150.990124999997</v>
      </c>
      <c r="AA1564" s="7" t="s">
        <v>726</v>
      </c>
      <c r="AB1564" s="7">
        <v>2023</v>
      </c>
    </row>
    <row r="1565" spans="1:28" x14ac:dyDescent="0.25">
      <c r="A1565" s="7">
        <v>69</v>
      </c>
      <c r="B1565" s="7" t="s">
        <v>186</v>
      </c>
      <c r="C1565" s="7" t="s">
        <v>102</v>
      </c>
      <c r="D1565" s="7" t="s">
        <v>17</v>
      </c>
      <c r="E1565" s="7" t="s">
        <v>42</v>
      </c>
      <c r="F1565" s="7" t="s">
        <v>100</v>
      </c>
      <c r="G1565" s="7">
        <v>36000</v>
      </c>
      <c r="H1565" s="7">
        <f t="shared" si="452"/>
        <v>33872.400000000001</v>
      </c>
      <c r="I1565" s="7">
        <f t="shared" si="453"/>
        <v>1033.2</v>
      </c>
      <c r="J1565" s="7">
        <f t="shared" si="444"/>
        <v>2555.9999999999995</v>
      </c>
      <c r="K1565" s="7">
        <f t="shared" si="445"/>
        <v>396.00000000000006</v>
      </c>
      <c r="L1565" s="7">
        <f t="shared" si="446"/>
        <v>1094.4000000000001</v>
      </c>
      <c r="M1565" s="7">
        <f t="shared" si="447"/>
        <v>2552.4</v>
      </c>
      <c r="N1565" s="7">
        <v>0</v>
      </c>
      <c r="O1565" s="7">
        <f t="shared" si="448"/>
        <v>7632</v>
      </c>
      <c r="P1565" s="7">
        <v>25</v>
      </c>
      <c r="Q1565" s="7">
        <v>0</v>
      </c>
      <c r="R1565" s="7">
        <v>0</v>
      </c>
      <c r="S1565" s="7">
        <v>631.02</v>
      </c>
      <c r="T1565" s="7">
        <v>100</v>
      </c>
      <c r="U1565" s="7">
        <f t="shared" si="449"/>
        <v>0</v>
      </c>
      <c r="V1565" s="7">
        <v>0</v>
      </c>
      <c r="W1565" s="7">
        <f t="shared" si="441"/>
        <v>756.02</v>
      </c>
      <c r="X1565" s="7">
        <f t="shared" si="450"/>
        <v>2127.6000000000004</v>
      </c>
      <c r="Y1565" s="7">
        <f t="shared" si="439"/>
        <v>5108.3999999999996</v>
      </c>
      <c r="Z1565" s="7">
        <f t="shared" si="451"/>
        <v>33116.379999999997</v>
      </c>
      <c r="AA1565" s="7" t="s">
        <v>726</v>
      </c>
      <c r="AB1565" s="7">
        <v>2023</v>
      </c>
    </row>
    <row r="1566" spans="1:28" x14ac:dyDescent="0.25">
      <c r="A1566" s="7">
        <v>70</v>
      </c>
      <c r="B1566" s="7" t="s">
        <v>188</v>
      </c>
      <c r="C1566" s="7" t="s">
        <v>102</v>
      </c>
      <c r="D1566" s="7" t="s">
        <v>10</v>
      </c>
      <c r="E1566" s="7" t="s">
        <v>33</v>
      </c>
      <c r="F1566" s="7" t="s">
        <v>100</v>
      </c>
      <c r="G1566" s="7">
        <v>36000</v>
      </c>
      <c r="H1566" s="7">
        <f t="shared" si="452"/>
        <v>30847.5</v>
      </c>
      <c r="I1566" s="7">
        <f t="shared" si="453"/>
        <v>1033.2</v>
      </c>
      <c r="J1566" s="7">
        <f t="shared" si="444"/>
        <v>2555.9999999999995</v>
      </c>
      <c r="K1566" s="7">
        <f t="shared" si="445"/>
        <v>396.00000000000006</v>
      </c>
      <c r="L1566" s="7">
        <f t="shared" si="446"/>
        <v>1094.4000000000001</v>
      </c>
      <c r="M1566" s="7">
        <f t="shared" si="447"/>
        <v>2552.4</v>
      </c>
      <c r="N1566" s="7">
        <v>3024.9</v>
      </c>
      <c r="O1566" s="7">
        <f t="shared" si="448"/>
        <v>10656.9</v>
      </c>
      <c r="P1566" s="7">
        <v>25</v>
      </c>
      <c r="Q1566" s="7">
        <v>0</v>
      </c>
      <c r="R1566" s="7">
        <v>0</v>
      </c>
      <c r="S1566" s="7">
        <v>1894.6</v>
      </c>
      <c r="T1566" s="7">
        <v>100</v>
      </c>
      <c r="U1566" s="7">
        <f t="shared" si="449"/>
        <v>0</v>
      </c>
      <c r="V1566" s="7">
        <v>0</v>
      </c>
      <c r="W1566" s="7">
        <f t="shared" si="441"/>
        <v>2019.6</v>
      </c>
      <c r="X1566" s="7">
        <f t="shared" si="450"/>
        <v>5152.5</v>
      </c>
      <c r="Y1566" s="7">
        <f t="shared" si="439"/>
        <v>5108.3999999999996</v>
      </c>
      <c r="Z1566" s="7">
        <f t="shared" si="451"/>
        <v>28827.9</v>
      </c>
      <c r="AA1566" s="7" t="s">
        <v>726</v>
      </c>
      <c r="AB1566" s="7">
        <v>2023</v>
      </c>
    </row>
    <row r="1567" spans="1:28" x14ac:dyDescent="0.25">
      <c r="A1567" s="7">
        <v>71</v>
      </c>
      <c r="B1567" s="7" t="s">
        <v>190</v>
      </c>
      <c r="C1567" s="7" t="s">
        <v>102</v>
      </c>
      <c r="D1567" s="7" t="s">
        <v>801</v>
      </c>
      <c r="E1567" s="7" t="s">
        <v>38</v>
      </c>
      <c r="F1567" s="7" t="s">
        <v>100</v>
      </c>
      <c r="G1567" s="7">
        <v>36000</v>
      </c>
      <c r="H1567" s="7">
        <f t="shared" si="452"/>
        <v>33872.400000000001</v>
      </c>
      <c r="I1567" s="7">
        <f t="shared" si="453"/>
        <v>1033.2</v>
      </c>
      <c r="J1567" s="7">
        <f t="shared" si="444"/>
        <v>2555.9999999999995</v>
      </c>
      <c r="K1567" s="7">
        <f t="shared" si="445"/>
        <v>396.00000000000006</v>
      </c>
      <c r="L1567" s="7">
        <f t="shared" si="446"/>
        <v>1094.4000000000001</v>
      </c>
      <c r="M1567" s="7">
        <f t="shared" si="447"/>
        <v>2552.4</v>
      </c>
      <c r="N1567" s="7">
        <v>0</v>
      </c>
      <c r="O1567" s="7">
        <f t="shared" si="448"/>
        <v>7632</v>
      </c>
      <c r="P1567" s="7">
        <v>25</v>
      </c>
      <c r="Q1567" s="7">
        <v>6490.89</v>
      </c>
      <c r="R1567" s="7">
        <v>0</v>
      </c>
      <c r="S1567" s="7">
        <v>724.7</v>
      </c>
      <c r="T1567" s="7">
        <v>100</v>
      </c>
      <c r="U1567" s="7">
        <f t="shared" si="449"/>
        <v>0</v>
      </c>
      <c r="V1567" s="7">
        <v>0</v>
      </c>
      <c r="W1567" s="7">
        <f t="shared" si="441"/>
        <v>7340.59</v>
      </c>
      <c r="X1567" s="7">
        <f t="shared" si="450"/>
        <v>2127.6000000000004</v>
      </c>
      <c r="Y1567" s="7">
        <f t="shared" si="439"/>
        <v>5108.3999999999996</v>
      </c>
      <c r="Z1567" s="7">
        <f t="shared" si="451"/>
        <v>26531.809999999998</v>
      </c>
      <c r="AA1567" s="7" t="s">
        <v>726</v>
      </c>
      <c r="AB1567" s="7">
        <v>2023</v>
      </c>
    </row>
    <row r="1568" spans="1:28" x14ac:dyDescent="0.25">
      <c r="A1568" s="7">
        <v>72</v>
      </c>
      <c r="B1568" s="7" t="s">
        <v>802</v>
      </c>
      <c r="C1568" s="7" t="s">
        <v>103</v>
      </c>
      <c r="D1568" s="7" t="s">
        <v>22</v>
      </c>
      <c r="E1568" s="7" t="s">
        <v>54</v>
      </c>
      <c r="F1568" s="7" t="s">
        <v>100</v>
      </c>
      <c r="G1568" s="7">
        <v>30000</v>
      </c>
      <c r="H1568" s="7">
        <f t="shared" si="452"/>
        <v>28227</v>
      </c>
      <c r="I1568" s="7">
        <f t="shared" si="453"/>
        <v>861</v>
      </c>
      <c r="J1568" s="7">
        <f t="shared" si="444"/>
        <v>2130</v>
      </c>
      <c r="K1568" s="7">
        <f t="shared" si="445"/>
        <v>330.00000000000006</v>
      </c>
      <c r="L1568" s="7">
        <f t="shared" si="446"/>
        <v>912</v>
      </c>
      <c r="M1568" s="7">
        <f t="shared" si="447"/>
        <v>2127</v>
      </c>
      <c r="N1568" s="7">
        <v>0</v>
      </c>
      <c r="O1568" s="7">
        <f t="shared" si="448"/>
        <v>6360</v>
      </c>
      <c r="P1568" s="7">
        <v>25</v>
      </c>
      <c r="Q1568" s="7">
        <v>0</v>
      </c>
      <c r="R1568" s="7">
        <v>0</v>
      </c>
      <c r="S1568" s="7">
        <v>0</v>
      </c>
      <c r="T1568" s="7">
        <v>100</v>
      </c>
      <c r="U1568" s="7">
        <f t="shared" si="449"/>
        <v>0</v>
      </c>
      <c r="V1568" s="7">
        <v>0</v>
      </c>
      <c r="W1568" s="7">
        <f t="shared" si="441"/>
        <v>125</v>
      </c>
      <c r="X1568" s="7">
        <f t="shared" si="450"/>
        <v>1773</v>
      </c>
      <c r="Y1568" s="7">
        <f t="shared" si="439"/>
        <v>4257</v>
      </c>
      <c r="Z1568" s="7">
        <f t="shared" si="451"/>
        <v>28102</v>
      </c>
      <c r="AA1568" s="7" t="s">
        <v>726</v>
      </c>
      <c r="AB1568" s="7">
        <v>2023</v>
      </c>
    </row>
    <row r="1569" spans="1:28" x14ac:dyDescent="0.25">
      <c r="A1569" s="7">
        <v>73</v>
      </c>
      <c r="B1569" s="7" t="s">
        <v>193</v>
      </c>
      <c r="C1569" s="7" t="s">
        <v>103</v>
      </c>
      <c r="D1569" s="7" t="s">
        <v>22</v>
      </c>
      <c r="E1569" s="7" t="s">
        <v>54</v>
      </c>
      <c r="F1569" s="7" t="s">
        <v>100</v>
      </c>
      <c r="G1569" s="7">
        <v>30000</v>
      </c>
      <c r="H1569" s="7">
        <f t="shared" si="452"/>
        <v>26714.55</v>
      </c>
      <c r="I1569" s="7">
        <f t="shared" si="453"/>
        <v>861</v>
      </c>
      <c r="J1569" s="7">
        <f t="shared" si="444"/>
        <v>2130</v>
      </c>
      <c r="K1569" s="7">
        <f t="shared" si="445"/>
        <v>330.00000000000006</v>
      </c>
      <c r="L1569" s="7">
        <f t="shared" si="446"/>
        <v>912</v>
      </c>
      <c r="M1569" s="7">
        <f t="shared" si="447"/>
        <v>2127</v>
      </c>
      <c r="N1569" s="7">
        <v>1512.45</v>
      </c>
      <c r="O1569" s="7">
        <f t="shared" si="448"/>
        <v>7872.45</v>
      </c>
      <c r="P1569" s="7">
        <v>25</v>
      </c>
      <c r="Q1569" s="7">
        <v>200</v>
      </c>
      <c r="R1569" s="7">
        <v>0</v>
      </c>
      <c r="S1569" s="7">
        <v>0</v>
      </c>
      <c r="T1569" s="7">
        <v>100</v>
      </c>
      <c r="U1569" s="7">
        <f t="shared" si="449"/>
        <v>0</v>
      </c>
      <c r="V1569" s="7">
        <v>0</v>
      </c>
      <c r="W1569" s="7">
        <f t="shared" si="441"/>
        <v>325</v>
      </c>
      <c r="X1569" s="7">
        <f t="shared" si="450"/>
        <v>3285.45</v>
      </c>
      <c r="Y1569" s="7">
        <f t="shared" si="439"/>
        <v>4257</v>
      </c>
      <c r="Z1569" s="7">
        <f t="shared" si="451"/>
        <v>26389.55</v>
      </c>
      <c r="AA1569" s="7" t="s">
        <v>726</v>
      </c>
      <c r="AB1569" s="7">
        <v>2023</v>
      </c>
    </row>
    <row r="1570" spans="1:28" x14ac:dyDescent="0.25">
      <c r="A1570" s="7">
        <v>74</v>
      </c>
      <c r="B1570" s="7" t="s">
        <v>197</v>
      </c>
      <c r="C1570" s="7" t="s">
        <v>103</v>
      </c>
      <c r="D1570" s="7" t="s">
        <v>94</v>
      </c>
      <c r="E1570" s="7" t="s">
        <v>54</v>
      </c>
      <c r="F1570" s="7" t="s">
        <v>100</v>
      </c>
      <c r="G1570" s="7">
        <v>25000</v>
      </c>
      <c r="H1570" s="7">
        <f t="shared" si="452"/>
        <v>23522.5</v>
      </c>
      <c r="I1570" s="7">
        <f t="shared" si="453"/>
        <v>717.5</v>
      </c>
      <c r="J1570" s="7">
        <f t="shared" si="444"/>
        <v>1774.9999999999998</v>
      </c>
      <c r="K1570" s="7">
        <f t="shared" si="445"/>
        <v>275</v>
      </c>
      <c r="L1570" s="7">
        <f t="shared" si="446"/>
        <v>760</v>
      </c>
      <c r="M1570" s="7">
        <f t="shared" si="447"/>
        <v>1772.5000000000002</v>
      </c>
      <c r="N1570" s="7">
        <v>0</v>
      </c>
      <c r="O1570" s="7">
        <f t="shared" si="448"/>
        <v>5300</v>
      </c>
      <c r="P1570" s="7">
        <v>25</v>
      </c>
      <c r="Q1570" s="7">
        <v>0</v>
      </c>
      <c r="R1570" s="7">
        <v>0</v>
      </c>
      <c r="S1570" s="7">
        <v>0</v>
      </c>
      <c r="T1570" s="7">
        <v>100</v>
      </c>
      <c r="U1570" s="7">
        <f t="shared" si="449"/>
        <v>0</v>
      </c>
      <c r="V1570" s="7">
        <v>0</v>
      </c>
      <c r="W1570" s="7">
        <f t="shared" si="441"/>
        <v>125</v>
      </c>
      <c r="X1570" s="7">
        <v>1182</v>
      </c>
      <c r="Y1570" s="7">
        <f t="shared" si="439"/>
        <v>3547.5</v>
      </c>
      <c r="Z1570" s="7">
        <f t="shared" si="451"/>
        <v>23693</v>
      </c>
      <c r="AA1570" s="7" t="s">
        <v>726</v>
      </c>
      <c r="AB1570" s="7">
        <v>2023</v>
      </c>
    </row>
    <row r="1571" spans="1:28" x14ac:dyDescent="0.25">
      <c r="A1571" s="7">
        <v>75</v>
      </c>
      <c r="B1571" s="7" t="s">
        <v>198</v>
      </c>
      <c r="C1571" s="7" t="s">
        <v>103</v>
      </c>
      <c r="D1571" s="7" t="s">
        <v>22</v>
      </c>
      <c r="E1571" s="7" t="s">
        <v>54</v>
      </c>
      <c r="F1571" s="7" t="s">
        <v>100</v>
      </c>
      <c r="G1571" s="7">
        <v>30000</v>
      </c>
      <c r="H1571" s="7">
        <f t="shared" si="452"/>
        <v>28227</v>
      </c>
      <c r="I1571" s="7">
        <f t="shared" si="453"/>
        <v>861</v>
      </c>
      <c r="J1571" s="7">
        <f t="shared" si="444"/>
        <v>2130</v>
      </c>
      <c r="K1571" s="7">
        <f t="shared" si="445"/>
        <v>330.00000000000006</v>
      </c>
      <c r="L1571" s="7">
        <f t="shared" si="446"/>
        <v>912</v>
      </c>
      <c r="M1571" s="7">
        <f t="shared" si="447"/>
        <v>2127</v>
      </c>
      <c r="N1571" s="7">
        <v>0</v>
      </c>
      <c r="O1571" s="7">
        <f t="shared" si="448"/>
        <v>6360</v>
      </c>
      <c r="P1571" s="7">
        <v>25</v>
      </c>
      <c r="Q1571" s="7">
        <v>2733.44</v>
      </c>
      <c r="R1571" s="7">
        <v>0</v>
      </c>
      <c r="S1571" s="7">
        <v>0</v>
      </c>
      <c r="T1571" s="7">
        <v>100</v>
      </c>
      <c r="U1571" s="7">
        <f t="shared" si="449"/>
        <v>0</v>
      </c>
      <c r="V1571" s="7">
        <v>0</v>
      </c>
      <c r="W1571" s="7">
        <f t="shared" si="441"/>
        <v>2858.44</v>
      </c>
      <c r="X1571" s="7">
        <f t="shared" ref="X1571:X1595" si="454">+I1571+L1571+N1571</f>
        <v>1773</v>
      </c>
      <c r="Y1571" s="7">
        <f t="shared" si="439"/>
        <v>4257</v>
      </c>
      <c r="Z1571" s="7">
        <f t="shared" si="451"/>
        <v>25368.559999999998</v>
      </c>
      <c r="AA1571" s="7" t="s">
        <v>726</v>
      </c>
      <c r="AB1571" s="7">
        <v>2023</v>
      </c>
    </row>
    <row r="1572" spans="1:28" x14ac:dyDescent="0.25">
      <c r="A1572" s="7">
        <v>76</v>
      </c>
      <c r="B1572" s="7" t="s">
        <v>199</v>
      </c>
      <c r="C1572" s="7" t="s">
        <v>103</v>
      </c>
      <c r="D1572" s="7" t="s">
        <v>10</v>
      </c>
      <c r="E1572" s="7" t="s">
        <v>54</v>
      </c>
      <c r="F1572" s="7" t="s">
        <v>100</v>
      </c>
      <c r="G1572" s="7">
        <v>30000</v>
      </c>
      <c r="H1572" s="7">
        <f t="shared" si="452"/>
        <v>28227</v>
      </c>
      <c r="I1572" s="7">
        <f t="shared" si="453"/>
        <v>861</v>
      </c>
      <c r="J1572" s="7">
        <f t="shared" si="444"/>
        <v>2130</v>
      </c>
      <c r="K1572" s="7">
        <f t="shared" si="445"/>
        <v>330.00000000000006</v>
      </c>
      <c r="L1572" s="7">
        <f t="shared" si="446"/>
        <v>912</v>
      </c>
      <c r="M1572" s="7">
        <f t="shared" si="447"/>
        <v>2127</v>
      </c>
      <c r="N1572" s="7">
        <v>0</v>
      </c>
      <c r="O1572" s="7">
        <f t="shared" si="448"/>
        <v>6360</v>
      </c>
      <c r="P1572" s="7">
        <v>25</v>
      </c>
      <c r="Q1572" s="7">
        <v>0</v>
      </c>
      <c r="R1572" s="7">
        <v>0</v>
      </c>
      <c r="S1572" s="7">
        <v>0</v>
      </c>
      <c r="T1572" s="7">
        <v>100</v>
      </c>
      <c r="U1572" s="7">
        <f t="shared" si="449"/>
        <v>0</v>
      </c>
      <c r="V1572" s="7">
        <v>0</v>
      </c>
      <c r="W1572" s="7">
        <f t="shared" si="441"/>
        <v>125</v>
      </c>
      <c r="X1572" s="7">
        <f t="shared" si="454"/>
        <v>1773</v>
      </c>
      <c r="Y1572" s="7">
        <f t="shared" si="439"/>
        <v>4257</v>
      </c>
      <c r="Z1572" s="7">
        <f t="shared" si="451"/>
        <v>28102</v>
      </c>
      <c r="AA1572" s="7" t="s">
        <v>726</v>
      </c>
      <c r="AB1572" s="7">
        <v>2023</v>
      </c>
    </row>
    <row r="1573" spans="1:28" x14ac:dyDescent="0.25">
      <c r="A1573" s="7">
        <v>77</v>
      </c>
      <c r="B1573" s="7" t="s">
        <v>200</v>
      </c>
      <c r="C1573" s="7" t="s">
        <v>103</v>
      </c>
      <c r="D1573" s="7" t="s">
        <v>19</v>
      </c>
      <c r="E1573" s="7" t="s">
        <v>60</v>
      </c>
      <c r="F1573" s="7" t="s">
        <v>100</v>
      </c>
      <c r="G1573" s="7">
        <v>35000</v>
      </c>
      <c r="H1573" s="7">
        <f t="shared" si="452"/>
        <v>32931.5</v>
      </c>
      <c r="I1573" s="7">
        <f t="shared" si="453"/>
        <v>1004.5</v>
      </c>
      <c r="J1573" s="7">
        <f t="shared" si="444"/>
        <v>2485</v>
      </c>
      <c r="K1573" s="7">
        <f t="shared" si="445"/>
        <v>385.00000000000006</v>
      </c>
      <c r="L1573" s="7">
        <f t="shared" si="446"/>
        <v>1064</v>
      </c>
      <c r="M1573" s="7">
        <f t="shared" si="447"/>
        <v>2481.5</v>
      </c>
      <c r="N1573" s="7">
        <v>0</v>
      </c>
      <c r="O1573" s="7">
        <f t="shared" si="448"/>
        <v>7420</v>
      </c>
      <c r="P1573" s="7">
        <v>25</v>
      </c>
      <c r="Q1573" s="7">
        <v>6690.59</v>
      </c>
      <c r="R1573" s="7">
        <v>0</v>
      </c>
      <c r="S1573" s="7">
        <v>2263.79</v>
      </c>
      <c r="T1573" s="7">
        <v>100</v>
      </c>
      <c r="U1573" s="7">
        <f t="shared" si="449"/>
        <v>0</v>
      </c>
      <c r="V1573" s="7">
        <v>0</v>
      </c>
      <c r="W1573" s="7">
        <f t="shared" si="441"/>
        <v>9079.380000000001</v>
      </c>
      <c r="X1573" s="7">
        <f t="shared" si="454"/>
        <v>2068.5</v>
      </c>
      <c r="Y1573" s="7">
        <f t="shared" si="439"/>
        <v>4966.5</v>
      </c>
      <c r="Z1573" s="7">
        <f t="shared" si="451"/>
        <v>23852.12</v>
      </c>
      <c r="AA1573" s="7" t="s">
        <v>726</v>
      </c>
      <c r="AB1573" s="7">
        <v>2023</v>
      </c>
    </row>
    <row r="1574" spans="1:28" x14ac:dyDescent="0.25">
      <c r="A1574" s="7">
        <v>78</v>
      </c>
      <c r="B1574" s="7" t="s">
        <v>201</v>
      </c>
      <c r="C1574" s="7" t="s">
        <v>102</v>
      </c>
      <c r="D1574" s="7" t="s">
        <v>22</v>
      </c>
      <c r="E1574" s="7" t="s">
        <v>37</v>
      </c>
      <c r="F1574" s="7" t="s">
        <v>100</v>
      </c>
      <c r="G1574" s="7">
        <v>25000</v>
      </c>
      <c r="H1574" s="7">
        <f t="shared" si="452"/>
        <v>23522.5</v>
      </c>
      <c r="I1574" s="7">
        <f t="shared" si="453"/>
        <v>717.5</v>
      </c>
      <c r="J1574" s="7">
        <f t="shared" si="444"/>
        <v>1774.9999999999998</v>
      </c>
      <c r="K1574" s="7">
        <f t="shared" si="445"/>
        <v>275</v>
      </c>
      <c r="L1574" s="7">
        <f t="shared" si="446"/>
        <v>760</v>
      </c>
      <c r="M1574" s="7">
        <f t="shared" si="447"/>
        <v>1772.5000000000002</v>
      </c>
      <c r="N1574" s="7">
        <v>0</v>
      </c>
      <c r="O1574" s="7">
        <f t="shared" si="448"/>
        <v>5300</v>
      </c>
      <c r="P1574" s="7">
        <v>25</v>
      </c>
      <c r="Q1574" s="7">
        <v>1625.49</v>
      </c>
      <c r="R1574" s="7">
        <v>0</v>
      </c>
      <c r="S1574" s="7">
        <v>0</v>
      </c>
      <c r="T1574" s="7">
        <v>100</v>
      </c>
      <c r="U1574" s="7">
        <f t="shared" si="449"/>
        <v>0</v>
      </c>
      <c r="V1574" s="7">
        <v>0</v>
      </c>
      <c r="W1574" s="7">
        <f t="shared" si="441"/>
        <v>1750.49</v>
      </c>
      <c r="X1574" s="7">
        <f t="shared" si="454"/>
        <v>1477.5</v>
      </c>
      <c r="Y1574" s="7">
        <f t="shared" si="439"/>
        <v>3547.5</v>
      </c>
      <c r="Z1574" s="7">
        <f t="shared" si="451"/>
        <v>21772.010000000002</v>
      </c>
      <c r="AA1574" s="7" t="s">
        <v>726</v>
      </c>
      <c r="AB1574" s="7">
        <v>2023</v>
      </c>
    </row>
    <row r="1575" spans="1:28" x14ac:dyDescent="0.25">
      <c r="A1575" s="7">
        <v>79</v>
      </c>
      <c r="B1575" s="7" t="s">
        <v>202</v>
      </c>
      <c r="C1575" s="7" t="s">
        <v>102</v>
      </c>
      <c r="D1575" s="7" t="s">
        <v>22</v>
      </c>
      <c r="E1575" s="7" t="s">
        <v>37</v>
      </c>
      <c r="F1575" s="7" t="s">
        <v>100</v>
      </c>
      <c r="G1575" s="7">
        <v>25000</v>
      </c>
      <c r="H1575" s="7">
        <f t="shared" si="452"/>
        <v>23522.5</v>
      </c>
      <c r="I1575" s="7">
        <f t="shared" si="453"/>
        <v>717.5</v>
      </c>
      <c r="J1575" s="7">
        <f t="shared" si="444"/>
        <v>1774.9999999999998</v>
      </c>
      <c r="K1575" s="7">
        <f t="shared" si="445"/>
        <v>275</v>
      </c>
      <c r="L1575" s="7">
        <f t="shared" si="446"/>
        <v>760</v>
      </c>
      <c r="M1575" s="7">
        <f t="shared" si="447"/>
        <v>1772.5000000000002</v>
      </c>
      <c r="N1575" s="7">
        <v>0</v>
      </c>
      <c r="O1575" s="7">
        <f t="shared" si="448"/>
        <v>5300</v>
      </c>
      <c r="P1575" s="7">
        <v>25</v>
      </c>
      <c r="Q1575" s="7">
        <v>1138.06</v>
      </c>
      <c r="R1575" s="7">
        <v>0</v>
      </c>
      <c r="S1575" s="7">
        <v>0</v>
      </c>
      <c r="T1575" s="7">
        <v>100</v>
      </c>
      <c r="U1575" s="7">
        <f t="shared" si="449"/>
        <v>0</v>
      </c>
      <c r="V1575" s="7">
        <v>0</v>
      </c>
      <c r="W1575" s="7">
        <f t="shared" si="441"/>
        <v>1263.06</v>
      </c>
      <c r="X1575" s="7">
        <f t="shared" si="454"/>
        <v>1477.5</v>
      </c>
      <c r="Y1575" s="7">
        <f t="shared" si="439"/>
        <v>3547.5</v>
      </c>
      <c r="Z1575" s="7">
        <f t="shared" si="451"/>
        <v>22259.439999999999</v>
      </c>
      <c r="AA1575" s="7" t="s">
        <v>726</v>
      </c>
      <c r="AB1575" s="7">
        <v>2023</v>
      </c>
    </row>
    <row r="1576" spans="1:28" x14ac:dyDescent="0.25">
      <c r="A1576" s="7">
        <v>80</v>
      </c>
      <c r="B1576" s="7" t="s">
        <v>203</v>
      </c>
      <c r="C1576" s="7" t="s">
        <v>102</v>
      </c>
      <c r="D1576" s="7" t="s">
        <v>6</v>
      </c>
      <c r="E1576" s="7" t="s">
        <v>37</v>
      </c>
      <c r="F1576" s="7" t="s">
        <v>100</v>
      </c>
      <c r="G1576" s="7">
        <v>15000</v>
      </c>
      <c r="H1576" s="7">
        <f t="shared" si="452"/>
        <v>14113.5</v>
      </c>
      <c r="I1576" s="7">
        <f t="shared" si="453"/>
        <v>430.5</v>
      </c>
      <c r="J1576" s="7">
        <f t="shared" si="444"/>
        <v>1065</v>
      </c>
      <c r="K1576" s="7">
        <f t="shared" si="445"/>
        <v>165.00000000000003</v>
      </c>
      <c r="L1576" s="7">
        <f t="shared" si="446"/>
        <v>456</v>
      </c>
      <c r="M1576" s="7">
        <f t="shared" si="447"/>
        <v>1063.5</v>
      </c>
      <c r="N1576" s="7">
        <v>0</v>
      </c>
      <c r="O1576" s="7">
        <f t="shared" si="448"/>
        <v>3180</v>
      </c>
      <c r="P1576" s="7">
        <v>25</v>
      </c>
      <c r="Q1576" s="7">
        <v>0</v>
      </c>
      <c r="R1576" s="7">
        <v>0</v>
      </c>
      <c r="S1576" s="7">
        <v>0</v>
      </c>
      <c r="T1576" s="7">
        <v>100</v>
      </c>
      <c r="U1576" s="7">
        <f t="shared" si="449"/>
        <v>0</v>
      </c>
      <c r="V1576" s="7">
        <v>0</v>
      </c>
      <c r="W1576" s="7">
        <f t="shared" si="441"/>
        <v>125</v>
      </c>
      <c r="X1576" s="7">
        <f t="shared" si="454"/>
        <v>886.5</v>
      </c>
      <c r="Y1576" s="7">
        <f t="shared" si="439"/>
        <v>2128.5</v>
      </c>
      <c r="Z1576" s="7">
        <f t="shared" si="451"/>
        <v>13988.5</v>
      </c>
      <c r="AA1576" s="7" t="s">
        <v>726</v>
      </c>
      <c r="AB1576" s="7">
        <v>2023</v>
      </c>
    </row>
    <row r="1577" spans="1:28" x14ac:dyDescent="0.25">
      <c r="A1577" s="7">
        <v>81</v>
      </c>
      <c r="B1577" s="7" t="s">
        <v>204</v>
      </c>
      <c r="C1577" s="7" t="s">
        <v>102</v>
      </c>
      <c r="D1577" s="7" t="s">
        <v>6</v>
      </c>
      <c r="E1577" s="7" t="s">
        <v>37</v>
      </c>
      <c r="F1577" s="7" t="s">
        <v>100</v>
      </c>
      <c r="G1577" s="7">
        <v>15000</v>
      </c>
      <c r="H1577" s="7">
        <f t="shared" si="452"/>
        <v>14113.5</v>
      </c>
      <c r="I1577" s="7">
        <f t="shared" si="453"/>
        <v>430.5</v>
      </c>
      <c r="J1577" s="7">
        <f t="shared" si="444"/>
        <v>1065</v>
      </c>
      <c r="K1577" s="7">
        <f t="shared" si="445"/>
        <v>165.00000000000003</v>
      </c>
      <c r="L1577" s="7">
        <f t="shared" si="446"/>
        <v>456</v>
      </c>
      <c r="M1577" s="7">
        <f t="shared" si="447"/>
        <v>1063.5</v>
      </c>
      <c r="N1577" s="7">
        <v>0</v>
      </c>
      <c r="O1577" s="7">
        <f t="shared" si="448"/>
        <v>3180</v>
      </c>
      <c r="P1577" s="7">
        <v>25</v>
      </c>
      <c r="Q1577" s="7">
        <v>0</v>
      </c>
      <c r="R1577" s="7">
        <v>0</v>
      </c>
      <c r="S1577" s="7">
        <v>0</v>
      </c>
      <c r="T1577" s="7">
        <v>100</v>
      </c>
      <c r="U1577" s="7">
        <f t="shared" si="449"/>
        <v>0</v>
      </c>
      <c r="V1577" s="7">
        <v>0</v>
      </c>
      <c r="W1577" s="7">
        <f t="shared" si="441"/>
        <v>125</v>
      </c>
      <c r="X1577" s="7">
        <f t="shared" si="454"/>
        <v>886.5</v>
      </c>
      <c r="Y1577" s="7">
        <f t="shared" si="439"/>
        <v>2128.5</v>
      </c>
      <c r="Z1577" s="7">
        <f t="shared" si="451"/>
        <v>13988.5</v>
      </c>
      <c r="AA1577" s="7" t="s">
        <v>726</v>
      </c>
      <c r="AB1577" s="7">
        <v>2023</v>
      </c>
    </row>
    <row r="1578" spans="1:28" x14ac:dyDescent="0.25">
      <c r="A1578" s="7">
        <v>82</v>
      </c>
      <c r="B1578" s="7" t="s">
        <v>205</v>
      </c>
      <c r="C1578" s="7" t="s">
        <v>102</v>
      </c>
      <c r="D1578" s="7" t="s">
        <v>6</v>
      </c>
      <c r="E1578" s="7" t="s">
        <v>37</v>
      </c>
      <c r="F1578" s="7" t="s">
        <v>100</v>
      </c>
      <c r="G1578" s="7">
        <v>25000</v>
      </c>
      <c r="H1578" s="7">
        <f t="shared" si="452"/>
        <v>23522.5</v>
      </c>
      <c r="I1578" s="7">
        <f t="shared" si="453"/>
        <v>717.5</v>
      </c>
      <c r="J1578" s="7">
        <f t="shared" si="444"/>
        <v>1774.9999999999998</v>
      </c>
      <c r="K1578" s="7">
        <f t="shared" si="445"/>
        <v>275</v>
      </c>
      <c r="L1578" s="7">
        <f t="shared" si="446"/>
        <v>760</v>
      </c>
      <c r="M1578" s="7">
        <f t="shared" si="447"/>
        <v>1772.5000000000002</v>
      </c>
      <c r="N1578" s="7">
        <v>0</v>
      </c>
      <c r="O1578" s="7">
        <f t="shared" si="448"/>
        <v>5300</v>
      </c>
      <c r="P1578" s="7">
        <v>25</v>
      </c>
      <c r="Q1578" s="7">
        <v>0</v>
      </c>
      <c r="R1578" s="7">
        <v>0</v>
      </c>
      <c r="S1578" s="7">
        <v>0</v>
      </c>
      <c r="T1578" s="7">
        <v>100</v>
      </c>
      <c r="U1578" s="7">
        <f t="shared" si="449"/>
        <v>0</v>
      </c>
      <c r="V1578" s="7">
        <v>0</v>
      </c>
      <c r="W1578" s="7">
        <f t="shared" si="441"/>
        <v>125</v>
      </c>
      <c r="X1578" s="7">
        <f t="shared" si="454"/>
        <v>1477.5</v>
      </c>
      <c r="Y1578" s="7">
        <f t="shared" ref="Y1578:Y1595" si="455">+J1578+M1578</f>
        <v>3547.5</v>
      </c>
      <c r="Z1578" s="7">
        <f t="shared" si="451"/>
        <v>23397.5</v>
      </c>
      <c r="AA1578" s="7" t="s">
        <v>726</v>
      </c>
      <c r="AB1578" s="7">
        <v>2023</v>
      </c>
    </row>
    <row r="1579" spans="1:28" x14ac:dyDescent="0.25">
      <c r="A1579" s="7">
        <v>83</v>
      </c>
      <c r="B1579" s="7" t="s">
        <v>206</v>
      </c>
      <c r="C1579" s="7" t="s">
        <v>103</v>
      </c>
      <c r="D1579" s="7" t="s">
        <v>22</v>
      </c>
      <c r="E1579" s="7" t="s">
        <v>57</v>
      </c>
      <c r="F1579" s="7" t="s">
        <v>100</v>
      </c>
      <c r="G1579" s="7">
        <v>25000</v>
      </c>
      <c r="H1579" s="7">
        <f t="shared" si="452"/>
        <v>23522.5</v>
      </c>
      <c r="I1579" s="7">
        <f t="shared" si="453"/>
        <v>717.5</v>
      </c>
      <c r="J1579" s="7">
        <f t="shared" si="444"/>
        <v>1774.9999999999998</v>
      </c>
      <c r="K1579" s="7">
        <f t="shared" si="445"/>
        <v>275</v>
      </c>
      <c r="L1579" s="7">
        <f t="shared" si="446"/>
        <v>760</v>
      </c>
      <c r="M1579" s="7">
        <f t="shared" si="447"/>
        <v>1772.5000000000002</v>
      </c>
      <c r="N1579" s="7">
        <v>0</v>
      </c>
      <c r="O1579" s="7">
        <f t="shared" si="448"/>
        <v>5300</v>
      </c>
      <c r="P1579" s="7">
        <v>25</v>
      </c>
      <c r="Q1579" s="7">
        <v>5991.65</v>
      </c>
      <c r="R1579" s="7">
        <v>0</v>
      </c>
      <c r="S1579" s="7">
        <v>0</v>
      </c>
      <c r="T1579" s="7">
        <v>100</v>
      </c>
      <c r="U1579" s="7">
        <f t="shared" si="449"/>
        <v>0</v>
      </c>
      <c r="V1579" s="7">
        <v>0</v>
      </c>
      <c r="W1579" s="7">
        <f t="shared" si="441"/>
        <v>6116.65</v>
      </c>
      <c r="X1579" s="7">
        <f t="shared" si="454"/>
        <v>1477.5</v>
      </c>
      <c r="Y1579" s="7">
        <f t="shared" si="455"/>
        <v>3547.5</v>
      </c>
      <c r="Z1579" s="7">
        <f t="shared" si="451"/>
        <v>17405.849999999999</v>
      </c>
      <c r="AA1579" s="7" t="s">
        <v>726</v>
      </c>
      <c r="AB1579" s="7">
        <v>2023</v>
      </c>
    </row>
    <row r="1580" spans="1:28" x14ac:dyDescent="0.25">
      <c r="A1580" s="7">
        <v>84</v>
      </c>
      <c r="B1580" s="7" t="s">
        <v>207</v>
      </c>
      <c r="C1580" s="7" t="s">
        <v>103</v>
      </c>
      <c r="D1580" s="7" t="s">
        <v>6</v>
      </c>
      <c r="E1580" s="7" t="s">
        <v>28</v>
      </c>
      <c r="F1580" s="7" t="s">
        <v>100</v>
      </c>
      <c r="G1580" s="7">
        <v>25000</v>
      </c>
      <c r="H1580" s="7">
        <f t="shared" si="452"/>
        <v>23522.5</v>
      </c>
      <c r="I1580" s="7">
        <f t="shared" si="453"/>
        <v>717.5</v>
      </c>
      <c r="J1580" s="7">
        <f t="shared" si="444"/>
        <v>1774.9999999999998</v>
      </c>
      <c r="K1580" s="7">
        <f t="shared" si="445"/>
        <v>275</v>
      </c>
      <c r="L1580" s="7">
        <f t="shared" si="446"/>
        <v>760</v>
      </c>
      <c r="M1580" s="7">
        <f t="shared" si="447"/>
        <v>1772.5000000000002</v>
      </c>
      <c r="N1580" s="7">
        <v>0</v>
      </c>
      <c r="O1580" s="7">
        <f t="shared" si="448"/>
        <v>5300</v>
      </c>
      <c r="P1580" s="7">
        <v>25</v>
      </c>
      <c r="Q1580" s="7">
        <v>6140.97</v>
      </c>
      <c r="R1580" s="7">
        <v>0</v>
      </c>
      <c r="S1580" s="7">
        <v>2391.84</v>
      </c>
      <c r="T1580" s="7">
        <v>100</v>
      </c>
      <c r="U1580" s="7">
        <f t="shared" si="449"/>
        <v>0</v>
      </c>
      <c r="V1580" s="7">
        <v>0</v>
      </c>
      <c r="W1580" s="7">
        <f t="shared" si="441"/>
        <v>8657.8100000000013</v>
      </c>
      <c r="X1580" s="7">
        <f t="shared" si="454"/>
        <v>1477.5</v>
      </c>
      <c r="Y1580" s="7">
        <f t="shared" si="455"/>
        <v>3547.5</v>
      </c>
      <c r="Z1580" s="7">
        <f t="shared" si="451"/>
        <v>14864.689999999999</v>
      </c>
      <c r="AA1580" s="7" t="s">
        <v>726</v>
      </c>
      <c r="AB1580" s="7">
        <v>2023</v>
      </c>
    </row>
    <row r="1581" spans="1:28" x14ac:dyDescent="0.25">
      <c r="A1581" s="7">
        <v>85</v>
      </c>
      <c r="B1581" s="7" t="s">
        <v>790</v>
      </c>
      <c r="C1581" s="7" t="s">
        <v>103</v>
      </c>
      <c r="D1581" s="7" t="s">
        <v>22</v>
      </c>
      <c r="E1581" s="7" t="s">
        <v>835</v>
      </c>
      <c r="F1581" s="7" t="s">
        <v>100</v>
      </c>
      <c r="G1581" s="7">
        <v>30000</v>
      </c>
      <c r="H1581" s="7">
        <f t="shared" si="452"/>
        <v>28227</v>
      </c>
      <c r="I1581" s="7">
        <f t="shared" si="453"/>
        <v>861</v>
      </c>
      <c r="J1581" s="7">
        <f t="shared" si="444"/>
        <v>2130</v>
      </c>
      <c r="K1581" s="7">
        <f t="shared" si="445"/>
        <v>330.00000000000006</v>
      </c>
      <c r="L1581" s="7">
        <f t="shared" si="446"/>
        <v>912</v>
      </c>
      <c r="M1581" s="7">
        <f t="shared" si="447"/>
        <v>2127</v>
      </c>
      <c r="N1581" s="7">
        <v>0</v>
      </c>
      <c r="O1581" s="7">
        <f t="shared" si="448"/>
        <v>6360</v>
      </c>
      <c r="P1581" s="7">
        <v>25</v>
      </c>
      <c r="Q1581" s="7">
        <v>2796.05</v>
      </c>
      <c r="R1581" s="7">
        <v>0</v>
      </c>
      <c r="S1581" s="7">
        <v>0</v>
      </c>
      <c r="T1581" s="7">
        <v>100</v>
      </c>
      <c r="U1581" s="7">
        <f t="shared" si="449"/>
        <v>0</v>
      </c>
      <c r="V1581" s="7">
        <v>0</v>
      </c>
      <c r="W1581" s="7">
        <f t="shared" si="441"/>
        <v>2921.05</v>
      </c>
      <c r="X1581" s="7">
        <f t="shared" si="454"/>
        <v>1773</v>
      </c>
      <c r="Y1581" s="7">
        <f t="shared" si="455"/>
        <v>4257</v>
      </c>
      <c r="Z1581" s="7">
        <f t="shared" si="451"/>
        <v>25305.95</v>
      </c>
      <c r="AA1581" s="7" t="s">
        <v>726</v>
      </c>
      <c r="AB1581" s="7">
        <v>2023</v>
      </c>
    </row>
    <row r="1582" spans="1:28" x14ac:dyDescent="0.25">
      <c r="A1582" s="7">
        <v>86</v>
      </c>
      <c r="B1582" s="7" t="s">
        <v>813</v>
      </c>
      <c r="C1582" s="7" t="s">
        <v>102</v>
      </c>
      <c r="D1582" s="7" t="s">
        <v>94</v>
      </c>
      <c r="E1582" s="7" t="s">
        <v>37</v>
      </c>
      <c r="F1582" s="7" t="s">
        <v>100</v>
      </c>
      <c r="G1582" s="7">
        <v>25000</v>
      </c>
      <c r="H1582" s="7">
        <f t="shared" si="452"/>
        <v>23522.5</v>
      </c>
      <c r="I1582" s="7">
        <f t="shared" si="453"/>
        <v>717.5</v>
      </c>
      <c r="J1582" s="7">
        <f t="shared" si="444"/>
        <v>1774.9999999999998</v>
      </c>
      <c r="K1582" s="7">
        <f t="shared" si="445"/>
        <v>275</v>
      </c>
      <c r="L1582" s="7">
        <f t="shared" si="446"/>
        <v>760</v>
      </c>
      <c r="M1582" s="7">
        <f t="shared" si="447"/>
        <v>1772.5000000000002</v>
      </c>
      <c r="N1582" s="7">
        <v>0</v>
      </c>
      <c r="O1582" s="7">
        <f t="shared" si="448"/>
        <v>5300</v>
      </c>
      <c r="P1582" s="7">
        <v>25</v>
      </c>
      <c r="Q1582" s="7">
        <v>1000</v>
      </c>
      <c r="R1582" s="7">
        <v>0</v>
      </c>
      <c r="S1582" s="7">
        <v>0</v>
      </c>
      <c r="T1582" s="7">
        <v>100</v>
      </c>
      <c r="U1582" s="7">
        <f t="shared" si="449"/>
        <v>0</v>
      </c>
      <c r="V1582" s="7">
        <v>0</v>
      </c>
      <c r="W1582" s="7">
        <f t="shared" si="441"/>
        <v>1125</v>
      </c>
      <c r="X1582" s="7">
        <f t="shared" si="454"/>
        <v>1477.5</v>
      </c>
      <c r="Y1582" s="7">
        <f t="shared" si="455"/>
        <v>3547.5</v>
      </c>
      <c r="Z1582" s="7">
        <f t="shared" si="451"/>
        <v>22397.5</v>
      </c>
      <c r="AA1582" s="7" t="s">
        <v>726</v>
      </c>
      <c r="AB1582" s="7">
        <v>2023</v>
      </c>
    </row>
    <row r="1583" spans="1:28" x14ac:dyDescent="0.25">
      <c r="A1583" s="7">
        <v>87</v>
      </c>
      <c r="B1583" s="7" t="s">
        <v>814</v>
      </c>
      <c r="C1583" s="7" t="s">
        <v>103</v>
      </c>
      <c r="D1583" s="7" t="s">
        <v>811</v>
      </c>
      <c r="E1583" s="7" t="s">
        <v>54</v>
      </c>
      <c r="F1583" s="7" t="s">
        <v>99</v>
      </c>
      <c r="G1583" s="7">
        <v>45000</v>
      </c>
      <c r="H1583" s="7">
        <f t="shared" si="452"/>
        <v>42340.5</v>
      </c>
      <c r="I1583" s="7">
        <f t="shared" si="453"/>
        <v>1291.5</v>
      </c>
      <c r="J1583" s="7">
        <f t="shared" si="444"/>
        <v>3194.9999999999995</v>
      </c>
      <c r="K1583" s="7">
        <f t="shared" si="445"/>
        <v>495.00000000000006</v>
      </c>
      <c r="L1583" s="7">
        <f t="shared" si="446"/>
        <v>1368</v>
      </c>
      <c r="M1583" s="7">
        <f t="shared" si="447"/>
        <v>3190.5</v>
      </c>
      <c r="N1583" s="7">
        <v>0</v>
      </c>
      <c r="O1583" s="7">
        <f t="shared" si="448"/>
        <v>9540</v>
      </c>
      <c r="P1583" s="7">
        <v>25</v>
      </c>
      <c r="Q1583" s="7">
        <v>0</v>
      </c>
      <c r="R1583" s="7">
        <v>0</v>
      </c>
      <c r="S1583" s="7">
        <v>0</v>
      </c>
      <c r="T1583" s="7">
        <v>100</v>
      </c>
      <c r="U1583" s="7">
        <f>IF((H1583*12)&gt;867123.01,(79776+(((H1583*12)-867123.01)*0.25))/12,IF((H1583*12)&gt;624329.01,(31216+(((H1583*12)-624329.01)*0.2))/12,IF((H1583*12)&gt;416220.01,(((H1583*12)-416220.01)*0.15)/12,0)))</f>
        <v>1148.3248749999998</v>
      </c>
      <c r="V1583" s="7">
        <v>0</v>
      </c>
      <c r="W1583" s="7">
        <f>P1583+Q1583+R1583+S1583+T1583+U1583</f>
        <v>1273.3248749999998</v>
      </c>
      <c r="X1583" s="7">
        <f t="shared" si="454"/>
        <v>2659.5</v>
      </c>
      <c r="Y1583" s="7">
        <f t="shared" si="455"/>
        <v>6385.5</v>
      </c>
      <c r="Z1583" s="7">
        <f>+G1583-(W1583+X1583)</f>
        <v>41067.175125000002</v>
      </c>
      <c r="AA1583" s="7" t="s">
        <v>726</v>
      </c>
      <c r="AB1583" s="7">
        <v>2023</v>
      </c>
    </row>
    <row r="1584" spans="1:28" x14ac:dyDescent="0.25">
      <c r="A1584" s="7">
        <v>88</v>
      </c>
      <c r="B1584" s="7" t="s">
        <v>815</v>
      </c>
      <c r="C1584" s="7" t="s">
        <v>102</v>
      </c>
      <c r="D1584" s="7" t="s">
        <v>811</v>
      </c>
      <c r="E1584" s="7" t="s">
        <v>619</v>
      </c>
      <c r="F1584" s="7" t="s">
        <v>85</v>
      </c>
      <c r="G1584" s="7">
        <v>30000</v>
      </c>
      <c r="H1584" s="7">
        <f t="shared" si="452"/>
        <v>28227</v>
      </c>
      <c r="I1584" s="7">
        <f t="shared" si="453"/>
        <v>861</v>
      </c>
      <c r="J1584" s="7">
        <f t="shared" si="444"/>
        <v>2130</v>
      </c>
      <c r="K1584" s="7">
        <f t="shared" si="445"/>
        <v>330.00000000000006</v>
      </c>
      <c r="L1584" s="7">
        <f t="shared" si="446"/>
        <v>912</v>
      </c>
      <c r="M1584" s="7">
        <f t="shared" si="447"/>
        <v>2127</v>
      </c>
      <c r="N1584" s="7">
        <v>0</v>
      </c>
      <c r="O1584" s="7">
        <f t="shared" si="448"/>
        <v>6360</v>
      </c>
      <c r="P1584" s="7">
        <v>25</v>
      </c>
      <c r="Q1584" s="7">
        <v>500</v>
      </c>
      <c r="R1584" s="7">
        <v>0</v>
      </c>
      <c r="S1584" s="7">
        <v>797.28</v>
      </c>
      <c r="T1584" s="7">
        <v>100</v>
      </c>
      <c r="U1584" s="7">
        <f>IF((H1584*12)&gt;867123.01,(79776+(((H1584*12)-867123.01)*0.25))/12,IF((H1584*12)&gt;624329.01,(31216+(((H1584*12)-624329.01)*0.2))/12,IF((H1584*12)&gt;416220.01,(((H1584*12)-416220.01)*0.15)/12,0)))</f>
        <v>0</v>
      </c>
      <c r="V1584" s="7">
        <v>0</v>
      </c>
      <c r="W1584" s="7">
        <f>P1584+Q1584+R1584+S1584+T1584+U1584</f>
        <v>1422.28</v>
      </c>
      <c r="X1584" s="7">
        <f t="shared" si="454"/>
        <v>1773</v>
      </c>
      <c r="Y1584" s="7">
        <f t="shared" si="455"/>
        <v>4257</v>
      </c>
      <c r="Z1584" s="7">
        <f>+G1584-(W1584+X1584)</f>
        <v>26804.720000000001</v>
      </c>
      <c r="AA1584" s="7" t="s">
        <v>726</v>
      </c>
      <c r="AB1584" s="7">
        <v>2023</v>
      </c>
    </row>
    <row r="1585" spans="1:28" x14ac:dyDescent="0.25">
      <c r="A1585" s="7">
        <v>89</v>
      </c>
      <c r="B1585" s="7" t="s">
        <v>836</v>
      </c>
      <c r="C1585" s="7" t="s">
        <v>102</v>
      </c>
      <c r="D1585" s="7" t="s">
        <v>22</v>
      </c>
      <c r="E1585" s="7" t="s">
        <v>33</v>
      </c>
      <c r="F1585" s="7" t="s">
        <v>100</v>
      </c>
      <c r="G1585" s="7">
        <v>30000</v>
      </c>
      <c r="H1585" s="7">
        <f t="shared" si="452"/>
        <v>28227</v>
      </c>
      <c r="I1585" s="7">
        <f t="shared" si="453"/>
        <v>861</v>
      </c>
      <c r="J1585" s="7">
        <f t="shared" si="444"/>
        <v>2130</v>
      </c>
      <c r="K1585" s="7">
        <f t="shared" si="445"/>
        <v>330.00000000000006</v>
      </c>
      <c r="L1585" s="7">
        <f t="shared" si="446"/>
        <v>912</v>
      </c>
      <c r="M1585" s="7">
        <f t="shared" si="447"/>
        <v>2127</v>
      </c>
      <c r="N1585" s="7">
        <v>0</v>
      </c>
      <c r="O1585" s="7">
        <f t="shared" si="448"/>
        <v>6360</v>
      </c>
      <c r="P1585" s="7">
        <v>25</v>
      </c>
      <c r="Q1585" s="7">
        <v>2000</v>
      </c>
      <c r="R1585" s="7">
        <v>0</v>
      </c>
      <c r="S1585" s="7">
        <v>0</v>
      </c>
      <c r="T1585" s="7">
        <v>100</v>
      </c>
      <c r="U1585" s="7">
        <f>IF((H1585*12)&gt;867123.01,(79776+(((H1585*12)-867123.01)*0.25))/12,IF((H1585*12)&gt;624329.01,(31216+(((H1585*12)-624329.01)*0.2))/12,IF((H1585*12)&gt;416220.01,(((H1585*12)-416220.01)*0.15)/12,0)))</f>
        <v>0</v>
      </c>
      <c r="V1585" s="7">
        <v>0</v>
      </c>
      <c r="W1585" s="7">
        <f t="shared" ref="W1585:W1589" si="456">P1585+Q1585+R1585+S1585+T1585+U1585</f>
        <v>2125</v>
      </c>
      <c r="X1585" s="7">
        <f t="shared" si="454"/>
        <v>1773</v>
      </c>
      <c r="Y1585" s="7">
        <f t="shared" si="455"/>
        <v>4257</v>
      </c>
      <c r="Z1585" s="7">
        <f t="shared" ref="Z1585:Z1589" si="457">+G1585-(W1585+X1585)</f>
        <v>26102</v>
      </c>
      <c r="AA1585" s="7" t="s">
        <v>726</v>
      </c>
      <c r="AB1585" s="7">
        <v>2023</v>
      </c>
    </row>
    <row r="1586" spans="1:28" x14ac:dyDescent="0.25">
      <c r="A1586" s="7">
        <v>90</v>
      </c>
      <c r="B1586" s="7" t="s">
        <v>837</v>
      </c>
      <c r="C1586" s="7" t="s">
        <v>103</v>
      </c>
      <c r="D1586" s="7" t="s">
        <v>94</v>
      </c>
      <c r="E1586" s="7" t="s">
        <v>838</v>
      </c>
      <c r="F1586" s="7" t="s">
        <v>100</v>
      </c>
      <c r="G1586" s="7">
        <v>25000</v>
      </c>
      <c r="H1586" s="7">
        <f t="shared" si="452"/>
        <v>23522.5</v>
      </c>
      <c r="I1586" s="7">
        <f t="shared" si="453"/>
        <v>717.5</v>
      </c>
      <c r="J1586" s="7">
        <f t="shared" si="444"/>
        <v>1774.9999999999998</v>
      </c>
      <c r="K1586" s="7">
        <f t="shared" si="445"/>
        <v>275</v>
      </c>
      <c r="L1586" s="7">
        <f t="shared" si="446"/>
        <v>760</v>
      </c>
      <c r="M1586" s="7">
        <f t="shared" si="447"/>
        <v>1772.5000000000002</v>
      </c>
      <c r="N1586" s="7">
        <v>0</v>
      </c>
      <c r="O1586" s="7">
        <f t="shared" si="448"/>
        <v>5300</v>
      </c>
      <c r="P1586" s="7">
        <v>25</v>
      </c>
      <c r="Q1586" s="7">
        <v>2000</v>
      </c>
      <c r="R1586" s="7">
        <v>0</v>
      </c>
      <c r="S1586" s="7">
        <v>0</v>
      </c>
      <c r="T1586" s="7">
        <v>100</v>
      </c>
      <c r="U1586" s="7">
        <f>IF((H1586*12)&gt;867123.01,(79776+(((H1586*12)-867123.01)*0.25))/12,IF((H1586*12)&gt;624329.01,(31216+(((H1586*12)-624329.01)*0.2))/12,IF((H1586*12)&gt;416220.01,(((H1586*12)-416220.01)*0.15)/12,0)))</f>
        <v>0</v>
      </c>
      <c r="V1586" s="7">
        <v>0</v>
      </c>
      <c r="W1586" s="7">
        <f t="shared" si="456"/>
        <v>2125</v>
      </c>
      <c r="X1586" s="7">
        <f t="shared" si="454"/>
        <v>1477.5</v>
      </c>
      <c r="Y1586" s="7">
        <f t="shared" si="455"/>
        <v>3547.5</v>
      </c>
      <c r="Z1586" s="7">
        <f t="shared" si="457"/>
        <v>21397.5</v>
      </c>
      <c r="AA1586" s="7" t="s">
        <v>726</v>
      </c>
      <c r="AB1586" s="7">
        <v>2023</v>
      </c>
    </row>
    <row r="1587" spans="1:28" x14ac:dyDescent="0.25">
      <c r="A1587" s="7">
        <v>91</v>
      </c>
      <c r="B1587" s="7" t="s">
        <v>839</v>
      </c>
      <c r="C1587" s="7" t="s">
        <v>102</v>
      </c>
      <c r="D1587" s="7" t="s">
        <v>94</v>
      </c>
      <c r="E1587" s="7" t="s">
        <v>52</v>
      </c>
      <c r="F1587" s="7" t="s">
        <v>100</v>
      </c>
      <c r="G1587" s="7">
        <v>26000</v>
      </c>
      <c r="H1587" s="7">
        <f t="shared" si="452"/>
        <v>24463.4</v>
      </c>
      <c r="I1587" s="7">
        <f t="shared" si="453"/>
        <v>746.2</v>
      </c>
      <c r="J1587" s="7">
        <f t="shared" si="444"/>
        <v>1845.9999999999998</v>
      </c>
      <c r="K1587" s="7">
        <f t="shared" si="445"/>
        <v>286.00000000000006</v>
      </c>
      <c r="L1587" s="7">
        <f t="shared" si="446"/>
        <v>790.4</v>
      </c>
      <c r="M1587" s="7">
        <f t="shared" si="447"/>
        <v>1843.4</v>
      </c>
      <c r="N1587" s="7">
        <v>0</v>
      </c>
      <c r="O1587" s="7">
        <f t="shared" si="448"/>
        <v>5512</v>
      </c>
      <c r="P1587" s="7">
        <v>25</v>
      </c>
      <c r="Q1587" s="7">
        <v>2000</v>
      </c>
      <c r="R1587" s="7">
        <v>0</v>
      </c>
      <c r="S1587" s="7">
        <v>0</v>
      </c>
      <c r="T1587" s="7">
        <v>100</v>
      </c>
      <c r="U1587" s="7">
        <f t="shared" ref="U1587:U1595" si="458">IF((H1587*12)&gt;867123.01,(79776+(((H1587*12)-867123.01)*0.25))/12,IF((H1587*12)&gt;624329.01,(31216+(((H1587*12)-624329.01)*0.2))/12,IF((H1587*12)&gt;416220.01,(((H1587*12)-416220.01)*0.15)/12,0)))</f>
        <v>0</v>
      </c>
      <c r="V1587" s="7">
        <v>0</v>
      </c>
      <c r="W1587" s="7">
        <f t="shared" si="456"/>
        <v>2125</v>
      </c>
      <c r="X1587" s="7">
        <f t="shared" si="454"/>
        <v>1536.6</v>
      </c>
      <c r="Y1587" s="7">
        <f t="shared" si="455"/>
        <v>3689.3999999999996</v>
      </c>
      <c r="Z1587" s="7">
        <f t="shared" si="457"/>
        <v>22338.400000000001</v>
      </c>
      <c r="AA1587" s="7" t="s">
        <v>726</v>
      </c>
      <c r="AB1587" s="7">
        <v>2023</v>
      </c>
    </row>
    <row r="1588" spans="1:28" x14ac:dyDescent="0.25">
      <c r="A1588" s="7">
        <v>92</v>
      </c>
      <c r="B1588" s="7" t="s">
        <v>840</v>
      </c>
      <c r="C1588" s="7" t="s">
        <v>103</v>
      </c>
      <c r="D1588" s="7" t="s">
        <v>94</v>
      </c>
      <c r="E1588" s="7" t="s">
        <v>52</v>
      </c>
      <c r="F1588" s="7" t="s">
        <v>100</v>
      </c>
      <c r="G1588" s="7">
        <v>26000</v>
      </c>
      <c r="H1588" s="7">
        <f t="shared" si="452"/>
        <v>24463.4</v>
      </c>
      <c r="I1588" s="7">
        <f t="shared" si="453"/>
        <v>746.2</v>
      </c>
      <c r="J1588" s="7">
        <f t="shared" si="444"/>
        <v>1845.9999999999998</v>
      </c>
      <c r="K1588" s="7">
        <f t="shared" si="445"/>
        <v>286.00000000000006</v>
      </c>
      <c r="L1588" s="7">
        <f t="shared" si="446"/>
        <v>790.4</v>
      </c>
      <c r="M1588" s="7">
        <f t="shared" si="447"/>
        <v>1843.4</v>
      </c>
      <c r="N1588" s="7">
        <v>0</v>
      </c>
      <c r="O1588" s="7">
        <f t="shared" si="448"/>
        <v>5512</v>
      </c>
      <c r="P1588" s="7">
        <v>25</v>
      </c>
      <c r="Q1588" s="7">
        <v>2000</v>
      </c>
      <c r="R1588" s="7">
        <v>0</v>
      </c>
      <c r="S1588" s="7">
        <v>0</v>
      </c>
      <c r="T1588" s="7">
        <v>100</v>
      </c>
      <c r="U1588" s="7">
        <f t="shared" si="458"/>
        <v>0</v>
      </c>
      <c r="V1588" s="7">
        <v>0</v>
      </c>
      <c r="W1588" s="7">
        <f t="shared" si="456"/>
        <v>2125</v>
      </c>
      <c r="X1588" s="7">
        <f t="shared" si="454"/>
        <v>1536.6</v>
      </c>
      <c r="Y1588" s="7">
        <f t="shared" si="455"/>
        <v>3689.3999999999996</v>
      </c>
      <c r="Z1588" s="7">
        <f t="shared" si="457"/>
        <v>22338.400000000001</v>
      </c>
      <c r="AA1588" s="7" t="s">
        <v>726</v>
      </c>
      <c r="AB1588" s="7">
        <v>2023</v>
      </c>
    </row>
    <row r="1589" spans="1:28" x14ac:dyDescent="0.25">
      <c r="A1589" s="7">
        <v>93</v>
      </c>
      <c r="B1589" s="7" t="s">
        <v>841</v>
      </c>
      <c r="C1589" s="7" t="s">
        <v>102</v>
      </c>
      <c r="D1589" s="7" t="s">
        <v>842</v>
      </c>
      <c r="E1589" s="7" t="s">
        <v>33</v>
      </c>
      <c r="F1589" s="7" t="s">
        <v>100</v>
      </c>
      <c r="G1589" s="7">
        <v>26000</v>
      </c>
      <c r="H1589" s="7">
        <f t="shared" si="452"/>
        <v>24463.4</v>
      </c>
      <c r="I1589" s="7">
        <f t="shared" si="453"/>
        <v>746.2</v>
      </c>
      <c r="J1589" s="7">
        <f t="shared" si="444"/>
        <v>1845.9999999999998</v>
      </c>
      <c r="K1589" s="7">
        <f t="shared" si="445"/>
        <v>286.00000000000006</v>
      </c>
      <c r="L1589" s="7">
        <f t="shared" si="446"/>
        <v>790.4</v>
      </c>
      <c r="M1589" s="7">
        <f t="shared" si="447"/>
        <v>1843.4</v>
      </c>
      <c r="N1589" s="7">
        <v>0</v>
      </c>
      <c r="O1589" s="7">
        <f t="shared" si="448"/>
        <v>5512</v>
      </c>
      <c r="P1589" s="7">
        <v>25</v>
      </c>
      <c r="Q1589" s="7">
        <v>2000</v>
      </c>
      <c r="R1589" s="7">
        <v>0</v>
      </c>
      <c r="S1589" s="7">
        <v>41.41</v>
      </c>
      <c r="T1589" s="7">
        <v>100</v>
      </c>
      <c r="U1589" s="7">
        <f t="shared" si="458"/>
        <v>0</v>
      </c>
      <c r="V1589" s="7">
        <v>0</v>
      </c>
      <c r="W1589" s="7">
        <f t="shared" si="456"/>
        <v>2166.41</v>
      </c>
      <c r="X1589" s="7">
        <f t="shared" si="454"/>
        <v>1536.6</v>
      </c>
      <c r="Y1589" s="7">
        <f t="shared" si="455"/>
        <v>3689.3999999999996</v>
      </c>
      <c r="Z1589" s="7">
        <f t="shared" si="457"/>
        <v>22296.99</v>
      </c>
      <c r="AA1589" s="7" t="s">
        <v>726</v>
      </c>
      <c r="AB1589" s="7">
        <v>2023</v>
      </c>
    </row>
    <row r="1590" spans="1:28" x14ac:dyDescent="0.25">
      <c r="A1590" s="7">
        <v>94</v>
      </c>
      <c r="B1590" s="7" t="s">
        <v>843</v>
      </c>
      <c r="C1590" s="7" t="s">
        <v>102</v>
      </c>
      <c r="D1590" s="7" t="s">
        <v>842</v>
      </c>
      <c r="E1590" s="7" t="s">
        <v>33</v>
      </c>
      <c r="F1590" s="7" t="s">
        <v>100</v>
      </c>
      <c r="G1590" s="7">
        <v>26000</v>
      </c>
      <c r="H1590" s="7">
        <f t="shared" si="452"/>
        <v>24463.4</v>
      </c>
      <c r="I1590" s="7">
        <f t="shared" si="453"/>
        <v>746.2</v>
      </c>
      <c r="J1590" s="7">
        <f t="shared" si="444"/>
        <v>1845.9999999999998</v>
      </c>
      <c r="K1590" s="7">
        <f t="shared" si="445"/>
        <v>286.00000000000006</v>
      </c>
      <c r="L1590" s="7">
        <f t="shared" si="446"/>
        <v>790.4</v>
      </c>
      <c r="M1590" s="7">
        <f t="shared" si="447"/>
        <v>1843.4</v>
      </c>
      <c r="N1590" s="7">
        <v>0</v>
      </c>
      <c r="O1590" s="7">
        <f t="shared" si="448"/>
        <v>5512</v>
      </c>
      <c r="P1590" s="7">
        <v>25</v>
      </c>
      <c r="Q1590" s="7">
        <v>2000</v>
      </c>
      <c r="R1590" s="7">
        <v>0</v>
      </c>
      <c r="S1590" s="7">
        <v>0</v>
      </c>
      <c r="T1590" s="7">
        <v>100</v>
      </c>
      <c r="U1590" s="7">
        <f t="shared" si="458"/>
        <v>0</v>
      </c>
      <c r="V1590" s="7">
        <v>0</v>
      </c>
      <c r="W1590" s="7">
        <f>P1590+Q1590+R1590+S1590+T1590+U1590</f>
        <v>2125</v>
      </c>
      <c r="X1590" s="7">
        <f t="shared" si="454"/>
        <v>1536.6</v>
      </c>
      <c r="Y1590" s="7">
        <f t="shared" si="455"/>
        <v>3689.3999999999996</v>
      </c>
      <c r="Z1590" s="7">
        <f>+G1590-(W1590+X1590)</f>
        <v>22338.400000000001</v>
      </c>
      <c r="AA1590" s="7" t="s">
        <v>726</v>
      </c>
      <c r="AB1590" s="7">
        <v>2023</v>
      </c>
    </row>
    <row r="1591" spans="1:28" x14ac:dyDescent="0.25">
      <c r="A1591" s="7">
        <v>95</v>
      </c>
      <c r="B1591" s="7" t="s">
        <v>844</v>
      </c>
      <c r="C1591" s="7" t="s">
        <v>103</v>
      </c>
      <c r="D1591" s="7" t="s">
        <v>94</v>
      </c>
      <c r="E1591" s="7" t="s">
        <v>32</v>
      </c>
      <c r="F1591" s="7" t="s">
        <v>100</v>
      </c>
      <c r="G1591" s="7">
        <v>30000</v>
      </c>
      <c r="H1591" s="7">
        <f t="shared" si="452"/>
        <v>28227</v>
      </c>
      <c r="I1591" s="7">
        <f t="shared" si="453"/>
        <v>861</v>
      </c>
      <c r="J1591" s="7">
        <f t="shared" si="444"/>
        <v>2130</v>
      </c>
      <c r="K1591" s="7">
        <f t="shared" si="445"/>
        <v>330.00000000000006</v>
      </c>
      <c r="L1591" s="7">
        <f t="shared" si="446"/>
        <v>912</v>
      </c>
      <c r="M1591" s="7">
        <f t="shared" si="447"/>
        <v>2127</v>
      </c>
      <c r="N1591" s="7">
        <v>0</v>
      </c>
      <c r="O1591" s="7">
        <f t="shared" si="448"/>
        <v>6360</v>
      </c>
      <c r="P1591" s="7">
        <v>25</v>
      </c>
      <c r="Q1591" s="7">
        <v>2000</v>
      </c>
      <c r="R1591" s="7">
        <v>0</v>
      </c>
      <c r="S1591" s="7">
        <v>0</v>
      </c>
      <c r="T1591" s="7">
        <v>100</v>
      </c>
      <c r="U1591" s="7">
        <f t="shared" si="458"/>
        <v>0</v>
      </c>
      <c r="V1591" s="7">
        <v>0</v>
      </c>
      <c r="W1591" s="7">
        <f t="shared" ref="W1591:W1595" si="459">P1591+Q1591+R1591+S1591+T1591+U1591</f>
        <v>2125</v>
      </c>
      <c r="X1591" s="7">
        <f t="shared" si="454"/>
        <v>1773</v>
      </c>
      <c r="Y1591" s="7">
        <f t="shared" si="455"/>
        <v>4257</v>
      </c>
      <c r="Z1591" s="7">
        <f t="shared" ref="Z1591:Z1595" si="460">+G1591-(W1591+X1591)</f>
        <v>26102</v>
      </c>
      <c r="AA1591" s="7" t="s">
        <v>726</v>
      </c>
      <c r="AB1591" s="7">
        <v>2023</v>
      </c>
    </row>
    <row r="1592" spans="1:28" x14ac:dyDescent="0.25">
      <c r="A1592" s="7">
        <v>96</v>
      </c>
      <c r="B1592" s="7" t="s">
        <v>845</v>
      </c>
      <c r="C1592" s="7" t="s">
        <v>102</v>
      </c>
      <c r="D1592" s="7" t="s">
        <v>826</v>
      </c>
      <c r="E1592" s="7" t="s">
        <v>846</v>
      </c>
      <c r="F1592" s="7" t="s">
        <v>100</v>
      </c>
      <c r="G1592" s="7">
        <v>36000</v>
      </c>
      <c r="H1592" s="7">
        <f t="shared" si="452"/>
        <v>33872.400000000001</v>
      </c>
      <c r="I1592" s="7">
        <f t="shared" si="453"/>
        <v>1033.2</v>
      </c>
      <c r="J1592" s="7">
        <f t="shared" si="444"/>
        <v>2555.9999999999995</v>
      </c>
      <c r="K1592" s="7">
        <f t="shared" si="445"/>
        <v>396.00000000000006</v>
      </c>
      <c r="L1592" s="7">
        <f t="shared" si="446"/>
        <v>1094.4000000000001</v>
      </c>
      <c r="M1592" s="7">
        <f t="shared" si="447"/>
        <v>2552.4</v>
      </c>
      <c r="N1592" s="7">
        <v>0</v>
      </c>
      <c r="O1592" s="7">
        <f t="shared" si="448"/>
        <v>7632</v>
      </c>
      <c r="P1592" s="7">
        <v>25</v>
      </c>
      <c r="Q1592" s="7">
        <v>2000</v>
      </c>
      <c r="R1592" s="7">
        <v>0</v>
      </c>
      <c r="S1592" s="7">
        <v>50</v>
      </c>
      <c r="T1592" s="7">
        <v>100</v>
      </c>
      <c r="U1592" s="7">
        <f t="shared" si="458"/>
        <v>0</v>
      </c>
      <c r="V1592" s="7">
        <v>0</v>
      </c>
      <c r="W1592" s="7">
        <f t="shared" si="459"/>
        <v>2175</v>
      </c>
      <c r="X1592" s="7">
        <f t="shared" si="454"/>
        <v>2127.6000000000004</v>
      </c>
      <c r="Y1592" s="7">
        <f t="shared" si="455"/>
        <v>5108.3999999999996</v>
      </c>
      <c r="Z1592" s="7">
        <f t="shared" si="460"/>
        <v>31697.4</v>
      </c>
      <c r="AA1592" s="7" t="s">
        <v>726</v>
      </c>
      <c r="AB1592" s="7">
        <v>2023</v>
      </c>
    </row>
    <row r="1593" spans="1:28" x14ac:dyDescent="0.25">
      <c r="A1593" s="7">
        <v>97</v>
      </c>
      <c r="B1593" s="7" t="s">
        <v>848</v>
      </c>
      <c r="C1593" s="7" t="s">
        <v>103</v>
      </c>
      <c r="D1593" s="7" t="s">
        <v>94</v>
      </c>
      <c r="E1593" s="7" t="s">
        <v>52</v>
      </c>
      <c r="F1593" s="7" t="s">
        <v>100</v>
      </c>
      <c r="G1593" s="7">
        <v>30000</v>
      </c>
      <c r="H1593" s="7">
        <f t="shared" si="452"/>
        <v>28227</v>
      </c>
      <c r="I1593" s="7">
        <f t="shared" si="453"/>
        <v>861</v>
      </c>
      <c r="J1593" s="7">
        <f t="shared" si="444"/>
        <v>2130</v>
      </c>
      <c r="K1593" s="7">
        <f t="shared" si="445"/>
        <v>330.00000000000006</v>
      </c>
      <c r="L1593" s="7">
        <f t="shared" si="446"/>
        <v>912</v>
      </c>
      <c r="M1593" s="7">
        <f t="shared" si="447"/>
        <v>2127</v>
      </c>
      <c r="N1593" s="7">
        <v>0</v>
      </c>
      <c r="O1593" s="7">
        <f t="shared" si="448"/>
        <v>6360</v>
      </c>
      <c r="P1593" s="7">
        <v>25</v>
      </c>
      <c r="Q1593" s="7">
        <v>2000</v>
      </c>
      <c r="R1593" s="7">
        <v>0</v>
      </c>
      <c r="S1593" s="7">
        <v>0</v>
      </c>
      <c r="T1593" s="7">
        <v>100</v>
      </c>
      <c r="U1593" s="7">
        <f t="shared" si="458"/>
        <v>0</v>
      </c>
      <c r="V1593" s="7">
        <v>0</v>
      </c>
      <c r="W1593" s="7">
        <f t="shared" si="459"/>
        <v>2125</v>
      </c>
      <c r="X1593" s="7">
        <f t="shared" si="454"/>
        <v>1773</v>
      </c>
      <c r="Y1593" s="7">
        <f t="shared" si="455"/>
        <v>4257</v>
      </c>
      <c r="Z1593" s="7">
        <f t="shared" si="460"/>
        <v>26102</v>
      </c>
      <c r="AA1593" s="7" t="s">
        <v>726</v>
      </c>
      <c r="AB1593" s="7">
        <v>2023</v>
      </c>
    </row>
    <row r="1594" spans="1:28" x14ac:dyDescent="0.25">
      <c r="A1594" s="7">
        <v>98</v>
      </c>
      <c r="B1594" s="7" t="s">
        <v>850</v>
      </c>
      <c r="C1594" s="7" t="s">
        <v>102</v>
      </c>
      <c r="D1594" s="7" t="s">
        <v>94</v>
      </c>
      <c r="E1594" s="7" t="s">
        <v>765</v>
      </c>
      <c r="F1594" s="7" t="s">
        <v>100</v>
      </c>
      <c r="G1594" s="7">
        <v>20000</v>
      </c>
      <c r="H1594" s="7">
        <f t="shared" si="452"/>
        <v>18818</v>
      </c>
      <c r="I1594" s="7">
        <f t="shared" si="453"/>
        <v>574</v>
      </c>
      <c r="J1594" s="7">
        <f t="shared" si="444"/>
        <v>1419.9999999999998</v>
      </c>
      <c r="K1594" s="7">
        <f t="shared" si="445"/>
        <v>220.00000000000003</v>
      </c>
      <c r="L1594" s="7">
        <f t="shared" si="446"/>
        <v>608</v>
      </c>
      <c r="M1594" s="7">
        <f t="shared" si="447"/>
        <v>1418</v>
      </c>
      <c r="N1594" s="7">
        <v>0</v>
      </c>
      <c r="O1594" s="7">
        <f t="shared" si="448"/>
        <v>4240</v>
      </c>
      <c r="P1594" s="7">
        <v>25</v>
      </c>
      <c r="Q1594" s="7">
        <v>2000</v>
      </c>
      <c r="R1594" s="7">
        <v>0</v>
      </c>
      <c r="S1594" s="7">
        <v>0</v>
      </c>
      <c r="T1594" s="7">
        <v>100</v>
      </c>
      <c r="U1594" s="7">
        <f t="shared" si="458"/>
        <v>0</v>
      </c>
      <c r="V1594" s="7">
        <v>0</v>
      </c>
      <c r="W1594" s="7">
        <f t="shared" si="459"/>
        <v>2125</v>
      </c>
      <c r="X1594" s="7">
        <f t="shared" si="454"/>
        <v>1182</v>
      </c>
      <c r="Y1594" s="7">
        <f t="shared" si="455"/>
        <v>2838</v>
      </c>
      <c r="Z1594" s="7">
        <f t="shared" si="460"/>
        <v>16693</v>
      </c>
      <c r="AA1594" s="7" t="s">
        <v>726</v>
      </c>
      <c r="AB1594" s="7">
        <v>2023</v>
      </c>
    </row>
    <row r="1595" spans="1:28" x14ac:dyDescent="0.25">
      <c r="A1595" s="7">
        <v>99</v>
      </c>
      <c r="B1595" s="7" t="s">
        <v>851</v>
      </c>
      <c r="C1595" s="7" t="s">
        <v>103</v>
      </c>
      <c r="D1595" s="7" t="s">
        <v>94</v>
      </c>
      <c r="E1595" s="7" t="s">
        <v>52</v>
      </c>
      <c r="F1595" s="7" t="s">
        <v>100</v>
      </c>
      <c r="G1595" s="7">
        <v>46000</v>
      </c>
      <c r="H1595" s="7">
        <f t="shared" si="452"/>
        <v>43281.4</v>
      </c>
      <c r="I1595" s="7">
        <f t="shared" si="453"/>
        <v>1320.2</v>
      </c>
      <c r="J1595" s="7">
        <f t="shared" si="444"/>
        <v>3265.9999999999995</v>
      </c>
      <c r="K1595" s="7">
        <f t="shared" si="445"/>
        <v>506.00000000000006</v>
      </c>
      <c r="L1595" s="7">
        <f t="shared" si="446"/>
        <v>1398.4</v>
      </c>
      <c r="M1595" s="7">
        <f t="shared" si="447"/>
        <v>3261.4</v>
      </c>
      <c r="N1595" s="7">
        <v>0</v>
      </c>
      <c r="O1595" s="7">
        <f t="shared" si="448"/>
        <v>9752</v>
      </c>
      <c r="P1595" s="7">
        <v>25</v>
      </c>
      <c r="Q1595" s="7">
        <v>2000</v>
      </c>
      <c r="R1595" s="7">
        <v>0</v>
      </c>
      <c r="S1595" s="7">
        <v>0</v>
      </c>
      <c r="T1595" s="7">
        <v>100</v>
      </c>
      <c r="U1595" s="7">
        <f t="shared" si="458"/>
        <v>1289.4598750000005</v>
      </c>
      <c r="V1595" s="7">
        <v>0</v>
      </c>
      <c r="W1595" s="7">
        <f t="shared" si="459"/>
        <v>3414.4598750000005</v>
      </c>
      <c r="X1595" s="7">
        <f t="shared" si="454"/>
        <v>2718.6000000000004</v>
      </c>
      <c r="Y1595" s="7">
        <f t="shared" si="455"/>
        <v>6527.4</v>
      </c>
      <c r="Z1595" s="7">
        <f t="shared" si="460"/>
        <v>39866.940125000001</v>
      </c>
      <c r="AA1595" s="7" t="s">
        <v>726</v>
      </c>
      <c r="AB1595" s="7">
        <v>2023</v>
      </c>
    </row>
    <row r="1596" spans="1:28" x14ac:dyDescent="0.25">
      <c r="A1596" s="7">
        <v>1</v>
      </c>
      <c r="B1596" s="7" t="s">
        <v>807</v>
      </c>
      <c r="C1596" s="7" t="s">
        <v>103</v>
      </c>
      <c r="D1596" s="7" t="s">
        <v>826</v>
      </c>
      <c r="E1596" s="7" t="s">
        <v>27</v>
      </c>
      <c r="F1596" s="7" t="s">
        <v>98</v>
      </c>
      <c r="G1596" s="7">
        <v>360000</v>
      </c>
      <c r="H1596" s="7">
        <f>+G1596-(I1596+L1596+N1596)</f>
        <v>344209.07</v>
      </c>
      <c r="I1596" s="7">
        <f>IF(G1596&lt;=325250,G1596*2.87%,9334.68)</f>
        <v>9334.68</v>
      </c>
      <c r="J1596" s="7">
        <f>IF(G1596&lt;=325250,G1596*7.1%,23092.75)</f>
        <v>23092.75</v>
      </c>
      <c r="K1596" s="7">
        <f>IF(G1596&lt;=65050,G1596*1.1%,715.55)</f>
        <v>715.55</v>
      </c>
      <c r="L1596" s="7">
        <f>IF(G1596&lt;=162625,G1596*3.04%,4943.8)</f>
        <v>4943.8</v>
      </c>
      <c r="M1596" s="7">
        <f>IF(G1596&lt;=162625,G1596*7.09%,11530.11)</f>
        <v>11530.11</v>
      </c>
      <c r="N1596" s="7">
        <v>1512.45</v>
      </c>
      <c r="O1596" s="7">
        <f>+I1596+J1596+K1596+L1596+M1596+N1596</f>
        <v>51129.340000000004</v>
      </c>
      <c r="P1596" s="7">
        <v>25</v>
      </c>
      <c r="Q1596" s="7">
        <v>0</v>
      </c>
      <c r="R1596" s="7">
        <v>0</v>
      </c>
      <c r="S1596" s="7">
        <v>2657.6</v>
      </c>
      <c r="T1596" s="7">
        <v>0</v>
      </c>
      <c r="U1596" s="7">
        <f>IF((H1596*12)&gt;867123.01,(79776+(((H1596*12)-867123.01)*0.25))/12,IF((H1596*12)&gt;624329.01,(31216+(((H1596*12)-624329.01)*0.2))/12,IF((H1596*12)&gt;416220.01,(((H1596*12)-416220.01)*0.15)/12,0)))</f>
        <v>74635.204791666663</v>
      </c>
      <c r="V1596" s="7">
        <v>0</v>
      </c>
      <c r="W1596" s="7">
        <f>P1596+Q1596+R1596+S1596+T1596+U1596</f>
        <v>77317.804791666669</v>
      </c>
      <c r="X1596" s="7">
        <f>+I1596+L1596+N1596</f>
        <v>15790.93</v>
      </c>
      <c r="Y1596" s="7">
        <f>+J1596+M1596</f>
        <v>34622.86</v>
      </c>
      <c r="Z1596" s="7">
        <f>+G1596-(W1596+X1596)</f>
        <v>266891.26520833332</v>
      </c>
      <c r="AA1596" s="7" t="s">
        <v>222</v>
      </c>
      <c r="AB1596" s="7">
        <v>2022</v>
      </c>
    </row>
    <row r="1597" spans="1:28" x14ac:dyDescent="0.25">
      <c r="A1597" s="7">
        <v>2</v>
      </c>
      <c r="B1597" s="7" t="s">
        <v>784</v>
      </c>
      <c r="C1597" s="7" t="s">
        <v>102</v>
      </c>
      <c r="D1597" s="7" t="s">
        <v>19</v>
      </c>
      <c r="E1597" s="7" t="s">
        <v>71</v>
      </c>
      <c r="F1597" s="7" t="s">
        <v>98</v>
      </c>
      <c r="G1597" s="7">
        <v>300000</v>
      </c>
      <c r="H1597" s="7">
        <f>+G1597-(I1597+L1597+N1597)</f>
        <v>286446.2</v>
      </c>
      <c r="I1597" s="7">
        <f>IF(G1597&lt;=325250,G1597*2.87%,9334.68)</f>
        <v>8610</v>
      </c>
      <c r="J1597" s="7">
        <f t="shared" ref="J1597:J1660" si="461">IF(G1597&lt;=325250,G1597*7.1%,23092.75)</f>
        <v>21299.999999999996</v>
      </c>
      <c r="K1597" s="7">
        <f t="shared" ref="K1597:K1660" si="462">IF(G1597&lt;=65050,G1597*1.1%,715.55)</f>
        <v>715.55</v>
      </c>
      <c r="L1597" s="7">
        <f t="shared" ref="L1597:L1660" si="463">IF(G1597&lt;=162625,G1597*3.04%,4943.8)</f>
        <v>4943.8</v>
      </c>
      <c r="M1597" s="7">
        <f t="shared" ref="M1597:M1660" si="464">IF(G1597&lt;=162625,G1597*7.09%,11530.11)</f>
        <v>11530.11</v>
      </c>
      <c r="N1597" s="7">
        <v>0</v>
      </c>
      <c r="O1597" s="7">
        <f t="shared" ref="O1597:O1660" si="465">+I1597+J1597+K1597+L1597+M1597+N1597</f>
        <v>47099.46</v>
      </c>
      <c r="P1597" s="7">
        <v>25</v>
      </c>
      <c r="Q1597" s="7">
        <v>0</v>
      </c>
      <c r="R1597" s="7">
        <v>0</v>
      </c>
      <c r="S1597" s="7">
        <v>0</v>
      </c>
      <c r="T1597" s="7">
        <v>0</v>
      </c>
      <c r="U1597" s="7">
        <f t="shared" ref="U1597:U1660" si="466">IF((H1597*12)&gt;867123.01,(79776+(((H1597*12)-867123.01)*0.25))/12,IF((H1597*12)&gt;624329.01,(31216+(((H1597*12)-624329.01)*0.2))/12,IF((H1597*12)&gt;416220.01,(((H1597*12)-416220.01)*0.15)/12,0)))</f>
        <v>60194.487291666679</v>
      </c>
      <c r="V1597" s="7">
        <v>0</v>
      </c>
      <c r="W1597" s="7">
        <f t="shared" ref="W1597:W1615" si="467">P1597+Q1597+R1597+S1597+T1597+U1597</f>
        <v>60219.487291666679</v>
      </c>
      <c r="X1597" s="7">
        <f t="shared" ref="X1597:X1660" si="468">+I1597+L1597+N1597</f>
        <v>13553.8</v>
      </c>
      <c r="Y1597" s="7">
        <f t="shared" ref="Y1597:Y1611" si="469">+J1597+M1597</f>
        <v>32830.11</v>
      </c>
      <c r="Z1597" s="7">
        <f t="shared" ref="Z1597:Z1660" si="470">+G1597-(W1597+X1597)</f>
        <v>226226.71270833333</v>
      </c>
      <c r="AA1597" s="7" t="s">
        <v>222</v>
      </c>
      <c r="AB1597" s="7">
        <v>2022</v>
      </c>
    </row>
    <row r="1598" spans="1:28" x14ac:dyDescent="0.25">
      <c r="A1598" s="7">
        <v>3</v>
      </c>
      <c r="B1598" s="7" t="s">
        <v>110</v>
      </c>
      <c r="C1598" s="7" t="s">
        <v>103</v>
      </c>
      <c r="D1598" s="7" t="s">
        <v>10</v>
      </c>
      <c r="E1598" s="7" t="s">
        <v>53</v>
      </c>
      <c r="F1598" s="7" t="s">
        <v>98</v>
      </c>
      <c r="G1598" s="7">
        <v>300000</v>
      </c>
      <c r="H1598" s="7">
        <f t="shared" ref="H1598:H1661" si="471">+G1598-(I1598+L1598+N1598)</f>
        <v>286446.2</v>
      </c>
      <c r="I1598" s="7">
        <f t="shared" ref="I1598:I1661" si="472">IF(G1598&lt;=325250,G1598*2.87%,9334.68)</f>
        <v>8610</v>
      </c>
      <c r="J1598" s="7">
        <f t="shared" si="461"/>
        <v>21299.999999999996</v>
      </c>
      <c r="K1598" s="7">
        <f t="shared" si="462"/>
        <v>715.55</v>
      </c>
      <c r="L1598" s="7">
        <f t="shared" si="463"/>
        <v>4943.8</v>
      </c>
      <c r="M1598" s="7">
        <f t="shared" si="464"/>
        <v>11530.11</v>
      </c>
      <c r="N1598" s="7">
        <v>0</v>
      </c>
      <c r="O1598" s="7">
        <f t="shared" si="465"/>
        <v>47099.46</v>
      </c>
      <c r="P1598" s="7">
        <v>25</v>
      </c>
      <c r="Q1598" s="7">
        <v>0</v>
      </c>
      <c r="R1598" s="7">
        <v>0</v>
      </c>
      <c r="S1598" s="7">
        <v>1993.2</v>
      </c>
      <c r="T1598" s="7">
        <v>0</v>
      </c>
      <c r="U1598" s="7">
        <f t="shared" si="466"/>
        <v>60194.487291666679</v>
      </c>
      <c r="V1598" s="7">
        <v>0</v>
      </c>
      <c r="W1598" s="7">
        <f t="shared" si="467"/>
        <v>62212.687291666676</v>
      </c>
      <c r="X1598" s="7">
        <f t="shared" si="468"/>
        <v>13553.8</v>
      </c>
      <c r="Y1598" s="7">
        <f t="shared" si="469"/>
        <v>32830.11</v>
      </c>
      <c r="Z1598" s="7">
        <f t="shared" si="470"/>
        <v>224233.51270833332</v>
      </c>
      <c r="AA1598" s="7" t="s">
        <v>222</v>
      </c>
      <c r="AB1598" s="7">
        <v>2022</v>
      </c>
    </row>
    <row r="1599" spans="1:28" x14ac:dyDescent="0.25">
      <c r="A1599" s="7">
        <v>4</v>
      </c>
      <c r="B1599" s="7" t="s">
        <v>115</v>
      </c>
      <c r="C1599" s="7" t="s">
        <v>103</v>
      </c>
      <c r="D1599" s="7" t="s">
        <v>21</v>
      </c>
      <c r="E1599" s="7" t="s">
        <v>81</v>
      </c>
      <c r="F1599" s="7" t="s">
        <v>84</v>
      </c>
      <c r="G1599" s="7">
        <v>185000</v>
      </c>
      <c r="H1599" s="7">
        <f>+G1599-(I1599+L1599+N1599)</f>
        <v>170209.35</v>
      </c>
      <c r="I1599" s="7">
        <f t="shared" si="472"/>
        <v>5309.5</v>
      </c>
      <c r="J1599" s="7">
        <f t="shared" si="461"/>
        <v>13134.999999999998</v>
      </c>
      <c r="K1599" s="7">
        <f t="shared" si="462"/>
        <v>715.55</v>
      </c>
      <c r="L1599" s="7">
        <f t="shared" si="463"/>
        <v>4943.8</v>
      </c>
      <c r="M1599" s="7">
        <f t="shared" si="464"/>
        <v>11530.11</v>
      </c>
      <c r="N1599" s="7">
        <v>4537.3500000000004</v>
      </c>
      <c r="O1599" s="7">
        <f t="shared" si="465"/>
        <v>40171.31</v>
      </c>
      <c r="P1599" s="7">
        <v>25</v>
      </c>
      <c r="Q1599" s="7">
        <v>38771.46</v>
      </c>
      <c r="R1599" s="7">
        <v>0</v>
      </c>
      <c r="S1599" s="7">
        <v>2657.6</v>
      </c>
      <c r="T1599" s="7">
        <v>100</v>
      </c>
      <c r="U1599" s="7">
        <f t="shared" si="466"/>
        <v>31135.27479166667</v>
      </c>
      <c r="V1599" s="7">
        <v>0</v>
      </c>
      <c r="W1599" s="7">
        <f t="shared" si="467"/>
        <v>72689.334791666668</v>
      </c>
      <c r="X1599" s="7">
        <f t="shared" si="468"/>
        <v>14790.65</v>
      </c>
      <c r="Y1599" s="7">
        <f t="shared" si="469"/>
        <v>24665.11</v>
      </c>
      <c r="Z1599" s="7">
        <f t="shared" si="470"/>
        <v>97520.015208333338</v>
      </c>
      <c r="AA1599" s="7" t="s">
        <v>222</v>
      </c>
      <c r="AB1599" s="7">
        <v>2022</v>
      </c>
    </row>
    <row r="1600" spans="1:28" x14ac:dyDescent="0.25">
      <c r="A1600" s="7">
        <v>5</v>
      </c>
      <c r="B1600" s="7" t="s">
        <v>116</v>
      </c>
      <c r="C1600" s="7" t="s">
        <v>102</v>
      </c>
      <c r="D1600" s="7" t="s">
        <v>4</v>
      </c>
      <c r="E1600" s="7" t="s">
        <v>91</v>
      </c>
      <c r="F1600" s="7" t="s">
        <v>84</v>
      </c>
      <c r="G1600" s="7">
        <v>185000</v>
      </c>
      <c r="H1600" s="7">
        <f t="shared" si="471"/>
        <v>174746.7</v>
      </c>
      <c r="I1600" s="7">
        <f t="shared" si="472"/>
        <v>5309.5</v>
      </c>
      <c r="J1600" s="7">
        <f t="shared" si="461"/>
        <v>13134.999999999998</v>
      </c>
      <c r="K1600" s="7">
        <f t="shared" si="462"/>
        <v>715.55</v>
      </c>
      <c r="L1600" s="7">
        <f t="shared" si="463"/>
        <v>4943.8</v>
      </c>
      <c r="M1600" s="7">
        <f t="shared" si="464"/>
        <v>11530.11</v>
      </c>
      <c r="N1600" s="7">
        <v>0</v>
      </c>
      <c r="O1600" s="7">
        <f t="shared" si="465"/>
        <v>35633.96</v>
      </c>
      <c r="P1600" s="7">
        <v>25</v>
      </c>
      <c r="Q1600" s="7">
        <v>12441.85</v>
      </c>
      <c r="R1600" s="7">
        <v>0</v>
      </c>
      <c r="S1600" s="7">
        <v>2657.6</v>
      </c>
      <c r="T1600" s="7">
        <v>100</v>
      </c>
      <c r="U1600" s="7">
        <f t="shared" si="466"/>
        <v>32269.612291666668</v>
      </c>
      <c r="V1600" s="7">
        <v>0</v>
      </c>
      <c r="W1600" s="7">
        <f t="shared" si="467"/>
        <v>47494.062291666669</v>
      </c>
      <c r="X1600" s="7">
        <f t="shared" si="468"/>
        <v>10253.299999999999</v>
      </c>
      <c r="Y1600" s="7">
        <f t="shared" si="469"/>
        <v>24665.11</v>
      </c>
      <c r="Z1600" s="7">
        <f t="shared" si="470"/>
        <v>127252.63770833334</v>
      </c>
      <c r="AA1600" s="7" t="s">
        <v>222</v>
      </c>
      <c r="AB1600" s="7">
        <v>2022</v>
      </c>
    </row>
    <row r="1601" spans="1:28" x14ac:dyDescent="0.25">
      <c r="A1601" s="7">
        <v>6</v>
      </c>
      <c r="B1601" s="7" t="s">
        <v>117</v>
      </c>
      <c r="C1601" s="7" t="s">
        <v>102</v>
      </c>
      <c r="D1601" s="7" t="s">
        <v>793</v>
      </c>
      <c r="E1601" s="7" t="s">
        <v>794</v>
      </c>
      <c r="F1601" s="7" t="s">
        <v>84</v>
      </c>
      <c r="G1601" s="7">
        <v>185000</v>
      </c>
      <c r="H1601" s="7">
        <f t="shared" si="471"/>
        <v>171721.8</v>
      </c>
      <c r="I1601" s="7">
        <f t="shared" si="472"/>
        <v>5309.5</v>
      </c>
      <c r="J1601" s="7">
        <f t="shared" si="461"/>
        <v>13134.999999999998</v>
      </c>
      <c r="K1601" s="7">
        <f t="shared" si="462"/>
        <v>715.55</v>
      </c>
      <c r="L1601" s="7">
        <f t="shared" si="463"/>
        <v>4943.8</v>
      </c>
      <c r="M1601" s="7">
        <f t="shared" si="464"/>
        <v>11530.11</v>
      </c>
      <c r="N1601" s="7">
        <v>3024.9</v>
      </c>
      <c r="O1601" s="7">
        <f t="shared" si="465"/>
        <v>38658.86</v>
      </c>
      <c r="P1601" s="7">
        <v>25</v>
      </c>
      <c r="Q1601" s="7">
        <v>0</v>
      </c>
      <c r="R1601" s="7">
        <v>0</v>
      </c>
      <c r="S1601" s="7">
        <v>5315.2</v>
      </c>
      <c r="T1601" s="7">
        <v>100</v>
      </c>
      <c r="U1601" s="7">
        <f t="shared" si="466"/>
        <v>31513.387291666662</v>
      </c>
      <c r="V1601" s="7">
        <v>0</v>
      </c>
      <c r="W1601" s="7">
        <f t="shared" si="467"/>
        <v>36953.587291666663</v>
      </c>
      <c r="X1601" s="7">
        <f t="shared" si="468"/>
        <v>13278.199999999999</v>
      </c>
      <c r="Y1601" s="7">
        <f t="shared" si="469"/>
        <v>24665.11</v>
      </c>
      <c r="Z1601" s="7">
        <f t="shared" si="470"/>
        <v>134768.21270833333</v>
      </c>
      <c r="AA1601" s="7" t="s">
        <v>222</v>
      </c>
      <c r="AB1601" s="7">
        <v>2022</v>
      </c>
    </row>
    <row r="1602" spans="1:28" x14ac:dyDescent="0.25">
      <c r="A1602" s="7">
        <v>7</v>
      </c>
      <c r="B1602" s="7" t="s">
        <v>119</v>
      </c>
      <c r="C1602" s="7" t="s">
        <v>103</v>
      </c>
      <c r="D1602" s="7" t="s">
        <v>10</v>
      </c>
      <c r="E1602" s="7" t="s">
        <v>827</v>
      </c>
      <c r="F1602" s="7" t="s">
        <v>84</v>
      </c>
      <c r="G1602" s="7">
        <v>170000</v>
      </c>
      <c r="H1602" s="7">
        <f t="shared" si="471"/>
        <v>160177.20000000001</v>
      </c>
      <c r="I1602" s="7">
        <f t="shared" si="472"/>
        <v>4879</v>
      </c>
      <c r="J1602" s="7">
        <f t="shared" si="461"/>
        <v>12069.999999999998</v>
      </c>
      <c r="K1602" s="7">
        <f t="shared" si="462"/>
        <v>715.55</v>
      </c>
      <c r="L1602" s="7">
        <f t="shared" si="463"/>
        <v>4943.8</v>
      </c>
      <c r="M1602" s="7">
        <f t="shared" si="464"/>
        <v>11530.11</v>
      </c>
      <c r="N1602" s="7">
        <v>0</v>
      </c>
      <c r="O1602" s="7">
        <f t="shared" si="465"/>
        <v>34138.46</v>
      </c>
      <c r="P1602" s="7">
        <v>25</v>
      </c>
      <c r="Q1602" s="7">
        <v>11358.49</v>
      </c>
      <c r="R1602" s="7">
        <v>0</v>
      </c>
      <c r="S1602" s="7">
        <v>2657.6</v>
      </c>
      <c r="T1602" s="7">
        <v>100</v>
      </c>
      <c r="U1602" s="7">
        <f t="shared" si="466"/>
        <v>28627.237291666668</v>
      </c>
      <c r="V1602" s="7">
        <v>0</v>
      </c>
      <c r="W1602" s="7">
        <f t="shared" si="467"/>
        <v>42768.327291666668</v>
      </c>
      <c r="X1602" s="7">
        <f t="shared" si="468"/>
        <v>9822.7999999999993</v>
      </c>
      <c r="Y1602" s="7">
        <f t="shared" si="469"/>
        <v>23600.11</v>
      </c>
      <c r="Z1602" s="7">
        <f t="shared" si="470"/>
        <v>117408.87270833334</v>
      </c>
      <c r="AA1602" s="7" t="s">
        <v>222</v>
      </c>
      <c r="AB1602" s="7">
        <v>2022</v>
      </c>
    </row>
    <row r="1603" spans="1:28" x14ac:dyDescent="0.25">
      <c r="A1603" s="7">
        <v>8</v>
      </c>
      <c r="B1603" s="7" t="s">
        <v>121</v>
      </c>
      <c r="C1603" s="7" t="s">
        <v>102</v>
      </c>
      <c r="D1603" s="7" t="s">
        <v>21</v>
      </c>
      <c r="E1603" s="7" t="s">
        <v>48</v>
      </c>
      <c r="F1603" s="7" t="s">
        <v>84</v>
      </c>
      <c r="G1603" s="7">
        <v>155000</v>
      </c>
      <c r="H1603" s="7">
        <f t="shared" si="471"/>
        <v>144327.04999999999</v>
      </c>
      <c r="I1603" s="7">
        <f t="shared" si="472"/>
        <v>4448.5</v>
      </c>
      <c r="J1603" s="7">
        <f t="shared" si="461"/>
        <v>11004.999999999998</v>
      </c>
      <c r="K1603" s="7">
        <f t="shared" si="462"/>
        <v>715.55</v>
      </c>
      <c r="L1603" s="7">
        <f t="shared" si="463"/>
        <v>4712</v>
      </c>
      <c r="M1603" s="7">
        <f t="shared" si="464"/>
        <v>10989.5</v>
      </c>
      <c r="N1603" s="7">
        <v>1512.45</v>
      </c>
      <c r="O1603" s="7">
        <f t="shared" si="465"/>
        <v>33382.999999999993</v>
      </c>
      <c r="P1603" s="7">
        <v>25</v>
      </c>
      <c r="Q1603" s="7">
        <v>8487.86</v>
      </c>
      <c r="R1603" s="7">
        <v>59.42</v>
      </c>
      <c r="S1603" s="7">
        <v>797.28</v>
      </c>
      <c r="T1603" s="7">
        <v>100</v>
      </c>
      <c r="U1603" s="7">
        <f t="shared" si="466"/>
        <v>24664.699791666662</v>
      </c>
      <c r="V1603" s="7">
        <v>0</v>
      </c>
      <c r="W1603" s="7">
        <f t="shared" ref="W1603:W1607" si="473">P1603+Q1603+R1603+S1603+T1603+U1603-(V1603)</f>
        <v>34134.259791666664</v>
      </c>
      <c r="X1603" s="7">
        <f t="shared" si="468"/>
        <v>10672.95</v>
      </c>
      <c r="Y1603" s="7">
        <f t="shared" si="469"/>
        <v>21994.5</v>
      </c>
      <c r="Z1603" s="7">
        <f t="shared" si="470"/>
        <v>110192.79020833333</v>
      </c>
      <c r="AA1603" s="7" t="s">
        <v>222</v>
      </c>
      <c r="AB1603" s="7">
        <v>2022</v>
      </c>
    </row>
    <row r="1604" spans="1:28" x14ac:dyDescent="0.25">
      <c r="A1604" s="7">
        <v>9</v>
      </c>
      <c r="B1604" s="7" t="s">
        <v>137</v>
      </c>
      <c r="C1604" s="7" t="s">
        <v>102</v>
      </c>
      <c r="D1604" s="7" t="s">
        <v>22</v>
      </c>
      <c r="E1604" s="7" t="s">
        <v>788</v>
      </c>
      <c r="F1604" s="7" t="s">
        <v>85</v>
      </c>
      <c r="G1604" s="7">
        <v>140000</v>
      </c>
      <c r="H1604" s="7">
        <f>+G1604-(I1604+L1604+N1604)</f>
        <v>130213.55</v>
      </c>
      <c r="I1604" s="7">
        <f t="shared" si="472"/>
        <v>4018</v>
      </c>
      <c r="J1604" s="7">
        <f t="shared" si="461"/>
        <v>9940</v>
      </c>
      <c r="K1604" s="7">
        <f t="shared" si="462"/>
        <v>715.55</v>
      </c>
      <c r="L1604" s="7">
        <f t="shared" si="463"/>
        <v>4256</v>
      </c>
      <c r="M1604" s="7">
        <f t="shared" si="464"/>
        <v>9926</v>
      </c>
      <c r="N1604" s="7">
        <v>1512.45</v>
      </c>
      <c r="O1604" s="7">
        <f>+I1604+J1604+K1604+L1604+M1604+N1604</f>
        <v>30368</v>
      </c>
      <c r="P1604" s="7">
        <v>25</v>
      </c>
      <c r="Q1604" s="7">
        <v>1000</v>
      </c>
      <c r="R1604" s="7">
        <v>120.02</v>
      </c>
      <c r="S1604" s="7">
        <v>0</v>
      </c>
      <c r="T1604" s="7">
        <v>100</v>
      </c>
      <c r="U1604" s="7">
        <f t="shared" si="466"/>
        <v>21136.32479166667</v>
      </c>
      <c r="V1604" s="7">
        <v>0</v>
      </c>
      <c r="W1604" s="7">
        <f t="shared" si="473"/>
        <v>22381.34479166667</v>
      </c>
      <c r="X1604" s="7">
        <f>+I1604+L1604+N1604</f>
        <v>9786.4500000000007</v>
      </c>
      <c r="Y1604" s="7">
        <f>+J1604+M1604</f>
        <v>19866</v>
      </c>
      <c r="Z1604" s="7">
        <f>+G1604-(W1604+X1604)</f>
        <v>107832.20520833333</v>
      </c>
      <c r="AA1604" s="7" t="s">
        <v>222</v>
      </c>
      <c r="AB1604" s="7">
        <v>2022</v>
      </c>
    </row>
    <row r="1605" spans="1:28" x14ac:dyDescent="0.25">
      <c r="A1605" s="7">
        <v>10</v>
      </c>
      <c r="B1605" s="7" t="s">
        <v>123</v>
      </c>
      <c r="C1605" s="7" t="s">
        <v>102</v>
      </c>
      <c r="D1605" s="7" t="s">
        <v>10</v>
      </c>
      <c r="E1605" s="7" t="s">
        <v>829</v>
      </c>
      <c r="F1605" s="7" t="s">
        <v>84</v>
      </c>
      <c r="G1605" s="7">
        <v>145000</v>
      </c>
      <c r="H1605" s="7">
        <f t="shared" si="471"/>
        <v>136430.5</v>
      </c>
      <c r="I1605" s="7">
        <f t="shared" si="472"/>
        <v>4161.5</v>
      </c>
      <c r="J1605" s="7">
        <f t="shared" si="461"/>
        <v>10294.999999999998</v>
      </c>
      <c r="K1605" s="7">
        <f t="shared" si="462"/>
        <v>715.55</v>
      </c>
      <c r="L1605" s="7">
        <f t="shared" si="463"/>
        <v>4408</v>
      </c>
      <c r="M1605" s="7">
        <f t="shared" si="464"/>
        <v>10280.5</v>
      </c>
      <c r="N1605" s="7">
        <v>0</v>
      </c>
      <c r="O1605" s="7">
        <f t="shared" si="465"/>
        <v>29860.549999999996</v>
      </c>
      <c r="P1605" s="7">
        <v>25</v>
      </c>
      <c r="Q1605" s="7">
        <v>6000</v>
      </c>
      <c r="R1605" s="7">
        <v>70.03</v>
      </c>
      <c r="S1605" s="7">
        <v>0</v>
      </c>
      <c r="T1605" s="7">
        <v>100</v>
      </c>
      <c r="U1605" s="7">
        <f t="shared" si="466"/>
        <v>22690.562291666665</v>
      </c>
      <c r="V1605" s="7">
        <v>0</v>
      </c>
      <c r="W1605" s="7">
        <f t="shared" si="473"/>
        <v>28885.592291666664</v>
      </c>
      <c r="X1605" s="7">
        <f t="shared" si="468"/>
        <v>8569.5</v>
      </c>
      <c r="Y1605" s="7">
        <f t="shared" si="469"/>
        <v>20575.5</v>
      </c>
      <c r="Z1605" s="7">
        <f t="shared" si="470"/>
        <v>107544.90770833334</v>
      </c>
      <c r="AA1605" s="7" t="s">
        <v>222</v>
      </c>
      <c r="AB1605" s="7">
        <v>2022</v>
      </c>
    </row>
    <row r="1606" spans="1:28" x14ac:dyDescent="0.25">
      <c r="A1606" s="7">
        <v>11</v>
      </c>
      <c r="B1606" s="7" t="s">
        <v>125</v>
      </c>
      <c r="C1606" s="7" t="s">
        <v>102</v>
      </c>
      <c r="D1606" s="7" t="s">
        <v>94</v>
      </c>
      <c r="E1606" s="7" t="s">
        <v>65</v>
      </c>
      <c r="F1606" s="7" t="s">
        <v>85</v>
      </c>
      <c r="G1606" s="7">
        <v>96000</v>
      </c>
      <c r="H1606" s="7">
        <f t="shared" si="471"/>
        <v>88813.95</v>
      </c>
      <c r="I1606" s="7">
        <f t="shared" si="472"/>
        <v>2755.2</v>
      </c>
      <c r="J1606" s="7">
        <f t="shared" si="461"/>
        <v>6815.9999999999991</v>
      </c>
      <c r="K1606" s="7">
        <f t="shared" si="462"/>
        <v>715.55</v>
      </c>
      <c r="L1606" s="7">
        <f t="shared" si="463"/>
        <v>2918.4</v>
      </c>
      <c r="M1606" s="7">
        <f t="shared" si="464"/>
        <v>6806.4000000000005</v>
      </c>
      <c r="N1606" s="7">
        <v>1512.45</v>
      </c>
      <c r="O1606" s="7">
        <f t="shared" si="465"/>
        <v>21524</v>
      </c>
      <c r="P1606" s="7">
        <v>25</v>
      </c>
      <c r="Q1606" s="7">
        <v>1000</v>
      </c>
      <c r="R1606" s="7">
        <v>20.010000000000002</v>
      </c>
      <c r="S1606" s="7">
        <v>1594.56</v>
      </c>
      <c r="T1606" s="7">
        <v>100</v>
      </c>
      <c r="U1606" s="7">
        <v>12466.01</v>
      </c>
      <c r="V1606" s="7">
        <v>0</v>
      </c>
      <c r="W1606" s="7">
        <f t="shared" si="473"/>
        <v>15205.58</v>
      </c>
      <c r="X1606" s="7">
        <f t="shared" si="468"/>
        <v>7186.05</v>
      </c>
      <c r="Y1606" s="7">
        <f t="shared" si="469"/>
        <v>13622.4</v>
      </c>
      <c r="Z1606" s="7">
        <f t="shared" si="470"/>
        <v>73608.37</v>
      </c>
      <c r="AA1606" s="7" t="s">
        <v>222</v>
      </c>
      <c r="AB1606" s="7">
        <v>2022</v>
      </c>
    </row>
    <row r="1607" spans="1:28" x14ac:dyDescent="0.25">
      <c r="A1607" s="7">
        <v>12</v>
      </c>
      <c r="B1607" s="7" t="s">
        <v>126</v>
      </c>
      <c r="C1607" s="7" t="s">
        <v>103</v>
      </c>
      <c r="D1607" s="7" t="s">
        <v>94</v>
      </c>
      <c r="E1607" s="7" t="s">
        <v>58</v>
      </c>
      <c r="F1607" s="7" t="s">
        <v>84</v>
      </c>
      <c r="G1607" s="7">
        <v>60000</v>
      </c>
      <c r="H1607" s="7">
        <f t="shared" si="471"/>
        <v>56454</v>
      </c>
      <c r="I1607" s="7">
        <f t="shared" si="472"/>
        <v>1722</v>
      </c>
      <c r="J1607" s="7">
        <f t="shared" si="461"/>
        <v>4260</v>
      </c>
      <c r="K1607" s="7">
        <f t="shared" si="462"/>
        <v>660.00000000000011</v>
      </c>
      <c r="L1607" s="7">
        <f t="shared" si="463"/>
        <v>1824</v>
      </c>
      <c r="M1607" s="7">
        <f t="shared" si="464"/>
        <v>4254</v>
      </c>
      <c r="N1607" s="7">
        <v>0</v>
      </c>
      <c r="O1607" s="7">
        <f t="shared" si="465"/>
        <v>12720</v>
      </c>
      <c r="P1607" s="7">
        <v>25</v>
      </c>
      <c r="Q1607" s="7">
        <v>2996.21</v>
      </c>
      <c r="R1607" s="7">
        <v>202.44</v>
      </c>
      <c r="S1607" s="7">
        <v>1594.56</v>
      </c>
      <c r="T1607" s="7">
        <v>100</v>
      </c>
      <c r="U1607" s="7">
        <f t="shared" si="466"/>
        <v>3486.6498333333329</v>
      </c>
      <c r="V1607" s="7">
        <v>0</v>
      </c>
      <c r="W1607" s="7">
        <f t="shared" si="473"/>
        <v>8404.8598333333321</v>
      </c>
      <c r="X1607" s="7">
        <f t="shared" si="468"/>
        <v>3546</v>
      </c>
      <c r="Y1607" s="7">
        <f t="shared" si="469"/>
        <v>8514</v>
      </c>
      <c r="Z1607" s="7">
        <f t="shared" si="470"/>
        <v>48049.140166666664</v>
      </c>
      <c r="AA1607" s="7" t="s">
        <v>222</v>
      </c>
      <c r="AB1607" s="7">
        <v>2022</v>
      </c>
    </row>
    <row r="1608" spans="1:28" x14ac:dyDescent="0.25">
      <c r="A1608" s="7">
        <v>13</v>
      </c>
      <c r="B1608" s="7" t="s">
        <v>128</v>
      </c>
      <c r="C1608" s="7" t="s">
        <v>102</v>
      </c>
      <c r="D1608" s="7" t="s">
        <v>12</v>
      </c>
      <c r="E1608" s="7" t="s">
        <v>35</v>
      </c>
      <c r="F1608" s="7" t="s">
        <v>84</v>
      </c>
      <c r="G1608" s="7">
        <v>116000</v>
      </c>
      <c r="H1608" s="7">
        <f t="shared" si="471"/>
        <v>106119.5</v>
      </c>
      <c r="I1608" s="7">
        <f t="shared" si="472"/>
        <v>3329.2</v>
      </c>
      <c r="J1608" s="7">
        <f t="shared" si="461"/>
        <v>8236</v>
      </c>
      <c r="K1608" s="7">
        <f t="shared" si="462"/>
        <v>715.55</v>
      </c>
      <c r="L1608" s="7">
        <f t="shared" si="463"/>
        <v>3526.4</v>
      </c>
      <c r="M1608" s="7">
        <f t="shared" si="464"/>
        <v>8224.4</v>
      </c>
      <c r="N1608" s="7">
        <v>3024.9</v>
      </c>
      <c r="O1608" s="7">
        <f t="shared" si="465"/>
        <v>27056.45</v>
      </c>
      <c r="P1608" s="7">
        <v>25</v>
      </c>
      <c r="Q1608" s="7">
        <v>0</v>
      </c>
      <c r="R1608" s="7">
        <v>200.02</v>
      </c>
      <c r="S1608" s="7">
        <v>2391.84</v>
      </c>
      <c r="T1608" s="7">
        <v>100</v>
      </c>
      <c r="U1608" s="7">
        <f t="shared" si="466"/>
        <v>15112.812291666667</v>
      </c>
      <c r="V1608" s="7">
        <v>0</v>
      </c>
      <c r="W1608" s="7">
        <f>P1608+Q1608+R1608+S1608+T1608+U1608-(V1608)</f>
        <v>17829.672291666666</v>
      </c>
      <c r="X1608" s="7">
        <f t="shared" si="468"/>
        <v>9880.5</v>
      </c>
      <c r="Y1608" s="7">
        <f t="shared" si="469"/>
        <v>16460.400000000001</v>
      </c>
      <c r="Z1608" s="7">
        <f t="shared" si="470"/>
        <v>88289.827708333338</v>
      </c>
      <c r="AA1608" s="7" t="s">
        <v>222</v>
      </c>
      <c r="AB1608" s="7">
        <v>2022</v>
      </c>
    </row>
    <row r="1609" spans="1:28" x14ac:dyDescent="0.25">
      <c r="A1609" s="7">
        <v>14</v>
      </c>
      <c r="B1609" s="7" t="s">
        <v>129</v>
      </c>
      <c r="C1609" s="7" t="s">
        <v>102</v>
      </c>
      <c r="D1609" s="7" t="s">
        <v>16</v>
      </c>
      <c r="E1609" s="7" t="s">
        <v>79</v>
      </c>
      <c r="F1609" s="7" t="s">
        <v>84</v>
      </c>
      <c r="G1609" s="7">
        <v>80000</v>
      </c>
      <c r="H1609" s="7">
        <f t="shared" si="471"/>
        <v>75272</v>
      </c>
      <c r="I1609" s="7">
        <f t="shared" si="472"/>
        <v>2296</v>
      </c>
      <c r="J1609" s="7">
        <f t="shared" si="461"/>
        <v>5679.9999999999991</v>
      </c>
      <c r="K1609" s="7">
        <f t="shared" si="462"/>
        <v>715.55</v>
      </c>
      <c r="L1609" s="7">
        <f t="shared" si="463"/>
        <v>2432</v>
      </c>
      <c r="M1609" s="7">
        <f t="shared" si="464"/>
        <v>5672</v>
      </c>
      <c r="N1609" s="7">
        <v>0</v>
      </c>
      <c r="O1609" s="7">
        <f t="shared" si="465"/>
        <v>16795.55</v>
      </c>
      <c r="P1609" s="7">
        <v>25</v>
      </c>
      <c r="Q1609" s="7">
        <v>1066.1199999999999</v>
      </c>
      <c r="R1609" s="7">
        <v>235.64</v>
      </c>
      <c r="S1609" s="7">
        <v>0</v>
      </c>
      <c r="T1609" s="7">
        <v>100</v>
      </c>
      <c r="U1609" s="7">
        <f t="shared" si="466"/>
        <v>7400.9372916666662</v>
      </c>
      <c r="V1609" s="7">
        <v>0</v>
      </c>
      <c r="W1609" s="7">
        <f t="shared" ref="W1609:W1611" si="474">P1609+Q1609+R1609+S1609+T1609+U1609-(V1609)</f>
        <v>8827.6972916666655</v>
      </c>
      <c r="X1609" s="7">
        <f t="shared" si="468"/>
        <v>4728</v>
      </c>
      <c r="Y1609" s="7">
        <f t="shared" si="469"/>
        <v>11352</v>
      </c>
      <c r="Z1609" s="7">
        <f t="shared" si="470"/>
        <v>66444.302708333329</v>
      </c>
      <c r="AA1609" s="7" t="s">
        <v>222</v>
      </c>
      <c r="AB1609" s="7">
        <v>2022</v>
      </c>
    </row>
    <row r="1610" spans="1:28" x14ac:dyDescent="0.25">
      <c r="A1610" s="7">
        <v>15</v>
      </c>
      <c r="B1610" s="7" t="s">
        <v>130</v>
      </c>
      <c r="C1610" s="7" t="s">
        <v>102</v>
      </c>
      <c r="D1610" s="7" t="s">
        <v>16</v>
      </c>
      <c r="E1610" s="7" t="s">
        <v>61</v>
      </c>
      <c r="F1610" s="7" t="s">
        <v>84</v>
      </c>
      <c r="G1610" s="7">
        <v>80000</v>
      </c>
      <c r="H1610" s="7">
        <f t="shared" si="471"/>
        <v>70734.649999999994</v>
      </c>
      <c r="I1610" s="7">
        <f t="shared" si="472"/>
        <v>2296</v>
      </c>
      <c r="J1610" s="7">
        <f t="shared" si="461"/>
        <v>5679.9999999999991</v>
      </c>
      <c r="K1610" s="7">
        <f t="shared" si="462"/>
        <v>715.55</v>
      </c>
      <c r="L1610" s="7">
        <f t="shared" si="463"/>
        <v>2432</v>
      </c>
      <c r="M1610" s="7">
        <f t="shared" si="464"/>
        <v>5672</v>
      </c>
      <c r="N1610" s="7">
        <v>4537.3500000000004</v>
      </c>
      <c r="O1610" s="7">
        <f t="shared" si="465"/>
        <v>21332.9</v>
      </c>
      <c r="P1610" s="7">
        <v>25</v>
      </c>
      <c r="Q1610" s="7">
        <v>1200</v>
      </c>
      <c r="R1610" s="7">
        <v>320.02</v>
      </c>
      <c r="S1610" s="7">
        <v>3189.12</v>
      </c>
      <c r="T1610" s="7">
        <v>100</v>
      </c>
      <c r="U1610" s="7">
        <f t="shared" si="466"/>
        <v>6342.7798333333312</v>
      </c>
      <c r="V1610" s="7">
        <v>0</v>
      </c>
      <c r="W1610" s="7">
        <f t="shared" si="474"/>
        <v>11176.91983333333</v>
      </c>
      <c r="X1610" s="7">
        <f t="shared" si="468"/>
        <v>9265.35</v>
      </c>
      <c r="Y1610" s="7">
        <f t="shared" si="469"/>
        <v>11352</v>
      </c>
      <c r="Z1610" s="7">
        <f t="shared" si="470"/>
        <v>59557.730166666668</v>
      </c>
      <c r="AA1610" s="7" t="s">
        <v>222</v>
      </c>
      <c r="AB1610" s="7">
        <v>2022</v>
      </c>
    </row>
    <row r="1611" spans="1:28" x14ac:dyDescent="0.25">
      <c r="A1611" s="7">
        <v>16</v>
      </c>
      <c r="B1611" s="7" t="s">
        <v>131</v>
      </c>
      <c r="C1611" s="7" t="s">
        <v>102</v>
      </c>
      <c r="D1611" s="7" t="s">
        <v>6</v>
      </c>
      <c r="E1611" s="7" t="s">
        <v>830</v>
      </c>
      <c r="F1611" s="7" t="s">
        <v>84</v>
      </c>
      <c r="G1611" s="7">
        <v>95000</v>
      </c>
      <c r="H1611" s="7">
        <f t="shared" si="471"/>
        <v>86360.6</v>
      </c>
      <c r="I1611" s="7">
        <f t="shared" si="472"/>
        <v>2726.5</v>
      </c>
      <c r="J1611" s="7">
        <f t="shared" si="461"/>
        <v>6744.9999999999991</v>
      </c>
      <c r="K1611" s="7">
        <f t="shared" si="462"/>
        <v>715.55</v>
      </c>
      <c r="L1611" s="7">
        <f t="shared" si="463"/>
        <v>2888</v>
      </c>
      <c r="M1611" s="7">
        <f t="shared" si="464"/>
        <v>6735.5</v>
      </c>
      <c r="N1611" s="7">
        <v>3024.9</v>
      </c>
      <c r="O1611" s="7">
        <f t="shared" si="465"/>
        <v>22835.45</v>
      </c>
      <c r="P1611" s="7">
        <v>25</v>
      </c>
      <c r="Q1611" s="7">
        <v>0</v>
      </c>
      <c r="R1611" s="7">
        <v>150.02000000000001</v>
      </c>
      <c r="S1611" s="7">
        <v>8500</v>
      </c>
      <c r="T1611" s="7">
        <v>100</v>
      </c>
      <c r="U1611" s="7">
        <f t="shared" si="466"/>
        <v>10173.087291666669</v>
      </c>
      <c r="V1611" s="7">
        <v>0</v>
      </c>
      <c r="W1611" s="7">
        <f t="shared" si="474"/>
        <v>18948.107291666667</v>
      </c>
      <c r="X1611" s="7">
        <f t="shared" si="468"/>
        <v>8639.4</v>
      </c>
      <c r="Y1611" s="7">
        <f t="shared" si="469"/>
        <v>13480.5</v>
      </c>
      <c r="Z1611" s="7">
        <f t="shared" si="470"/>
        <v>67412.492708333331</v>
      </c>
      <c r="AA1611" s="7" t="s">
        <v>222</v>
      </c>
      <c r="AB1611" s="7">
        <v>2022</v>
      </c>
    </row>
    <row r="1612" spans="1:28" x14ac:dyDescent="0.25">
      <c r="A1612" s="7">
        <v>17</v>
      </c>
      <c r="B1612" s="7" t="s">
        <v>132</v>
      </c>
      <c r="C1612" s="7" t="s">
        <v>102</v>
      </c>
      <c r="D1612" s="7" t="s">
        <v>4</v>
      </c>
      <c r="E1612" s="7" t="s">
        <v>24</v>
      </c>
      <c r="F1612" s="7" t="s">
        <v>84</v>
      </c>
      <c r="G1612" s="7">
        <v>95000</v>
      </c>
      <c r="H1612" s="7">
        <f t="shared" si="471"/>
        <v>86360.6</v>
      </c>
      <c r="I1612" s="7">
        <f t="shared" si="472"/>
        <v>2726.5</v>
      </c>
      <c r="J1612" s="7">
        <f t="shared" si="461"/>
        <v>6744.9999999999991</v>
      </c>
      <c r="K1612" s="7">
        <f t="shared" si="462"/>
        <v>715.55</v>
      </c>
      <c r="L1612" s="7">
        <f t="shared" si="463"/>
        <v>2888</v>
      </c>
      <c r="M1612" s="7">
        <f t="shared" si="464"/>
        <v>6735.5</v>
      </c>
      <c r="N1612" s="7">
        <v>3024.9</v>
      </c>
      <c r="O1612" s="7">
        <f t="shared" si="465"/>
        <v>22835.45</v>
      </c>
      <c r="P1612" s="7">
        <v>25</v>
      </c>
      <c r="Q1612" s="7">
        <v>10686.79</v>
      </c>
      <c r="R1612" s="7">
        <v>180.63</v>
      </c>
      <c r="S1612" s="7">
        <v>3189.12</v>
      </c>
      <c r="T1612" s="7">
        <v>100</v>
      </c>
      <c r="U1612" s="7">
        <f t="shared" si="466"/>
        <v>10173.087291666669</v>
      </c>
      <c r="V1612" s="7">
        <v>0</v>
      </c>
      <c r="W1612" s="7">
        <f t="shared" si="467"/>
        <v>24354.627291666671</v>
      </c>
      <c r="X1612" s="7">
        <f t="shared" si="468"/>
        <v>8639.4</v>
      </c>
      <c r="Y1612" s="7">
        <f>+J1612++K1612+M1612</f>
        <v>14196.05</v>
      </c>
      <c r="Z1612" s="7">
        <f t="shared" si="470"/>
        <v>62005.972708333327</v>
      </c>
      <c r="AA1612" s="7" t="s">
        <v>222</v>
      </c>
      <c r="AB1612" s="7">
        <v>2022</v>
      </c>
    </row>
    <row r="1613" spans="1:28" x14ac:dyDescent="0.25">
      <c r="A1613" s="7">
        <v>18</v>
      </c>
      <c r="B1613" s="7" t="s">
        <v>133</v>
      </c>
      <c r="C1613" s="7" t="s">
        <v>103</v>
      </c>
      <c r="D1613" s="7" t="s">
        <v>831</v>
      </c>
      <c r="E1613" s="7" t="s">
        <v>832</v>
      </c>
      <c r="F1613" s="7" t="s">
        <v>84</v>
      </c>
      <c r="G1613" s="7">
        <v>95000</v>
      </c>
      <c r="H1613" s="7">
        <f t="shared" si="471"/>
        <v>89385.5</v>
      </c>
      <c r="I1613" s="7">
        <f t="shared" si="472"/>
        <v>2726.5</v>
      </c>
      <c r="J1613" s="7">
        <f t="shared" si="461"/>
        <v>6744.9999999999991</v>
      </c>
      <c r="K1613" s="7">
        <f t="shared" si="462"/>
        <v>715.55</v>
      </c>
      <c r="L1613" s="7">
        <f t="shared" si="463"/>
        <v>2888</v>
      </c>
      <c r="M1613" s="7">
        <f t="shared" si="464"/>
        <v>6735.5</v>
      </c>
      <c r="N1613" s="7">
        <v>0</v>
      </c>
      <c r="O1613" s="7">
        <f t="shared" si="465"/>
        <v>19810.55</v>
      </c>
      <c r="P1613" s="7">
        <v>25</v>
      </c>
      <c r="Q1613" s="7">
        <v>200</v>
      </c>
      <c r="R1613" s="7">
        <v>220.05</v>
      </c>
      <c r="S1613" s="7">
        <v>0</v>
      </c>
      <c r="T1613" s="7">
        <v>100</v>
      </c>
      <c r="U1613" s="7">
        <f t="shared" si="466"/>
        <v>10929.312291666667</v>
      </c>
      <c r="V1613" s="7">
        <v>0</v>
      </c>
      <c r="W1613" s="7">
        <f t="shared" si="467"/>
        <v>11474.362291666666</v>
      </c>
      <c r="X1613" s="7">
        <f t="shared" si="468"/>
        <v>5614.5</v>
      </c>
      <c r="Y1613" s="7">
        <f t="shared" ref="Y1613:Y1676" si="475">+J1613+M1613</f>
        <v>13480.5</v>
      </c>
      <c r="Z1613" s="7">
        <f t="shared" si="470"/>
        <v>77911.137708333335</v>
      </c>
      <c r="AA1613" s="7" t="s">
        <v>222</v>
      </c>
      <c r="AB1613" s="7">
        <v>2022</v>
      </c>
    </row>
    <row r="1614" spans="1:28" x14ac:dyDescent="0.25">
      <c r="A1614" s="7">
        <v>19</v>
      </c>
      <c r="B1614" s="7" t="s">
        <v>134</v>
      </c>
      <c r="C1614" s="7" t="s">
        <v>102</v>
      </c>
      <c r="D1614" s="7" t="s">
        <v>16</v>
      </c>
      <c r="E1614" s="7" t="s">
        <v>45</v>
      </c>
      <c r="F1614" s="7" t="s">
        <v>84</v>
      </c>
      <c r="G1614" s="7">
        <v>80000</v>
      </c>
      <c r="H1614" s="7">
        <f t="shared" si="471"/>
        <v>73759.55</v>
      </c>
      <c r="I1614" s="7">
        <f t="shared" si="472"/>
        <v>2296</v>
      </c>
      <c r="J1614" s="7">
        <f t="shared" si="461"/>
        <v>5679.9999999999991</v>
      </c>
      <c r="K1614" s="7">
        <f t="shared" si="462"/>
        <v>715.55</v>
      </c>
      <c r="L1614" s="7">
        <f t="shared" si="463"/>
        <v>2432</v>
      </c>
      <c r="M1614" s="7">
        <f t="shared" si="464"/>
        <v>5672</v>
      </c>
      <c r="N1614" s="7">
        <v>1512.45</v>
      </c>
      <c r="O1614" s="7">
        <f t="shared" si="465"/>
        <v>18308</v>
      </c>
      <c r="P1614" s="7">
        <v>25</v>
      </c>
      <c r="Q1614" s="7">
        <v>0</v>
      </c>
      <c r="R1614" s="7">
        <v>280.02999999999997</v>
      </c>
      <c r="S1614" s="7">
        <v>2391.84</v>
      </c>
      <c r="T1614" s="7">
        <v>100</v>
      </c>
      <c r="U1614" s="7">
        <f t="shared" si="466"/>
        <v>7022.8247916666687</v>
      </c>
      <c r="V1614" s="7">
        <v>804.67</v>
      </c>
      <c r="W1614" s="7">
        <f t="shared" si="467"/>
        <v>9819.6947916666686</v>
      </c>
      <c r="X1614" s="7">
        <f t="shared" si="468"/>
        <v>6240.45</v>
      </c>
      <c r="Y1614" s="7">
        <f t="shared" si="475"/>
        <v>11352</v>
      </c>
      <c r="Z1614" s="7">
        <f t="shared" si="470"/>
        <v>63939.855208333334</v>
      </c>
      <c r="AA1614" s="7" t="s">
        <v>222</v>
      </c>
      <c r="AB1614" s="7">
        <v>2022</v>
      </c>
    </row>
    <row r="1615" spans="1:28" x14ac:dyDescent="0.25">
      <c r="A1615" s="7">
        <v>20</v>
      </c>
      <c r="B1615" s="7" t="s">
        <v>140</v>
      </c>
      <c r="C1615" s="7" t="s">
        <v>102</v>
      </c>
      <c r="D1615" s="7" t="s">
        <v>826</v>
      </c>
      <c r="E1615" s="7" t="s">
        <v>29</v>
      </c>
      <c r="F1615" s="7" t="s">
        <v>99</v>
      </c>
      <c r="G1615" s="7">
        <v>130000</v>
      </c>
      <c r="H1615" s="7">
        <f t="shared" si="471"/>
        <v>122317</v>
      </c>
      <c r="I1615" s="7">
        <f t="shared" si="472"/>
        <v>3731</v>
      </c>
      <c r="J1615" s="7">
        <f t="shared" si="461"/>
        <v>9230</v>
      </c>
      <c r="K1615" s="7">
        <f t="shared" si="462"/>
        <v>715.55</v>
      </c>
      <c r="L1615" s="7">
        <f t="shared" si="463"/>
        <v>3952</v>
      </c>
      <c r="M1615" s="7">
        <f t="shared" si="464"/>
        <v>9217</v>
      </c>
      <c r="N1615" s="7">
        <v>0</v>
      </c>
      <c r="O1615" s="7">
        <f t="shared" si="465"/>
        <v>26845.55</v>
      </c>
      <c r="P1615" s="7">
        <v>25</v>
      </c>
      <c r="Q1615" s="7">
        <v>0</v>
      </c>
      <c r="R1615" s="7">
        <v>0</v>
      </c>
      <c r="S1615" s="7">
        <v>797.28</v>
      </c>
      <c r="T1615" s="7">
        <v>100</v>
      </c>
      <c r="U1615" s="7">
        <f t="shared" si="466"/>
        <v>19162.187291666665</v>
      </c>
      <c r="V1615" s="7">
        <v>0</v>
      </c>
      <c r="W1615" s="7">
        <f t="shared" si="467"/>
        <v>20084.467291666664</v>
      </c>
      <c r="X1615" s="7">
        <f t="shared" si="468"/>
        <v>7683</v>
      </c>
      <c r="Y1615" s="7">
        <f t="shared" si="475"/>
        <v>18447</v>
      </c>
      <c r="Z1615" s="7">
        <f t="shared" si="470"/>
        <v>102232.53270833334</v>
      </c>
      <c r="AA1615" s="7" t="s">
        <v>222</v>
      </c>
      <c r="AB1615" s="7">
        <v>2022</v>
      </c>
    </row>
    <row r="1616" spans="1:28" x14ac:dyDescent="0.25">
      <c r="A1616" s="7">
        <v>21</v>
      </c>
      <c r="B1616" s="7" t="s">
        <v>144</v>
      </c>
      <c r="C1616" s="7" t="s">
        <v>103</v>
      </c>
      <c r="D1616" s="7" t="s">
        <v>10</v>
      </c>
      <c r="E1616" s="7" t="s">
        <v>40</v>
      </c>
      <c r="F1616" s="7" t="s">
        <v>85</v>
      </c>
      <c r="G1616" s="7">
        <v>80000</v>
      </c>
      <c r="H1616" s="7">
        <f t="shared" si="471"/>
        <v>73759.55</v>
      </c>
      <c r="I1616" s="7">
        <f t="shared" si="472"/>
        <v>2296</v>
      </c>
      <c r="J1616" s="7">
        <f t="shared" si="461"/>
        <v>5679.9999999999991</v>
      </c>
      <c r="K1616" s="7">
        <f t="shared" si="462"/>
        <v>715.55</v>
      </c>
      <c r="L1616" s="7">
        <f t="shared" si="463"/>
        <v>2432</v>
      </c>
      <c r="M1616" s="7">
        <f t="shared" si="464"/>
        <v>5672</v>
      </c>
      <c r="N1616" s="7">
        <v>1512.45</v>
      </c>
      <c r="O1616" s="7">
        <f t="shared" si="465"/>
        <v>18308</v>
      </c>
      <c r="P1616" s="7">
        <v>25</v>
      </c>
      <c r="Q1616" s="7">
        <v>0</v>
      </c>
      <c r="R1616" s="7">
        <v>110.63</v>
      </c>
      <c r="S1616" s="7">
        <v>3189.12</v>
      </c>
      <c r="T1616" s="7">
        <v>100</v>
      </c>
      <c r="U1616" s="7">
        <v>18272.759999999998</v>
      </c>
      <c r="V1616" s="7">
        <v>0</v>
      </c>
      <c r="W1616" s="7">
        <f t="shared" ref="W1616:W1621" si="476">P1616+Q1616+R1616+S1616+T1616+U1616-(V1616)</f>
        <v>21697.51</v>
      </c>
      <c r="X1616" s="7">
        <f t="shared" si="468"/>
        <v>6240.45</v>
      </c>
      <c r="Y1616" s="7">
        <f t="shared" si="475"/>
        <v>11352</v>
      </c>
      <c r="Z1616" s="7">
        <f t="shared" si="470"/>
        <v>52062.04</v>
      </c>
      <c r="AA1616" s="7" t="s">
        <v>222</v>
      </c>
      <c r="AB1616" s="7">
        <v>2022</v>
      </c>
    </row>
    <row r="1617" spans="1:28" x14ac:dyDescent="0.25">
      <c r="A1617" s="7">
        <v>22</v>
      </c>
      <c r="B1617" s="7" t="s">
        <v>145</v>
      </c>
      <c r="C1617" s="7" t="s">
        <v>102</v>
      </c>
      <c r="D1617" s="7" t="s">
        <v>10</v>
      </c>
      <c r="E1617" s="7" t="s">
        <v>50</v>
      </c>
      <c r="F1617" s="7" t="s">
        <v>84</v>
      </c>
      <c r="G1617" s="7">
        <v>95000</v>
      </c>
      <c r="H1617" s="7">
        <f t="shared" si="471"/>
        <v>86360.6</v>
      </c>
      <c r="I1617" s="7">
        <f t="shared" si="472"/>
        <v>2726.5</v>
      </c>
      <c r="J1617" s="7">
        <f t="shared" si="461"/>
        <v>6744.9999999999991</v>
      </c>
      <c r="K1617" s="7">
        <f t="shared" si="462"/>
        <v>715.55</v>
      </c>
      <c r="L1617" s="7">
        <f t="shared" si="463"/>
        <v>2888</v>
      </c>
      <c r="M1617" s="7">
        <f t="shared" si="464"/>
        <v>6735.5</v>
      </c>
      <c r="N1617" s="7">
        <v>3024.9</v>
      </c>
      <c r="O1617" s="7">
        <f t="shared" si="465"/>
        <v>22835.45</v>
      </c>
      <c r="P1617" s="7">
        <v>25</v>
      </c>
      <c r="Q1617" s="7">
        <v>0</v>
      </c>
      <c r="R1617" s="7">
        <v>0</v>
      </c>
      <c r="S1617" s="7">
        <v>0</v>
      </c>
      <c r="T1617" s="7">
        <v>100</v>
      </c>
      <c r="U1617" s="7">
        <f t="shared" si="466"/>
        <v>10173.087291666669</v>
      </c>
      <c r="V1617" s="7">
        <v>0</v>
      </c>
      <c r="W1617" s="7">
        <f t="shared" si="476"/>
        <v>10298.087291666669</v>
      </c>
      <c r="X1617" s="7">
        <f t="shared" si="468"/>
        <v>8639.4</v>
      </c>
      <c r="Y1617" s="7">
        <f t="shared" si="475"/>
        <v>13480.5</v>
      </c>
      <c r="Z1617" s="7">
        <f t="shared" si="470"/>
        <v>76062.512708333335</v>
      </c>
      <c r="AA1617" s="7" t="s">
        <v>222</v>
      </c>
      <c r="AB1617" s="7">
        <v>2022</v>
      </c>
    </row>
    <row r="1618" spans="1:28" x14ac:dyDescent="0.25">
      <c r="A1618" s="7">
        <v>23</v>
      </c>
      <c r="B1618" s="7" t="s">
        <v>146</v>
      </c>
      <c r="C1618" s="7" t="s">
        <v>102</v>
      </c>
      <c r="D1618" s="7" t="s">
        <v>10</v>
      </c>
      <c r="E1618" s="7" t="s">
        <v>44</v>
      </c>
      <c r="F1618" s="7" t="s">
        <v>84</v>
      </c>
      <c r="G1618" s="7">
        <v>80000</v>
      </c>
      <c r="H1618" s="7">
        <f t="shared" si="471"/>
        <v>75272</v>
      </c>
      <c r="I1618" s="7">
        <f t="shared" si="472"/>
        <v>2296</v>
      </c>
      <c r="J1618" s="7">
        <f t="shared" si="461"/>
        <v>5679.9999999999991</v>
      </c>
      <c r="K1618" s="7">
        <f t="shared" si="462"/>
        <v>715.55</v>
      </c>
      <c r="L1618" s="7">
        <f t="shared" si="463"/>
        <v>2432</v>
      </c>
      <c r="M1618" s="7">
        <f t="shared" si="464"/>
        <v>5672</v>
      </c>
      <c r="N1618" s="7">
        <v>0</v>
      </c>
      <c r="O1618" s="7">
        <f t="shared" si="465"/>
        <v>16795.55</v>
      </c>
      <c r="P1618" s="7">
        <v>25</v>
      </c>
      <c r="Q1618" s="7">
        <v>0</v>
      </c>
      <c r="R1618" s="7">
        <v>990.65</v>
      </c>
      <c r="S1618" s="7">
        <v>398.64</v>
      </c>
      <c r="T1618" s="7">
        <v>100</v>
      </c>
      <c r="U1618" s="7">
        <f t="shared" si="466"/>
        <v>7400.9372916666662</v>
      </c>
      <c r="V1618" s="7">
        <v>0</v>
      </c>
      <c r="W1618" s="7">
        <f t="shared" si="476"/>
        <v>8915.2272916666661</v>
      </c>
      <c r="X1618" s="7">
        <f t="shared" si="468"/>
        <v>4728</v>
      </c>
      <c r="Y1618" s="7">
        <f t="shared" si="475"/>
        <v>11352</v>
      </c>
      <c r="Z1618" s="7">
        <f t="shared" si="470"/>
        <v>66356.77270833333</v>
      </c>
      <c r="AA1618" s="7" t="s">
        <v>222</v>
      </c>
      <c r="AB1618" s="7">
        <v>2022</v>
      </c>
    </row>
    <row r="1619" spans="1:28" x14ac:dyDescent="0.25">
      <c r="A1619" s="7">
        <v>24</v>
      </c>
      <c r="B1619" s="7" t="s">
        <v>147</v>
      </c>
      <c r="C1619" s="7" t="s">
        <v>102</v>
      </c>
      <c r="D1619" s="7" t="s">
        <v>10</v>
      </c>
      <c r="E1619" s="7" t="s">
        <v>44</v>
      </c>
      <c r="F1619" s="7" t="s">
        <v>84</v>
      </c>
      <c r="G1619" s="7">
        <v>80000</v>
      </c>
      <c r="H1619" s="7">
        <f t="shared" si="471"/>
        <v>75272</v>
      </c>
      <c r="I1619" s="7">
        <f t="shared" si="472"/>
        <v>2296</v>
      </c>
      <c r="J1619" s="7">
        <f t="shared" si="461"/>
        <v>5679.9999999999991</v>
      </c>
      <c r="K1619" s="7">
        <f t="shared" si="462"/>
        <v>715.55</v>
      </c>
      <c r="L1619" s="7">
        <f t="shared" si="463"/>
        <v>2432</v>
      </c>
      <c r="M1619" s="7">
        <f t="shared" si="464"/>
        <v>5672</v>
      </c>
      <c r="N1619" s="7">
        <v>0</v>
      </c>
      <c r="O1619" s="7">
        <f t="shared" si="465"/>
        <v>16795.55</v>
      </c>
      <c r="P1619" s="7">
        <v>25</v>
      </c>
      <c r="Q1619" s="7">
        <v>0</v>
      </c>
      <c r="R1619" s="7">
        <v>309.79000000000002</v>
      </c>
      <c r="S1619" s="7">
        <v>398.64</v>
      </c>
      <c r="T1619" s="7">
        <v>100</v>
      </c>
      <c r="U1619" s="7">
        <f t="shared" si="466"/>
        <v>7400.9372916666662</v>
      </c>
      <c r="V1619" s="7">
        <v>0</v>
      </c>
      <c r="W1619" s="7">
        <f t="shared" si="476"/>
        <v>8234.3672916666656</v>
      </c>
      <c r="X1619" s="7">
        <f t="shared" si="468"/>
        <v>4728</v>
      </c>
      <c r="Y1619" s="7">
        <f t="shared" si="475"/>
        <v>11352</v>
      </c>
      <c r="Z1619" s="7">
        <f t="shared" si="470"/>
        <v>67037.632708333331</v>
      </c>
      <c r="AA1619" s="7" t="s">
        <v>222</v>
      </c>
      <c r="AB1619" s="7">
        <v>2022</v>
      </c>
    </row>
    <row r="1620" spans="1:28" x14ac:dyDescent="0.25">
      <c r="A1620" s="7">
        <v>25</v>
      </c>
      <c r="B1620" s="7" t="s">
        <v>148</v>
      </c>
      <c r="C1620" s="7" t="s">
        <v>103</v>
      </c>
      <c r="D1620" s="7" t="s">
        <v>10</v>
      </c>
      <c r="E1620" s="7" t="s">
        <v>44</v>
      </c>
      <c r="F1620" s="7" t="s">
        <v>84</v>
      </c>
      <c r="G1620" s="7">
        <v>80000</v>
      </c>
      <c r="H1620" s="7">
        <f t="shared" si="471"/>
        <v>75272</v>
      </c>
      <c r="I1620" s="7">
        <f t="shared" si="472"/>
        <v>2296</v>
      </c>
      <c r="J1620" s="7">
        <f t="shared" si="461"/>
        <v>5679.9999999999991</v>
      </c>
      <c r="K1620" s="7">
        <f t="shared" si="462"/>
        <v>715.55</v>
      </c>
      <c r="L1620" s="7">
        <f t="shared" si="463"/>
        <v>2432</v>
      </c>
      <c r="M1620" s="7">
        <f t="shared" si="464"/>
        <v>5672</v>
      </c>
      <c r="N1620" s="7">
        <v>0</v>
      </c>
      <c r="O1620" s="7">
        <f t="shared" si="465"/>
        <v>16795.55</v>
      </c>
      <c r="P1620" s="7">
        <v>25</v>
      </c>
      <c r="Q1620" s="7">
        <v>0</v>
      </c>
      <c r="R1620" s="7">
        <v>110.04</v>
      </c>
      <c r="S1620" s="7">
        <v>2391.84</v>
      </c>
      <c r="T1620" s="7">
        <v>100</v>
      </c>
      <c r="U1620" s="7">
        <f t="shared" si="466"/>
        <v>7400.9372916666662</v>
      </c>
      <c r="V1620" s="7">
        <v>0</v>
      </c>
      <c r="W1620" s="7">
        <f t="shared" si="476"/>
        <v>10027.817291666666</v>
      </c>
      <c r="X1620" s="7">
        <f t="shared" si="468"/>
        <v>4728</v>
      </c>
      <c r="Y1620" s="7">
        <f t="shared" si="475"/>
        <v>11352</v>
      </c>
      <c r="Z1620" s="7">
        <f t="shared" si="470"/>
        <v>65244.182708333334</v>
      </c>
      <c r="AA1620" s="7" t="s">
        <v>222</v>
      </c>
      <c r="AB1620" s="7">
        <v>2022</v>
      </c>
    </row>
    <row r="1621" spans="1:28" x14ac:dyDescent="0.25">
      <c r="A1621" s="7">
        <v>26</v>
      </c>
      <c r="B1621" s="7" t="s">
        <v>149</v>
      </c>
      <c r="C1621" s="7" t="s">
        <v>102</v>
      </c>
      <c r="D1621" s="7" t="s">
        <v>10</v>
      </c>
      <c r="E1621" s="7" t="s">
        <v>43</v>
      </c>
      <c r="F1621" s="7" t="s">
        <v>84</v>
      </c>
      <c r="G1621" s="7">
        <v>95000</v>
      </c>
      <c r="H1621" s="7">
        <f t="shared" si="471"/>
        <v>87873.05</v>
      </c>
      <c r="I1621" s="7">
        <f t="shared" si="472"/>
        <v>2726.5</v>
      </c>
      <c r="J1621" s="7">
        <f t="shared" si="461"/>
        <v>6744.9999999999991</v>
      </c>
      <c r="K1621" s="7">
        <f t="shared" si="462"/>
        <v>715.55</v>
      </c>
      <c r="L1621" s="7">
        <f t="shared" si="463"/>
        <v>2888</v>
      </c>
      <c r="M1621" s="7">
        <f t="shared" si="464"/>
        <v>6735.5</v>
      </c>
      <c r="N1621" s="7">
        <v>1512.45</v>
      </c>
      <c r="O1621" s="7">
        <f t="shared" si="465"/>
        <v>21323</v>
      </c>
      <c r="P1621" s="7">
        <v>25</v>
      </c>
      <c r="Q1621" s="7">
        <v>5000</v>
      </c>
      <c r="R1621" s="7">
        <v>1079.05</v>
      </c>
      <c r="S1621" s="7">
        <v>0</v>
      </c>
      <c r="T1621" s="7">
        <v>100</v>
      </c>
      <c r="U1621" s="7">
        <f t="shared" si="466"/>
        <v>10551.199791666668</v>
      </c>
      <c r="V1621" s="7">
        <v>0</v>
      </c>
      <c r="W1621" s="7">
        <f t="shared" si="476"/>
        <v>16755.249791666669</v>
      </c>
      <c r="X1621" s="7">
        <f t="shared" si="468"/>
        <v>7126.95</v>
      </c>
      <c r="Y1621" s="7">
        <f t="shared" si="475"/>
        <v>13480.5</v>
      </c>
      <c r="Z1621" s="7">
        <f t="shared" si="470"/>
        <v>71117.800208333327</v>
      </c>
      <c r="AA1621" s="7" t="s">
        <v>222</v>
      </c>
      <c r="AB1621" s="7">
        <v>2022</v>
      </c>
    </row>
    <row r="1622" spans="1:28" x14ac:dyDescent="0.25">
      <c r="A1622" s="7">
        <v>27</v>
      </c>
      <c r="B1622" s="7" t="s">
        <v>151</v>
      </c>
      <c r="C1622" s="7" t="s">
        <v>102</v>
      </c>
      <c r="D1622" s="7" t="s">
        <v>793</v>
      </c>
      <c r="E1622" s="7" t="s">
        <v>66</v>
      </c>
      <c r="F1622" s="7" t="s">
        <v>84</v>
      </c>
      <c r="G1622" s="7">
        <v>80000</v>
      </c>
      <c r="H1622" s="7">
        <f t="shared" si="471"/>
        <v>75272</v>
      </c>
      <c r="I1622" s="7">
        <f t="shared" si="472"/>
        <v>2296</v>
      </c>
      <c r="J1622" s="7">
        <f t="shared" si="461"/>
        <v>5679.9999999999991</v>
      </c>
      <c r="K1622" s="7">
        <f t="shared" si="462"/>
        <v>715.55</v>
      </c>
      <c r="L1622" s="7">
        <f t="shared" si="463"/>
        <v>2432</v>
      </c>
      <c r="M1622" s="7">
        <f t="shared" si="464"/>
        <v>5672</v>
      </c>
      <c r="N1622" s="7">
        <v>0</v>
      </c>
      <c r="O1622" s="7">
        <f t="shared" si="465"/>
        <v>16795.55</v>
      </c>
      <c r="P1622" s="7">
        <v>25</v>
      </c>
      <c r="Q1622" s="7">
        <v>4000</v>
      </c>
      <c r="R1622" s="7">
        <v>306.06</v>
      </c>
      <c r="S1622" s="7">
        <v>0</v>
      </c>
      <c r="T1622" s="7">
        <v>100</v>
      </c>
      <c r="U1622" s="7">
        <f t="shared" si="466"/>
        <v>7400.9372916666662</v>
      </c>
      <c r="V1622" s="7">
        <v>0</v>
      </c>
      <c r="W1622" s="7">
        <f t="shared" ref="W1622:W1681" si="477">P1622+Q1622+R1622+S1622+T1622+U1622</f>
        <v>11831.997291666667</v>
      </c>
      <c r="X1622" s="7">
        <f t="shared" si="468"/>
        <v>4728</v>
      </c>
      <c r="Y1622" s="7">
        <f t="shared" si="475"/>
        <v>11352</v>
      </c>
      <c r="Z1622" s="7">
        <f t="shared" si="470"/>
        <v>63440.002708333333</v>
      </c>
      <c r="AA1622" s="7" t="s">
        <v>222</v>
      </c>
      <c r="AB1622" s="7">
        <v>2022</v>
      </c>
    </row>
    <row r="1623" spans="1:28" x14ac:dyDescent="0.25">
      <c r="A1623" s="7">
        <v>28</v>
      </c>
      <c r="B1623" s="7" t="s">
        <v>152</v>
      </c>
      <c r="C1623" s="7" t="s">
        <v>103</v>
      </c>
      <c r="D1623" s="7" t="s">
        <v>21</v>
      </c>
      <c r="E1623" s="7" t="s">
        <v>70</v>
      </c>
      <c r="F1623" s="7" t="s">
        <v>84</v>
      </c>
      <c r="G1623" s="7">
        <v>95000</v>
      </c>
      <c r="H1623" s="7">
        <f t="shared" si="471"/>
        <v>89385.5</v>
      </c>
      <c r="I1623" s="7">
        <f t="shared" si="472"/>
        <v>2726.5</v>
      </c>
      <c r="J1623" s="7">
        <f t="shared" si="461"/>
        <v>6744.9999999999991</v>
      </c>
      <c r="K1623" s="7">
        <f t="shared" si="462"/>
        <v>715.55</v>
      </c>
      <c r="L1623" s="7">
        <f t="shared" si="463"/>
        <v>2888</v>
      </c>
      <c r="M1623" s="7">
        <f t="shared" si="464"/>
        <v>6735.5</v>
      </c>
      <c r="N1623" s="7">
        <v>0</v>
      </c>
      <c r="O1623" s="7">
        <f t="shared" si="465"/>
        <v>19810.55</v>
      </c>
      <c r="P1623" s="7">
        <v>25</v>
      </c>
      <c r="Q1623" s="7">
        <v>500</v>
      </c>
      <c r="R1623" s="7">
        <v>283.04000000000002</v>
      </c>
      <c r="S1623" s="7">
        <v>1594.56</v>
      </c>
      <c r="T1623" s="7">
        <v>100</v>
      </c>
      <c r="U1623" s="7">
        <f t="shared" si="466"/>
        <v>10929.312291666667</v>
      </c>
      <c r="V1623" s="7">
        <v>0</v>
      </c>
      <c r="W1623" s="7">
        <f t="shared" si="477"/>
        <v>13431.912291666667</v>
      </c>
      <c r="X1623" s="7">
        <f t="shared" si="468"/>
        <v>5614.5</v>
      </c>
      <c r="Y1623" s="7">
        <f t="shared" si="475"/>
        <v>13480.5</v>
      </c>
      <c r="Z1623" s="7">
        <f t="shared" si="470"/>
        <v>75953.587708333333</v>
      </c>
      <c r="AA1623" s="7" t="s">
        <v>222</v>
      </c>
      <c r="AB1623" s="7">
        <v>2022</v>
      </c>
    </row>
    <row r="1624" spans="1:28" x14ac:dyDescent="0.25">
      <c r="A1624" s="7">
        <v>29</v>
      </c>
      <c r="B1624" s="7" t="s">
        <v>153</v>
      </c>
      <c r="C1624" s="7" t="s">
        <v>102</v>
      </c>
      <c r="D1624" s="7" t="s">
        <v>17</v>
      </c>
      <c r="E1624" s="7" t="s">
        <v>76</v>
      </c>
      <c r="F1624" s="7" t="s">
        <v>84</v>
      </c>
      <c r="G1624" s="7">
        <v>95000</v>
      </c>
      <c r="H1624" s="7">
        <f t="shared" si="471"/>
        <v>87873.05</v>
      </c>
      <c r="I1624" s="7">
        <f t="shared" si="472"/>
        <v>2726.5</v>
      </c>
      <c r="J1624" s="7">
        <f t="shared" si="461"/>
        <v>6744.9999999999991</v>
      </c>
      <c r="K1624" s="7">
        <f t="shared" si="462"/>
        <v>715.55</v>
      </c>
      <c r="L1624" s="7">
        <f t="shared" si="463"/>
        <v>2888</v>
      </c>
      <c r="M1624" s="7">
        <f t="shared" si="464"/>
        <v>6735.5</v>
      </c>
      <c r="N1624" s="7">
        <v>1512.45</v>
      </c>
      <c r="O1624" s="7">
        <f t="shared" si="465"/>
        <v>21323</v>
      </c>
      <c r="P1624" s="7">
        <v>25</v>
      </c>
      <c r="Q1624" s="7">
        <v>3052.23</v>
      </c>
      <c r="R1624" s="7">
        <v>370.08</v>
      </c>
      <c r="S1624" s="7">
        <v>0</v>
      </c>
      <c r="T1624" s="7">
        <v>100</v>
      </c>
      <c r="U1624" s="7">
        <f t="shared" si="466"/>
        <v>10551.199791666668</v>
      </c>
      <c r="V1624" s="7">
        <v>0</v>
      </c>
      <c r="W1624" s="7">
        <f t="shared" si="477"/>
        <v>14098.509791666667</v>
      </c>
      <c r="X1624" s="7">
        <f t="shared" si="468"/>
        <v>7126.95</v>
      </c>
      <c r="Y1624" s="7">
        <f t="shared" si="475"/>
        <v>13480.5</v>
      </c>
      <c r="Z1624" s="7">
        <f t="shared" si="470"/>
        <v>73774.540208333332</v>
      </c>
      <c r="AA1624" s="7" t="s">
        <v>222</v>
      </c>
      <c r="AB1624" s="7">
        <v>2022</v>
      </c>
    </row>
    <row r="1625" spans="1:28" x14ac:dyDescent="0.25">
      <c r="A1625" s="7">
        <v>30</v>
      </c>
      <c r="B1625" s="7" t="s">
        <v>154</v>
      </c>
      <c r="C1625" s="7" t="s">
        <v>103</v>
      </c>
      <c r="D1625" s="7" t="s">
        <v>800</v>
      </c>
      <c r="E1625" s="7" t="s">
        <v>83</v>
      </c>
      <c r="F1625" s="7" t="s">
        <v>84</v>
      </c>
      <c r="G1625" s="7">
        <v>48000</v>
      </c>
      <c r="H1625" s="7">
        <f t="shared" si="471"/>
        <v>45163.199999999997</v>
      </c>
      <c r="I1625" s="7">
        <f t="shared" si="472"/>
        <v>1377.6</v>
      </c>
      <c r="J1625" s="7">
        <f t="shared" si="461"/>
        <v>3407.9999999999995</v>
      </c>
      <c r="K1625" s="7">
        <f t="shared" si="462"/>
        <v>528</v>
      </c>
      <c r="L1625" s="7">
        <f t="shared" si="463"/>
        <v>1459.2</v>
      </c>
      <c r="M1625" s="7">
        <f t="shared" si="464"/>
        <v>3403.2000000000003</v>
      </c>
      <c r="N1625" s="7">
        <v>0</v>
      </c>
      <c r="O1625" s="7">
        <f t="shared" si="465"/>
        <v>10176</v>
      </c>
      <c r="P1625" s="7">
        <v>25</v>
      </c>
      <c r="Q1625" s="7">
        <v>0</v>
      </c>
      <c r="R1625" s="7">
        <v>280.08999999999997</v>
      </c>
      <c r="S1625" s="7">
        <v>0</v>
      </c>
      <c r="T1625" s="7">
        <v>100</v>
      </c>
      <c r="U1625" s="7">
        <f t="shared" si="466"/>
        <v>1571.7298749999989</v>
      </c>
      <c r="V1625" s="7">
        <v>0</v>
      </c>
      <c r="W1625" s="7">
        <f t="shared" si="477"/>
        <v>1976.8198749999988</v>
      </c>
      <c r="X1625" s="7">
        <f t="shared" si="468"/>
        <v>2836.8</v>
      </c>
      <c r="Y1625" s="7">
        <f t="shared" si="475"/>
        <v>6811.2</v>
      </c>
      <c r="Z1625" s="7">
        <f t="shared" si="470"/>
        <v>43186.380125000003</v>
      </c>
      <c r="AA1625" s="7" t="s">
        <v>222</v>
      </c>
      <c r="AB1625" s="7">
        <v>2022</v>
      </c>
    </row>
    <row r="1626" spans="1:28" x14ac:dyDescent="0.25">
      <c r="A1626" s="7">
        <v>31</v>
      </c>
      <c r="B1626" s="7" t="s">
        <v>155</v>
      </c>
      <c r="C1626" s="7" t="s">
        <v>103</v>
      </c>
      <c r="D1626" s="7" t="s">
        <v>793</v>
      </c>
      <c r="E1626" s="7" t="s">
        <v>72</v>
      </c>
      <c r="F1626" s="7" t="s">
        <v>84</v>
      </c>
      <c r="G1626" s="7">
        <v>48000</v>
      </c>
      <c r="H1626" s="7">
        <f t="shared" si="471"/>
        <v>45163.199999999997</v>
      </c>
      <c r="I1626" s="7">
        <f t="shared" si="472"/>
        <v>1377.6</v>
      </c>
      <c r="J1626" s="7">
        <f t="shared" si="461"/>
        <v>3407.9999999999995</v>
      </c>
      <c r="K1626" s="7">
        <f t="shared" si="462"/>
        <v>528</v>
      </c>
      <c r="L1626" s="7">
        <f t="shared" si="463"/>
        <v>1459.2</v>
      </c>
      <c r="M1626" s="7">
        <f t="shared" si="464"/>
        <v>3403.2000000000003</v>
      </c>
      <c r="N1626" s="7">
        <v>0</v>
      </c>
      <c r="O1626" s="7">
        <f t="shared" si="465"/>
        <v>10176</v>
      </c>
      <c r="P1626" s="7">
        <v>25</v>
      </c>
      <c r="Q1626" s="7">
        <v>6590.74</v>
      </c>
      <c r="R1626" s="7">
        <v>370.67</v>
      </c>
      <c r="S1626" s="7">
        <v>0</v>
      </c>
      <c r="T1626" s="7">
        <v>100</v>
      </c>
      <c r="U1626" s="7">
        <f t="shared" si="466"/>
        <v>1571.7298749999989</v>
      </c>
      <c r="V1626" s="7">
        <v>0</v>
      </c>
      <c r="W1626" s="7">
        <f t="shared" si="477"/>
        <v>8658.1398749999989</v>
      </c>
      <c r="X1626" s="7">
        <f t="shared" si="468"/>
        <v>2836.8</v>
      </c>
      <c r="Y1626" s="7">
        <f t="shared" si="475"/>
        <v>6811.2</v>
      </c>
      <c r="Z1626" s="7">
        <f t="shared" si="470"/>
        <v>36505.060125000004</v>
      </c>
      <c r="AA1626" s="7" t="s">
        <v>222</v>
      </c>
      <c r="AB1626" s="7">
        <v>2022</v>
      </c>
    </row>
    <row r="1627" spans="1:28" x14ac:dyDescent="0.25">
      <c r="A1627" s="7">
        <v>32</v>
      </c>
      <c r="B1627" s="7" t="s">
        <v>124</v>
      </c>
      <c r="C1627" s="7" t="s">
        <v>103</v>
      </c>
      <c r="D1627" s="7" t="s">
        <v>10</v>
      </c>
      <c r="E1627" s="7" t="s">
        <v>706</v>
      </c>
      <c r="F1627" s="7" t="s">
        <v>84</v>
      </c>
      <c r="G1627" s="7">
        <v>48000</v>
      </c>
      <c r="H1627" s="7">
        <f>+G1627-(I1627+L1627+N1627)</f>
        <v>45163.199999999997</v>
      </c>
      <c r="I1627" s="7">
        <f>IF(G1627&lt;=325250,G1627*2.87%,9334.68)</f>
        <v>1377.6</v>
      </c>
      <c r="J1627" s="7">
        <f>IF(G1627&lt;=325250,G1627*7.1%,23092.75)</f>
        <v>3407.9999999999995</v>
      </c>
      <c r="K1627" s="7">
        <f>IF(G1627&lt;=65050,G1627*1.1%,715.55)</f>
        <v>528</v>
      </c>
      <c r="L1627" s="7">
        <f>IF(G1627&lt;=162625,G1627*3.04%,4943.8)</f>
        <v>1459.2</v>
      </c>
      <c r="M1627" s="7">
        <f>IF(G1627&lt;=162625,G1627*7.09%,11530.11)</f>
        <v>3403.2000000000003</v>
      </c>
      <c r="N1627" s="7">
        <v>0</v>
      </c>
      <c r="O1627" s="7">
        <f>+I1627+J1627+K1627+L1627+M1627+N1627</f>
        <v>10176</v>
      </c>
      <c r="P1627" s="7">
        <v>25</v>
      </c>
      <c r="Q1627" s="7">
        <v>0</v>
      </c>
      <c r="R1627" s="7">
        <v>321.89999999999998</v>
      </c>
      <c r="S1627" s="7">
        <v>797.28</v>
      </c>
      <c r="T1627" s="7">
        <v>100</v>
      </c>
      <c r="U1627" s="7">
        <f>IF((H1627*12)&gt;867123.01,(79776+(((H1627*12)-867123.01)*0.25))/12,IF((H1627*12)&gt;624329.01,(31216+(((H1627*12)-624329.01)*0.2))/12,IF((H1627*12)&gt;416220.01,(((H1627*12)-416220.01)*0.15)/12,0)))</f>
        <v>1571.7298749999989</v>
      </c>
      <c r="V1627" s="7">
        <v>0</v>
      </c>
      <c r="W1627" s="7">
        <f>P1627+Q1627+R1627+S1627+T1627+U1627-(V1627)</f>
        <v>2815.9098749999985</v>
      </c>
      <c r="X1627" s="7">
        <f>+I1627+L1627+N1627</f>
        <v>2836.8</v>
      </c>
      <c r="Y1627" s="7">
        <f>+J1627+M1627</f>
        <v>6811.2</v>
      </c>
      <c r="Z1627" s="7">
        <f>+G1627-(W1627+X1627)</f>
        <v>42347.290125</v>
      </c>
      <c r="AA1627" s="7" t="s">
        <v>222</v>
      </c>
      <c r="AB1627" s="7">
        <v>2022</v>
      </c>
    </row>
    <row r="1628" spans="1:28" x14ac:dyDescent="0.25">
      <c r="A1628" s="7">
        <v>33</v>
      </c>
      <c r="B1628" s="7" t="s">
        <v>833</v>
      </c>
      <c r="C1628" s="7" t="s">
        <v>102</v>
      </c>
      <c r="D1628" s="7" t="s">
        <v>19</v>
      </c>
      <c r="E1628" s="7" t="s">
        <v>73</v>
      </c>
      <c r="F1628" s="7" t="s">
        <v>84</v>
      </c>
      <c r="G1628" s="7">
        <v>60000</v>
      </c>
      <c r="H1628" s="7">
        <f t="shared" si="471"/>
        <v>54941.55</v>
      </c>
      <c r="I1628" s="7">
        <f t="shared" si="472"/>
        <v>1722</v>
      </c>
      <c r="J1628" s="7">
        <f t="shared" si="461"/>
        <v>4260</v>
      </c>
      <c r="K1628" s="7">
        <f t="shared" si="462"/>
        <v>660.00000000000011</v>
      </c>
      <c r="L1628" s="7">
        <f t="shared" si="463"/>
        <v>1824</v>
      </c>
      <c r="M1628" s="7">
        <f t="shared" si="464"/>
        <v>4254</v>
      </c>
      <c r="N1628" s="7">
        <v>1512.45</v>
      </c>
      <c r="O1628" s="7">
        <f t="shared" si="465"/>
        <v>14232.45</v>
      </c>
      <c r="P1628" s="7">
        <v>25</v>
      </c>
      <c r="Q1628" s="7">
        <v>2500</v>
      </c>
      <c r="R1628" s="7">
        <v>180.62</v>
      </c>
      <c r="S1628" s="7">
        <v>0</v>
      </c>
      <c r="T1628" s="7">
        <v>100</v>
      </c>
      <c r="U1628" s="7">
        <f t="shared" si="466"/>
        <v>3184.159833333335</v>
      </c>
      <c r="V1628" s="7">
        <v>0</v>
      </c>
      <c r="W1628" s="7">
        <f t="shared" si="477"/>
        <v>5989.7798333333349</v>
      </c>
      <c r="X1628" s="7">
        <f t="shared" si="468"/>
        <v>5058.45</v>
      </c>
      <c r="Y1628" s="7">
        <f t="shared" si="475"/>
        <v>8514</v>
      </c>
      <c r="Z1628" s="7">
        <f t="shared" si="470"/>
        <v>48951.770166666669</v>
      </c>
      <c r="AA1628" s="7" t="s">
        <v>222</v>
      </c>
      <c r="AB1628" s="7">
        <v>2022</v>
      </c>
    </row>
    <row r="1629" spans="1:28" x14ac:dyDescent="0.25">
      <c r="A1629" s="7">
        <v>34</v>
      </c>
      <c r="B1629" s="7" t="s">
        <v>157</v>
      </c>
      <c r="C1629" s="7" t="s">
        <v>102</v>
      </c>
      <c r="D1629" s="7" t="s">
        <v>10</v>
      </c>
      <c r="E1629" s="7" t="s">
        <v>46</v>
      </c>
      <c r="F1629" s="7" t="s">
        <v>84</v>
      </c>
      <c r="G1629" s="7">
        <v>53000</v>
      </c>
      <c r="H1629" s="7">
        <f t="shared" si="471"/>
        <v>49867.7</v>
      </c>
      <c r="I1629" s="7">
        <f t="shared" si="472"/>
        <v>1521.1</v>
      </c>
      <c r="J1629" s="7">
        <f t="shared" si="461"/>
        <v>3762.9999999999995</v>
      </c>
      <c r="K1629" s="7">
        <f t="shared" si="462"/>
        <v>583.00000000000011</v>
      </c>
      <c r="L1629" s="7">
        <f t="shared" si="463"/>
        <v>1611.2</v>
      </c>
      <c r="M1629" s="7">
        <f t="shared" si="464"/>
        <v>3757.7000000000003</v>
      </c>
      <c r="N1629" s="7">
        <v>0</v>
      </c>
      <c r="O1629" s="7">
        <f t="shared" si="465"/>
        <v>11236</v>
      </c>
      <c r="P1629" s="7">
        <v>25</v>
      </c>
      <c r="Q1629" s="7">
        <v>3495.45</v>
      </c>
      <c r="R1629" s="7">
        <v>310.08999999999997</v>
      </c>
      <c r="S1629" s="7">
        <v>797.28</v>
      </c>
      <c r="T1629" s="7">
        <v>100</v>
      </c>
      <c r="U1629" s="7">
        <f t="shared" si="466"/>
        <v>2277.4048749999988</v>
      </c>
      <c r="V1629" s="7">
        <v>0</v>
      </c>
      <c r="W1629" s="7">
        <f t="shared" si="477"/>
        <v>7005.2248749999981</v>
      </c>
      <c r="X1629" s="7">
        <f t="shared" si="468"/>
        <v>3132.3</v>
      </c>
      <c r="Y1629" s="7">
        <f t="shared" si="475"/>
        <v>7520.7</v>
      </c>
      <c r="Z1629" s="7">
        <f t="shared" si="470"/>
        <v>42862.475124999997</v>
      </c>
      <c r="AA1629" s="7" t="s">
        <v>222</v>
      </c>
      <c r="AB1629" s="7">
        <v>2022</v>
      </c>
    </row>
    <row r="1630" spans="1:28" x14ac:dyDescent="0.25">
      <c r="A1630" s="7">
        <v>35</v>
      </c>
      <c r="B1630" s="7" t="s">
        <v>158</v>
      </c>
      <c r="C1630" s="7" t="s">
        <v>102</v>
      </c>
      <c r="D1630" s="7" t="s">
        <v>834</v>
      </c>
      <c r="E1630" s="7" t="s">
        <v>46</v>
      </c>
      <c r="F1630" s="7" t="s">
        <v>84</v>
      </c>
      <c r="G1630" s="7">
        <v>32000</v>
      </c>
      <c r="H1630" s="7">
        <f t="shared" si="471"/>
        <v>30108.799999999999</v>
      </c>
      <c r="I1630" s="7">
        <f t="shared" si="472"/>
        <v>918.4</v>
      </c>
      <c r="J1630" s="7">
        <f t="shared" si="461"/>
        <v>2272</v>
      </c>
      <c r="K1630" s="7">
        <f t="shared" si="462"/>
        <v>352.00000000000006</v>
      </c>
      <c r="L1630" s="7">
        <f t="shared" si="463"/>
        <v>972.8</v>
      </c>
      <c r="M1630" s="7">
        <f t="shared" si="464"/>
        <v>2268.8000000000002</v>
      </c>
      <c r="N1630" s="7">
        <v>0</v>
      </c>
      <c r="O1630" s="7">
        <f t="shared" si="465"/>
        <v>6784</v>
      </c>
      <c r="P1630" s="7">
        <v>25</v>
      </c>
      <c r="Q1630" s="7">
        <v>0</v>
      </c>
      <c r="R1630" s="7">
        <v>305.04000000000002</v>
      </c>
      <c r="S1630" s="7">
        <v>0</v>
      </c>
      <c r="T1630" s="7">
        <v>100</v>
      </c>
      <c r="U1630" s="7">
        <f t="shared" si="466"/>
        <v>0</v>
      </c>
      <c r="V1630" s="7">
        <v>0</v>
      </c>
      <c r="W1630" s="7">
        <f t="shared" si="477"/>
        <v>430.04</v>
      </c>
      <c r="X1630" s="7">
        <f t="shared" si="468"/>
        <v>1891.1999999999998</v>
      </c>
      <c r="Y1630" s="7">
        <f t="shared" si="475"/>
        <v>4540.8</v>
      </c>
      <c r="Z1630" s="7">
        <f t="shared" si="470"/>
        <v>29678.760000000002</v>
      </c>
      <c r="AA1630" s="7" t="s">
        <v>222</v>
      </c>
      <c r="AB1630" s="7">
        <v>2022</v>
      </c>
    </row>
    <row r="1631" spans="1:28" x14ac:dyDescent="0.25">
      <c r="A1631" s="7">
        <v>36</v>
      </c>
      <c r="B1631" s="7" t="s">
        <v>159</v>
      </c>
      <c r="C1631" s="7" t="s">
        <v>103</v>
      </c>
      <c r="D1631" s="7" t="s">
        <v>21</v>
      </c>
      <c r="E1631" s="7" t="s">
        <v>68</v>
      </c>
      <c r="F1631" s="7" t="s">
        <v>84</v>
      </c>
      <c r="G1631" s="7">
        <v>60000</v>
      </c>
      <c r="H1631" s="7">
        <f t="shared" si="471"/>
        <v>54941.55</v>
      </c>
      <c r="I1631" s="7">
        <f t="shared" si="472"/>
        <v>1722</v>
      </c>
      <c r="J1631" s="7">
        <f t="shared" si="461"/>
        <v>4260</v>
      </c>
      <c r="K1631" s="7">
        <f t="shared" si="462"/>
        <v>660.00000000000011</v>
      </c>
      <c r="L1631" s="7">
        <f t="shared" si="463"/>
        <v>1824</v>
      </c>
      <c r="M1631" s="7">
        <f t="shared" si="464"/>
        <v>4254</v>
      </c>
      <c r="N1631" s="7">
        <v>1512.45</v>
      </c>
      <c r="O1631" s="7">
        <f t="shared" si="465"/>
        <v>14232.45</v>
      </c>
      <c r="P1631" s="7">
        <v>25</v>
      </c>
      <c r="Q1631" s="7">
        <v>3495.45</v>
      </c>
      <c r="R1631" s="7">
        <v>380.06</v>
      </c>
      <c r="S1631" s="7">
        <v>0</v>
      </c>
      <c r="T1631" s="7">
        <v>100</v>
      </c>
      <c r="U1631" s="7">
        <f t="shared" si="466"/>
        <v>3184.159833333335</v>
      </c>
      <c r="V1631" s="7">
        <v>0</v>
      </c>
      <c r="W1631" s="7">
        <f t="shared" si="477"/>
        <v>7184.6698333333352</v>
      </c>
      <c r="X1631" s="7">
        <f t="shared" si="468"/>
        <v>5058.45</v>
      </c>
      <c r="Y1631" s="7">
        <f t="shared" si="475"/>
        <v>8514</v>
      </c>
      <c r="Z1631" s="7">
        <f t="shared" si="470"/>
        <v>47756.88016666667</v>
      </c>
      <c r="AA1631" s="7" t="s">
        <v>222</v>
      </c>
      <c r="AB1631" s="7">
        <v>2022</v>
      </c>
    </row>
    <row r="1632" spans="1:28" x14ac:dyDescent="0.25">
      <c r="A1632" s="7">
        <v>37</v>
      </c>
      <c r="B1632" s="7" t="s">
        <v>150</v>
      </c>
      <c r="C1632" s="7" t="s">
        <v>102</v>
      </c>
      <c r="D1632" s="7" t="s">
        <v>16</v>
      </c>
      <c r="E1632" s="7" t="s">
        <v>95</v>
      </c>
      <c r="F1632" s="7" t="s">
        <v>84</v>
      </c>
      <c r="G1632" s="7">
        <v>60000</v>
      </c>
      <c r="H1632" s="7">
        <f>+G1632-(I1632+L1632+N1632)</f>
        <v>56454</v>
      </c>
      <c r="I1632" s="7">
        <f t="shared" si="472"/>
        <v>1722</v>
      </c>
      <c r="J1632" s="7">
        <f t="shared" si="461"/>
        <v>4260</v>
      </c>
      <c r="K1632" s="7">
        <f t="shared" si="462"/>
        <v>660.00000000000011</v>
      </c>
      <c r="L1632" s="7">
        <f t="shared" si="463"/>
        <v>1824</v>
      </c>
      <c r="M1632" s="7">
        <f t="shared" si="464"/>
        <v>4254</v>
      </c>
      <c r="N1632" s="7">
        <v>0</v>
      </c>
      <c r="O1632" s="7">
        <f>+I1632+J1632+K1632+L1632+M1632+N1632</f>
        <v>12720</v>
      </c>
      <c r="P1632" s="7">
        <v>25</v>
      </c>
      <c r="Q1632" s="7">
        <v>0</v>
      </c>
      <c r="R1632" s="7">
        <v>421.26</v>
      </c>
      <c r="S1632" s="7">
        <v>119.59</v>
      </c>
      <c r="T1632" s="7">
        <v>100</v>
      </c>
      <c r="U1632" s="7">
        <f t="shared" si="466"/>
        <v>3486.6498333333329</v>
      </c>
      <c r="V1632" s="7">
        <v>0</v>
      </c>
      <c r="W1632" s="7">
        <f>P1632+Q1632+R1632+S1632+T1632+U1632</f>
        <v>4152.4998333333333</v>
      </c>
      <c r="X1632" s="7">
        <f>+I1632+L1632+N1632</f>
        <v>3546</v>
      </c>
      <c r="Y1632" s="7">
        <f>+J1632+M1632</f>
        <v>8514</v>
      </c>
      <c r="Z1632" s="7">
        <f>+G1632-(W1632+X1632)</f>
        <v>52301.500166666665</v>
      </c>
      <c r="AA1632" s="7" t="s">
        <v>222</v>
      </c>
      <c r="AB1632" s="7">
        <v>2022</v>
      </c>
    </row>
    <row r="1633" spans="1:28" x14ac:dyDescent="0.25">
      <c r="A1633" s="7">
        <v>38</v>
      </c>
      <c r="B1633" s="7" t="s">
        <v>160</v>
      </c>
      <c r="C1633" s="7" t="s">
        <v>102</v>
      </c>
      <c r="D1633" s="7" t="s">
        <v>4</v>
      </c>
      <c r="E1633" s="7" t="s">
        <v>93</v>
      </c>
      <c r="F1633" s="7" t="s">
        <v>84</v>
      </c>
      <c r="G1633" s="7">
        <v>60000</v>
      </c>
      <c r="H1633" s="7">
        <f t="shared" si="471"/>
        <v>56454</v>
      </c>
      <c r="I1633" s="7">
        <f t="shared" si="472"/>
        <v>1722</v>
      </c>
      <c r="J1633" s="7">
        <f t="shared" si="461"/>
        <v>4260</v>
      </c>
      <c r="K1633" s="7">
        <f t="shared" si="462"/>
        <v>660.00000000000011</v>
      </c>
      <c r="L1633" s="7">
        <f t="shared" si="463"/>
        <v>1824</v>
      </c>
      <c r="M1633" s="7">
        <f t="shared" si="464"/>
        <v>4254</v>
      </c>
      <c r="N1633" s="7">
        <v>0</v>
      </c>
      <c r="O1633" s="7">
        <f t="shared" si="465"/>
        <v>12720</v>
      </c>
      <c r="P1633" s="7">
        <v>25</v>
      </c>
      <c r="Q1633" s="7">
        <v>1458.4</v>
      </c>
      <c r="R1633" s="7">
        <v>1075.18</v>
      </c>
      <c r="S1633" s="7">
        <v>3189.12</v>
      </c>
      <c r="T1633" s="7">
        <v>100</v>
      </c>
      <c r="U1633" s="7">
        <f t="shared" si="466"/>
        <v>3486.6498333333329</v>
      </c>
      <c r="V1633" s="7">
        <v>0</v>
      </c>
      <c r="W1633" s="7">
        <f t="shared" si="477"/>
        <v>9334.3498333333337</v>
      </c>
      <c r="X1633" s="7">
        <f t="shared" si="468"/>
        <v>3546</v>
      </c>
      <c r="Y1633" s="7">
        <f t="shared" si="475"/>
        <v>8514</v>
      </c>
      <c r="Z1633" s="7">
        <f t="shared" si="470"/>
        <v>47119.650166666666</v>
      </c>
      <c r="AA1633" s="7" t="s">
        <v>222</v>
      </c>
      <c r="AB1633" s="7">
        <v>2022</v>
      </c>
    </row>
    <row r="1634" spans="1:28" x14ac:dyDescent="0.25">
      <c r="A1634" s="7">
        <v>39</v>
      </c>
      <c r="B1634" s="7" t="s">
        <v>809</v>
      </c>
      <c r="C1634" s="7" t="s">
        <v>102</v>
      </c>
      <c r="D1634" s="7" t="s">
        <v>12</v>
      </c>
      <c r="E1634" s="7" t="s">
        <v>75</v>
      </c>
      <c r="F1634" s="7" t="s">
        <v>99</v>
      </c>
      <c r="G1634" s="7">
        <v>65000</v>
      </c>
      <c r="H1634" s="7">
        <f t="shared" si="471"/>
        <v>61158.5</v>
      </c>
      <c r="I1634" s="7">
        <f t="shared" si="472"/>
        <v>1865.5</v>
      </c>
      <c r="J1634" s="7">
        <f t="shared" si="461"/>
        <v>4615</v>
      </c>
      <c r="K1634" s="7">
        <f t="shared" si="462"/>
        <v>715.00000000000011</v>
      </c>
      <c r="L1634" s="7">
        <f t="shared" si="463"/>
        <v>1976</v>
      </c>
      <c r="M1634" s="7">
        <f t="shared" si="464"/>
        <v>4608.5</v>
      </c>
      <c r="N1634" s="7">
        <v>0</v>
      </c>
      <c r="O1634" s="7">
        <f t="shared" si="465"/>
        <v>13780</v>
      </c>
      <c r="P1634" s="7">
        <v>25</v>
      </c>
      <c r="Q1634" s="7">
        <v>7689.07</v>
      </c>
      <c r="R1634" s="7">
        <v>230.66</v>
      </c>
      <c r="S1634" s="7">
        <v>0</v>
      </c>
      <c r="T1634" s="7">
        <v>100</v>
      </c>
      <c r="U1634" s="7">
        <f t="shared" si="466"/>
        <v>4427.5498333333335</v>
      </c>
      <c r="V1634" s="7">
        <v>0</v>
      </c>
      <c r="W1634" s="7">
        <f t="shared" si="477"/>
        <v>12472.279833333334</v>
      </c>
      <c r="X1634" s="7">
        <f t="shared" si="468"/>
        <v>3841.5</v>
      </c>
      <c r="Y1634" s="7">
        <f t="shared" si="475"/>
        <v>9223.5</v>
      </c>
      <c r="Z1634" s="7">
        <f t="shared" si="470"/>
        <v>48686.220166666666</v>
      </c>
      <c r="AA1634" s="7" t="s">
        <v>222</v>
      </c>
      <c r="AB1634" s="7">
        <v>2022</v>
      </c>
    </row>
    <row r="1635" spans="1:28" x14ac:dyDescent="0.25">
      <c r="A1635" s="7">
        <v>40</v>
      </c>
      <c r="B1635" s="7" t="s">
        <v>162</v>
      </c>
      <c r="C1635" s="7" t="s">
        <v>102</v>
      </c>
      <c r="D1635" s="7" t="s">
        <v>15</v>
      </c>
      <c r="E1635" s="7" t="s">
        <v>92</v>
      </c>
      <c r="F1635" s="7" t="s">
        <v>99</v>
      </c>
      <c r="G1635" s="7">
        <v>70000</v>
      </c>
      <c r="H1635" s="7">
        <f t="shared" si="471"/>
        <v>61325.65</v>
      </c>
      <c r="I1635" s="7">
        <f t="shared" si="472"/>
        <v>2009</v>
      </c>
      <c r="J1635" s="7">
        <f t="shared" si="461"/>
        <v>4970</v>
      </c>
      <c r="K1635" s="7">
        <f t="shared" si="462"/>
        <v>715.55</v>
      </c>
      <c r="L1635" s="7">
        <f t="shared" si="463"/>
        <v>2128</v>
      </c>
      <c r="M1635" s="7">
        <f t="shared" si="464"/>
        <v>4963</v>
      </c>
      <c r="N1635" s="7">
        <v>4537.3500000000004</v>
      </c>
      <c r="O1635" s="7">
        <f t="shared" si="465"/>
        <v>19322.900000000001</v>
      </c>
      <c r="P1635" s="7">
        <v>25</v>
      </c>
      <c r="Q1635" s="7">
        <v>0</v>
      </c>
      <c r="R1635" s="7">
        <v>40</v>
      </c>
      <c r="S1635" s="7">
        <v>0</v>
      </c>
      <c r="T1635" s="7">
        <v>100</v>
      </c>
      <c r="U1635" s="7">
        <f t="shared" si="466"/>
        <v>4460.9798333333338</v>
      </c>
      <c r="V1635" s="7">
        <v>0</v>
      </c>
      <c r="W1635" s="7">
        <f t="shared" si="477"/>
        <v>4625.9798333333338</v>
      </c>
      <c r="X1635" s="7">
        <f t="shared" si="468"/>
        <v>8674.35</v>
      </c>
      <c r="Y1635" s="7">
        <f t="shared" si="475"/>
        <v>9933</v>
      </c>
      <c r="Z1635" s="7">
        <f t="shared" si="470"/>
        <v>56699.670166666663</v>
      </c>
      <c r="AA1635" s="7" t="s">
        <v>222</v>
      </c>
      <c r="AB1635" s="7">
        <v>2022</v>
      </c>
    </row>
    <row r="1636" spans="1:28" x14ac:dyDescent="0.25">
      <c r="A1636" s="7">
        <v>41</v>
      </c>
      <c r="B1636" s="7" t="s">
        <v>810</v>
      </c>
      <c r="C1636" s="7" t="s">
        <v>102</v>
      </c>
      <c r="D1636" s="7" t="s">
        <v>811</v>
      </c>
      <c r="E1636" s="7" t="s">
        <v>62</v>
      </c>
      <c r="F1636" s="7" t="s">
        <v>99</v>
      </c>
      <c r="G1636" s="7">
        <v>125000</v>
      </c>
      <c r="H1636" s="7">
        <f>+G1636-(I1636+L1636+N1636)</f>
        <v>116100.05</v>
      </c>
      <c r="I1636" s="7">
        <f t="shared" si="472"/>
        <v>3587.5</v>
      </c>
      <c r="J1636" s="7">
        <f t="shared" si="461"/>
        <v>8875</v>
      </c>
      <c r="K1636" s="7">
        <f t="shared" si="462"/>
        <v>715.55</v>
      </c>
      <c r="L1636" s="7">
        <f t="shared" si="463"/>
        <v>3800</v>
      </c>
      <c r="M1636" s="7">
        <f t="shared" si="464"/>
        <v>8862.5</v>
      </c>
      <c r="N1636" s="7">
        <v>1512.45</v>
      </c>
      <c r="O1636" s="7">
        <f>+I1636+J1636+K1636+L1636+M1636+N1636</f>
        <v>27353</v>
      </c>
      <c r="P1636" s="7">
        <v>25</v>
      </c>
      <c r="Q1636" s="7">
        <v>0</v>
      </c>
      <c r="R1636" s="7">
        <v>0</v>
      </c>
      <c r="S1636" s="7">
        <v>0</v>
      </c>
      <c r="T1636" s="7">
        <v>100</v>
      </c>
      <c r="U1636" s="7">
        <f t="shared" si="466"/>
        <v>17607.94979166667</v>
      </c>
      <c r="V1636" s="7">
        <v>0</v>
      </c>
      <c r="W1636" s="7">
        <f>P1636+Q1636+R1636+S1636+T1636+U1636</f>
        <v>17732.94979166667</v>
      </c>
      <c r="X1636" s="7">
        <f>+I1636+L1636+N1636</f>
        <v>8899.9500000000007</v>
      </c>
      <c r="Y1636" s="7">
        <f>+J1636+M1636</f>
        <v>17737.5</v>
      </c>
      <c r="Z1636" s="7">
        <f>+G1636-(W1636+X1636)</f>
        <v>98367.10020833333</v>
      </c>
      <c r="AA1636" s="7" t="s">
        <v>222</v>
      </c>
      <c r="AB1636" s="7">
        <v>2022</v>
      </c>
    </row>
    <row r="1637" spans="1:28" x14ac:dyDescent="0.25">
      <c r="A1637" s="7">
        <v>42</v>
      </c>
      <c r="B1637" s="7" t="s">
        <v>812</v>
      </c>
      <c r="C1637" s="7" t="s">
        <v>102</v>
      </c>
      <c r="D1637" s="7" t="s">
        <v>811</v>
      </c>
      <c r="E1637" s="7" t="s">
        <v>62</v>
      </c>
      <c r="F1637" s="7" t="s">
        <v>99</v>
      </c>
      <c r="G1637" s="7">
        <v>80000</v>
      </c>
      <c r="H1637" s="7">
        <f>+G1637-(I1637+L1637+N1637)</f>
        <v>75272</v>
      </c>
      <c r="I1637" s="7">
        <f t="shared" si="472"/>
        <v>2296</v>
      </c>
      <c r="J1637" s="7">
        <f t="shared" si="461"/>
        <v>5679.9999999999991</v>
      </c>
      <c r="K1637" s="7">
        <f t="shared" si="462"/>
        <v>715.55</v>
      </c>
      <c r="L1637" s="7">
        <f t="shared" si="463"/>
        <v>2432</v>
      </c>
      <c r="M1637" s="7">
        <f t="shared" si="464"/>
        <v>5672</v>
      </c>
      <c r="N1637" s="7">
        <v>0</v>
      </c>
      <c r="O1637" s="7">
        <f>+I1637+J1637+K1637+L1637+M1637+N1637</f>
        <v>16795.55</v>
      </c>
      <c r="P1637" s="7">
        <v>25</v>
      </c>
      <c r="Q1637" s="7">
        <v>0</v>
      </c>
      <c r="R1637" s="7">
        <v>0</v>
      </c>
      <c r="S1637" s="7">
        <v>797.28</v>
      </c>
      <c r="T1637" s="7">
        <v>100</v>
      </c>
      <c r="U1637" s="7">
        <f t="shared" si="466"/>
        <v>7400.9372916666662</v>
      </c>
      <c r="V1637" s="7">
        <v>0</v>
      </c>
      <c r="W1637" s="7">
        <f>P1637+Q1637+R1637+S1637+T1637+U1637</f>
        <v>8323.2172916666659</v>
      </c>
      <c r="X1637" s="7">
        <f>+I1637+L1637+N1637</f>
        <v>4728</v>
      </c>
      <c r="Y1637" s="7">
        <f>+J1637+M1637</f>
        <v>11352</v>
      </c>
      <c r="Z1637" s="7">
        <f>+G1637-(W1637+X1637)</f>
        <v>66948.78270833334</v>
      </c>
      <c r="AA1637" s="7" t="s">
        <v>222</v>
      </c>
      <c r="AB1637" s="7">
        <v>2022</v>
      </c>
    </row>
    <row r="1638" spans="1:28" x14ac:dyDescent="0.25">
      <c r="A1638" s="7">
        <v>43</v>
      </c>
      <c r="B1638" s="7" t="s">
        <v>816</v>
      </c>
      <c r="C1638" s="7" t="s">
        <v>103</v>
      </c>
      <c r="D1638" s="7" t="s">
        <v>811</v>
      </c>
      <c r="E1638" s="7" t="s">
        <v>92</v>
      </c>
      <c r="F1638" s="7" t="s">
        <v>99</v>
      </c>
      <c r="G1638" s="7">
        <v>80000</v>
      </c>
      <c r="H1638" s="7">
        <f t="shared" si="471"/>
        <v>75272</v>
      </c>
      <c r="I1638" s="7">
        <f t="shared" si="472"/>
        <v>2296</v>
      </c>
      <c r="J1638" s="7">
        <f t="shared" si="461"/>
        <v>5679.9999999999991</v>
      </c>
      <c r="K1638" s="7">
        <f t="shared" si="462"/>
        <v>715.55</v>
      </c>
      <c r="L1638" s="7">
        <f t="shared" si="463"/>
        <v>2432</v>
      </c>
      <c r="M1638" s="7">
        <f t="shared" si="464"/>
        <v>5672</v>
      </c>
      <c r="N1638" s="7">
        <v>0</v>
      </c>
      <c r="O1638" s="7">
        <f t="shared" si="465"/>
        <v>16795.55</v>
      </c>
      <c r="P1638" s="7">
        <v>25</v>
      </c>
      <c r="Q1638" s="7">
        <v>0</v>
      </c>
      <c r="R1638" s="7">
        <v>0</v>
      </c>
      <c r="S1638" s="7">
        <v>0</v>
      </c>
      <c r="T1638" s="7">
        <v>100</v>
      </c>
      <c r="U1638" s="7">
        <f t="shared" si="466"/>
        <v>7400.9372916666662</v>
      </c>
      <c r="V1638" s="7">
        <v>0</v>
      </c>
      <c r="W1638" s="7">
        <f t="shared" si="477"/>
        <v>7525.9372916666662</v>
      </c>
      <c r="X1638" s="7">
        <f t="shared" si="468"/>
        <v>4728</v>
      </c>
      <c r="Y1638" s="7">
        <f t="shared" si="475"/>
        <v>11352</v>
      </c>
      <c r="Z1638" s="7">
        <f t="shared" si="470"/>
        <v>67746.062708333338</v>
      </c>
      <c r="AA1638" s="7" t="s">
        <v>222</v>
      </c>
      <c r="AB1638" s="7">
        <v>2022</v>
      </c>
    </row>
    <row r="1639" spans="1:28" x14ac:dyDescent="0.25">
      <c r="A1639" s="7">
        <v>44</v>
      </c>
      <c r="B1639" s="7" t="s">
        <v>167</v>
      </c>
      <c r="C1639" s="7" t="s">
        <v>102</v>
      </c>
      <c r="D1639" s="7" t="s">
        <v>6</v>
      </c>
      <c r="E1639" s="7" t="s">
        <v>36</v>
      </c>
      <c r="F1639" s="7" t="s">
        <v>100</v>
      </c>
      <c r="G1639" s="7">
        <v>36000</v>
      </c>
      <c r="H1639" s="7">
        <f t="shared" si="471"/>
        <v>33872.400000000001</v>
      </c>
      <c r="I1639" s="7">
        <f t="shared" si="472"/>
        <v>1033.2</v>
      </c>
      <c r="J1639" s="7">
        <f t="shared" si="461"/>
        <v>2555.9999999999995</v>
      </c>
      <c r="K1639" s="7">
        <f t="shared" si="462"/>
        <v>396.00000000000006</v>
      </c>
      <c r="L1639" s="7">
        <f t="shared" si="463"/>
        <v>1094.4000000000001</v>
      </c>
      <c r="M1639" s="7">
        <f t="shared" si="464"/>
        <v>2552.4</v>
      </c>
      <c r="N1639" s="7">
        <v>0</v>
      </c>
      <c r="O1639" s="7">
        <f t="shared" si="465"/>
        <v>7632</v>
      </c>
      <c r="P1639" s="7">
        <v>25</v>
      </c>
      <c r="Q1639" s="7">
        <v>2000</v>
      </c>
      <c r="R1639" s="7">
        <v>240.04</v>
      </c>
      <c r="S1639" s="7">
        <v>0</v>
      </c>
      <c r="T1639" s="7">
        <v>100</v>
      </c>
      <c r="U1639" s="7">
        <f t="shared" si="466"/>
        <v>0</v>
      </c>
      <c r="V1639" s="7">
        <v>0</v>
      </c>
      <c r="W1639" s="7">
        <f t="shared" si="477"/>
        <v>2365.04</v>
      </c>
      <c r="X1639" s="7">
        <f t="shared" si="468"/>
        <v>2127.6000000000004</v>
      </c>
      <c r="Y1639" s="7">
        <f t="shared" si="475"/>
        <v>5108.3999999999996</v>
      </c>
      <c r="Z1639" s="7">
        <f t="shared" si="470"/>
        <v>31507.360000000001</v>
      </c>
      <c r="AA1639" s="7" t="s">
        <v>222</v>
      </c>
      <c r="AB1639" s="7">
        <v>2022</v>
      </c>
    </row>
    <row r="1640" spans="1:28" x14ac:dyDescent="0.25">
      <c r="A1640" s="7">
        <v>45</v>
      </c>
      <c r="B1640" s="7" t="s">
        <v>169</v>
      </c>
      <c r="C1640" s="7" t="s">
        <v>102</v>
      </c>
      <c r="D1640" s="7" t="s">
        <v>6</v>
      </c>
      <c r="E1640" s="7" t="s">
        <v>36</v>
      </c>
      <c r="F1640" s="7" t="s">
        <v>100</v>
      </c>
      <c r="G1640" s="7">
        <v>36000</v>
      </c>
      <c r="H1640" s="7">
        <f t="shared" si="471"/>
        <v>33872.400000000001</v>
      </c>
      <c r="I1640" s="7">
        <f t="shared" si="472"/>
        <v>1033.2</v>
      </c>
      <c r="J1640" s="7">
        <f t="shared" si="461"/>
        <v>2555.9999999999995</v>
      </c>
      <c r="K1640" s="7">
        <f t="shared" si="462"/>
        <v>396.00000000000006</v>
      </c>
      <c r="L1640" s="7">
        <f t="shared" si="463"/>
        <v>1094.4000000000001</v>
      </c>
      <c r="M1640" s="7">
        <f t="shared" si="464"/>
        <v>2552.4</v>
      </c>
      <c r="N1640" s="7">
        <v>0</v>
      </c>
      <c r="O1640" s="7">
        <f t="shared" si="465"/>
        <v>7632</v>
      </c>
      <c r="P1640" s="7">
        <v>25</v>
      </c>
      <c r="Q1640" s="7">
        <v>0</v>
      </c>
      <c r="R1640" s="7">
        <v>0</v>
      </c>
      <c r="S1640" s="7">
        <v>0</v>
      </c>
      <c r="T1640" s="7">
        <v>100</v>
      </c>
      <c r="U1640" s="7">
        <f t="shared" si="466"/>
        <v>0</v>
      </c>
      <c r="V1640" s="7">
        <v>0</v>
      </c>
      <c r="W1640" s="7">
        <f t="shared" si="477"/>
        <v>125</v>
      </c>
      <c r="X1640" s="7">
        <f t="shared" si="468"/>
        <v>2127.6000000000004</v>
      </c>
      <c r="Y1640" s="7">
        <f t="shared" si="475"/>
        <v>5108.3999999999996</v>
      </c>
      <c r="Z1640" s="7">
        <f t="shared" si="470"/>
        <v>33747.4</v>
      </c>
      <c r="AA1640" s="7" t="s">
        <v>222</v>
      </c>
      <c r="AB1640" s="7">
        <v>2022</v>
      </c>
    </row>
    <row r="1641" spans="1:28" x14ac:dyDescent="0.25">
      <c r="A1641" s="7">
        <v>46</v>
      </c>
      <c r="B1641" s="7" t="s">
        <v>170</v>
      </c>
      <c r="C1641" s="7" t="s">
        <v>102</v>
      </c>
      <c r="D1641" s="7" t="s">
        <v>17</v>
      </c>
      <c r="E1641" s="7" t="s">
        <v>36</v>
      </c>
      <c r="F1641" s="7" t="s">
        <v>100</v>
      </c>
      <c r="G1641" s="7">
        <v>36000</v>
      </c>
      <c r="H1641" s="7">
        <f t="shared" si="471"/>
        <v>30847.5</v>
      </c>
      <c r="I1641" s="7">
        <f t="shared" si="472"/>
        <v>1033.2</v>
      </c>
      <c r="J1641" s="7">
        <f t="shared" si="461"/>
        <v>2555.9999999999995</v>
      </c>
      <c r="K1641" s="7">
        <f t="shared" si="462"/>
        <v>396.00000000000006</v>
      </c>
      <c r="L1641" s="7">
        <f t="shared" si="463"/>
        <v>1094.4000000000001</v>
      </c>
      <c r="M1641" s="7">
        <f t="shared" si="464"/>
        <v>2552.4</v>
      </c>
      <c r="N1641" s="7">
        <v>3024.9</v>
      </c>
      <c r="O1641" s="7">
        <f t="shared" si="465"/>
        <v>10656.9</v>
      </c>
      <c r="P1641" s="7">
        <v>25</v>
      </c>
      <c r="Q1641" s="7">
        <v>2296.96</v>
      </c>
      <c r="R1641" s="7">
        <v>272.47000000000003</v>
      </c>
      <c r="S1641" s="7">
        <v>1594.56</v>
      </c>
      <c r="T1641" s="7">
        <v>100</v>
      </c>
      <c r="U1641" s="7">
        <f t="shared" si="466"/>
        <v>0</v>
      </c>
      <c r="V1641" s="7">
        <v>0</v>
      </c>
      <c r="W1641" s="7">
        <f t="shared" si="477"/>
        <v>4288.99</v>
      </c>
      <c r="X1641" s="7">
        <f t="shared" si="468"/>
        <v>5152.5</v>
      </c>
      <c r="Y1641" s="7">
        <f t="shared" si="475"/>
        <v>5108.3999999999996</v>
      </c>
      <c r="Z1641" s="7">
        <f t="shared" si="470"/>
        <v>26558.510000000002</v>
      </c>
      <c r="AA1641" s="7" t="s">
        <v>222</v>
      </c>
      <c r="AB1641" s="7">
        <v>2022</v>
      </c>
    </row>
    <row r="1642" spans="1:28" x14ac:dyDescent="0.25">
      <c r="A1642" s="7">
        <v>47</v>
      </c>
      <c r="B1642" s="7" t="s">
        <v>171</v>
      </c>
      <c r="C1642" s="7" t="s">
        <v>102</v>
      </c>
      <c r="D1642" s="7" t="s">
        <v>793</v>
      </c>
      <c r="E1642" s="7" t="s">
        <v>36</v>
      </c>
      <c r="F1642" s="7" t="s">
        <v>100</v>
      </c>
      <c r="G1642" s="7">
        <v>36000</v>
      </c>
      <c r="H1642" s="7">
        <f t="shared" si="471"/>
        <v>33872.400000000001</v>
      </c>
      <c r="I1642" s="7">
        <f t="shared" si="472"/>
        <v>1033.2</v>
      </c>
      <c r="J1642" s="7">
        <f t="shared" si="461"/>
        <v>2555.9999999999995</v>
      </c>
      <c r="K1642" s="7">
        <f t="shared" si="462"/>
        <v>396.00000000000006</v>
      </c>
      <c r="L1642" s="7">
        <f t="shared" si="463"/>
        <v>1094.4000000000001</v>
      </c>
      <c r="M1642" s="7">
        <f t="shared" si="464"/>
        <v>2552.4</v>
      </c>
      <c r="N1642" s="7">
        <v>0</v>
      </c>
      <c r="O1642" s="7">
        <f t="shared" si="465"/>
        <v>7632</v>
      </c>
      <c r="P1642" s="7">
        <v>25</v>
      </c>
      <c r="Q1642" s="7">
        <v>12995.45</v>
      </c>
      <c r="R1642" s="7">
        <v>270.07</v>
      </c>
      <c r="S1642" s="7">
        <v>0</v>
      </c>
      <c r="T1642" s="7">
        <v>100</v>
      </c>
      <c r="U1642" s="7">
        <f t="shared" si="466"/>
        <v>0</v>
      </c>
      <c r="V1642" s="7">
        <v>0</v>
      </c>
      <c r="W1642" s="7">
        <f t="shared" si="477"/>
        <v>13390.52</v>
      </c>
      <c r="X1642" s="7">
        <f t="shared" si="468"/>
        <v>2127.6000000000004</v>
      </c>
      <c r="Y1642" s="7">
        <f t="shared" si="475"/>
        <v>5108.3999999999996</v>
      </c>
      <c r="Z1642" s="7">
        <f t="shared" si="470"/>
        <v>20481.879999999997</v>
      </c>
      <c r="AA1642" s="7" t="s">
        <v>222</v>
      </c>
      <c r="AB1642" s="7">
        <v>2022</v>
      </c>
    </row>
    <row r="1643" spans="1:28" x14ac:dyDescent="0.25">
      <c r="A1643" s="7">
        <v>48</v>
      </c>
      <c r="B1643" s="7" t="s">
        <v>172</v>
      </c>
      <c r="C1643" s="7" t="s">
        <v>102</v>
      </c>
      <c r="D1643" s="7" t="s">
        <v>6</v>
      </c>
      <c r="E1643" s="7" t="s">
        <v>26</v>
      </c>
      <c r="F1643" s="7" t="s">
        <v>100</v>
      </c>
      <c r="G1643" s="7">
        <v>46000</v>
      </c>
      <c r="H1643" s="7">
        <f t="shared" si="471"/>
        <v>43281.4</v>
      </c>
      <c r="I1643" s="7">
        <f t="shared" si="472"/>
        <v>1320.2</v>
      </c>
      <c r="J1643" s="7">
        <f t="shared" si="461"/>
        <v>3265.9999999999995</v>
      </c>
      <c r="K1643" s="7">
        <f t="shared" si="462"/>
        <v>506.00000000000006</v>
      </c>
      <c r="L1643" s="7">
        <f t="shared" si="463"/>
        <v>1398.4</v>
      </c>
      <c r="M1643" s="7">
        <f t="shared" si="464"/>
        <v>3261.4</v>
      </c>
      <c r="N1643" s="7">
        <v>0</v>
      </c>
      <c r="O1643" s="7">
        <f t="shared" si="465"/>
        <v>9752</v>
      </c>
      <c r="P1643" s="7">
        <v>25</v>
      </c>
      <c r="Q1643" s="7">
        <v>0</v>
      </c>
      <c r="R1643" s="7">
        <v>310.02</v>
      </c>
      <c r="S1643" s="7">
        <v>797.28</v>
      </c>
      <c r="T1643" s="7">
        <v>100</v>
      </c>
      <c r="U1643" s="7">
        <f t="shared" si="466"/>
        <v>1289.4598750000005</v>
      </c>
      <c r="V1643" s="7">
        <v>0</v>
      </c>
      <c r="W1643" s="7">
        <f t="shared" si="477"/>
        <v>2521.7598750000006</v>
      </c>
      <c r="X1643" s="7">
        <f t="shared" si="468"/>
        <v>2718.6000000000004</v>
      </c>
      <c r="Y1643" s="7">
        <f t="shared" si="475"/>
        <v>6527.4</v>
      </c>
      <c r="Z1643" s="7">
        <f t="shared" si="470"/>
        <v>40759.640124999998</v>
      </c>
      <c r="AA1643" s="7" t="s">
        <v>222</v>
      </c>
      <c r="AB1643" s="7">
        <v>2022</v>
      </c>
    </row>
    <row r="1644" spans="1:28" x14ac:dyDescent="0.25">
      <c r="A1644" s="7">
        <v>49</v>
      </c>
      <c r="B1644" s="7" t="s">
        <v>798</v>
      </c>
      <c r="C1644" s="7" t="s">
        <v>102</v>
      </c>
      <c r="D1644" s="7" t="s">
        <v>12</v>
      </c>
      <c r="E1644" s="7" t="s">
        <v>26</v>
      </c>
      <c r="F1644" s="7" t="s">
        <v>100</v>
      </c>
      <c r="G1644" s="7">
        <v>46000</v>
      </c>
      <c r="H1644" s="7">
        <f t="shared" si="471"/>
        <v>43281.4</v>
      </c>
      <c r="I1644" s="7">
        <f t="shared" si="472"/>
        <v>1320.2</v>
      </c>
      <c r="J1644" s="7">
        <f t="shared" si="461"/>
        <v>3265.9999999999995</v>
      </c>
      <c r="K1644" s="7">
        <f t="shared" si="462"/>
        <v>506.00000000000006</v>
      </c>
      <c r="L1644" s="7">
        <f t="shared" si="463"/>
        <v>1398.4</v>
      </c>
      <c r="M1644" s="7">
        <f t="shared" si="464"/>
        <v>3261.4</v>
      </c>
      <c r="N1644" s="7">
        <v>0</v>
      </c>
      <c r="O1644" s="7">
        <f t="shared" si="465"/>
        <v>9752</v>
      </c>
      <c r="P1644" s="7">
        <v>25</v>
      </c>
      <c r="Q1644" s="7">
        <v>0</v>
      </c>
      <c r="R1644" s="7">
        <v>0</v>
      </c>
      <c r="S1644" s="7">
        <v>0</v>
      </c>
      <c r="T1644" s="7">
        <v>100</v>
      </c>
      <c r="U1644" s="7">
        <f t="shared" si="466"/>
        <v>1289.4598750000005</v>
      </c>
      <c r="V1644" s="7">
        <v>0</v>
      </c>
      <c r="W1644" s="7">
        <f t="shared" si="477"/>
        <v>1414.4598750000005</v>
      </c>
      <c r="X1644" s="7">
        <f t="shared" si="468"/>
        <v>2718.6000000000004</v>
      </c>
      <c r="Y1644" s="7">
        <f t="shared" si="475"/>
        <v>6527.4</v>
      </c>
      <c r="Z1644" s="7">
        <f t="shared" si="470"/>
        <v>41866.940125000001</v>
      </c>
      <c r="AA1644" s="7" t="s">
        <v>222</v>
      </c>
      <c r="AB1644" s="7">
        <v>2022</v>
      </c>
    </row>
    <row r="1645" spans="1:28" x14ac:dyDescent="0.25">
      <c r="A1645" s="7">
        <v>50</v>
      </c>
      <c r="B1645" s="7" t="s">
        <v>799</v>
      </c>
      <c r="C1645" s="7" t="s">
        <v>102</v>
      </c>
      <c r="D1645" s="7" t="s">
        <v>6</v>
      </c>
      <c r="E1645" s="7" t="s">
        <v>26</v>
      </c>
      <c r="F1645" s="7" t="s">
        <v>100</v>
      </c>
      <c r="G1645" s="7">
        <v>36000</v>
      </c>
      <c r="H1645" s="7">
        <f t="shared" si="471"/>
        <v>33872.400000000001</v>
      </c>
      <c r="I1645" s="7">
        <f t="shared" si="472"/>
        <v>1033.2</v>
      </c>
      <c r="J1645" s="7">
        <f t="shared" si="461"/>
        <v>2555.9999999999995</v>
      </c>
      <c r="K1645" s="7">
        <f t="shared" si="462"/>
        <v>396.00000000000006</v>
      </c>
      <c r="L1645" s="7">
        <f t="shared" si="463"/>
        <v>1094.4000000000001</v>
      </c>
      <c r="M1645" s="7">
        <f t="shared" si="464"/>
        <v>2552.4</v>
      </c>
      <c r="N1645" s="7">
        <v>0</v>
      </c>
      <c r="O1645" s="7">
        <f t="shared" si="465"/>
        <v>7632</v>
      </c>
      <c r="P1645" s="7">
        <v>25</v>
      </c>
      <c r="Q1645" s="7">
        <v>0</v>
      </c>
      <c r="R1645" s="7">
        <v>0</v>
      </c>
      <c r="S1645" s="7">
        <v>0</v>
      </c>
      <c r="T1645" s="7">
        <v>100</v>
      </c>
      <c r="U1645" s="7">
        <f t="shared" si="466"/>
        <v>0</v>
      </c>
      <c r="V1645" s="7">
        <v>0</v>
      </c>
      <c r="W1645" s="7">
        <f t="shared" si="477"/>
        <v>125</v>
      </c>
      <c r="X1645" s="7">
        <f t="shared" si="468"/>
        <v>2127.6000000000004</v>
      </c>
      <c r="Y1645" s="7">
        <f t="shared" si="475"/>
        <v>5108.3999999999996</v>
      </c>
      <c r="Z1645" s="7">
        <f t="shared" si="470"/>
        <v>33747.4</v>
      </c>
      <c r="AA1645" s="7" t="s">
        <v>222</v>
      </c>
      <c r="AB1645" s="7">
        <v>2022</v>
      </c>
    </row>
    <row r="1646" spans="1:28" x14ac:dyDescent="0.25">
      <c r="A1646" s="7">
        <v>51</v>
      </c>
      <c r="B1646" s="7" t="s">
        <v>173</v>
      </c>
      <c r="C1646" s="7" t="s">
        <v>102</v>
      </c>
      <c r="D1646" s="7" t="s">
        <v>6</v>
      </c>
      <c r="E1646" s="7" t="s">
        <v>26</v>
      </c>
      <c r="F1646" s="7" t="s">
        <v>100</v>
      </c>
      <c r="G1646" s="7">
        <v>36000</v>
      </c>
      <c r="H1646" s="7">
        <f t="shared" si="471"/>
        <v>32359.95</v>
      </c>
      <c r="I1646" s="7">
        <f t="shared" si="472"/>
        <v>1033.2</v>
      </c>
      <c r="J1646" s="7">
        <f t="shared" si="461"/>
        <v>2555.9999999999995</v>
      </c>
      <c r="K1646" s="7">
        <f t="shared" si="462"/>
        <v>396.00000000000006</v>
      </c>
      <c r="L1646" s="7">
        <f t="shared" si="463"/>
        <v>1094.4000000000001</v>
      </c>
      <c r="M1646" s="7">
        <f t="shared" si="464"/>
        <v>2552.4</v>
      </c>
      <c r="N1646" s="7">
        <v>1512.45</v>
      </c>
      <c r="O1646" s="7">
        <f t="shared" si="465"/>
        <v>9144.4500000000007</v>
      </c>
      <c r="P1646" s="7">
        <v>25</v>
      </c>
      <c r="Q1646" s="7">
        <v>0</v>
      </c>
      <c r="R1646" s="7">
        <v>0</v>
      </c>
      <c r="S1646" s="7">
        <v>0</v>
      </c>
      <c r="T1646" s="7">
        <v>100</v>
      </c>
      <c r="U1646" s="7">
        <f t="shared" si="466"/>
        <v>0</v>
      </c>
      <c r="V1646" s="7">
        <v>0</v>
      </c>
      <c r="W1646" s="7">
        <f t="shared" si="477"/>
        <v>125</v>
      </c>
      <c r="X1646" s="7">
        <f t="shared" si="468"/>
        <v>3640.05</v>
      </c>
      <c r="Y1646" s="7">
        <f t="shared" si="475"/>
        <v>5108.3999999999996</v>
      </c>
      <c r="Z1646" s="7">
        <f t="shared" si="470"/>
        <v>32234.95</v>
      </c>
      <c r="AA1646" s="7" t="s">
        <v>222</v>
      </c>
      <c r="AB1646" s="7">
        <v>2022</v>
      </c>
    </row>
    <row r="1647" spans="1:28" x14ac:dyDescent="0.25">
      <c r="A1647" s="7">
        <v>52</v>
      </c>
      <c r="B1647" s="7" t="s">
        <v>174</v>
      </c>
      <c r="C1647" s="7" t="s">
        <v>102</v>
      </c>
      <c r="D1647" s="7" t="s">
        <v>6</v>
      </c>
      <c r="E1647" s="7" t="s">
        <v>26</v>
      </c>
      <c r="F1647" s="7" t="s">
        <v>100</v>
      </c>
      <c r="G1647" s="7">
        <v>46000</v>
      </c>
      <c r="H1647" s="7">
        <f t="shared" si="471"/>
        <v>43281.4</v>
      </c>
      <c r="I1647" s="7">
        <f t="shared" si="472"/>
        <v>1320.2</v>
      </c>
      <c r="J1647" s="7">
        <f t="shared" si="461"/>
        <v>3265.9999999999995</v>
      </c>
      <c r="K1647" s="7">
        <f t="shared" si="462"/>
        <v>506.00000000000006</v>
      </c>
      <c r="L1647" s="7">
        <f t="shared" si="463"/>
        <v>1398.4</v>
      </c>
      <c r="M1647" s="7">
        <f t="shared" si="464"/>
        <v>3261.4</v>
      </c>
      <c r="N1647" s="7">
        <v>0</v>
      </c>
      <c r="O1647" s="7">
        <f t="shared" si="465"/>
        <v>9752</v>
      </c>
      <c r="P1647" s="7">
        <v>25</v>
      </c>
      <c r="Q1647" s="7">
        <v>0</v>
      </c>
      <c r="R1647" s="7">
        <v>311.01</v>
      </c>
      <c r="S1647" s="7">
        <v>1594.56</v>
      </c>
      <c r="T1647" s="7">
        <v>100</v>
      </c>
      <c r="U1647" s="7">
        <f t="shared" si="466"/>
        <v>1289.4598750000005</v>
      </c>
      <c r="V1647" s="7">
        <v>0</v>
      </c>
      <c r="W1647" s="7">
        <f t="shared" si="477"/>
        <v>3320.0298750000002</v>
      </c>
      <c r="X1647" s="7">
        <f t="shared" si="468"/>
        <v>2718.6000000000004</v>
      </c>
      <c r="Y1647" s="7">
        <f t="shared" si="475"/>
        <v>6527.4</v>
      </c>
      <c r="Z1647" s="7">
        <f t="shared" si="470"/>
        <v>39961.370125000001</v>
      </c>
      <c r="AA1647" s="7" t="s">
        <v>222</v>
      </c>
      <c r="AB1647" s="7">
        <v>2022</v>
      </c>
    </row>
    <row r="1648" spans="1:28" x14ac:dyDescent="0.25">
      <c r="A1648" s="7">
        <v>53</v>
      </c>
      <c r="B1648" s="7" t="s">
        <v>176</v>
      </c>
      <c r="C1648" s="7" t="s">
        <v>102</v>
      </c>
      <c r="D1648" s="7" t="s">
        <v>6</v>
      </c>
      <c r="E1648" s="7" t="s">
        <v>26</v>
      </c>
      <c r="F1648" s="7" t="s">
        <v>100</v>
      </c>
      <c r="G1648" s="7">
        <v>36000</v>
      </c>
      <c r="H1648" s="7">
        <f t="shared" si="471"/>
        <v>33872.400000000001</v>
      </c>
      <c r="I1648" s="7">
        <f t="shared" si="472"/>
        <v>1033.2</v>
      </c>
      <c r="J1648" s="7">
        <f t="shared" si="461"/>
        <v>2555.9999999999995</v>
      </c>
      <c r="K1648" s="7">
        <f t="shared" si="462"/>
        <v>396.00000000000006</v>
      </c>
      <c r="L1648" s="7">
        <f t="shared" si="463"/>
        <v>1094.4000000000001</v>
      </c>
      <c r="M1648" s="7">
        <f t="shared" si="464"/>
        <v>2552.4</v>
      </c>
      <c r="N1648" s="7">
        <v>0</v>
      </c>
      <c r="O1648" s="7">
        <f t="shared" si="465"/>
        <v>7632</v>
      </c>
      <c r="P1648" s="7">
        <v>25</v>
      </c>
      <c r="Q1648" s="7">
        <v>0</v>
      </c>
      <c r="R1648" s="7">
        <v>0</v>
      </c>
      <c r="S1648" s="7">
        <v>797.28</v>
      </c>
      <c r="T1648" s="7">
        <v>100</v>
      </c>
      <c r="U1648" s="7">
        <f t="shared" si="466"/>
        <v>0</v>
      </c>
      <c r="V1648" s="7">
        <v>0</v>
      </c>
      <c r="W1648" s="7">
        <f t="shared" si="477"/>
        <v>922.28</v>
      </c>
      <c r="X1648" s="7">
        <f t="shared" si="468"/>
        <v>2127.6000000000004</v>
      </c>
      <c r="Y1648" s="7">
        <f t="shared" si="475"/>
        <v>5108.3999999999996</v>
      </c>
      <c r="Z1648" s="7">
        <f t="shared" si="470"/>
        <v>32950.120000000003</v>
      </c>
      <c r="AA1648" s="7" t="s">
        <v>222</v>
      </c>
      <c r="AB1648" s="7">
        <v>2022</v>
      </c>
    </row>
    <row r="1649" spans="1:28" x14ac:dyDescent="0.25">
      <c r="A1649" s="7">
        <v>54</v>
      </c>
      <c r="B1649" s="7" t="s">
        <v>177</v>
      </c>
      <c r="C1649" s="7" t="s">
        <v>102</v>
      </c>
      <c r="D1649" s="7" t="s">
        <v>22</v>
      </c>
      <c r="E1649" s="7" t="s">
        <v>26</v>
      </c>
      <c r="F1649" s="7" t="s">
        <v>100</v>
      </c>
      <c r="G1649" s="7">
        <v>46000</v>
      </c>
      <c r="H1649" s="7">
        <f t="shared" si="471"/>
        <v>43281.4</v>
      </c>
      <c r="I1649" s="7">
        <f t="shared" si="472"/>
        <v>1320.2</v>
      </c>
      <c r="J1649" s="7">
        <f t="shared" si="461"/>
        <v>3265.9999999999995</v>
      </c>
      <c r="K1649" s="7">
        <f t="shared" si="462"/>
        <v>506.00000000000006</v>
      </c>
      <c r="L1649" s="7">
        <f t="shared" si="463"/>
        <v>1398.4</v>
      </c>
      <c r="M1649" s="7">
        <f t="shared" si="464"/>
        <v>3261.4</v>
      </c>
      <c r="N1649" s="7">
        <v>0</v>
      </c>
      <c r="O1649" s="7">
        <f t="shared" si="465"/>
        <v>9752</v>
      </c>
      <c r="P1649" s="7">
        <v>25</v>
      </c>
      <c r="Q1649" s="7">
        <v>0</v>
      </c>
      <c r="R1649" s="7">
        <v>241.29</v>
      </c>
      <c r="S1649" s="7">
        <v>797.28</v>
      </c>
      <c r="T1649" s="7">
        <v>100</v>
      </c>
      <c r="U1649" s="7">
        <f t="shared" si="466"/>
        <v>1289.4598750000005</v>
      </c>
      <c r="V1649" s="7">
        <v>0</v>
      </c>
      <c r="W1649" s="7">
        <f t="shared" si="477"/>
        <v>2453.0298750000002</v>
      </c>
      <c r="X1649" s="7">
        <f t="shared" si="468"/>
        <v>2718.6000000000004</v>
      </c>
      <c r="Y1649" s="7">
        <f t="shared" si="475"/>
        <v>6527.4</v>
      </c>
      <c r="Z1649" s="7">
        <f t="shared" si="470"/>
        <v>40828.370125000001</v>
      </c>
      <c r="AA1649" s="7" t="s">
        <v>222</v>
      </c>
      <c r="AB1649" s="7">
        <v>2022</v>
      </c>
    </row>
    <row r="1650" spans="1:28" x14ac:dyDescent="0.25">
      <c r="A1650" s="7">
        <v>55</v>
      </c>
      <c r="B1650" s="7" t="s">
        <v>178</v>
      </c>
      <c r="C1650" s="7" t="s">
        <v>103</v>
      </c>
      <c r="D1650" s="7" t="s">
        <v>6</v>
      </c>
      <c r="E1650" s="7" t="s">
        <v>32</v>
      </c>
      <c r="F1650" s="7" t="s">
        <v>100</v>
      </c>
      <c r="G1650" s="7">
        <v>26000</v>
      </c>
      <c r="H1650" s="7">
        <f>+G1650-(I1650+L1650+N1650)</f>
        <v>24463.4</v>
      </c>
      <c r="I1650" s="7">
        <f t="shared" si="472"/>
        <v>746.2</v>
      </c>
      <c r="J1650" s="7">
        <f t="shared" si="461"/>
        <v>1845.9999999999998</v>
      </c>
      <c r="K1650" s="7">
        <f t="shared" si="462"/>
        <v>286.00000000000006</v>
      </c>
      <c r="L1650" s="7">
        <f t="shared" si="463"/>
        <v>790.4</v>
      </c>
      <c r="M1650" s="7">
        <f t="shared" si="464"/>
        <v>1843.4</v>
      </c>
      <c r="N1650" s="7">
        <v>0</v>
      </c>
      <c r="O1650" s="7">
        <f>+I1650+J1650+K1650+L1650+M1650+N1650</f>
        <v>5512</v>
      </c>
      <c r="P1650" s="7">
        <v>25</v>
      </c>
      <c r="Q1650" s="7">
        <v>0</v>
      </c>
      <c r="R1650" s="7">
        <v>0</v>
      </c>
      <c r="S1650" s="7">
        <v>0</v>
      </c>
      <c r="T1650" s="7">
        <v>100</v>
      </c>
      <c r="U1650" s="7">
        <f t="shared" si="466"/>
        <v>0</v>
      </c>
      <c r="V1650" s="7">
        <v>0</v>
      </c>
      <c r="W1650" s="7">
        <f t="shared" si="477"/>
        <v>125</v>
      </c>
      <c r="X1650" s="7">
        <f>+I1650+L1650+N1650</f>
        <v>1536.6</v>
      </c>
      <c r="Y1650" s="7">
        <f t="shared" si="475"/>
        <v>3689.3999999999996</v>
      </c>
      <c r="Z1650" s="7">
        <f t="shared" si="470"/>
        <v>24338.400000000001</v>
      </c>
      <c r="AA1650" s="7" t="s">
        <v>222</v>
      </c>
      <c r="AB1650" s="7">
        <v>2022</v>
      </c>
    </row>
    <row r="1651" spans="1:28" x14ac:dyDescent="0.25">
      <c r="A1651" s="7">
        <v>56</v>
      </c>
      <c r="B1651" s="7" t="s">
        <v>817</v>
      </c>
      <c r="C1651" s="7" t="s">
        <v>102</v>
      </c>
      <c r="D1651" s="7" t="s">
        <v>793</v>
      </c>
      <c r="E1651" s="7" t="s">
        <v>33</v>
      </c>
      <c r="F1651" s="7" t="s">
        <v>100</v>
      </c>
      <c r="G1651" s="7">
        <v>30000</v>
      </c>
      <c r="H1651" s="7">
        <f t="shared" si="471"/>
        <v>28227</v>
      </c>
      <c r="I1651" s="7">
        <f t="shared" si="472"/>
        <v>861</v>
      </c>
      <c r="J1651" s="7">
        <f t="shared" si="461"/>
        <v>2130</v>
      </c>
      <c r="K1651" s="7">
        <f t="shared" si="462"/>
        <v>330.00000000000006</v>
      </c>
      <c r="L1651" s="7">
        <f t="shared" si="463"/>
        <v>912</v>
      </c>
      <c r="M1651" s="7">
        <f t="shared" si="464"/>
        <v>2127</v>
      </c>
      <c r="N1651" s="7">
        <v>0</v>
      </c>
      <c r="O1651" s="7">
        <f t="shared" ref="O1651:O1658" si="478">+I1651+J1651+K1651+L1651+M1651+N1651</f>
        <v>6360</v>
      </c>
      <c r="P1651" s="7">
        <v>25</v>
      </c>
      <c r="Q1651" s="7">
        <v>0</v>
      </c>
      <c r="R1651" s="7">
        <v>0</v>
      </c>
      <c r="S1651" s="7">
        <v>0</v>
      </c>
      <c r="T1651" s="7">
        <v>100</v>
      </c>
      <c r="U1651" s="7">
        <f t="shared" si="466"/>
        <v>0</v>
      </c>
      <c r="V1651" s="7">
        <v>0</v>
      </c>
      <c r="W1651" s="7">
        <f t="shared" si="477"/>
        <v>125</v>
      </c>
      <c r="X1651" s="7">
        <f t="shared" ref="X1651:X1658" si="479">+I1651+L1651+N1651</f>
        <v>1773</v>
      </c>
      <c r="Y1651" s="7">
        <f t="shared" si="475"/>
        <v>4257</v>
      </c>
      <c r="Z1651" s="7">
        <f t="shared" si="470"/>
        <v>28102</v>
      </c>
      <c r="AA1651" s="7" t="s">
        <v>222</v>
      </c>
      <c r="AB1651" s="7">
        <v>2022</v>
      </c>
    </row>
    <row r="1652" spans="1:28" x14ac:dyDescent="0.25">
      <c r="A1652" s="7">
        <v>57</v>
      </c>
      <c r="B1652" s="7" t="s">
        <v>818</v>
      </c>
      <c r="C1652" s="7" t="s">
        <v>102</v>
      </c>
      <c r="D1652" s="7" t="s">
        <v>793</v>
      </c>
      <c r="E1652" s="7" t="s">
        <v>32</v>
      </c>
      <c r="F1652" s="7" t="s">
        <v>100</v>
      </c>
      <c r="G1652" s="7">
        <v>30000</v>
      </c>
      <c r="H1652" s="7">
        <f t="shared" si="471"/>
        <v>28227</v>
      </c>
      <c r="I1652" s="7">
        <f t="shared" si="472"/>
        <v>861</v>
      </c>
      <c r="J1652" s="7">
        <f t="shared" si="461"/>
        <v>2130</v>
      </c>
      <c r="K1652" s="7">
        <f t="shared" si="462"/>
        <v>330.00000000000006</v>
      </c>
      <c r="L1652" s="7">
        <f t="shared" si="463"/>
        <v>912</v>
      </c>
      <c r="M1652" s="7">
        <f t="shared" si="464"/>
        <v>2127</v>
      </c>
      <c r="N1652" s="7">
        <v>0</v>
      </c>
      <c r="O1652" s="7">
        <f t="shared" si="478"/>
        <v>6360</v>
      </c>
      <c r="P1652" s="7">
        <v>25</v>
      </c>
      <c r="Q1652" s="7">
        <v>0</v>
      </c>
      <c r="R1652" s="7">
        <v>0</v>
      </c>
      <c r="S1652" s="7">
        <v>0</v>
      </c>
      <c r="T1652" s="7">
        <v>100</v>
      </c>
      <c r="U1652" s="7">
        <f t="shared" si="466"/>
        <v>0</v>
      </c>
      <c r="V1652" s="7">
        <v>0</v>
      </c>
      <c r="W1652" s="7">
        <f t="shared" si="477"/>
        <v>125</v>
      </c>
      <c r="X1652" s="7">
        <f t="shared" si="479"/>
        <v>1773</v>
      </c>
      <c r="Y1652" s="7">
        <f t="shared" si="475"/>
        <v>4257</v>
      </c>
      <c r="Z1652" s="7">
        <f t="shared" si="470"/>
        <v>28102</v>
      </c>
      <c r="AA1652" s="7" t="s">
        <v>222</v>
      </c>
      <c r="AB1652" s="7">
        <v>2022</v>
      </c>
    </row>
    <row r="1653" spans="1:28" x14ac:dyDescent="0.25">
      <c r="A1653" s="7">
        <v>58</v>
      </c>
      <c r="B1653" s="7" t="s">
        <v>819</v>
      </c>
      <c r="C1653" s="7" t="s">
        <v>103</v>
      </c>
      <c r="D1653" s="7" t="s">
        <v>6</v>
      </c>
      <c r="E1653" s="7" t="s">
        <v>32</v>
      </c>
      <c r="F1653" s="7" t="s">
        <v>100</v>
      </c>
      <c r="G1653" s="7">
        <v>30000</v>
      </c>
      <c r="H1653" s="7">
        <f>+G1653-(I1653+L1653+N1653)</f>
        <v>28227</v>
      </c>
      <c r="I1653" s="7">
        <f t="shared" si="472"/>
        <v>861</v>
      </c>
      <c r="J1653" s="7">
        <f t="shared" si="461"/>
        <v>2130</v>
      </c>
      <c r="K1653" s="7">
        <f t="shared" si="462"/>
        <v>330.00000000000006</v>
      </c>
      <c r="L1653" s="7">
        <f t="shared" si="463"/>
        <v>912</v>
      </c>
      <c r="M1653" s="7">
        <f t="shared" si="464"/>
        <v>2127</v>
      </c>
      <c r="N1653" s="7">
        <v>0</v>
      </c>
      <c r="O1653" s="7">
        <f t="shared" si="478"/>
        <v>6360</v>
      </c>
      <c r="P1653" s="7">
        <v>25</v>
      </c>
      <c r="Q1653" s="7">
        <v>0</v>
      </c>
      <c r="R1653" s="7">
        <v>0</v>
      </c>
      <c r="S1653" s="7">
        <v>0</v>
      </c>
      <c r="T1653" s="7">
        <v>100</v>
      </c>
      <c r="U1653" s="7">
        <f t="shared" si="466"/>
        <v>0</v>
      </c>
      <c r="V1653" s="7">
        <v>0</v>
      </c>
      <c r="W1653" s="7">
        <f t="shared" si="477"/>
        <v>125</v>
      </c>
      <c r="X1653" s="7">
        <f t="shared" si="479"/>
        <v>1773</v>
      </c>
      <c r="Y1653" s="7">
        <f t="shared" si="475"/>
        <v>4257</v>
      </c>
      <c r="Z1653" s="7">
        <f t="shared" si="470"/>
        <v>28102</v>
      </c>
      <c r="AA1653" s="7" t="s">
        <v>222</v>
      </c>
      <c r="AB1653" s="7">
        <v>2022</v>
      </c>
    </row>
    <row r="1654" spans="1:28" x14ac:dyDescent="0.25">
      <c r="A1654" s="7">
        <v>59</v>
      </c>
      <c r="B1654" s="7" t="s">
        <v>820</v>
      </c>
      <c r="C1654" s="7" t="s">
        <v>102</v>
      </c>
      <c r="D1654" s="7" t="s">
        <v>821</v>
      </c>
      <c r="E1654" s="7" t="s">
        <v>32</v>
      </c>
      <c r="F1654" s="7" t="s">
        <v>100</v>
      </c>
      <c r="G1654" s="7">
        <v>30000</v>
      </c>
      <c r="H1654" s="7">
        <f t="shared" si="471"/>
        <v>28227</v>
      </c>
      <c r="I1654" s="7">
        <f t="shared" si="472"/>
        <v>861</v>
      </c>
      <c r="J1654" s="7">
        <f t="shared" si="461"/>
        <v>2130</v>
      </c>
      <c r="K1654" s="7">
        <f t="shared" si="462"/>
        <v>330.00000000000006</v>
      </c>
      <c r="L1654" s="7">
        <f t="shared" si="463"/>
        <v>912</v>
      </c>
      <c r="M1654" s="7">
        <f t="shared" si="464"/>
        <v>2127</v>
      </c>
      <c r="N1654" s="7">
        <v>0</v>
      </c>
      <c r="O1654" s="7">
        <f t="shared" si="478"/>
        <v>6360</v>
      </c>
      <c r="P1654" s="7">
        <v>25</v>
      </c>
      <c r="Q1654" s="7">
        <v>0</v>
      </c>
      <c r="R1654" s="7">
        <v>0</v>
      </c>
      <c r="S1654" s="7">
        <v>0</v>
      </c>
      <c r="T1654" s="7">
        <v>100</v>
      </c>
      <c r="U1654" s="7">
        <f t="shared" si="466"/>
        <v>0</v>
      </c>
      <c r="V1654" s="7">
        <v>0</v>
      </c>
      <c r="W1654" s="7">
        <f t="shared" si="477"/>
        <v>125</v>
      </c>
      <c r="X1654" s="7">
        <f t="shared" si="479"/>
        <v>1773</v>
      </c>
      <c r="Y1654" s="7">
        <f t="shared" si="475"/>
        <v>4257</v>
      </c>
      <c r="Z1654" s="7">
        <f t="shared" si="470"/>
        <v>28102</v>
      </c>
      <c r="AA1654" s="7" t="s">
        <v>222</v>
      </c>
      <c r="AB1654" s="7">
        <v>2022</v>
      </c>
    </row>
    <row r="1655" spans="1:28" x14ac:dyDescent="0.25">
      <c r="A1655" s="7">
        <v>60</v>
      </c>
      <c r="B1655" s="7" t="s">
        <v>822</v>
      </c>
      <c r="C1655" s="7" t="s">
        <v>103</v>
      </c>
      <c r="D1655" s="7" t="s">
        <v>12</v>
      </c>
      <c r="E1655" s="7" t="s">
        <v>32</v>
      </c>
      <c r="F1655" s="7" t="s">
        <v>100</v>
      </c>
      <c r="G1655" s="7">
        <v>46000</v>
      </c>
      <c r="H1655" s="7">
        <f t="shared" si="471"/>
        <v>43281.4</v>
      </c>
      <c r="I1655" s="7">
        <f t="shared" si="472"/>
        <v>1320.2</v>
      </c>
      <c r="J1655" s="7">
        <f t="shared" si="461"/>
        <v>3265.9999999999995</v>
      </c>
      <c r="K1655" s="7">
        <f t="shared" si="462"/>
        <v>506.00000000000006</v>
      </c>
      <c r="L1655" s="7">
        <f t="shared" si="463"/>
        <v>1398.4</v>
      </c>
      <c r="M1655" s="7">
        <f t="shared" si="464"/>
        <v>3261.4</v>
      </c>
      <c r="N1655" s="7">
        <v>0</v>
      </c>
      <c r="O1655" s="7">
        <f t="shared" si="478"/>
        <v>9752</v>
      </c>
      <c r="P1655" s="7">
        <v>25</v>
      </c>
      <c r="Q1655" s="7">
        <v>0</v>
      </c>
      <c r="R1655" s="7">
        <v>0</v>
      </c>
      <c r="S1655" s="7">
        <v>797.28</v>
      </c>
      <c r="T1655" s="7">
        <v>100</v>
      </c>
      <c r="U1655" s="7">
        <f t="shared" si="466"/>
        <v>1289.4598750000005</v>
      </c>
      <c r="V1655" s="7">
        <v>0</v>
      </c>
      <c r="W1655" s="7">
        <f t="shared" si="477"/>
        <v>2211.7398750000002</v>
      </c>
      <c r="X1655" s="7">
        <f t="shared" si="479"/>
        <v>2718.6000000000004</v>
      </c>
      <c r="Y1655" s="7">
        <f t="shared" si="475"/>
        <v>6527.4</v>
      </c>
      <c r="Z1655" s="7">
        <f t="shared" si="470"/>
        <v>41069.660125000002</v>
      </c>
      <c r="AA1655" s="7" t="s">
        <v>222</v>
      </c>
      <c r="AB1655" s="7">
        <v>2022</v>
      </c>
    </row>
    <row r="1656" spans="1:28" x14ac:dyDescent="0.25">
      <c r="A1656" s="7">
        <v>61</v>
      </c>
      <c r="B1656" s="7" t="s">
        <v>823</v>
      </c>
      <c r="C1656" s="7" t="s">
        <v>102</v>
      </c>
      <c r="D1656" s="7" t="s">
        <v>94</v>
      </c>
      <c r="E1656" s="7" t="s">
        <v>32</v>
      </c>
      <c r="F1656" s="7" t="s">
        <v>100</v>
      </c>
      <c r="G1656" s="7">
        <v>36000</v>
      </c>
      <c r="H1656" s="7">
        <f t="shared" si="471"/>
        <v>33872.400000000001</v>
      </c>
      <c r="I1656" s="7">
        <f t="shared" si="472"/>
        <v>1033.2</v>
      </c>
      <c r="J1656" s="7">
        <f t="shared" si="461"/>
        <v>2555.9999999999995</v>
      </c>
      <c r="K1656" s="7">
        <f t="shared" si="462"/>
        <v>396.00000000000006</v>
      </c>
      <c r="L1656" s="7">
        <f t="shared" si="463"/>
        <v>1094.4000000000001</v>
      </c>
      <c r="M1656" s="7">
        <f t="shared" si="464"/>
        <v>2552.4</v>
      </c>
      <c r="N1656" s="7">
        <v>0</v>
      </c>
      <c r="O1656" s="7">
        <f t="shared" si="478"/>
        <v>7632</v>
      </c>
      <c r="P1656" s="7">
        <v>25</v>
      </c>
      <c r="Q1656" s="7">
        <v>0</v>
      </c>
      <c r="R1656" s="7">
        <v>0</v>
      </c>
      <c r="S1656" s="7">
        <v>0</v>
      </c>
      <c r="T1656" s="7">
        <v>100</v>
      </c>
      <c r="U1656" s="7">
        <f t="shared" si="466"/>
        <v>0</v>
      </c>
      <c r="V1656" s="7">
        <v>0</v>
      </c>
      <c r="W1656" s="7">
        <f t="shared" si="477"/>
        <v>125</v>
      </c>
      <c r="X1656" s="7">
        <f t="shared" si="479"/>
        <v>2127.6000000000004</v>
      </c>
      <c r="Y1656" s="7">
        <f t="shared" si="475"/>
        <v>5108.3999999999996</v>
      </c>
      <c r="Z1656" s="7">
        <f t="shared" si="470"/>
        <v>33747.4</v>
      </c>
      <c r="AA1656" s="7" t="s">
        <v>222</v>
      </c>
      <c r="AB1656" s="7">
        <v>2022</v>
      </c>
    </row>
    <row r="1657" spans="1:28" x14ac:dyDescent="0.25">
      <c r="A1657" s="7">
        <v>62</v>
      </c>
      <c r="B1657" s="7" t="s">
        <v>824</v>
      </c>
      <c r="C1657" s="7" t="s">
        <v>103</v>
      </c>
      <c r="D1657" s="7" t="s">
        <v>22</v>
      </c>
      <c r="E1657" s="7" t="s">
        <v>32</v>
      </c>
      <c r="F1657" s="7" t="s">
        <v>100</v>
      </c>
      <c r="G1657" s="7">
        <v>36000</v>
      </c>
      <c r="H1657" s="7">
        <f t="shared" si="471"/>
        <v>33872.400000000001</v>
      </c>
      <c r="I1657" s="7">
        <f t="shared" si="472"/>
        <v>1033.2</v>
      </c>
      <c r="J1657" s="7">
        <f t="shared" si="461"/>
        <v>2555.9999999999995</v>
      </c>
      <c r="K1657" s="7">
        <f t="shared" si="462"/>
        <v>396.00000000000006</v>
      </c>
      <c r="L1657" s="7">
        <f t="shared" si="463"/>
        <v>1094.4000000000001</v>
      </c>
      <c r="M1657" s="7">
        <f t="shared" si="464"/>
        <v>2552.4</v>
      </c>
      <c r="N1657" s="7">
        <v>0</v>
      </c>
      <c r="O1657" s="7">
        <f t="shared" si="478"/>
        <v>7632</v>
      </c>
      <c r="P1657" s="7">
        <v>25</v>
      </c>
      <c r="Q1657" s="7">
        <v>0</v>
      </c>
      <c r="R1657" s="7">
        <v>390.06</v>
      </c>
      <c r="S1657" s="7">
        <v>797.28</v>
      </c>
      <c r="T1657" s="7">
        <v>100</v>
      </c>
      <c r="U1657" s="7">
        <f t="shared" si="466"/>
        <v>0</v>
      </c>
      <c r="V1657" s="7">
        <v>0</v>
      </c>
      <c r="W1657" s="7">
        <f t="shared" si="477"/>
        <v>1312.34</v>
      </c>
      <c r="X1657" s="7">
        <f t="shared" si="479"/>
        <v>2127.6000000000004</v>
      </c>
      <c r="Y1657" s="7">
        <f t="shared" si="475"/>
        <v>5108.3999999999996</v>
      </c>
      <c r="Z1657" s="7">
        <f t="shared" si="470"/>
        <v>32560.059999999998</v>
      </c>
      <c r="AA1657" s="7" t="s">
        <v>222</v>
      </c>
      <c r="AB1657" s="7">
        <v>2022</v>
      </c>
    </row>
    <row r="1658" spans="1:28" x14ac:dyDescent="0.25">
      <c r="A1658" s="7">
        <v>63</v>
      </c>
      <c r="B1658" s="7" t="s">
        <v>825</v>
      </c>
      <c r="C1658" s="7" t="s">
        <v>103</v>
      </c>
      <c r="D1658" s="7" t="s">
        <v>793</v>
      </c>
      <c r="E1658" s="7" t="s">
        <v>32</v>
      </c>
      <c r="F1658" s="7" t="s">
        <v>100</v>
      </c>
      <c r="G1658" s="7">
        <v>46000</v>
      </c>
      <c r="H1658" s="7">
        <f t="shared" si="471"/>
        <v>43281.4</v>
      </c>
      <c r="I1658" s="7">
        <f t="shared" si="472"/>
        <v>1320.2</v>
      </c>
      <c r="J1658" s="7">
        <f t="shared" si="461"/>
        <v>3265.9999999999995</v>
      </c>
      <c r="K1658" s="7">
        <f t="shared" si="462"/>
        <v>506.00000000000006</v>
      </c>
      <c r="L1658" s="7">
        <f t="shared" si="463"/>
        <v>1398.4</v>
      </c>
      <c r="M1658" s="7">
        <f t="shared" si="464"/>
        <v>3261.4</v>
      </c>
      <c r="N1658" s="7">
        <v>0</v>
      </c>
      <c r="O1658" s="7">
        <f t="shared" si="478"/>
        <v>9752</v>
      </c>
      <c r="P1658" s="7">
        <v>25</v>
      </c>
      <c r="Q1658" s="7">
        <v>0</v>
      </c>
      <c r="R1658" s="7">
        <v>0</v>
      </c>
      <c r="S1658" s="7">
        <v>0</v>
      </c>
      <c r="T1658" s="7">
        <v>100</v>
      </c>
      <c r="U1658" s="7">
        <f t="shared" si="466"/>
        <v>1289.4598750000005</v>
      </c>
      <c r="V1658" s="7">
        <v>0</v>
      </c>
      <c r="W1658" s="7">
        <f t="shared" si="477"/>
        <v>1414.4598750000005</v>
      </c>
      <c r="X1658" s="7">
        <f t="shared" si="479"/>
        <v>2718.6000000000004</v>
      </c>
      <c r="Y1658" s="7">
        <f t="shared" si="475"/>
        <v>6527.4</v>
      </c>
      <c r="Z1658" s="7">
        <f t="shared" si="470"/>
        <v>41866.940125000001</v>
      </c>
      <c r="AA1658" s="7" t="s">
        <v>222</v>
      </c>
      <c r="AB1658" s="7">
        <v>2022</v>
      </c>
    </row>
    <row r="1659" spans="1:28" x14ac:dyDescent="0.25">
      <c r="A1659" s="7">
        <v>64</v>
      </c>
      <c r="B1659" s="7" t="s">
        <v>179</v>
      </c>
      <c r="C1659" s="7" t="s">
        <v>103</v>
      </c>
      <c r="D1659" s="7" t="s">
        <v>800</v>
      </c>
      <c r="E1659" s="7" t="s">
        <v>32</v>
      </c>
      <c r="F1659" s="7" t="s">
        <v>100</v>
      </c>
      <c r="G1659" s="7">
        <v>30000</v>
      </c>
      <c r="H1659" s="7">
        <f t="shared" si="471"/>
        <v>28227</v>
      </c>
      <c r="I1659" s="7">
        <f t="shared" si="472"/>
        <v>861</v>
      </c>
      <c r="J1659" s="7">
        <f t="shared" si="461"/>
        <v>2130</v>
      </c>
      <c r="K1659" s="7">
        <f t="shared" si="462"/>
        <v>330.00000000000006</v>
      </c>
      <c r="L1659" s="7">
        <f t="shared" si="463"/>
        <v>912</v>
      </c>
      <c r="M1659" s="7">
        <f t="shared" si="464"/>
        <v>2127</v>
      </c>
      <c r="N1659" s="7">
        <v>0</v>
      </c>
      <c r="O1659" s="7">
        <f t="shared" si="465"/>
        <v>6360</v>
      </c>
      <c r="P1659" s="7">
        <v>25</v>
      </c>
      <c r="Q1659" s="7">
        <v>1000</v>
      </c>
      <c r="R1659" s="7">
        <v>320.10000000000002</v>
      </c>
      <c r="S1659" s="7">
        <v>0</v>
      </c>
      <c r="T1659" s="7">
        <v>100</v>
      </c>
      <c r="U1659" s="7">
        <f t="shared" si="466"/>
        <v>0</v>
      </c>
      <c r="V1659" s="7">
        <v>0</v>
      </c>
      <c r="W1659" s="7">
        <f t="shared" si="477"/>
        <v>1445.1</v>
      </c>
      <c r="X1659" s="7">
        <f t="shared" si="468"/>
        <v>1773</v>
      </c>
      <c r="Y1659" s="7">
        <f t="shared" si="475"/>
        <v>4257</v>
      </c>
      <c r="Z1659" s="7">
        <f t="shared" si="470"/>
        <v>26781.9</v>
      </c>
      <c r="AA1659" s="7" t="s">
        <v>222</v>
      </c>
      <c r="AB1659" s="7">
        <v>2022</v>
      </c>
    </row>
    <row r="1660" spans="1:28" x14ac:dyDescent="0.25">
      <c r="A1660" s="7">
        <v>65</v>
      </c>
      <c r="B1660" s="7" t="s">
        <v>180</v>
      </c>
      <c r="C1660" s="7" t="s">
        <v>103</v>
      </c>
      <c r="D1660" s="7" t="s">
        <v>22</v>
      </c>
      <c r="E1660" s="7" t="s">
        <v>32</v>
      </c>
      <c r="F1660" s="7" t="s">
        <v>100</v>
      </c>
      <c r="G1660" s="7">
        <v>36000</v>
      </c>
      <c r="H1660" s="7">
        <f t="shared" si="471"/>
        <v>32359.95</v>
      </c>
      <c r="I1660" s="7">
        <f t="shared" si="472"/>
        <v>1033.2</v>
      </c>
      <c r="J1660" s="7">
        <f t="shared" si="461"/>
        <v>2555.9999999999995</v>
      </c>
      <c r="K1660" s="7">
        <f t="shared" si="462"/>
        <v>396.00000000000006</v>
      </c>
      <c r="L1660" s="7">
        <f t="shared" si="463"/>
        <v>1094.4000000000001</v>
      </c>
      <c r="M1660" s="7">
        <f t="shared" si="464"/>
        <v>2552.4</v>
      </c>
      <c r="N1660" s="7">
        <v>1512.45</v>
      </c>
      <c r="O1660" s="7">
        <f t="shared" si="465"/>
        <v>9144.4500000000007</v>
      </c>
      <c r="P1660" s="7">
        <v>25</v>
      </c>
      <c r="Q1660" s="7">
        <v>0</v>
      </c>
      <c r="R1660" s="7">
        <v>411.35</v>
      </c>
      <c r="S1660" s="7">
        <v>2391.84</v>
      </c>
      <c r="T1660" s="7">
        <v>100</v>
      </c>
      <c r="U1660" s="7">
        <f t="shared" si="466"/>
        <v>0</v>
      </c>
      <c r="V1660" s="7">
        <v>0</v>
      </c>
      <c r="W1660" s="7">
        <f t="shared" si="477"/>
        <v>2928.19</v>
      </c>
      <c r="X1660" s="7">
        <f t="shared" si="468"/>
        <v>3640.05</v>
      </c>
      <c r="Y1660" s="7">
        <f t="shared" si="475"/>
        <v>5108.3999999999996</v>
      </c>
      <c r="Z1660" s="7">
        <f t="shared" si="470"/>
        <v>29431.760000000002</v>
      </c>
      <c r="AA1660" s="7" t="s">
        <v>222</v>
      </c>
      <c r="AB1660" s="7">
        <v>2022</v>
      </c>
    </row>
    <row r="1661" spans="1:28" x14ac:dyDescent="0.25">
      <c r="A1661" s="7">
        <v>66</v>
      </c>
      <c r="B1661" s="7" t="s">
        <v>181</v>
      </c>
      <c r="C1661" s="7" t="s">
        <v>103</v>
      </c>
      <c r="D1661" s="7" t="s">
        <v>6</v>
      </c>
      <c r="E1661" s="7" t="s">
        <v>52</v>
      </c>
      <c r="F1661" s="7" t="s">
        <v>100</v>
      </c>
      <c r="G1661" s="7">
        <v>36000</v>
      </c>
      <c r="H1661" s="7">
        <f t="shared" si="471"/>
        <v>33872.400000000001</v>
      </c>
      <c r="I1661" s="7">
        <f t="shared" si="472"/>
        <v>1033.2</v>
      </c>
      <c r="J1661" s="7">
        <f t="shared" ref="J1661:J1696" si="480">IF(G1661&lt;=325250,G1661*7.1%,23092.75)</f>
        <v>2555.9999999999995</v>
      </c>
      <c r="K1661" s="7">
        <f t="shared" ref="K1661:K1696" si="481">IF(G1661&lt;=65050,G1661*1.1%,715.55)</f>
        <v>396.00000000000006</v>
      </c>
      <c r="L1661" s="7">
        <f t="shared" ref="L1661:L1696" si="482">IF(G1661&lt;=162625,G1661*3.04%,4943.8)</f>
        <v>1094.4000000000001</v>
      </c>
      <c r="M1661" s="7">
        <f t="shared" ref="M1661:M1696" si="483">IF(G1661&lt;=162625,G1661*7.09%,11530.11)</f>
        <v>2552.4</v>
      </c>
      <c r="N1661" s="7">
        <v>0</v>
      </c>
      <c r="O1661" s="7">
        <f t="shared" ref="O1661:O1696" si="484">+I1661+J1661+K1661+L1661+M1661+N1661</f>
        <v>7632</v>
      </c>
      <c r="P1661" s="7">
        <v>25</v>
      </c>
      <c r="Q1661" s="7">
        <v>0</v>
      </c>
      <c r="R1661" s="7">
        <v>90.62</v>
      </c>
      <c r="S1661" s="7">
        <v>797.28</v>
      </c>
      <c r="T1661" s="7">
        <v>100</v>
      </c>
      <c r="U1661" s="7">
        <f t="shared" ref="U1661:U1681" si="485">IF((H1661*12)&gt;867123.01,(79776+(((H1661*12)-867123.01)*0.25))/12,IF((H1661*12)&gt;624329.01,(31216+(((H1661*12)-624329.01)*0.2))/12,IF((H1661*12)&gt;416220.01,(((H1661*12)-416220.01)*0.15)/12,0)))</f>
        <v>0</v>
      </c>
      <c r="V1661" s="7">
        <v>0</v>
      </c>
      <c r="W1661" s="7">
        <f t="shared" si="477"/>
        <v>1012.9</v>
      </c>
      <c r="X1661" s="7">
        <f t="shared" ref="X1661:X1668" si="486">+I1661+L1661+N1661</f>
        <v>2127.6000000000004</v>
      </c>
      <c r="Y1661" s="7">
        <f t="shared" si="475"/>
        <v>5108.3999999999996</v>
      </c>
      <c r="Z1661" s="7">
        <f t="shared" ref="Z1661:Z1681" si="487">+G1661-(W1661+X1661)</f>
        <v>32859.5</v>
      </c>
      <c r="AA1661" s="7" t="s">
        <v>222</v>
      </c>
      <c r="AB1661" s="7">
        <v>2022</v>
      </c>
    </row>
    <row r="1662" spans="1:28" x14ac:dyDescent="0.25">
      <c r="A1662" s="7">
        <v>67</v>
      </c>
      <c r="B1662" s="7" t="s">
        <v>183</v>
      </c>
      <c r="C1662" s="7" t="s">
        <v>103</v>
      </c>
      <c r="D1662" s="7" t="s">
        <v>22</v>
      </c>
      <c r="E1662" s="7" t="s">
        <v>52</v>
      </c>
      <c r="F1662" s="7" t="s">
        <v>100</v>
      </c>
      <c r="G1662" s="7">
        <v>36000</v>
      </c>
      <c r="H1662" s="7">
        <f t="shared" ref="H1662:H1696" si="488">+G1662-(I1662+L1662+N1662)</f>
        <v>33872.400000000001</v>
      </c>
      <c r="I1662" s="7">
        <f t="shared" ref="I1662:I1696" si="489">IF(G1662&lt;=325250,G1662*2.87%,9334.68)</f>
        <v>1033.2</v>
      </c>
      <c r="J1662" s="7">
        <f t="shared" si="480"/>
        <v>2555.9999999999995</v>
      </c>
      <c r="K1662" s="7">
        <f t="shared" si="481"/>
        <v>396.00000000000006</v>
      </c>
      <c r="L1662" s="7">
        <f t="shared" si="482"/>
        <v>1094.4000000000001</v>
      </c>
      <c r="M1662" s="7">
        <f t="shared" si="483"/>
        <v>2552.4</v>
      </c>
      <c r="N1662" s="7">
        <v>0</v>
      </c>
      <c r="O1662" s="7">
        <f t="shared" si="484"/>
        <v>7632</v>
      </c>
      <c r="P1662" s="7">
        <v>25</v>
      </c>
      <c r="Q1662" s="7">
        <v>0</v>
      </c>
      <c r="R1662" s="7">
        <v>380.72</v>
      </c>
      <c r="S1662" s="7">
        <v>0</v>
      </c>
      <c r="T1662" s="7">
        <v>100</v>
      </c>
      <c r="U1662" s="7">
        <f t="shared" si="485"/>
        <v>0</v>
      </c>
      <c r="V1662" s="7">
        <v>0</v>
      </c>
      <c r="W1662" s="7">
        <f t="shared" si="477"/>
        <v>505.72</v>
      </c>
      <c r="X1662" s="7">
        <f t="shared" si="486"/>
        <v>2127.6000000000004</v>
      </c>
      <c r="Y1662" s="7">
        <f t="shared" si="475"/>
        <v>5108.3999999999996</v>
      </c>
      <c r="Z1662" s="7">
        <f t="shared" si="487"/>
        <v>33366.68</v>
      </c>
      <c r="AA1662" s="7" t="s">
        <v>222</v>
      </c>
      <c r="AB1662" s="7">
        <v>2022</v>
      </c>
    </row>
    <row r="1663" spans="1:28" x14ac:dyDescent="0.25">
      <c r="A1663" s="7">
        <v>68</v>
      </c>
      <c r="B1663" s="7" t="s">
        <v>185</v>
      </c>
      <c r="C1663" s="7" t="s">
        <v>103</v>
      </c>
      <c r="D1663" s="7" t="s">
        <v>22</v>
      </c>
      <c r="E1663" s="7" t="s">
        <v>789</v>
      </c>
      <c r="F1663" s="7" t="s">
        <v>100</v>
      </c>
      <c r="G1663" s="7">
        <v>46000</v>
      </c>
      <c r="H1663" s="7">
        <f t="shared" si="488"/>
        <v>43281.4</v>
      </c>
      <c r="I1663" s="7">
        <f t="shared" si="489"/>
        <v>1320.2</v>
      </c>
      <c r="J1663" s="7">
        <f t="shared" si="480"/>
        <v>3265.9999999999995</v>
      </c>
      <c r="K1663" s="7">
        <f t="shared" si="481"/>
        <v>506.00000000000006</v>
      </c>
      <c r="L1663" s="7">
        <f t="shared" si="482"/>
        <v>1398.4</v>
      </c>
      <c r="M1663" s="7">
        <f t="shared" si="483"/>
        <v>3261.4</v>
      </c>
      <c r="N1663" s="7">
        <v>0</v>
      </c>
      <c r="O1663" s="7">
        <f t="shared" si="484"/>
        <v>9752</v>
      </c>
      <c r="P1663" s="7">
        <v>25</v>
      </c>
      <c r="Q1663" s="7">
        <v>200</v>
      </c>
      <c r="R1663" s="7">
        <v>313.66000000000003</v>
      </c>
      <c r="S1663" s="7">
        <v>2391.84</v>
      </c>
      <c r="T1663" s="7">
        <v>100</v>
      </c>
      <c r="U1663" s="7">
        <f t="shared" si="485"/>
        <v>1289.4598750000005</v>
      </c>
      <c r="V1663" s="7">
        <v>0</v>
      </c>
      <c r="W1663" s="7">
        <f t="shared" si="477"/>
        <v>4319.9598750000005</v>
      </c>
      <c r="X1663" s="7">
        <f t="shared" si="486"/>
        <v>2718.6000000000004</v>
      </c>
      <c r="Y1663" s="7">
        <f t="shared" si="475"/>
        <v>6527.4</v>
      </c>
      <c r="Z1663" s="7">
        <f t="shared" si="487"/>
        <v>38961.440125000001</v>
      </c>
      <c r="AA1663" s="7" t="s">
        <v>222</v>
      </c>
      <c r="AB1663" s="7">
        <v>2022</v>
      </c>
    </row>
    <row r="1664" spans="1:28" x14ac:dyDescent="0.25">
      <c r="A1664" s="7">
        <v>69</v>
      </c>
      <c r="B1664" s="7" t="s">
        <v>186</v>
      </c>
      <c r="C1664" s="7" t="s">
        <v>102</v>
      </c>
      <c r="D1664" s="7" t="s">
        <v>17</v>
      </c>
      <c r="E1664" s="7" t="s">
        <v>42</v>
      </c>
      <c r="F1664" s="7" t="s">
        <v>100</v>
      </c>
      <c r="G1664" s="7">
        <v>36000</v>
      </c>
      <c r="H1664" s="7">
        <f t="shared" si="488"/>
        <v>33872.400000000001</v>
      </c>
      <c r="I1664" s="7">
        <f t="shared" si="489"/>
        <v>1033.2</v>
      </c>
      <c r="J1664" s="7">
        <f t="shared" si="480"/>
        <v>2555.9999999999995</v>
      </c>
      <c r="K1664" s="7">
        <f t="shared" si="481"/>
        <v>396.00000000000006</v>
      </c>
      <c r="L1664" s="7">
        <f t="shared" si="482"/>
        <v>1094.4000000000001</v>
      </c>
      <c r="M1664" s="7">
        <f t="shared" si="483"/>
        <v>2552.4</v>
      </c>
      <c r="N1664" s="7">
        <v>0</v>
      </c>
      <c r="O1664" s="7">
        <f t="shared" si="484"/>
        <v>7632</v>
      </c>
      <c r="P1664" s="7">
        <v>25</v>
      </c>
      <c r="Q1664" s="7">
        <v>0</v>
      </c>
      <c r="R1664" s="7">
        <v>361.85</v>
      </c>
      <c r="S1664" s="7">
        <v>797.28</v>
      </c>
      <c r="T1664" s="7">
        <v>100</v>
      </c>
      <c r="U1664" s="7">
        <f t="shared" si="485"/>
        <v>0</v>
      </c>
      <c r="V1664" s="7">
        <v>0</v>
      </c>
      <c r="W1664" s="7">
        <f t="shared" si="477"/>
        <v>1284.1300000000001</v>
      </c>
      <c r="X1664" s="7">
        <f t="shared" si="486"/>
        <v>2127.6000000000004</v>
      </c>
      <c r="Y1664" s="7">
        <f t="shared" si="475"/>
        <v>5108.3999999999996</v>
      </c>
      <c r="Z1664" s="7">
        <f t="shared" si="487"/>
        <v>32588.27</v>
      </c>
      <c r="AA1664" s="7" t="s">
        <v>222</v>
      </c>
      <c r="AB1664" s="7">
        <v>2022</v>
      </c>
    </row>
    <row r="1665" spans="1:28" x14ac:dyDescent="0.25">
      <c r="A1665" s="7">
        <v>70</v>
      </c>
      <c r="B1665" s="7" t="s">
        <v>188</v>
      </c>
      <c r="C1665" s="7" t="s">
        <v>102</v>
      </c>
      <c r="D1665" s="7" t="s">
        <v>10</v>
      </c>
      <c r="E1665" s="7" t="s">
        <v>33</v>
      </c>
      <c r="F1665" s="7" t="s">
        <v>100</v>
      </c>
      <c r="G1665" s="7">
        <v>36000</v>
      </c>
      <c r="H1665" s="7">
        <f t="shared" si="488"/>
        <v>30847.5</v>
      </c>
      <c r="I1665" s="7">
        <f t="shared" si="489"/>
        <v>1033.2</v>
      </c>
      <c r="J1665" s="7">
        <f t="shared" si="480"/>
        <v>2555.9999999999995</v>
      </c>
      <c r="K1665" s="7">
        <f t="shared" si="481"/>
        <v>396.00000000000006</v>
      </c>
      <c r="L1665" s="7">
        <f t="shared" si="482"/>
        <v>1094.4000000000001</v>
      </c>
      <c r="M1665" s="7">
        <f t="shared" si="483"/>
        <v>2552.4</v>
      </c>
      <c r="N1665" s="7">
        <v>3024.9</v>
      </c>
      <c r="O1665" s="7">
        <f t="shared" si="484"/>
        <v>10656.9</v>
      </c>
      <c r="P1665" s="7">
        <v>25</v>
      </c>
      <c r="Q1665" s="7">
        <v>0</v>
      </c>
      <c r="R1665" s="7">
        <v>420.12</v>
      </c>
      <c r="S1665" s="7">
        <v>2391.84</v>
      </c>
      <c r="T1665" s="7">
        <v>100</v>
      </c>
      <c r="U1665" s="7">
        <f t="shared" si="485"/>
        <v>0</v>
      </c>
      <c r="V1665" s="7">
        <v>0</v>
      </c>
      <c r="W1665" s="7">
        <f t="shared" si="477"/>
        <v>2936.96</v>
      </c>
      <c r="X1665" s="7">
        <f t="shared" si="486"/>
        <v>5152.5</v>
      </c>
      <c r="Y1665" s="7">
        <f t="shared" si="475"/>
        <v>5108.3999999999996</v>
      </c>
      <c r="Z1665" s="7">
        <f t="shared" si="487"/>
        <v>27910.54</v>
      </c>
      <c r="AA1665" s="7" t="s">
        <v>222</v>
      </c>
      <c r="AB1665" s="7">
        <v>2022</v>
      </c>
    </row>
    <row r="1666" spans="1:28" x14ac:dyDescent="0.25">
      <c r="A1666" s="7">
        <v>71</v>
      </c>
      <c r="B1666" s="7" t="s">
        <v>190</v>
      </c>
      <c r="C1666" s="7" t="s">
        <v>102</v>
      </c>
      <c r="D1666" s="7" t="s">
        <v>801</v>
      </c>
      <c r="E1666" s="7" t="s">
        <v>38</v>
      </c>
      <c r="F1666" s="7" t="s">
        <v>100</v>
      </c>
      <c r="G1666" s="7">
        <v>36000</v>
      </c>
      <c r="H1666" s="7">
        <f t="shared" si="488"/>
        <v>33872.400000000001</v>
      </c>
      <c r="I1666" s="7">
        <f t="shared" si="489"/>
        <v>1033.2</v>
      </c>
      <c r="J1666" s="7">
        <f t="shared" si="480"/>
        <v>2555.9999999999995</v>
      </c>
      <c r="K1666" s="7">
        <f t="shared" si="481"/>
        <v>396.00000000000006</v>
      </c>
      <c r="L1666" s="7">
        <f t="shared" si="482"/>
        <v>1094.4000000000001</v>
      </c>
      <c r="M1666" s="7">
        <f t="shared" si="483"/>
        <v>2552.4</v>
      </c>
      <c r="N1666" s="7">
        <v>0</v>
      </c>
      <c r="O1666" s="7">
        <f t="shared" si="484"/>
        <v>7632</v>
      </c>
      <c r="P1666" s="7">
        <v>25</v>
      </c>
      <c r="Q1666" s="7">
        <v>6490.89</v>
      </c>
      <c r="R1666" s="7">
        <v>320.10000000000002</v>
      </c>
      <c r="S1666" s="7">
        <v>797.28</v>
      </c>
      <c r="T1666" s="7">
        <v>100</v>
      </c>
      <c r="U1666" s="7">
        <f t="shared" si="485"/>
        <v>0</v>
      </c>
      <c r="V1666" s="7">
        <v>0</v>
      </c>
      <c r="W1666" s="7">
        <f t="shared" si="477"/>
        <v>7733.27</v>
      </c>
      <c r="X1666" s="7">
        <f t="shared" si="486"/>
        <v>2127.6000000000004</v>
      </c>
      <c r="Y1666" s="7">
        <f t="shared" si="475"/>
        <v>5108.3999999999996</v>
      </c>
      <c r="Z1666" s="7">
        <f t="shared" si="487"/>
        <v>26139.129999999997</v>
      </c>
      <c r="AA1666" s="7" t="s">
        <v>222</v>
      </c>
      <c r="AB1666" s="7">
        <v>2022</v>
      </c>
    </row>
    <row r="1667" spans="1:28" x14ac:dyDescent="0.25">
      <c r="A1667" s="7">
        <v>72</v>
      </c>
      <c r="B1667" s="7" t="s">
        <v>802</v>
      </c>
      <c r="C1667" s="7" t="s">
        <v>103</v>
      </c>
      <c r="D1667" s="7" t="s">
        <v>22</v>
      </c>
      <c r="E1667" s="7" t="s">
        <v>54</v>
      </c>
      <c r="F1667" s="7" t="s">
        <v>100</v>
      </c>
      <c r="G1667" s="7">
        <v>30000</v>
      </c>
      <c r="H1667" s="7">
        <f t="shared" si="488"/>
        <v>28227</v>
      </c>
      <c r="I1667" s="7">
        <f t="shared" si="489"/>
        <v>861</v>
      </c>
      <c r="J1667" s="7">
        <f t="shared" si="480"/>
        <v>2130</v>
      </c>
      <c r="K1667" s="7">
        <f t="shared" si="481"/>
        <v>330.00000000000006</v>
      </c>
      <c r="L1667" s="7">
        <f t="shared" si="482"/>
        <v>912</v>
      </c>
      <c r="M1667" s="7">
        <f t="shared" si="483"/>
        <v>2127</v>
      </c>
      <c r="N1667" s="7">
        <v>0</v>
      </c>
      <c r="O1667" s="7">
        <f t="shared" si="484"/>
        <v>6360</v>
      </c>
      <c r="P1667" s="7">
        <v>25</v>
      </c>
      <c r="Q1667" s="7">
        <v>0</v>
      </c>
      <c r="R1667" s="7">
        <v>0</v>
      </c>
      <c r="S1667" s="7">
        <v>0</v>
      </c>
      <c r="T1667" s="7">
        <v>100</v>
      </c>
      <c r="U1667" s="7">
        <f t="shared" si="485"/>
        <v>0</v>
      </c>
      <c r="V1667" s="7">
        <v>0</v>
      </c>
      <c r="W1667" s="7">
        <f t="shared" si="477"/>
        <v>125</v>
      </c>
      <c r="X1667" s="7">
        <f t="shared" si="486"/>
        <v>1773</v>
      </c>
      <c r="Y1667" s="7">
        <f t="shared" si="475"/>
        <v>4257</v>
      </c>
      <c r="Z1667" s="7">
        <f t="shared" si="487"/>
        <v>28102</v>
      </c>
      <c r="AA1667" s="7" t="s">
        <v>222</v>
      </c>
      <c r="AB1667" s="7">
        <v>2022</v>
      </c>
    </row>
    <row r="1668" spans="1:28" x14ac:dyDescent="0.25">
      <c r="A1668" s="7">
        <v>73</v>
      </c>
      <c r="B1668" s="7" t="s">
        <v>193</v>
      </c>
      <c r="C1668" s="7" t="s">
        <v>103</v>
      </c>
      <c r="D1668" s="7" t="s">
        <v>22</v>
      </c>
      <c r="E1668" s="7" t="s">
        <v>54</v>
      </c>
      <c r="F1668" s="7" t="s">
        <v>100</v>
      </c>
      <c r="G1668" s="7">
        <v>30000</v>
      </c>
      <c r="H1668" s="7">
        <f t="shared" si="488"/>
        <v>26714.55</v>
      </c>
      <c r="I1668" s="7">
        <f t="shared" si="489"/>
        <v>861</v>
      </c>
      <c r="J1668" s="7">
        <f t="shared" si="480"/>
        <v>2130</v>
      </c>
      <c r="K1668" s="7">
        <f t="shared" si="481"/>
        <v>330.00000000000006</v>
      </c>
      <c r="L1668" s="7">
        <f t="shared" si="482"/>
        <v>912</v>
      </c>
      <c r="M1668" s="7">
        <f t="shared" si="483"/>
        <v>2127</v>
      </c>
      <c r="N1668" s="7">
        <v>1512.45</v>
      </c>
      <c r="O1668" s="7">
        <f t="shared" si="484"/>
        <v>7872.45</v>
      </c>
      <c r="P1668" s="7">
        <v>25</v>
      </c>
      <c r="Q1668" s="7">
        <v>200</v>
      </c>
      <c r="R1668" s="7">
        <v>0</v>
      </c>
      <c r="S1668" s="7">
        <v>0</v>
      </c>
      <c r="T1668" s="7">
        <v>100</v>
      </c>
      <c r="U1668" s="7">
        <f t="shared" si="485"/>
        <v>0</v>
      </c>
      <c r="V1668" s="7">
        <v>0</v>
      </c>
      <c r="W1668" s="7">
        <f t="shared" si="477"/>
        <v>325</v>
      </c>
      <c r="X1668" s="7">
        <f t="shared" si="486"/>
        <v>3285.45</v>
      </c>
      <c r="Y1668" s="7">
        <f t="shared" si="475"/>
        <v>4257</v>
      </c>
      <c r="Z1668" s="7">
        <f t="shared" si="487"/>
        <v>26389.55</v>
      </c>
      <c r="AA1668" s="7" t="s">
        <v>222</v>
      </c>
      <c r="AB1668" s="7">
        <v>2022</v>
      </c>
    </row>
    <row r="1669" spans="1:28" x14ac:dyDescent="0.25">
      <c r="A1669" s="7">
        <v>74</v>
      </c>
      <c r="B1669" s="7" t="s">
        <v>197</v>
      </c>
      <c r="C1669" s="7" t="s">
        <v>103</v>
      </c>
      <c r="D1669" s="7" t="s">
        <v>94</v>
      </c>
      <c r="E1669" s="7" t="s">
        <v>54</v>
      </c>
      <c r="F1669" s="7" t="s">
        <v>100</v>
      </c>
      <c r="G1669" s="7">
        <v>25000</v>
      </c>
      <c r="H1669" s="7">
        <f t="shared" si="488"/>
        <v>23522.5</v>
      </c>
      <c r="I1669" s="7">
        <f t="shared" si="489"/>
        <v>717.5</v>
      </c>
      <c r="J1669" s="7">
        <f t="shared" si="480"/>
        <v>1774.9999999999998</v>
      </c>
      <c r="K1669" s="7">
        <f t="shared" si="481"/>
        <v>275</v>
      </c>
      <c r="L1669" s="7">
        <f t="shared" si="482"/>
        <v>760</v>
      </c>
      <c r="M1669" s="7">
        <f t="shared" si="483"/>
        <v>1772.5000000000002</v>
      </c>
      <c r="N1669" s="7">
        <v>0</v>
      </c>
      <c r="O1669" s="7">
        <f t="shared" si="484"/>
        <v>5300</v>
      </c>
      <c r="P1669" s="7">
        <v>25</v>
      </c>
      <c r="Q1669" s="7">
        <v>0</v>
      </c>
      <c r="R1669" s="7">
        <v>0</v>
      </c>
      <c r="S1669" s="7">
        <v>0</v>
      </c>
      <c r="T1669" s="7">
        <v>100</v>
      </c>
      <c r="U1669" s="7">
        <f t="shared" si="485"/>
        <v>0</v>
      </c>
      <c r="V1669" s="7">
        <v>0</v>
      </c>
      <c r="W1669" s="7">
        <f t="shared" si="477"/>
        <v>125</v>
      </c>
      <c r="X1669" s="7">
        <v>1182</v>
      </c>
      <c r="Y1669" s="7">
        <f t="shared" si="475"/>
        <v>3547.5</v>
      </c>
      <c r="Z1669" s="7">
        <f t="shared" si="487"/>
        <v>23693</v>
      </c>
      <c r="AA1669" s="7" t="s">
        <v>222</v>
      </c>
      <c r="AB1669" s="7">
        <v>2022</v>
      </c>
    </row>
    <row r="1670" spans="1:28" x14ac:dyDescent="0.25">
      <c r="A1670" s="7">
        <v>75</v>
      </c>
      <c r="B1670" s="7" t="s">
        <v>198</v>
      </c>
      <c r="C1670" s="7" t="s">
        <v>103</v>
      </c>
      <c r="D1670" s="7" t="s">
        <v>22</v>
      </c>
      <c r="E1670" s="7" t="s">
        <v>54</v>
      </c>
      <c r="F1670" s="7" t="s">
        <v>100</v>
      </c>
      <c r="G1670" s="7">
        <v>30000</v>
      </c>
      <c r="H1670" s="7">
        <f t="shared" si="488"/>
        <v>28227</v>
      </c>
      <c r="I1670" s="7">
        <f t="shared" si="489"/>
        <v>861</v>
      </c>
      <c r="J1670" s="7">
        <f t="shared" si="480"/>
        <v>2130</v>
      </c>
      <c r="K1670" s="7">
        <f t="shared" si="481"/>
        <v>330.00000000000006</v>
      </c>
      <c r="L1670" s="7">
        <f t="shared" si="482"/>
        <v>912</v>
      </c>
      <c r="M1670" s="7">
        <f t="shared" si="483"/>
        <v>2127</v>
      </c>
      <c r="N1670" s="7">
        <v>0</v>
      </c>
      <c r="O1670" s="7">
        <f t="shared" si="484"/>
        <v>6360</v>
      </c>
      <c r="P1670" s="7">
        <v>25</v>
      </c>
      <c r="Q1670" s="7">
        <v>2733.44</v>
      </c>
      <c r="R1670" s="7">
        <v>0</v>
      </c>
      <c r="S1670" s="7">
        <v>0</v>
      </c>
      <c r="T1670" s="7">
        <v>100</v>
      </c>
      <c r="U1670" s="7">
        <f t="shared" si="485"/>
        <v>0</v>
      </c>
      <c r="V1670" s="7">
        <v>0</v>
      </c>
      <c r="W1670" s="7">
        <f t="shared" si="477"/>
        <v>2858.44</v>
      </c>
      <c r="X1670" s="7">
        <f t="shared" ref="X1670:X1696" si="490">+I1670+L1670+N1670</f>
        <v>1773</v>
      </c>
      <c r="Y1670" s="7">
        <f t="shared" si="475"/>
        <v>4257</v>
      </c>
      <c r="Z1670" s="7">
        <f t="shared" si="487"/>
        <v>25368.559999999998</v>
      </c>
      <c r="AA1670" s="7" t="s">
        <v>222</v>
      </c>
      <c r="AB1670" s="7">
        <v>2022</v>
      </c>
    </row>
    <row r="1671" spans="1:28" x14ac:dyDescent="0.25">
      <c r="A1671" s="7">
        <v>76</v>
      </c>
      <c r="B1671" s="7" t="s">
        <v>199</v>
      </c>
      <c r="C1671" s="7" t="s">
        <v>103</v>
      </c>
      <c r="D1671" s="7" t="s">
        <v>10</v>
      </c>
      <c r="E1671" s="7" t="s">
        <v>54</v>
      </c>
      <c r="F1671" s="7" t="s">
        <v>100</v>
      </c>
      <c r="G1671" s="7">
        <v>30000</v>
      </c>
      <c r="H1671" s="7">
        <f t="shared" si="488"/>
        <v>28227</v>
      </c>
      <c r="I1671" s="7">
        <f t="shared" si="489"/>
        <v>861</v>
      </c>
      <c r="J1671" s="7">
        <f t="shared" si="480"/>
        <v>2130</v>
      </c>
      <c r="K1671" s="7">
        <f t="shared" si="481"/>
        <v>330.00000000000006</v>
      </c>
      <c r="L1671" s="7">
        <f t="shared" si="482"/>
        <v>912</v>
      </c>
      <c r="M1671" s="7">
        <f t="shared" si="483"/>
        <v>2127</v>
      </c>
      <c r="N1671" s="7">
        <v>0</v>
      </c>
      <c r="O1671" s="7">
        <f t="shared" si="484"/>
        <v>6360</v>
      </c>
      <c r="P1671" s="7">
        <v>25</v>
      </c>
      <c r="Q1671" s="7">
        <v>0</v>
      </c>
      <c r="R1671" s="7">
        <v>0</v>
      </c>
      <c r="S1671" s="7">
        <v>0</v>
      </c>
      <c r="T1671" s="7">
        <v>100</v>
      </c>
      <c r="U1671" s="7">
        <f t="shared" si="485"/>
        <v>0</v>
      </c>
      <c r="V1671" s="7">
        <v>0</v>
      </c>
      <c r="W1671" s="7">
        <f t="shared" si="477"/>
        <v>125</v>
      </c>
      <c r="X1671" s="7">
        <f t="shared" si="490"/>
        <v>1773</v>
      </c>
      <c r="Y1671" s="7">
        <f t="shared" si="475"/>
        <v>4257</v>
      </c>
      <c r="Z1671" s="7">
        <f t="shared" si="487"/>
        <v>28102</v>
      </c>
      <c r="AA1671" s="7" t="s">
        <v>222</v>
      </c>
      <c r="AB1671" s="7">
        <v>2022</v>
      </c>
    </row>
    <row r="1672" spans="1:28" x14ac:dyDescent="0.25">
      <c r="A1672" s="7">
        <v>77</v>
      </c>
      <c r="B1672" s="7" t="s">
        <v>200</v>
      </c>
      <c r="C1672" s="7" t="s">
        <v>103</v>
      </c>
      <c r="D1672" s="7" t="s">
        <v>19</v>
      </c>
      <c r="E1672" s="7" t="s">
        <v>60</v>
      </c>
      <c r="F1672" s="7" t="s">
        <v>100</v>
      </c>
      <c r="G1672" s="7">
        <v>35000</v>
      </c>
      <c r="H1672" s="7">
        <f t="shared" si="488"/>
        <v>32931.5</v>
      </c>
      <c r="I1672" s="7">
        <f t="shared" si="489"/>
        <v>1004.5</v>
      </c>
      <c r="J1672" s="7">
        <f t="shared" si="480"/>
        <v>2485</v>
      </c>
      <c r="K1672" s="7">
        <f t="shared" si="481"/>
        <v>385.00000000000006</v>
      </c>
      <c r="L1672" s="7">
        <f t="shared" si="482"/>
        <v>1064</v>
      </c>
      <c r="M1672" s="7">
        <f t="shared" si="483"/>
        <v>2481.5</v>
      </c>
      <c r="N1672" s="7">
        <v>0</v>
      </c>
      <c r="O1672" s="7">
        <f t="shared" si="484"/>
        <v>7420</v>
      </c>
      <c r="P1672" s="7">
        <v>25</v>
      </c>
      <c r="Q1672" s="7">
        <v>6690.59</v>
      </c>
      <c r="R1672" s="7">
        <v>416.32</v>
      </c>
      <c r="S1672" s="7">
        <v>3986.4</v>
      </c>
      <c r="T1672" s="7">
        <v>100</v>
      </c>
      <c r="U1672" s="7">
        <f t="shared" si="485"/>
        <v>0</v>
      </c>
      <c r="V1672" s="7">
        <v>0</v>
      </c>
      <c r="W1672" s="7">
        <f t="shared" si="477"/>
        <v>11218.31</v>
      </c>
      <c r="X1672" s="7">
        <f t="shared" si="490"/>
        <v>2068.5</v>
      </c>
      <c r="Y1672" s="7">
        <f t="shared" si="475"/>
        <v>4966.5</v>
      </c>
      <c r="Z1672" s="7">
        <f t="shared" si="487"/>
        <v>21713.190000000002</v>
      </c>
      <c r="AA1672" s="7" t="s">
        <v>222</v>
      </c>
      <c r="AB1672" s="7">
        <v>2022</v>
      </c>
    </row>
    <row r="1673" spans="1:28" x14ac:dyDescent="0.25">
      <c r="A1673" s="7">
        <v>78</v>
      </c>
      <c r="B1673" s="7" t="s">
        <v>201</v>
      </c>
      <c r="C1673" s="7" t="s">
        <v>102</v>
      </c>
      <c r="D1673" s="7" t="s">
        <v>22</v>
      </c>
      <c r="E1673" s="7" t="s">
        <v>37</v>
      </c>
      <c r="F1673" s="7" t="s">
        <v>100</v>
      </c>
      <c r="G1673" s="7">
        <v>25000</v>
      </c>
      <c r="H1673" s="7">
        <f t="shared" si="488"/>
        <v>23522.5</v>
      </c>
      <c r="I1673" s="7">
        <f t="shared" si="489"/>
        <v>717.5</v>
      </c>
      <c r="J1673" s="7">
        <f t="shared" si="480"/>
        <v>1774.9999999999998</v>
      </c>
      <c r="K1673" s="7">
        <f t="shared" si="481"/>
        <v>275</v>
      </c>
      <c r="L1673" s="7">
        <f t="shared" si="482"/>
        <v>760</v>
      </c>
      <c r="M1673" s="7">
        <f t="shared" si="483"/>
        <v>1772.5000000000002</v>
      </c>
      <c r="N1673" s="7">
        <v>0</v>
      </c>
      <c r="O1673" s="7">
        <f t="shared" si="484"/>
        <v>5300</v>
      </c>
      <c r="P1673" s="7">
        <v>25</v>
      </c>
      <c r="Q1673" s="7">
        <v>1625.49</v>
      </c>
      <c r="R1673" s="7">
        <v>0</v>
      </c>
      <c r="S1673" s="7">
        <v>0</v>
      </c>
      <c r="T1673" s="7">
        <v>100</v>
      </c>
      <c r="U1673" s="7">
        <f t="shared" si="485"/>
        <v>0</v>
      </c>
      <c r="V1673" s="7">
        <v>0</v>
      </c>
      <c r="W1673" s="7">
        <f t="shared" si="477"/>
        <v>1750.49</v>
      </c>
      <c r="X1673" s="7">
        <f t="shared" si="490"/>
        <v>1477.5</v>
      </c>
      <c r="Y1673" s="7">
        <f t="shared" si="475"/>
        <v>3547.5</v>
      </c>
      <c r="Z1673" s="7">
        <f t="shared" si="487"/>
        <v>21772.010000000002</v>
      </c>
      <c r="AA1673" s="7" t="s">
        <v>222</v>
      </c>
      <c r="AB1673" s="7">
        <v>2022</v>
      </c>
    </row>
    <row r="1674" spans="1:28" x14ac:dyDescent="0.25">
      <c r="A1674" s="7">
        <v>79</v>
      </c>
      <c r="B1674" s="7" t="s">
        <v>202</v>
      </c>
      <c r="C1674" s="7" t="s">
        <v>102</v>
      </c>
      <c r="D1674" s="7" t="s">
        <v>22</v>
      </c>
      <c r="E1674" s="7" t="s">
        <v>37</v>
      </c>
      <c r="F1674" s="7" t="s">
        <v>100</v>
      </c>
      <c r="G1674" s="7">
        <v>25000</v>
      </c>
      <c r="H1674" s="7">
        <f t="shared" si="488"/>
        <v>23522.5</v>
      </c>
      <c r="I1674" s="7">
        <f t="shared" si="489"/>
        <v>717.5</v>
      </c>
      <c r="J1674" s="7">
        <f t="shared" si="480"/>
        <v>1774.9999999999998</v>
      </c>
      <c r="K1674" s="7">
        <f t="shared" si="481"/>
        <v>275</v>
      </c>
      <c r="L1674" s="7">
        <f t="shared" si="482"/>
        <v>760</v>
      </c>
      <c r="M1674" s="7">
        <f t="shared" si="483"/>
        <v>1772.5000000000002</v>
      </c>
      <c r="N1674" s="7">
        <v>0</v>
      </c>
      <c r="O1674" s="7">
        <f t="shared" si="484"/>
        <v>5300</v>
      </c>
      <c r="P1674" s="7">
        <v>25</v>
      </c>
      <c r="Q1674" s="7">
        <v>1138.06</v>
      </c>
      <c r="R1674" s="7">
        <v>0</v>
      </c>
      <c r="S1674" s="7">
        <v>0</v>
      </c>
      <c r="T1674" s="7">
        <v>100</v>
      </c>
      <c r="U1674" s="7">
        <f t="shared" si="485"/>
        <v>0</v>
      </c>
      <c r="V1674" s="7">
        <v>0</v>
      </c>
      <c r="W1674" s="7">
        <f t="shared" si="477"/>
        <v>1263.06</v>
      </c>
      <c r="X1674" s="7">
        <f t="shared" si="490"/>
        <v>1477.5</v>
      </c>
      <c r="Y1674" s="7">
        <f t="shared" si="475"/>
        <v>3547.5</v>
      </c>
      <c r="Z1674" s="7">
        <f t="shared" si="487"/>
        <v>22259.439999999999</v>
      </c>
      <c r="AA1674" s="7" t="s">
        <v>222</v>
      </c>
      <c r="AB1674" s="7">
        <v>2022</v>
      </c>
    </row>
    <row r="1675" spans="1:28" x14ac:dyDescent="0.25">
      <c r="A1675" s="7">
        <v>80</v>
      </c>
      <c r="B1675" s="7" t="s">
        <v>203</v>
      </c>
      <c r="C1675" s="7" t="s">
        <v>102</v>
      </c>
      <c r="D1675" s="7" t="s">
        <v>6</v>
      </c>
      <c r="E1675" s="7" t="s">
        <v>37</v>
      </c>
      <c r="F1675" s="7" t="s">
        <v>100</v>
      </c>
      <c r="G1675" s="7">
        <v>15000</v>
      </c>
      <c r="H1675" s="7">
        <f t="shared" si="488"/>
        <v>14113.5</v>
      </c>
      <c r="I1675" s="7">
        <f t="shared" si="489"/>
        <v>430.5</v>
      </c>
      <c r="J1675" s="7">
        <f t="shared" si="480"/>
        <v>1065</v>
      </c>
      <c r="K1675" s="7">
        <f t="shared" si="481"/>
        <v>165.00000000000003</v>
      </c>
      <c r="L1675" s="7">
        <f t="shared" si="482"/>
        <v>456</v>
      </c>
      <c r="M1675" s="7">
        <f t="shared" si="483"/>
        <v>1063.5</v>
      </c>
      <c r="N1675" s="7">
        <v>0</v>
      </c>
      <c r="O1675" s="7">
        <f t="shared" si="484"/>
        <v>3180</v>
      </c>
      <c r="P1675" s="7">
        <v>25</v>
      </c>
      <c r="Q1675" s="7">
        <v>0</v>
      </c>
      <c r="R1675" s="7">
        <v>0</v>
      </c>
      <c r="S1675" s="7">
        <v>0</v>
      </c>
      <c r="T1675" s="7">
        <v>100</v>
      </c>
      <c r="U1675" s="7">
        <f t="shared" si="485"/>
        <v>0</v>
      </c>
      <c r="V1675" s="7">
        <v>0</v>
      </c>
      <c r="W1675" s="7">
        <f t="shared" si="477"/>
        <v>125</v>
      </c>
      <c r="X1675" s="7">
        <f t="shared" si="490"/>
        <v>886.5</v>
      </c>
      <c r="Y1675" s="7">
        <f t="shared" si="475"/>
        <v>2128.5</v>
      </c>
      <c r="Z1675" s="7">
        <f t="shared" si="487"/>
        <v>13988.5</v>
      </c>
      <c r="AA1675" s="7" t="s">
        <v>222</v>
      </c>
      <c r="AB1675" s="7">
        <v>2022</v>
      </c>
    </row>
    <row r="1676" spans="1:28" x14ac:dyDescent="0.25">
      <c r="A1676" s="7">
        <v>81</v>
      </c>
      <c r="B1676" s="7" t="s">
        <v>204</v>
      </c>
      <c r="C1676" s="7" t="s">
        <v>102</v>
      </c>
      <c r="D1676" s="7" t="s">
        <v>6</v>
      </c>
      <c r="E1676" s="7" t="s">
        <v>37</v>
      </c>
      <c r="F1676" s="7" t="s">
        <v>100</v>
      </c>
      <c r="G1676" s="7">
        <v>15000</v>
      </c>
      <c r="H1676" s="7">
        <f t="shared" si="488"/>
        <v>14113.5</v>
      </c>
      <c r="I1676" s="7">
        <f t="shared" si="489"/>
        <v>430.5</v>
      </c>
      <c r="J1676" s="7">
        <f t="shared" si="480"/>
        <v>1065</v>
      </c>
      <c r="K1676" s="7">
        <f t="shared" si="481"/>
        <v>165.00000000000003</v>
      </c>
      <c r="L1676" s="7">
        <f t="shared" si="482"/>
        <v>456</v>
      </c>
      <c r="M1676" s="7">
        <f t="shared" si="483"/>
        <v>1063.5</v>
      </c>
      <c r="N1676" s="7">
        <v>0</v>
      </c>
      <c r="O1676" s="7">
        <f t="shared" si="484"/>
        <v>3180</v>
      </c>
      <c r="P1676" s="7">
        <v>25</v>
      </c>
      <c r="Q1676" s="7">
        <v>0</v>
      </c>
      <c r="R1676" s="7">
        <v>0</v>
      </c>
      <c r="S1676" s="7">
        <v>0</v>
      </c>
      <c r="T1676" s="7">
        <v>100</v>
      </c>
      <c r="U1676" s="7">
        <f t="shared" si="485"/>
        <v>0</v>
      </c>
      <c r="V1676" s="7">
        <v>0</v>
      </c>
      <c r="W1676" s="7">
        <f t="shared" si="477"/>
        <v>125</v>
      </c>
      <c r="X1676" s="7">
        <f t="shared" si="490"/>
        <v>886.5</v>
      </c>
      <c r="Y1676" s="7">
        <f t="shared" si="475"/>
        <v>2128.5</v>
      </c>
      <c r="Z1676" s="7">
        <f t="shared" si="487"/>
        <v>13988.5</v>
      </c>
      <c r="AA1676" s="7" t="s">
        <v>222</v>
      </c>
      <c r="AB1676" s="7">
        <v>2022</v>
      </c>
    </row>
    <row r="1677" spans="1:28" x14ac:dyDescent="0.25">
      <c r="A1677" s="7">
        <v>82</v>
      </c>
      <c r="B1677" s="7" t="s">
        <v>205</v>
      </c>
      <c r="C1677" s="7" t="s">
        <v>102</v>
      </c>
      <c r="D1677" s="7" t="s">
        <v>6</v>
      </c>
      <c r="E1677" s="7" t="s">
        <v>37</v>
      </c>
      <c r="F1677" s="7" t="s">
        <v>100</v>
      </c>
      <c r="G1677" s="7">
        <v>25000</v>
      </c>
      <c r="H1677" s="7">
        <f t="shared" si="488"/>
        <v>23522.5</v>
      </c>
      <c r="I1677" s="7">
        <f t="shared" si="489"/>
        <v>717.5</v>
      </c>
      <c r="J1677" s="7">
        <f t="shared" si="480"/>
        <v>1774.9999999999998</v>
      </c>
      <c r="K1677" s="7">
        <f t="shared" si="481"/>
        <v>275</v>
      </c>
      <c r="L1677" s="7">
        <f t="shared" si="482"/>
        <v>760</v>
      </c>
      <c r="M1677" s="7">
        <f t="shared" si="483"/>
        <v>1772.5000000000002</v>
      </c>
      <c r="N1677" s="7">
        <v>0</v>
      </c>
      <c r="O1677" s="7">
        <f t="shared" si="484"/>
        <v>5300</v>
      </c>
      <c r="P1677" s="7">
        <v>25</v>
      </c>
      <c r="Q1677" s="7">
        <v>0</v>
      </c>
      <c r="R1677" s="7">
        <v>0</v>
      </c>
      <c r="S1677" s="7">
        <v>0</v>
      </c>
      <c r="T1677" s="7">
        <v>100</v>
      </c>
      <c r="U1677" s="7">
        <f t="shared" si="485"/>
        <v>0</v>
      </c>
      <c r="V1677" s="7">
        <v>0</v>
      </c>
      <c r="W1677" s="7">
        <f t="shared" si="477"/>
        <v>125</v>
      </c>
      <c r="X1677" s="7">
        <f t="shared" si="490"/>
        <v>1477.5</v>
      </c>
      <c r="Y1677" s="7">
        <f t="shared" ref="Y1677:Y1696" si="491">+J1677+M1677</f>
        <v>3547.5</v>
      </c>
      <c r="Z1677" s="7">
        <f t="shared" si="487"/>
        <v>23397.5</v>
      </c>
      <c r="AA1677" s="7" t="s">
        <v>222</v>
      </c>
      <c r="AB1677" s="7">
        <v>2022</v>
      </c>
    </row>
    <row r="1678" spans="1:28" x14ac:dyDescent="0.25">
      <c r="A1678" s="7">
        <v>83</v>
      </c>
      <c r="B1678" s="7" t="s">
        <v>206</v>
      </c>
      <c r="C1678" s="7" t="s">
        <v>103</v>
      </c>
      <c r="D1678" s="7" t="s">
        <v>22</v>
      </c>
      <c r="E1678" s="7" t="s">
        <v>57</v>
      </c>
      <c r="F1678" s="7" t="s">
        <v>100</v>
      </c>
      <c r="G1678" s="7">
        <v>25000</v>
      </c>
      <c r="H1678" s="7">
        <f t="shared" si="488"/>
        <v>23522.5</v>
      </c>
      <c r="I1678" s="7">
        <f t="shared" si="489"/>
        <v>717.5</v>
      </c>
      <c r="J1678" s="7">
        <f t="shared" si="480"/>
        <v>1774.9999999999998</v>
      </c>
      <c r="K1678" s="7">
        <f t="shared" si="481"/>
        <v>275</v>
      </c>
      <c r="L1678" s="7">
        <f t="shared" si="482"/>
        <v>760</v>
      </c>
      <c r="M1678" s="7">
        <f t="shared" si="483"/>
        <v>1772.5000000000002</v>
      </c>
      <c r="N1678" s="7">
        <v>0</v>
      </c>
      <c r="O1678" s="7">
        <f t="shared" si="484"/>
        <v>5300</v>
      </c>
      <c r="P1678" s="7">
        <v>25</v>
      </c>
      <c r="Q1678" s="7">
        <v>5991.65</v>
      </c>
      <c r="R1678" s="7">
        <v>0</v>
      </c>
      <c r="S1678" s="7">
        <v>0</v>
      </c>
      <c r="T1678" s="7">
        <v>100</v>
      </c>
      <c r="U1678" s="7">
        <f t="shared" si="485"/>
        <v>0</v>
      </c>
      <c r="V1678" s="7">
        <v>0</v>
      </c>
      <c r="W1678" s="7">
        <f t="shared" si="477"/>
        <v>6116.65</v>
      </c>
      <c r="X1678" s="7">
        <f t="shared" si="490"/>
        <v>1477.5</v>
      </c>
      <c r="Y1678" s="7">
        <f t="shared" si="491"/>
        <v>3547.5</v>
      </c>
      <c r="Z1678" s="7">
        <f t="shared" si="487"/>
        <v>17405.849999999999</v>
      </c>
      <c r="AA1678" s="7" t="s">
        <v>222</v>
      </c>
      <c r="AB1678" s="7">
        <v>2022</v>
      </c>
    </row>
    <row r="1679" spans="1:28" x14ac:dyDescent="0.25">
      <c r="A1679" s="7">
        <v>84</v>
      </c>
      <c r="B1679" s="7" t="s">
        <v>207</v>
      </c>
      <c r="C1679" s="7" t="s">
        <v>103</v>
      </c>
      <c r="D1679" s="7" t="s">
        <v>6</v>
      </c>
      <c r="E1679" s="7" t="s">
        <v>28</v>
      </c>
      <c r="F1679" s="7" t="s">
        <v>100</v>
      </c>
      <c r="G1679" s="7">
        <v>25000</v>
      </c>
      <c r="H1679" s="7">
        <f t="shared" si="488"/>
        <v>23522.5</v>
      </c>
      <c r="I1679" s="7">
        <f t="shared" si="489"/>
        <v>717.5</v>
      </c>
      <c r="J1679" s="7">
        <f t="shared" si="480"/>
        <v>1774.9999999999998</v>
      </c>
      <c r="K1679" s="7">
        <f t="shared" si="481"/>
        <v>275</v>
      </c>
      <c r="L1679" s="7">
        <f t="shared" si="482"/>
        <v>760</v>
      </c>
      <c r="M1679" s="7">
        <f t="shared" si="483"/>
        <v>1772.5000000000002</v>
      </c>
      <c r="N1679" s="7">
        <v>0</v>
      </c>
      <c r="O1679" s="7">
        <f t="shared" si="484"/>
        <v>5300</v>
      </c>
      <c r="P1679" s="7">
        <v>25</v>
      </c>
      <c r="Q1679" s="7">
        <v>6140.97</v>
      </c>
      <c r="R1679" s="7">
        <v>0</v>
      </c>
      <c r="S1679" s="7">
        <v>0</v>
      </c>
      <c r="T1679" s="7">
        <v>100</v>
      </c>
      <c r="U1679" s="7">
        <f t="shared" si="485"/>
        <v>0</v>
      </c>
      <c r="V1679" s="7">
        <v>0</v>
      </c>
      <c r="W1679" s="7">
        <f t="shared" si="477"/>
        <v>6265.97</v>
      </c>
      <c r="X1679" s="7">
        <f t="shared" si="490"/>
        <v>1477.5</v>
      </c>
      <c r="Y1679" s="7">
        <f t="shared" si="491"/>
        <v>3547.5</v>
      </c>
      <c r="Z1679" s="7">
        <f t="shared" si="487"/>
        <v>17256.53</v>
      </c>
      <c r="AA1679" s="7" t="s">
        <v>222</v>
      </c>
      <c r="AB1679" s="7">
        <v>2022</v>
      </c>
    </row>
    <row r="1680" spans="1:28" x14ac:dyDescent="0.25">
      <c r="A1680" s="7">
        <v>85</v>
      </c>
      <c r="B1680" s="7" t="s">
        <v>790</v>
      </c>
      <c r="C1680" s="7" t="s">
        <v>103</v>
      </c>
      <c r="D1680" s="7" t="s">
        <v>22</v>
      </c>
      <c r="E1680" s="7" t="s">
        <v>835</v>
      </c>
      <c r="F1680" s="7" t="s">
        <v>100</v>
      </c>
      <c r="G1680" s="7">
        <v>30000</v>
      </c>
      <c r="H1680" s="7">
        <f t="shared" si="488"/>
        <v>28227</v>
      </c>
      <c r="I1680" s="7">
        <f t="shared" si="489"/>
        <v>861</v>
      </c>
      <c r="J1680" s="7">
        <f t="shared" si="480"/>
        <v>2130</v>
      </c>
      <c r="K1680" s="7">
        <f t="shared" si="481"/>
        <v>330.00000000000006</v>
      </c>
      <c r="L1680" s="7">
        <f t="shared" si="482"/>
        <v>912</v>
      </c>
      <c r="M1680" s="7">
        <f t="shared" si="483"/>
        <v>2127</v>
      </c>
      <c r="N1680" s="7">
        <v>0</v>
      </c>
      <c r="O1680" s="7">
        <f t="shared" si="484"/>
        <v>6360</v>
      </c>
      <c r="P1680" s="7">
        <v>25</v>
      </c>
      <c r="Q1680" s="7">
        <v>2796.05</v>
      </c>
      <c r="R1680" s="7">
        <v>0</v>
      </c>
      <c r="S1680" s="7">
        <v>0</v>
      </c>
      <c r="T1680" s="7">
        <v>100</v>
      </c>
      <c r="U1680" s="7">
        <f t="shared" si="485"/>
        <v>0</v>
      </c>
      <c r="V1680" s="7">
        <v>0</v>
      </c>
      <c r="W1680" s="7">
        <f t="shared" si="477"/>
        <v>2921.05</v>
      </c>
      <c r="X1680" s="7">
        <f t="shared" si="490"/>
        <v>1773</v>
      </c>
      <c r="Y1680" s="7">
        <f t="shared" si="491"/>
        <v>4257</v>
      </c>
      <c r="Z1680" s="7">
        <f t="shared" si="487"/>
        <v>25305.95</v>
      </c>
      <c r="AA1680" s="7" t="s">
        <v>222</v>
      </c>
      <c r="AB1680" s="7">
        <v>2022</v>
      </c>
    </row>
    <row r="1681" spans="1:28" x14ac:dyDescent="0.25">
      <c r="A1681" s="7">
        <v>86</v>
      </c>
      <c r="B1681" s="7" t="s">
        <v>813</v>
      </c>
      <c r="C1681" s="7" t="s">
        <v>102</v>
      </c>
      <c r="D1681" s="7" t="s">
        <v>94</v>
      </c>
      <c r="E1681" s="7" t="s">
        <v>37</v>
      </c>
      <c r="F1681" s="7" t="s">
        <v>100</v>
      </c>
      <c r="G1681" s="7">
        <v>25000</v>
      </c>
      <c r="H1681" s="7">
        <f t="shared" si="488"/>
        <v>23522.5</v>
      </c>
      <c r="I1681" s="7">
        <f t="shared" si="489"/>
        <v>717.5</v>
      </c>
      <c r="J1681" s="7">
        <f t="shared" si="480"/>
        <v>1774.9999999999998</v>
      </c>
      <c r="K1681" s="7">
        <f t="shared" si="481"/>
        <v>275</v>
      </c>
      <c r="L1681" s="7">
        <f t="shared" si="482"/>
        <v>760</v>
      </c>
      <c r="M1681" s="7">
        <f t="shared" si="483"/>
        <v>1772.5000000000002</v>
      </c>
      <c r="N1681" s="7">
        <v>0</v>
      </c>
      <c r="O1681" s="7">
        <f t="shared" si="484"/>
        <v>5300</v>
      </c>
      <c r="P1681" s="7">
        <v>25</v>
      </c>
      <c r="Q1681" s="7">
        <v>1000</v>
      </c>
      <c r="R1681" s="7">
        <v>0</v>
      </c>
      <c r="S1681" s="7">
        <v>0</v>
      </c>
      <c r="T1681" s="7">
        <v>100</v>
      </c>
      <c r="U1681" s="7">
        <f t="shared" si="485"/>
        <v>0</v>
      </c>
      <c r="V1681" s="7">
        <v>0</v>
      </c>
      <c r="W1681" s="7">
        <f t="shared" si="477"/>
        <v>1125</v>
      </c>
      <c r="X1681" s="7">
        <f t="shared" si="490"/>
        <v>1477.5</v>
      </c>
      <c r="Y1681" s="7">
        <f t="shared" si="491"/>
        <v>3547.5</v>
      </c>
      <c r="Z1681" s="7">
        <f t="shared" si="487"/>
        <v>22397.5</v>
      </c>
      <c r="AA1681" s="7" t="s">
        <v>222</v>
      </c>
      <c r="AB1681" s="7">
        <v>2022</v>
      </c>
    </row>
    <row r="1682" spans="1:28" x14ac:dyDescent="0.25">
      <c r="A1682" s="7">
        <v>87</v>
      </c>
      <c r="B1682" s="7" t="s">
        <v>814</v>
      </c>
      <c r="C1682" s="7" t="s">
        <v>103</v>
      </c>
      <c r="D1682" s="7" t="s">
        <v>811</v>
      </c>
      <c r="E1682" s="7" t="s">
        <v>54</v>
      </c>
      <c r="F1682" s="7" t="s">
        <v>99</v>
      </c>
      <c r="G1682" s="7">
        <v>45000</v>
      </c>
      <c r="H1682" s="7">
        <f t="shared" si="488"/>
        <v>42340.5</v>
      </c>
      <c r="I1682" s="7">
        <f t="shared" si="489"/>
        <v>1291.5</v>
      </c>
      <c r="J1682" s="7">
        <f t="shared" si="480"/>
        <v>3194.9999999999995</v>
      </c>
      <c r="K1682" s="7">
        <f t="shared" si="481"/>
        <v>495.00000000000006</v>
      </c>
      <c r="L1682" s="7">
        <f t="shared" si="482"/>
        <v>1368</v>
      </c>
      <c r="M1682" s="7">
        <f t="shared" si="483"/>
        <v>3190.5</v>
      </c>
      <c r="N1682" s="7">
        <v>0</v>
      </c>
      <c r="O1682" s="7">
        <f t="shared" si="484"/>
        <v>9540</v>
      </c>
      <c r="P1682" s="7">
        <v>25</v>
      </c>
      <c r="Q1682" s="7">
        <v>0</v>
      </c>
      <c r="R1682" s="7">
        <v>0</v>
      </c>
      <c r="S1682" s="7">
        <v>0</v>
      </c>
      <c r="T1682" s="7">
        <v>100</v>
      </c>
      <c r="U1682" s="7">
        <f>IF((H1682*12)&gt;867123.01,(79776+(((H1682*12)-867123.01)*0.25))/12,IF((H1682*12)&gt;624329.01,(31216+(((H1682*12)-624329.01)*0.2))/12,IF((H1682*12)&gt;416220.01,(((H1682*12)-416220.01)*0.15)/12,0)))</f>
        <v>1148.3248749999998</v>
      </c>
      <c r="V1682" s="7">
        <v>0</v>
      </c>
      <c r="W1682" s="7">
        <f>P1682+Q1682+R1682+S1682+T1682+U1682</f>
        <v>1273.3248749999998</v>
      </c>
      <c r="X1682" s="7">
        <f t="shared" si="490"/>
        <v>2659.5</v>
      </c>
      <c r="Y1682" s="7">
        <f t="shared" si="491"/>
        <v>6385.5</v>
      </c>
      <c r="Z1682" s="7">
        <f>+G1682-(W1682+X1682)</f>
        <v>41067.175125000002</v>
      </c>
      <c r="AA1682" s="7" t="s">
        <v>222</v>
      </c>
      <c r="AB1682" s="7">
        <v>2022</v>
      </c>
    </row>
    <row r="1683" spans="1:28" x14ac:dyDescent="0.25">
      <c r="A1683" s="7">
        <v>88</v>
      </c>
      <c r="B1683" s="7" t="s">
        <v>815</v>
      </c>
      <c r="C1683" s="7" t="s">
        <v>102</v>
      </c>
      <c r="D1683" s="7" t="s">
        <v>811</v>
      </c>
      <c r="E1683" s="7" t="s">
        <v>619</v>
      </c>
      <c r="F1683" s="7" t="s">
        <v>85</v>
      </c>
      <c r="G1683" s="7">
        <v>30000</v>
      </c>
      <c r="H1683" s="7">
        <f t="shared" si="488"/>
        <v>28227</v>
      </c>
      <c r="I1683" s="7">
        <f t="shared" si="489"/>
        <v>861</v>
      </c>
      <c r="J1683" s="7">
        <f t="shared" si="480"/>
        <v>2130</v>
      </c>
      <c r="K1683" s="7">
        <f t="shared" si="481"/>
        <v>330.00000000000006</v>
      </c>
      <c r="L1683" s="7">
        <f t="shared" si="482"/>
        <v>912</v>
      </c>
      <c r="M1683" s="7">
        <f t="shared" si="483"/>
        <v>2127</v>
      </c>
      <c r="N1683" s="7">
        <v>0</v>
      </c>
      <c r="O1683" s="7">
        <f t="shared" si="484"/>
        <v>6360</v>
      </c>
      <c r="P1683" s="7">
        <v>25</v>
      </c>
      <c r="Q1683" s="7">
        <v>500</v>
      </c>
      <c r="R1683" s="7">
        <v>0</v>
      </c>
      <c r="S1683" s="7">
        <v>1594.556</v>
      </c>
      <c r="T1683" s="7">
        <v>100</v>
      </c>
      <c r="U1683" s="7">
        <f>IF((H1683*12)&gt;867123.01,(79776+(((H1683*12)-867123.01)*0.25))/12,IF((H1683*12)&gt;624329.01,(31216+(((H1683*12)-624329.01)*0.2))/12,IF((H1683*12)&gt;416220.01,(((H1683*12)-416220.01)*0.15)/12,0)))</f>
        <v>0</v>
      </c>
      <c r="V1683" s="7">
        <v>0</v>
      </c>
      <c r="W1683" s="7">
        <f>P1683+Q1683+R1683+S1683+T1683+U1683</f>
        <v>2219.556</v>
      </c>
      <c r="X1683" s="7">
        <f t="shared" si="490"/>
        <v>1773</v>
      </c>
      <c r="Y1683" s="7">
        <f t="shared" si="491"/>
        <v>4257</v>
      </c>
      <c r="Z1683" s="7">
        <f>+G1683-(W1683+X1683)</f>
        <v>26007.444</v>
      </c>
      <c r="AA1683" s="7" t="s">
        <v>222</v>
      </c>
      <c r="AB1683" s="7">
        <v>2022</v>
      </c>
    </row>
    <row r="1684" spans="1:28" x14ac:dyDescent="0.25">
      <c r="A1684" s="7">
        <v>89</v>
      </c>
      <c r="B1684" s="7" t="s">
        <v>836</v>
      </c>
      <c r="C1684" s="7" t="s">
        <v>102</v>
      </c>
      <c r="D1684" s="7" t="s">
        <v>22</v>
      </c>
      <c r="E1684" s="7" t="s">
        <v>33</v>
      </c>
      <c r="F1684" s="7" t="s">
        <v>100</v>
      </c>
      <c r="G1684" s="7">
        <v>30000</v>
      </c>
      <c r="H1684" s="7">
        <f t="shared" si="488"/>
        <v>28227</v>
      </c>
      <c r="I1684" s="7">
        <f t="shared" si="489"/>
        <v>861</v>
      </c>
      <c r="J1684" s="7">
        <f t="shared" si="480"/>
        <v>2130</v>
      </c>
      <c r="K1684" s="7">
        <f t="shared" si="481"/>
        <v>330.00000000000006</v>
      </c>
      <c r="L1684" s="7">
        <f t="shared" si="482"/>
        <v>912</v>
      </c>
      <c r="M1684" s="7">
        <f t="shared" si="483"/>
        <v>2127</v>
      </c>
      <c r="N1684" s="7">
        <v>0</v>
      </c>
      <c r="O1684" s="7">
        <f t="shared" si="484"/>
        <v>6360</v>
      </c>
      <c r="P1684" s="7">
        <v>25</v>
      </c>
      <c r="Q1684" s="7">
        <v>2000</v>
      </c>
      <c r="R1684" s="7">
        <v>0</v>
      </c>
      <c r="S1684" s="7">
        <v>0</v>
      </c>
      <c r="T1684" s="7">
        <v>100</v>
      </c>
      <c r="U1684" s="7">
        <f>IF((H1684*12)&gt;867123.01,(79776+(((H1684*12)-867123.01)*0.25))/12,IF((H1684*12)&gt;624329.01,(31216+(((H1684*12)-624329.01)*0.2))/12,IF((H1684*12)&gt;416220.01,(((H1684*12)-416220.01)*0.15)/12,0)))</f>
        <v>0</v>
      </c>
      <c r="V1684" s="7">
        <v>0</v>
      </c>
      <c r="W1684" s="7">
        <f t="shared" ref="W1684:W1688" si="492">P1684+Q1684+R1684+S1684+T1684+U1684</f>
        <v>2125</v>
      </c>
      <c r="X1684" s="7">
        <f t="shared" si="490"/>
        <v>1773</v>
      </c>
      <c r="Y1684" s="7">
        <f t="shared" si="491"/>
        <v>4257</v>
      </c>
      <c r="Z1684" s="7">
        <f t="shared" ref="Z1684:Z1688" si="493">+G1684-(W1684+X1684)</f>
        <v>26102</v>
      </c>
      <c r="AA1684" s="7" t="s">
        <v>222</v>
      </c>
      <c r="AB1684" s="7">
        <v>2022</v>
      </c>
    </row>
    <row r="1685" spans="1:28" x14ac:dyDescent="0.25">
      <c r="A1685" s="7">
        <v>90</v>
      </c>
      <c r="B1685" s="7" t="s">
        <v>837</v>
      </c>
      <c r="C1685" s="7" t="s">
        <v>103</v>
      </c>
      <c r="D1685" s="7" t="s">
        <v>94</v>
      </c>
      <c r="E1685" s="7" t="s">
        <v>838</v>
      </c>
      <c r="F1685" s="7" t="s">
        <v>100</v>
      </c>
      <c r="G1685" s="7">
        <v>25000</v>
      </c>
      <c r="H1685" s="7">
        <f t="shared" si="488"/>
        <v>23522.5</v>
      </c>
      <c r="I1685" s="7">
        <f t="shared" si="489"/>
        <v>717.5</v>
      </c>
      <c r="J1685" s="7">
        <f t="shared" si="480"/>
        <v>1774.9999999999998</v>
      </c>
      <c r="K1685" s="7">
        <f t="shared" si="481"/>
        <v>275</v>
      </c>
      <c r="L1685" s="7">
        <f t="shared" si="482"/>
        <v>760</v>
      </c>
      <c r="M1685" s="7">
        <f t="shared" si="483"/>
        <v>1772.5000000000002</v>
      </c>
      <c r="N1685" s="7">
        <v>0</v>
      </c>
      <c r="O1685" s="7">
        <f t="shared" si="484"/>
        <v>5300</v>
      </c>
      <c r="P1685" s="7">
        <v>25</v>
      </c>
      <c r="Q1685" s="7">
        <v>0</v>
      </c>
      <c r="R1685" s="7">
        <v>0</v>
      </c>
      <c r="S1685" s="7">
        <v>0</v>
      </c>
      <c r="T1685" s="7">
        <v>100</v>
      </c>
      <c r="U1685" s="7">
        <f>IF((H1685*12)&gt;867123.01,(79776+(((H1685*12)-867123.01)*0.25))/12,IF((H1685*12)&gt;624329.01,(31216+(((H1685*12)-624329.01)*0.2))/12,IF((H1685*12)&gt;416220.01,(((H1685*12)-416220.01)*0.15)/12,0)))</f>
        <v>0</v>
      </c>
      <c r="V1685" s="7">
        <v>0</v>
      </c>
      <c r="W1685" s="7">
        <f t="shared" si="492"/>
        <v>125</v>
      </c>
      <c r="X1685" s="7">
        <f t="shared" si="490"/>
        <v>1477.5</v>
      </c>
      <c r="Y1685" s="7">
        <f t="shared" si="491"/>
        <v>3547.5</v>
      </c>
      <c r="Z1685" s="7">
        <f t="shared" si="493"/>
        <v>23397.5</v>
      </c>
      <c r="AA1685" s="7" t="s">
        <v>222</v>
      </c>
      <c r="AB1685" s="7">
        <v>2022</v>
      </c>
    </row>
    <row r="1686" spans="1:28" x14ac:dyDescent="0.25">
      <c r="A1686" s="7">
        <v>91</v>
      </c>
      <c r="B1686" s="7" t="s">
        <v>839</v>
      </c>
      <c r="C1686" s="7" t="s">
        <v>102</v>
      </c>
      <c r="D1686" s="7" t="s">
        <v>94</v>
      </c>
      <c r="E1686" s="7" t="s">
        <v>52</v>
      </c>
      <c r="F1686" s="7" t="s">
        <v>100</v>
      </c>
      <c r="G1686" s="7">
        <v>26000</v>
      </c>
      <c r="H1686" s="7">
        <f t="shared" si="488"/>
        <v>24463.4</v>
      </c>
      <c r="I1686" s="7">
        <f t="shared" si="489"/>
        <v>746.2</v>
      </c>
      <c r="J1686" s="7">
        <f t="shared" si="480"/>
        <v>1845.9999999999998</v>
      </c>
      <c r="K1686" s="7">
        <f t="shared" si="481"/>
        <v>286.00000000000006</v>
      </c>
      <c r="L1686" s="7">
        <f t="shared" si="482"/>
        <v>790.4</v>
      </c>
      <c r="M1686" s="7">
        <f t="shared" si="483"/>
        <v>1843.4</v>
      </c>
      <c r="N1686" s="7">
        <v>0</v>
      </c>
      <c r="O1686" s="7">
        <f t="shared" si="484"/>
        <v>5512</v>
      </c>
      <c r="P1686" s="7">
        <v>25</v>
      </c>
      <c r="Q1686" s="7">
        <v>0</v>
      </c>
      <c r="R1686" s="7">
        <v>0</v>
      </c>
      <c r="S1686" s="7">
        <v>0</v>
      </c>
      <c r="T1686" s="7">
        <v>100</v>
      </c>
      <c r="U1686" s="7">
        <f t="shared" ref="U1686:U1696" si="494">IF((H1686*12)&gt;867123.01,(79776+(((H1686*12)-867123.01)*0.25))/12,IF((H1686*12)&gt;624329.01,(31216+(((H1686*12)-624329.01)*0.2))/12,IF((H1686*12)&gt;416220.01,(((H1686*12)-416220.01)*0.15)/12,0)))</f>
        <v>0</v>
      </c>
      <c r="V1686" s="7">
        <v>0</v>
      </c>
      <c r="W1686" s="7">
        <f t="shared" si="492"/>
        <v>125</v>
      </c>
      <c r="X1686" s="7">
        <f t="shared" si="490"/>
        <v>1536.6</v>
      </c>
      <c r="Y1686" s="7">
        <f t="shared" si="491"/>
        <v>3689.3999999999996</v>
      </c>
      <c r="Z1686" s="7">
        <f t="shared" si="493"/>
        <v>24338.400000000001</v>
      </c>
      <c r="AA1686" s="7" t="s">
        <v>222</v>
      </c>
      <c r="AB1686" s="7">
        <v>2022</v>
      </c>
    </row>
    <row r="1687" spans="1:28" x14ac:dyDescent="0.25">
      <c r="A1687" s="7">
        <v>92</v>
      </c>
      <c r="B1687" s="7" t="s">
        <v>840</v>
      </c>
      <c r="C1687" s="7" t="s">
        <v>103</v>
      </c>
      <c r="D1687" s="7" t="s">
        <v>94</v>
      </c>
      <c r="E1687" s="7" t="s">
        <v>52</v>
      </c>
      <c r="F1687" s="7" t="s">
        <v>100</v>
      </c>
      <c r="G1687" s="7">
        <v>26000</v>
      </c>
      <c r="H1687" s="7">
        <f t="shared" si="488"/>
        <v>24463.4</v>
      </c>
      <c r="I1687" s="7">
        <f t="shared" si="489"/>
        <v>746.2</v>
      </c>
      <c r="J1687" s="7">
        <f t="shared" si="480"/>
        <v>1845.9999999999998</v>
      </c>
      <c r="K1687" s="7">
        <f t="shared" si="481"/>
        <v>286.00000000000006</v>
      </c>
      <c r="L1687" s="7">
        <f t="shared" si="482"/>
        <v>790.4</v>
      </c>
      <c r="M1687" s="7">
        <f t="shared" si="483"/>
        <v>1843.4</v>
      </c>
      <c r="N1687" s="7">
        <v>0</v>
      </c>
      <c r="O1687" s="7">
        <f t="shared" si="484"/>
        <v>5512</v>
      </c>
      <c r="P1687" s="7">
        <v>25</v>
      </c>
      <c r="Q1687" s="7">
        <v>0</v>
      </c>
      <c r="R1687" s="7">
        <v>0</v>
      </c>
      <c r="S1687" s="7">
        <v>0</v>
      </c>
      <c r="T1687" s="7">
        <v>100</v>
      </c>
      <c r="U1687" s="7">
        <f t="shared" si="494"/>
        <v>0</v>
      </c>
      <c r="V1687" s="7">
        <v>0</v>
      </c>
      <c r="W1687" s="7">
        <f t="shared" si="492"/>
        <v>125</v>
      </c>
      <c r="X1687" s="7">
        <f t="shared" si="490"/>
        <v>1536.6</v>
      </c>
      <c r="Y1687" s="7">
        <f t="shared" si="491"/>
        <v>3689.3999999999996</v>
      </c>
      <c r="Z1687" s="7">
        <f t="shared" si="493"/>
        <v>24338.400000000001</v>
      </c>
      <c r="AA1687" s="7" t="s">
        <v>222</v>
      </c>
      <c r="AB1687" s="7">
        <v>2022</v>
      </c>
    </row>
    <row r="1688" spans="1:28" x14ac:dyDescent="0.25">
      <c r="A1688" s="7">
        <v>93</v>
      </c>
      <c r="B1688" s="7" t="s">
        <v>841</v>
      </c>
      <c r="C1688" s="7" t="s">
        <v>102</v>
      </c>
      <c r="D1688" s="7" t="s">
        <v>842</v>
      </c>
      <c r="E1688" s="7" t="s">
        <v>33</v>
      </c>
      <c r="F1688" s="7" t="s">
        <v>100</v>
      </c>
      <c r="G1688" s="7">
        <v>26000</v>
      </c>
      <c r="H1688" s="7">
        <f t="shared" si="488"/>
        <v>24463.4</v>
      </c>
      <c r="I1688" s="7">
        <f t="shared" si="489"/>
        <v>746.2</v>
      </c>
      <c r="J1688" s="7">
        <f t="shared" si="480"/>
        <v>1845.9999999999998</v>
      </c>
      <c r="K1688" s="7">
        <f t="shared" si="481"/>
        <v>286.00000000000006</v>
      </c>
      <c r="L1688" s="7">
        <f t="shared" si="482"/>
        <v>790.4</v>
      </c>
      <c r="M1688" s="7">
        <f t="shared" si="483"/>
        <v>1843.4</v>
      </c>
      <c r="N1688" s="7">
        <v>0</v>
      </c>
      <c r="O1688" s="7">
        <f t="shared" si="484"/>
        <v>5512</v>
      </c>
      <c r="P1688" s="7">
        <v>25</v>
      </c>
      <c r="Q1688" s="7">
        <v>0</v>
      </c>
      <c r="R1688" s="7">
        <v>0</v>
      </c>
      <c r="S1688" s="7">
        <v>0</v>
      </c>
      <c r="T1688" s="7">
        <v>100</v>
      </c>
      <c r="U1688" s="7">
        <f t="shared" si="494"/>
        <v>0</v>
      </c>
      <c r="V1688" s="7">
        <v>0</v>
      </c>
      <c r="W1688" s="7">
        <f t="shared" si="492"/>
        <v>125</v>
      </c>
      <c r="X1688" s="7">
        <f t="shared" si="490"/>
        <v>1536.6</v>
      </c>
      <c r="Y1688" s="7">
        <f t="shared" si="491"/>
        <v>3689.3999999999996</v>
      </c>
      <c r="Z1688" s="7">
        <f t="shared" si="493"/>
        <v>24338.400000000001</v>
      </c>
      <c r="AA1688" s="7" t="s">
        <v>222</v>
      </c>
      <c r="AB1688" s="7">
        <v>2022</v>
      </c>
    </row>
    <row r="1689" spans="1:28" x14ac:dyDescent="0.25">
      <c r="A1689" s="7">
        <v>94</v>
      </c>
      <c r="B1689" s="7" t="s">
        <v>843</v>
      </c>
      <c r="C1689" s="7" t="s">
        <v>102</v>
      </c>
      <c r="D1689" s="7" t="s">
        <v>842</v>
      </c>
      <c r="E1689" s="7" t="s">
        <v>33</v>
      </c>
      <c r="F1689" s="7" t="s">
        <v>100</v>
      </c>
      <c r="G1689" s="7">
        <v>26000</v>
      </c>
      <c r="H1689" s="7">
        <f t="shared" si="488"/>
        <v>24463.4</v>
      </c>
      <c r="I1689" s="7">
        <f t="shared" si="489"/>
        <v>746.2</v>
      </c>
      <c r="J1689" s="7">
        <f t="shared" si="480"/>
        <v>1845.9999999999998</v>
      </c>
      <c r="K1689" s="7">
        <f t="shared" si="481"/>
        <v>286.00000000000006</v>
      </c>
      <c r="L1689" s="7">
        <f t="shared" si="482"/>
        <v>790.4</v>
      </c>
      <c r="M1689" s="7">
        <f t="shared" si="483"/>
        <v>1843.4</v>
      </c>
      <c r="N1689" s="7">
        <v>0</v>
      </c>
      <c r="O1689" s="7">
        <f t="shared" si="484"/>
        <v>5512</v>
      </c>
      <c r="P1689" s="7">
        <v>25</v>
      </c>
      <c r="Q1689" s="7">
        <v>0</v>
      </c>
      <c r="R1689" s="7">
        <v>0</v>
      </c>
      <c r="S1689" s="7">
        <v>0</v>
      </c>
      <c r="T1689" s="7">
        <v>100</v>
      </c>
      <c r="U1689" s="7">
        <f t="shared" si="494"/>
        <v>0</v>
      </c>
      <c r="V1689" s="7">
        <v>0</v>
      </c>
      <c r="W1689" s="7">
        <f>P1689+Q1689+R1689+S1689+T1689+U1689</f>
        <v>125</v>
      </c>
      <c r="X1689" s="7">
        <f t="shared" si="490"/>
        <v>1536.6</v>
      </c>
      <c r="Y1689" s="7">
        <f t="shared" si="491"/>
        <v>3689.3999999999996</v>
      </c>
      <c r="Z1689" s="7">
        <f>+G1689-(W1689+X1689)</f>
        <v>24338.400000000001</v>
      </c>
      <c r="AA1689" s="7" t="s">
        <v>222</v>
      </c>
      <c r="AB1689" s="7">
        <v>2022</v>
      </c>
    </row>
    <row r="1690" spans="1:28" x14ac:dyDescent="0.25">
      <c r="A1690" s="7">
        <v>95</v>
      </c>
      <c r="B1690" s="7" t="s">
        <v>844</v>
      </c>
      <c r="C1690" s="7" t="s">
        <v>103</v>
      </c>
      <c r="D1690" s="7" t="s">
        <v>94</v>
      </c>
      <c r="E1690" s="7" t="s">
        <v>32</v>
      </c>
      <c r="F1690" s="7" t="s">
        <v>100</v>
      </c>
      <c r="G1690" s="7">
        <v>30000</v>
      </c>
      <c r="H1690" s="7">
        <f t="shared" si="488"/>
        <v>28227</v>
      </c>
      <c r="I1690" s="7">
        <f t="shared" si="489"/>
        <v>861</v>
      </c>
      <c r="J1690" s="7">
        <f t="shared" si="480"/>
        <v>2130</v>
      </c>
      <c r="K1690" s="7">
        <f t="shared" si="481"/>
        <v>330.00000000000006</v>
      </c>
      <c r="L1690" s="7">
        <f t="shared" si="482"/>
        <v>912</v>
      </c>
      <c r="M1690" s="7">
        <f t="shared" si="483"/>
        <v>2127</v>
      </c>
      <c r="N1690" s="7">
        <v>0</v>
      </c>
      <c r="O1690" s="7">
        <f t="shared" si="484"/>
        <v>6360</v>
      </c>
      <c r="P1690" s="7">
        <v>25</v>
      </c>
      <c r="Q1690" s="7">
        <v>0</v>
      </c>
      <c r="R1690" s="7">
        <v>0</v>
      </c>
      <c r="S1690" s="7">
        <v>0</v>
      </c>
      <c r="T1690" s="7">
        <v>100</v>
      </c>
      <c r="U1690" s="7">
        <f t="shared" si="494"/>
        <v>0</v>
      </c>
      <c r="V1690" s="7">
        <v>0</v>
      </c>
      <c r="W1690" s="7">
        <f t="shared" ref="W1690:W1696" si="495">P1690+Q1690+R1690+S1690+T1690+U1690</f>
        <v>125</v>
      </c>
      <c r="X1690" s="7">
        <f t="shared" si="490"/>
        <v>1773</v>
      </c>
      <c r="Y1690" s="7">
        <f t="shared" si="491"/>
        <v>4257</v>
      </c>
      <c r="Z1690" s="7">
        <f t="shared" ref="Z1690:Z1696" si="496">+G1690-(W1690+X1690)</f>
        <v>28102</v>
      </c>
      <c r="AA1690" s="7" t="s">
        <v>222</v>
      </c>
      <c r="AB1690" s="7">
        <v>2022</v>
      </c>
    </row>
    <row r="1691" spans="1:28" x14ac:dyDescent="0.25">
      <c r="A1691" s="7">
        <v>96</v>
      </c>
      <c r="B1691" s="7" t="s">
        <v>845</v>
      </c>
      <c r="C1691" s="7" t="s">
        <v>102</v>
      </c>
      <c r="D1691" s="7" t="s">
        <v>826</v>
      </c>
      <c r="E1691" s="7" t="s">
        <v>846</v>
      </c>
      <c r="F1691" s="7" t="s">
        <v>100</v>
      </c>
      <c r="G1691" s="7">
        <v>36000</v>
      </c>
      <c r="H1691" s="7">
        <f t="shared" si="488"/>
        <v>33872.400000000001</v>
      </c>
      <c r="I1691" s="7">
        <f t="shared" si="489"/>
        <v>1033.2</v>
      </c>
      <c r="J1691" s="7">
        <f t="shared" si="480"/>
        <v>2555.9999999999995</v>
      </c>
      <c r="K1691" s="7">
        <f t="shared" si="481"/>
        <v>396.00000000000006</v>
      </c>
      <c r="L1691" s="7">
        <f t="shared" si="482"/>
        <v>1094.4000000000001</v>
      </c>
      <c r="M1691" s="7">
        <f t="shared" si="483"/>
        <v>2552.4</v>
      </c>
      <c r="N1691" s="7">
        <v>0</v>
      </c>
      <c r="O1691" s="7">
        <f t="shared" si="484"/>
        <v>7632</v>
      </c>
      <c r="P1691" s="7">
        <v>25</v>
      </c>
      <c r="Q1691" s="7">
        <v>0</v>
      </c>
      <c r="R1691" s="7">
        <v>0</v>
      </c>
      <c r="S1691" s="7">
        <v>0</v>
      </c>
      <c r="T1691" s="7">
        <v>100</v>
      </c>
      <c r="U1691" s="7">
        <f t="shared" si="494"/>
        <v>0</v>
      </c>
      <c r="V1691" s="7">
        <v>0</v>
      </c>
      <c r="W1691" s="7">
        <f t="shared" si="495"/>
        <v>125</v>
      </c>
      <c r="X1691" s="7">
        <f t="shared" si="490"/>
        <v>2127.6000000000004</v>
      </c>
      <c r="Y1691" s="7">
        <f t="shared" si="491"/>
        <v>5108.3999999999996</v>
      </c>
      <c r="Z1691" s="7">
        <f t="shared" si="496"/>
        <v>33747.4</v>
      </c>
      <c r="AA1691" s="7" t="s">
        <v>222</v>
      </c>
      <c r="AB1691" s="7">
        <v>2022</v>
      </c>
    </row>
    <row r="1692" spans="1:28" x14ac:dyDescent="0.25">
      <c r="A1692" s="7">
        <v>97</v>
      </c>
      <c r="B1692" s="7" t="s">
        <v>847</v>
      </c>
      <c r="C1692" s="7" t="s">
        <v>103</v>
      </c>
      <c r="D1692" s="7" t="s">
        <v>94</v>
      </c>
      <c r="E1692" s="7" t="s">
        <v>838</v>
      </c>
      <c r="F1692" s="7" t="s">
        <v>100</v>
      </c>
      <c r="G1692" s="7">
        <v>25000</v>
      </c>
      <c r="H1692" s="7">
        <f t="shared" si="488"/>
        <v>23522.5</v>
      </c>
      <c r="I1692" s="7">
        <f t="shared" si="489"/>
        <v>717.5</v>
      </c>
      <c r="J1692" s="7">
        <f t="shared" si="480"/>
        <v>1774.9999999999998</v>
      </c>
      <c r="K1692" s="7">
        <f t="shared" si="481"/>
        <v>275</v>
      </c>
      <c r="L1692" s="7">
        <f t="shared" si="482"/>
        <v>760</v>
      </c>
      <c r="M1692" s="7">
        <f t="shared" si="483"/>
        <v>1772.5000000000002</v>
      </c>
      <c r="N1692" s="7">
        <v>0</v>
      </c>
      <c r="O1692" s="7">
        <f t="shared" si="484"/>
        <v>5300</v>
      </c>
      <c r="P1692" s="7">
        <v>25</v>
      </c>
      <c r="Q1692" s="7">
        <v>0</v>
      </c>
      <c r="R1692" s="7">
        <v>0</v>
      </c>
      <c r="S1692" s="7">
        <v>0</v>
      </c>
      <c r="T1692" s="7">
        <v>100</v>
      </c>
      <c r="U1692" s="7">
        <f t="shared" si="494"/>
        <v>0</v>
      </c>
      <c r="V1692" s="7">
        <v>0</v>
      </c>
      <c r="W1692" s="7">
        <f t="shared" si="495"/>
        <v>125</v>
      </c>
      <c r="X1692" s="7">
        <f t="shared" si="490"/>
        <v>1477.5</v>
      </c>
      <c r="Y1692" s="7">
        <f t="shared" si="491"/>
        <v>3547.5</v>
      </c>
      <c r="Z1692" s="7">
        <f t="shared" si="496"/>
        <v>23397.5</v>
      </c>
      <c r="AA1692" s="7" t="s">
        <v>222</v>
      </c>
      <c r="AB1692" s="7">
        <v>2022</v>
      </c>
    </row>
    <row r="1693" spans="1:28" x14ac:dyDescent="0.25">
      <c r="A1693" s="7">
        <v>98</v>
      </c>
      <c r="B1693" s="7" t="s">
        <v>848</v>
      </c>
      <c r="C1693" s="7" t="s">
        <v>103</v>
      </c>
      <c r="D1693" s="7" t="s">
        <v>94</v>
      </c>
      <c r="E1693" s="7" t="s">
        <v>52</v>
      </c>
      <c r="F1693" s="7" t="s">
        <v>100</v>
      </c>
      <c r="G1693" s="7">
        <v>30000</v>
      </c>
      <c r="H1693" s="7">
        <f t="shared" si="488"/>
        <v>28227</v>
      </c>
      <c r="I1693" s="7">
        <f t="shared" si="489"/>
        <v>861</v>
      </c>
      <c r="J1693" s="7">
        <f t="shared" si="480"/>
        <v>2130</v>
      </c>
      <c r="K1693" s="7">
        <f t="shared" si="481"/>
        <v>330.00000000000006</v>
      </c>
      <c r="L1693" s="7">
        <f t="shared" si="482"/>
        <v>912</v>
      </c>
      <c r="M1693" s="7">
        <f t="shared" si="483"/>
        <v>2127</v>
      </c>
      <c r="N1693" s="7">
        <v>0</v>
      </c>
      <c r="O1693" s="7">
        <f t="shared" si="484"/>
        <v>6360</v>
      </c>
      <c r="P1693" s="7">
        <v>25</v>
      </c>
      <c r="Q1693" s="7">
        <v>0</v>
      </c>
      <c r="R1693" s="7">
        <v>0</v>
      </c>
      <c r="S1693" s="7">
        <v>0</v>
      </c>
      <c r="T1693" s="7">
        <v>100</v>
      </c>
      <c r="U1693" s="7">
        <f t="shared" si="494"/>
        <v>0</v>
      </c>
      <c r="V1693" s="7">
        <v>0</v>
      </c>
      <c r="W1693" s="7">
        <f t="shared" si="495"/>
        <v>125</v>
      </c>
      <c r="X1693" s="7">
        <f t="shared" si="490"/>
        <v>1773</v>
      </c>
      <c r="Y1693" s="7">
        <f t="shared" si="491"/>
        <v>4257</v>
      </c>
      <c r="Z1693" s="7">
        <f t="shared" si="496"/>
        <v>28102</v>
      </c>
      <c r="AA1693" s="7" t="s">
        <v>222</v>
      </c>
      <c r="AB1693" s="7">
        <v>2022</v>
      </c>
    </row>
    <row r="1694" spans="1:28" x14ac:dyDescent="0.25">
      <c r="A1694" s="7">
        <v>99</v>
      </c>
      <c r="B1694" s="7" t="s">
        <v>849</v>
      </c>
      <c r="C1694" s="7" t="s">
        <v>102</v>
      </c>
      <c r="D1694" s="7" t="s">
        <v>94</v>
      </c>
      <c r="E1694" s="7" t="s">
        <v>765</v>
      </c>
      <c r="F1694" s="7" t="s">
        <v>100</v>
      </c>
      <c r="G1694" s="7">
        <v>15000</v>
      </c>
      <c r="H1694" s="7">
        <f t="shared" si="488"/>
        <v>14113.5</v>
      </c>
      <c r="I1694" s="7">
        <f t="shared" si="489"/>
        <v>430.5</v>
      </c>
      <c r="J1694" s="7">
        <f t="shared" si="480"/>
        <v>1065</v>
      </c>
      <c r="K1694" s="7">
        <f t="shared" si="481"/>
        <v>165.00000000000003</v>
      </c>
      <c r="L1694" s="7">
        <f t="shared" si="482"/>
        <v>456</v>
      </c>
      <c r="M1694" s="7">
        <f t="shared" si="483"/>
        <v>1063.5</v>
      </c>
      <c r="N1694" s="7">
        <v>0</v>
      </c>
      <c r="O1694" s="7">
        <f t="shared" si="484"/>
        <v>3180</v>
      </c>
      <c r="P1694" s="7">
        <v>25</v>
      </c>
      <c r="Q1694" s="7">
        <v>0</v>
      </c>
      <c r="R1694" s="7">
        <v>0</v>
      </c>
      <c r="S1694" s="7">
        <v>0</v>
      </c>
      <c r="T1694" s="7">
        <v>100</v>
      </c>
      <c r="U1694" s="7">
        <f t="shared" si="494"/>
        <v>0</v>
      </c>
      <c r="V1694" s="7">
        <v>0</v>
      </c>
      <c r="W1694" s="7">
        <f t="shared" si="495"/>
        <v>125</v>
      </c>
      <c r="X1694" s="7">
        <f t="shared" si="490"/>
        <v>886.5</v>
      </c>
      <c r="Y1694" s="7">
        <f t="shared" si="491"/>
        <v>2128.5</v>
      </c>
      <c r="Z1694" s="7">
        <f t="shared" si="496"/>
        <v>13988.5</v>
      </c>
      <c r="AA1694" s="7" t="s">
        <v>222</v>
      </c>
      <c r="AB1694" s="7">
        <v>2022</v>
      </c>
    </row>
    <row r="1695" spans="1:28" x14ac:dyDescent="0.25">
      <c r="A1695" s="7">
        <v>100</v>
      </c>
      <c r="B1695" s="7" t="s">
        <v>850</v>
      </c>
      <c r="C1695" s="7" t="s">
        <v>102</v>
      </c>
      <c r="D1695" s="7" t="s">
        <v>94</v>
      </c>
      <c r="E1695" s="7" t="s">
        <v>765</v>
      </c>
      <c r="F1695" s="7" t="s">
        <v>100</v>
      </c>
      <c r="G1695" s="7">
        <v>20000</v>
      </c>
      <c r="H1695" s="7">
        <f t="shared" si="488"/>
        <v>18818</v>
      </c>
      <c r="I1695" s="7">
        <f t="shared" si="489"/>
        <v>574</v>
      </c>
      <c r="J1695" s="7">
        <f t="shared" si="480"/>
        <v>1419.9999999999998</v>
      </c>
      <c r="K1695" s="7">
        <f t="shared" si="481"/>
        <v>220.00000000000003</v>
      </c>
      <c r="L1695" s="7">
        <f t="shared" si="482"/>
        <v>608</v>
      </c>
      <c r="M1695" s="7">
        <f t="shared" si="483"/>
        <v>1418</v>
      </c>
      <c r="N1695" s="7">
        <v>0</v>
      </c>
      <c r="O1695" s="7">
        <f t="shared" si="484"/>
        <v>4240</v>
      </c>
      <c r="P1695" s="7">
        <v>25</v>
      </c>
      <c r="Q1695" s="7">
        <v>0</v>
      </c>
      <c r="R1695" s="7">
        <v>0</v>
      </c>
      <c r="S1695" s="7">
        <v>0</v>
      </c>
      <c r="T1695" s="7">
        <v>100</v>
      </c>
      <c r="U1695" s="7">
        <f t="shared" si="494"/>
        <v>0</v>
      </c>
      <c r="V1695" s="7">
        <v>0</v>
      </c>
      <c r="W1695" s="7">
        <f t="shared" si="495"/>
        <v>125</v>
      </c>
      <c r="X1695" s="7">
        <f t="shared" si="490"/>
        <v>1182</v>
      </c>
      <c r="Y1695" s="7">
        <f t="shared" si="491"/>
        <v>2838</v>
      </c>
      <c r="Z1695" s="7">
        <f t="shared" si="496"/>
        <v>18693</v>
      </c>
      <c r="AA1695" s="7" t="s">
        <v>222</v>
      </c>
      <c r="AB1695" s="7">
        <v>2022</v>
      </c>
    </row>
    <row r="1696" spans="1:28" x14ac:dyDescent="0.25">
      <c r="A1696" s="7">
        <v>101</v>
      </c>
      <c r="B1696" s="7" t="s">
        <v>851</v>
      </c>
      <c r="C1696" s="7" t="s">
        <v>103</v>
      </c>
      <c r="D1696" s="7" t="s">
        <v>94</v>
      </c>
      <c r="E1696" s="7" t="s">
        <v>52</v>
      </c>
      <c r="F1696" s="7" t="s">
        <v>100</v>
      </c>
      <c r="G1696" s="7">
        <v>46000</v>
      </c>
      <c r="H1696" s="7">
        <f t="shared" si="488"/>
        <v>43281.4</v>
      </c>
      <c r="I1696" s="7">
        <f t="shared" si="489"/>
        <v>1320.2</v>
      </c>
      <c r="J1696" s="7">
        <f t="shared" si="480"/>
        <v>3265.9999999999995</v>
      </c>
      <c r="K1696" s="7">
        <f t="shared" si="481"/>
        <v>506.00000000000006</v>
      </c>
      <c r="L1696" s="7">
        <f t="shared" si="482"/>
        <v>1398.4</v>
      </c>
      <c r="M1696" s="7">
        <f t="shared" si="483"/>
        <v>3261.4</v>
      </c>
      <c r="N1696" s="7">
        <v>0</v>
      </c>
      <c r="O1696" s="7">
        <f t="shared" si="484"/>
        <v>9752</v>
      </c>
      <c r="P1696" s="7">
        <v>25</v>
      </c>
      <c r="Q1696" s="7">
        <v>0</v>
      </c>
      <c r="R1696" s="7">
        <v>0</v>
      </c>
      <c r="S1696" s="7">
        <v>0</v>
      </c>
      <c r="T1696" s="7">
        <v>100</v>
      </c>
      <c r="U1696" s="7">
        <f t="shared" si="494"/>
        <v>1289.4598750000005</v>
      </c>
      <c r="V1696" s="7">
        <v>0</v>
      </c>
      <c r="W1696" s="7">
        <f t="shared" si="495"/>
        <v>1414.4598750000005</v>
      </c>
      <c r="X1696" s="7">
        <f t="shared" si="490"/>
        <v>2718.6000000000004</v>
      </c>
      <c r="Y1696" s="7">
        <f t="shared" si="491"/>
        <v>6527.4</v>
      </c>
      <c r="Z1696" s="7">
        <f t="shared" si="496"/>
        <v>41866.940125000001</v>
      </c>
      <c r="AA1696" s="7" t="s">
        <v>222</v>
      </c>
      <c r="AB1696" s="7">
        <v>2022</v>
      </c>
    </row>
    <row r="1697" spans="1:28" x14ac:dyDescent="0.25">
      <c r="A1697" s="7">
        <v>1</v>
      </c>
      <c r="B1697" s="7" t="s">
        <v>807</v>
      </c>
      <c r="C1697" s="7" t="s">
        <v>103</v>
      </c>
      <c r="D1697" s="7" t="s">
        <v>826</v>
      </c>
      <c r="E1697" s="7" t="s">
        <v>27</v>
      </c>
      <c r="F1697" s="7" t="s">
        <v>98</v>
      </c>
      <c r="G1697" s="7">
        <v>360000</v>
      </c>
      <c r="H1697" s="7">
        <f>+G1697-(I1697+L1697+N1697)</f>
        <v>344209.07</v>
      </c>
      <c r="I1697" s="7">
        <f>IF(G1697&lt;=325250,G1697*2.87%,9334.68)</f>
        <v>9334.68</v>
      </c>
      <c r="J1697" s="7">
        <f>IF(G1697&lt;=325250,G1697*7.1%,23092.75)</f>
        <v>23092.75</v>
      </c>
      <c r="K1697" s="7">
        <f>IF(G1697&lt;=65050,G1697*1.1%,715.55)</f>
        <v>715.55</v>
      </c>
      <c r="L1697" s="7">
        <f>IF(G1697&lt;=162625,G1697*3.04%,4943.8)</f>
        <v>4943.8</v>
      </c>
      <c r="M1697" s="7">
        <f>IF(G1697&lt;=162625,G1697*7.09%,11530.11)</f>
        <v>11530.11</v>
      </c>
      <c r="N1697" s="7">
        <v>1512.45</v>
      </c>
      <c r="O1697" s="7">
        <f>+I1697+J1697+K1697+L1697+M1697+N1697</f>
        <v>51129.340000000004</v>
      </c>
      <c r="P1697" s="7">
        <v>25</v>
      </c>
      <c r="Q1697" s="7">
        <v>0</v>
      </c>
      <c r="R1697" s="7">
        <v>0</v>
      </c>
      <c r="S1697" s="7">
        <v>0</v>
      </c>
      <c r="T1697" s="7">
        <v>0</v>
      </c>
      <c r="U1697" s="7">
        <f>IF((H1697*12)&gt;867123.01,(79776+(((H1697*12)-867123.01)*0.25))/12,IF((H1697*12)&gt;624329.01,(31216+(((H1697*12)-624329.01)*0.2))/12,IF((H1697*12)&gt;416220.01,(((H1697*12)-416220.01)*0.15)/12,0)))</f>
        <v>74635.204791666663</v>
      </c>
      <c r="V1697" s="7">
        <v>0</v>
      </c>
      <c r="W1697" s="7">
        <f>P1697+Q1697+R1697+S1697+T1697+U1697</f>
        <v>74660.204791666663</v>
      </c>
      <c r="X1697" s="7">
        <f>+I1697+L1697+N1697</f>
        <v>15790.93</v>
      </c>
      <c r="Y1697" s="7">
        <f>+J1697+M1697</f>
        <v>34622.86</v>
      </c>
      <c r="Z1697" s="7">
        <f>+G1697-(W1697+X1697)</f>
        <v>269548.86520833336</v>
      </c>
      <c r="AA1697" s="7" t="s">
        <v>223</v>
      </c>
      <c r="AB1697" s="7">
        <v>2022</v>
      </c>
    </row>
    <row r="1698" spans="1:28" x14ac:dyDescent="0.25">
      <c r="A1698" s="7">
        <v>2</v>
      </c>
      <c r="B1698" s="7" t="s">
        <v>784</v>
      </c>
      <c r="C1698" s="7" t="s">
        <v>102</v>
      </c>
      <c r="D1698" s="7" t="s">
        <v>19</v>
      </c>
      <c r="E1698" s="7" t="s">
        <v>71</v>
      </c>
      <c r="F1698" s="7" t="s">
        <v>98</v>
      </c>
      <c r="G1698" s="7">
        <v>300000</v>
      </c>
      <c r="H1698" s="7">
        <f>+G1698-(I1698+L1698+N1698)</f>
        <v>286446.2</v>
      </c>
      <c r="I1698" s="7">
        <f>IF(G1698&lt;=325250,G1698*2.87%,9334.68)</f>
        <v>8610</v>
      </c>
      <c r="J1698" s="7">
        <f t="shared" ref="J1698:J1761" si="497">IF(G1698&lt;=325250,G1698*7.1%,23092.75)</f>
        <v>21299.999999999996</v>
      </c>
      <c r="K1698" s="7">
        <f t="shared" ref="K1698:K1761" si="498">IF(G1698&lt;=65050,G1698*1.1%,715.55)</f>
        <v>715.55</v>
      </c>
      <c r="L1698" s="7">
        <f t="shared" ref="L1698:L1761" si="499">IF(G1698&lt;=162625,G1698*3.04%,4943.8)</f>
        <v>4943.8</v>
      </c>
      <c r="M1698" s="7">
        <f t="shared" ref="M1698:M1761" si="500">IF(G1698&lt;=162625,G1698*7.09%,11530.11)</f>
        <v>11530.11</v>
      </c>
      <c r="N1698" s="7">
        <v>0</v>
      </c>
      <c r="O1698" s="7">
        <f t="shared" ref="O1698:O1761" si="501">+I1698+J1698+K1698+L1698+M1698+N1698</f>
        <v>47099.46</v>
      </c>
      <c r="P1698" s="7">
        <v>25</v>
      </c>
      <c r="Q1698" s="7">
        <v>0</v>
      </c>
      <c r="R1698" s="7">
        <v>0</v>
      </c>
      <c r="S1698" s="7">
        <v>0</v>
      </c>
      <c r="T1698" s="7">
        <v>0</v>
      </c>
      <c r="U1698" s="7">
        <f t="shared" ref="U1698:U1761" si="502">IF((H1698*12)&gt;867123.01,(79776+(((H1698*12)-867123.01)*0.25))/12,IF((H1698*12)&gt;624329.01,(31216+(((H1698*12)-624329.01)*0.2))/12,IF((H1698*12)&gt;416220.01,(((H1698*12)-416220.01)*0.15)/12,0)))</f>
        <v>60194.487291666679</v>
      </c>
      <c r="V1698" s="7">
        <v>0</v>
      </c>
      <c r="W1698" s="7">
        <f t="shared" ref="W1698:W1716" si="503">P1698+Q1698+R1698+S1698+T1698+U1698</f>
        <v>60219.487291666679</v>
      </c>
      <c r="X1698" s="7">
        <f t="shared" ref="X1698:X1761" si="504">+I1698+L1698+N1698</f>
        <v>13553.8</v>
      </c>
      <c r="Y1698" s="7">
        <f t="shared" ref="Y1698:Y1712" si="505">+J1698+M1698</f>
        <v>32830.11</v>
      </c>
      <c r="Z1698" s="7">
        <f t="shared" ref="Z1698:Z1761" si="506">+G1698-(W1698+X1698)</f>
        <v>226226.71270833333</v>
      </c>
      <c r="AA1698" s="7" t="s">
        <v>223</v>
      </c>
      <c r="AB1698" s="7">
        <v>2022</v>
      </c>
    </row>
    <row r="1699" spans="1:28" x14ac:dyDescent="0.25">
      <c r="A1699" s="7">
        <v>3</v>
      </c>
      <c r="B1699" s="7" t="s">
        <v>110</v>
      </c>
      <c r="C1699" s="7" t="s">
        <v>103</v>
      </c>
      <c r="D1699" s="7" t="s">
        <v>10</v>
      </c>
      <c r="E1699" s="7" t="s">
        <v>53</v>
      </c>
      <c r="F1699" s="7" t="s">
        <v>98</v>
      </c>
      <c r="G1699" s="7">
        <v>300000</v>
      </c>
      <c r="H1699" s="7">
        <f t="shared" ref="H1699:H1762" si="507">+G1699-(I1699+L1699+N1699)</f>
        <v>286446.2</v>
      </c>
      <c r="I1699" s="7">
        <f t="shared" ref="I1699:I1762" si="508">IF(G1699&lt;=325250,G1699*2.87%,9334.68)</f>
        <v>8610</v>
      </c>
      <c r="J1699" s="7">
        <f t="shared" si="497"/>
        <v>21299.999999999996</v>
      </c>
      <c r="K1699" s="7">
        <f t="shared" si="498"/>
        <v>715.55</v>
      </c>
      <c r="L1699" s="7">
        <f t="shared" si="499"/>
        <v>4943.8</v>
      </c>
      <c r="M1699" s="7">
        <f t="shared" si="500"/>
        <v>11530.11</v>
      </c>
      <c r="N1699" s="7">
        <v>0</v>
      </c>
      <c r="O1699" s="7">
        <f t="shared" si="501"/>
        <v>47099.46</v>
      </c>
      <c r="P1699" s="7">
        <v>25</v>
      </c>
      <c r="Q1699" s="7">
        <v>0</v>
      </c>
      <c r="R1699" s="7">
        <v>0</v>
      </c>
      <c r="S1699" s="7">
        <v>0</v>
      </c>
      <c r="T1699" s="7">
        <v>0</v>
      </c>
      <c r="U1699" s="7">
        <f t="shared" si="502"/>
        <v>60194.487291666679</v>
      </c>
      <c r="V1699" s="7">
        <v>0</v>
      </c>
      <c r="W1699" s="7">
        <f t="shared" si="503"/>
        <v>60219.487291666679</v>
      </c>
      <c r="X1699" s="7">
        <f t="shared" si="504"/>
        <v>13553.8</v>
      </c>
      <c r="Y1699" s="7">
        <f t="shared" si="505"/>
        <v>32830.11</v>
      </c>
      <c r="Z1699" s="7">
        <f t="shared" si="506"/>
        <v>226226.71270833333</v>
      </c>
      <c r="AA1699" s="7" t="s">
        <v>223</v>
      </c>
      <c r="AB1699" s="7">
        <v>2022</v>
      </c>
    </row>
    <row r="1700" spans="1:28" x14ac:dyDescent="0.25">
      <c r="A1700" s="7">
        <v>4</v>
      </c>
      <c r="B1700" s="7" t="s">
        <v>115</v>
      </c>
      <c r="C1700" s="7" t="s">
        <v>103</v>
      </c>
      <c r="D1700" s="7" t="s">
        <v>21</v>
      </c>
      <c r="E1700" s="7" t="s">
        <v>81</v>
      </c>
      <c r="F1700" s="7" t="s">
        <v>84</v>
      </c>
      <c r="G1700" s="7">
        <v>185000</v>
      </c>
      <c r="H1700" s="7">
        <f>+G1700-(I1700+L1700+N1700)</f>
        <v>170209.35</v>
      </c>
      <c r="I1700" s="7">
        <f t="shared" si="508"/>
        <v>5309.5</v>
      </c>
      <c r="J1700" s="7">
        <f t="shared" si="497"/>
        <v>13134.999999999998</v>
      </c>
      <c r="K1700" s="7">
        <f t="shared" si="498"/>
        <v>715.55</v>
      </c>
      <c r="L1700" s="7">
        <f t="shared" si="499"/>
        <v>4943.8</v>
      </c>
      <c r="M1700" s="7">
        <f t="shared" si="500"/>
        <v>11530.11</v>
      </c>
      <c r="N1700" s="7">
        <v>4537.3500000000004</v>
      </c>
      <c r="O1700" s="7">
        <f t="shared" si="501"/>
        <v>40171.31</v>
      </c>
      <c r="P1700" s="7">
        <v>25</v>
      </c>
      <c r="Q1700" s="7">
        <v>19771.46</v>
      </c>
      <c r="R1700" s="7">
        <v>0</v>
      </c>
      <c r="S1700" s="7">
        <v>0</v>
      </c>
      <c r="T1700" s="7">
        <v>100</v>
      </c>
      <c r="U1700" s="7">
        <f t="shared" si="502"/>
        <v>31135.27479166667</v>
      </c>
      <c r="V1700" s="7">
        <v>0</v>
      </c>
      <c r="W1700" s="7">
        <f t="shared" si="503"/>
        <v>51031.734791666669</v>
      </c>
      <c r="X1700" s="7">
        <f t="shared" si="504"/>
        <v>14790.65</v>
      </c>
      <c r="Y1700" s="7">
        <f t="shared" si="505"/>
        <v>24665.11</v>
      </c>
      <c r="Z1700" s="7">
        <f t="shared" si="506"/>
        <v>119177.61520833333</v>
      </c>
      <c r="AA1700" s="7" t="s">
        <v>223</v>
      </c>
      <c r="AB1700" s="7">
        <v>2022</v>
      </c>
    </row>
    <row r="1701" spans="1:28" x14ac:dyDescent="0.25">
      <c r="A1701" s="7">
        <v>5</v>
      </c>
      <c r="B1701" s="7" t="s">
        <v>116</v>
      </c>
      <c r="C1701" s="7" t="s">
        <v>102</v>
      </c>
      <c r="D1701" s="7" t="s">
        <v>4</v>
      </c>
      <c r="E1701" s="7" t="s">
        <v>91</v>
      </c>
      <c r="F1701" s="7" t="s">
        <v>84</v>
      </c>
      <c r="G1701" s="7">
        <v>185000</v>
      </c>
      <c r="H1701" s="7">
        <f t="shared" si="507"/>
        <v>174746.7</v>
      </c>
      <c r="I1701" s="7">
        <f t="shared" si="508"/>
        <v>5309.5</v>
      </c>
      <c r="J1701" s="7">
        <f t="shared" si="497"/>
        <v>13134.999999999998</v>
      </c>
      <c r="K1701" s="7">
        <f t="shared" si="498"/>
        <v>715.55</v>
      </c>
      <c r="L1701" s="7">
        <f t="shared" si="499"/>
        <v>4943.8</v>
      </c>
      <c r="M1701" s="7">
        <f t="shared" si="500"/>
        <v>11530.11</v>
      </c>
      <c r="N1701" s="7">
        <v>0</v>
      </c>
      <c r="O1701" s="7">
        <f t="shared" si="501"/>
        <v>35633.96</v>
      </c>
      <c r="P1701" s="7">
        <v>25</v>
      </c>
      <c r="Q1701" s="7">
        <v>12441.85</v>
      </c>
      <c r="R1701" s="7">
        <v>0</v>
      </c>
      <c r="S1701" s="7">
        <v>0</v>
      </c>
      <c r="T1701" s="7">
        <v>100</v>
      </c>
      <c r="U1701" s="7">
        <f t="shared" si="502"/>
        <v>32269.612291666668</v>
      </c>
      <c r="V1701" s="7">
        <v>0</v>
      </c>
      <c r="W1701" s="7">
        <f t="shared" si="503"/>
        <v>44836.46229166667</v>
      </c>
      <c r="X1701" s="7">
        <f t="shared" si="504"/>
        <v>10253.299999999999</v>
      </c>
      <c r="Y1701" s="7">
        <f t="shared" si="505"/>
        <v>24665.11</v>
      </c>
      <c r="Z1701" s="7">
        <f t="shared" si="506"/>
        <v>129910.23770833333</v>
      </c>
      <c r="AA1701" s="7" t="s">
        <v>223</v>
      </c>
      <c r="AB1701" s="7">
        <v>2022</v>
      </c>
    </row>
    <row r="1702" spans="1:28" x14ac:dyDescent="0.25">
      <c r="A1702" s="7">
        <v>6</v>
      </c>
      <c r="B1702" s="7" t="s">
        <v>117</v>
      </c>
      <c r="C1702" s="7" t="s">
        <v>102</v>
      </c>
      <c r="D1702" s="7" t="s">
        <v>793</v>
      </c>
      <c r="E1702" s="7" t="s">
        <v>794</v>
      </c>
      <c r="F1702" s="7" t="s">
        <v>84</v>
      </c>
      <c r="G1702" s="7">
        <v>185000</v>
      </c>
      <c r="H1702" s="7">
        <f t="shared" si="507"/>
        <v>171721.8</v>
      </c>
      <c r="I1702" s="7">
        <f t="shared" si="508"/>
        <v>5309.5</v>
      </c>
      <c r="J1702" s="7">
        <f t="shared" si="497"/>
        <v>13134.999999999998</v>
      </c>
      <c r="K1702" s="7">
        <f t="shared" si="498"/>
        <v>715.55</v>
      </c>
      <c r="L1702" s="7">
        <f t="shared" si="499"/>
        <v>4943.8</v>
      </c>
      <c r="M1702" s="7">
        <f t="shared" si="500"/>
        <v>11530.11</v>
      </c>
      <c r="N1702" s="7">
        <v>3024.9</v>
      </c>
      <c r="O1702" s="7">
        <f t="shared" si="501"/>
        <v>38658.86</v>
      </c>
      <c r="P1702" s="7">
        <v>25</v>
      </c>
      <c r="Q1702" s="7">
        <v>0</v>
      </c>
      <c r="R1702" s="7">
        <v>0</v>
      </c>
      <c r="S1702" s="7">
        <v>0</v>
      </c>
      <c r="T1702" s="7">
        <v>100</v>
      </c>
      <c r="U1702" s="7">
        <f t="shared" si="502"/>
        <v>31513.387291666662</v>
      </c>
      <c r="V1702" s="7">
        <v>0</v>
      </c>
      <c r="W1702" s="7">
        <f t="shared" si="503"/>
        <v>31638.387291666662</v>
      </c>
      <c r="X1702" s="7">
        <f t="shared" si="504"/>
        <v>13278.199999999999</v>
      </c>
      <c r="Y1702" s="7">
        <f t="shared" si="505"/>
        <v>24665.11</v>
      </c>
      <c r="Z1702" s="7">
        <f t="shared" si="506"/>
        <v>140083.41270833334</v>
      </c>
      <c r="AA1702" s="7" t="s">
        <v>223</v>
      </c>
      <c r="AB1702" s="7">
        <v>2022</v>
      </c>
    </row>
    <row r="1703" spans="1:28" x14ac:dyDescent="0.25">
      <c r="A1703" s="7">
        <v>7</v>
      </c>
      <c r="B1703" s="7" t="s">
        <v>119</v>
      </c>
      <c r="C1703" s="7" t="s">
        <v>103</v>
      </c>
      <c r="D1703" s="7" t="s">
        <v>10</v>
      </c>
      <c r="E1703" s="7" t="s">
        <v>827</v>
      </c>
      <c r="F1703" s="7" t="s">
        <v>84</v>
      </c>
      <c r="G1703" s="7">
        <v>170000</v>
      </c>
      <c r="H1703" s="7">
        <f t="shared" si="507"/>
        <v>160177.20000000001</v>
      </c>
      <c r="I1703" s="7">
        <f t="shared" si="508"/>
        <v>4879</v>
      </c>
      <c r="J1703" s="7">
        <f t="shared" si="497"/>
        <v>12069.999999999998</v>
      </c>
      <c r="K1703" s="7">
        <f t="shared" si="498"/>
        <v>715.55</v>
      </c>
      <c r="L1703" s="7">
        <f t="shared" si="499"/>
        <v>4943.8</v>
      </c>
      <c r="M1703" s="7">
        <f t="shared" si="500"/>
        <v>11530.11</v>
      </c>
      <c r="N1703" s="7">
        <v>0</v>
      </c>
      <c r="O1703" s="7">
        <f t="shared" si="501"/>
        <v>34138.46</v>
      </c>
      <c r="P1703" s="7">
        <v>25</v>
      </c>
      <c r="Q1703" s="7">
        <v>11358.49</v>
      </c>
      <c r="R1703" s="7">
        <v>0</v>
      </c>
      <c r="S1703" s="7">
        <v>0</v>
      </c>
      <c r="T1703" s="7">
        <v>100</v>
      </c>
      <c r="U1703" s="7">
        <f t="shared" si="502"/>
        <v>28627.237291666668</v>
      </c>
      <c r="V1703" s="7">
        <v>0</v>
      </c>
      <c r="W1703" s="7">
        <f t="shared" si="503"/>
        <v>40110.72729166667</v>
      </c>
      <c r="X1703" s="7">
        <f t="shared" si="504"/>
        <v>9822.7999999999993</v>
      </c>
      <c r="Y1703" s="7">
        <f t="shared" si="505"/>
        <v>23600.11</v>
      </c>
      <c r="Z1703" s="7">
        <f t="shared" si="506"/>
        <v>120066.47270833333</v>
      </c>
      <c r="AA1703" s="7" t="s">
        <v>223</v>
      </c>
      <c r="AB1703" s="7">
        <v>2022</v>
      </c>
    </row>
    <row r="1704" spans="1:28" x14ac:dyDescent="0.25">
      <c r="A1704" s="7">
        <v>8</v>
      </c>
      <c r="B1704" s="7" t="s">
        <v>121</v>
      </c>
      <c r="C1704" s="7" t="s">
        <v>102</v>
      </c>
      <c r="D1704" s="7" t="s">
        <v>21</v>
      </c>
      <c r="E1704" s="7" t="s">
        <v>48</v>
      </c>
      <c r="F1704" s="7" t="s">
        <v>84</v>
      </c>
      <c r="G1704" s="7">
        <v>120000</v>
      </c>
      <c r="H1704" s="7">
        <f t="shared" si="507"/>
        <v>111395.55</v>
      </c>
      <c r="I1704" s="7">
        <f t="shared" si="508"/>
        <v>3444</v>
      </c>
      <c r="J1704" s="7">
        <f t="shared" si="497"/>
        <v>8520</v>
      </c>
      <c r="K1704" s="7">
        <f t="shared" si="498"/>
        <v>715.55</v>
      </c>
      <c r="L1704" s="7">
        <f t="shared" si="499"/>
        <v>3648</v>
      </c>
      <c r="M1704" s="7">
        <f t="shared" si="500"/>
        <v>8508</v>
      </c>
      <c r="N1704" s="7">
        <v>1512.45</v>
      </c>
      <c r="O1704" s="7">
        <f t="shared" si="501"/>
        <v>26348</v>
      </c>
      <c r="P1704" s="7">
        <v>25</v>
      </c>
      <c r="Q1704" s="7">
        <v>8487.86</v>
      </c>
      <c r="R1704" s="7">
        <v>59.42</v>
      </c>
      <c r="S1704" s="7">
        <v>0</v>
      </c>
      <c r="T1704" s="7">
        <v>100</v>
      </c>
      <c r="U1704" s="7">
        <f t="shared" si="502"/>
        <v>16431.82479166667</v>
      </c>
      <c r="V1704" s="7">
        <v>0</v>
      </c>
      <c r="W1704" s="7">
        <f t="shared" ref="W1704:W1708" si="509">P1704+Q1704+R1704+S1704+T1704+U1704-(V1704)</f>
        <v>25104.104791666672</v>
      </c>
      <c r="X1704" s="7">
        <f t="shared" si="504"/>
        <v>8604.4500000000007</v>
      </c>
      <c r="Y1704" s="7">
        <f t="shared" si="505"/>
        <v>17028</v>
      </c>
      <c r="Z1704" s="7">
        <f t="shared" si="506"/>
        <v>86291.445208333331</v>
      </c>
      <c r="AA1704" s="7" t="s">
        <v>223</v>
      </c>
      <c r="AB1704" s="7">
        <v>2022</v>
      </c>
    </row>
    <row r="1705" spans="1:28" x14ac:dyDescent="0.25">
      <c r="A1705" s="7">
        <v>9</v>
      </c>
      <c r="B1705" s="7" t="s">
        <v>137</v>
      </c>
      <c r="C1705" s="7" t="s">
        <v>102</v>
      </c>
      <c r="D1705" s="7" t="s">
        <v>22</v>
      </c>
      <c r="E1705" s="7" t="s">
        <v>788</v>
      </c>
      <c r="F1705" s="7" t="s">
        <v>85</v>
      </c>
      <c r="G1705" s="7">
        <v>140000</v>
      </c>
      <c r="H1705" s="7">
        <f>+G1705-(I1705+L1705+N1705)</f>
        <v>130213.55</v>
      </c>
      <c r="I1705" s="7">
        <f t="shared" si="508"/>
        <v>4018</v>
      </c>
      <c r="J1705" s="7">
        <f t="shared" si="497"/>
        <v>9940</v>
      </c>
      <c r="K1705" s="7">
        <f t="shared" si="498"/>
        <v>715.55</v>
      </c>
      <c r="L1705" s="7">
        <f t="shared" si="499"/>
        <v>4256</v>
      </c>
      <c r="M1705" s="7">
        <f t="shared" si="500"/>
        <v>9926</v>
      </c>
      <c r="N1705" s="7">
        <v>1512.45</v>
      </c>
      <c r="O1705" s="7">
        <f>+I1705+J1705+K1705+L1705+M1705+N1705</f>
        <v>30368</v>
      </c>
      <c r="P1705" s="7">
        <v>25</v>
      </c>
      <c r="Q1705" s="7">
        <v>1000</v>
      </c>
      <c r="R1705" s="7">
        <v>120.02</v>
      </c>
      <c r="S1705" s="7">
        <v>0</v>
      </c>
      <c r="T1705" s="7">
        <v>100</v>
      </c>
      <c r="U1705" s="7">
        <f t="shared" si="502"/>
        <v>21136.32479166667</v>
      </c>
      <c r="V1705" s="7">
        <v>0</v>
      </c>
      <c r="W1705" s="7">
        <f t="shared" si="509"/>
        <v>22381.34479166667</v>
      </c>
      <c r="X1705" s="7">
        <f>+I1705+L1705+N1705</f>
        <v>9786.4500000000007</v>
      </c>
      <c r="Y1705" s="7">
        <f>+J1705+M1705</f>
        <v>19866</v>
      </c>
      <c r="Z1705" s="7">
        <f>+G1705-(W1705+X1705)</f>
        <v>107832.20520833333</v>
      </c>
      <c r="AA1705" s="7" t="s">
        <v>223</v>
      </c>
      <c r="AB1705" s="7">
        <v>2022</v>
      </c>
    </row>
    <row r="1706" spans="1:28" x14ac:dyDescent="0.25">
      <c r="A1706" s="7">
        <v>10</v>
      </c>
      <c r="B1706" s="7" t="s">
        <v>123</v>
      </c>
      <c r="C1706" s="7" t="s">
        <v>102</v>
      </c>
      <c r="D1706" s="7" t="s">
        <v>10</v>
      </c>
      <c r="E1706" s="7" t="s">
        <v>829</v>
      </c>
      <c r="F1706" s="7" t="s">
        <v>84</v>
      </c>
      <c r="G1706" s="7">
        <v>145000</v>
      </c>
      <c r="H1706" s="7">
        <f t="shared" si="507"/>
        <v>136430.5</v>
      </c>
      <c r="I1706" s="7">
        <f t="shared" si="508"/>
        <v>4161.5</v>
      </c>
      <c r="J1706" s="7">
        <f t="shared" si="497"/>
        <v>10294.999999999998</v>
      </c>
      <c r="K1706" s="7">
        <f t="shared" si="498"/>
        <v>715.55</v>
      </c>
      <c r="L1706" s="7">
        <f t="shared" si="499"/>
        <v>4408</v>
      </c>
      <c r="M1706" s="7">
        <f t="shared" si="500"/>
        <v>10280.5</v>
      </c>
      <c r="N1706" s="7">
        <v>0</v>
      </c>
      <c r="O1706" s="7">
        <f t="shared" si="501"/>
        <v>29860.549999999996</v>
      </c>
      <c r="P1706" s="7">
        <v>25</v>
      </c>
      <c r="Q1706" s="7">
        <v>6000</v>
      </c>
      <c r="R1706" s="7">
        <v>70.03</v>
      </c>
      <c r="S1706" s="7">
        <v>0</v>
      </c>
      <c r="T1706" s="7">
        <v>100</v>
      </c>
      <c r="U1706" s="7">
        <f t="shared" si="502"/>
        <v>22690.562291666665</v>
      </c>
      <c r="V1706" s="7">
        <v>0</v>
      </c>
      <c r="W1706" s="7">
        <f t="shared" si="509"/>
        <v>28885.592291666664</v>
      </c>
      <c r="X1706" s="7">
        <f t="shared" si="504"/>
        <v>8569.5</v>
      </c>
      <c r="Y1706" s="7">
        <f t="shared" si="505"/>
        <v>20575.5</v>
      </c>
      <c r="Z1706" s="7">
        <f t="shared" si="506"/>
        <v>107544.90770833334</v>
      </c>
      <c r="AA1706" s="7" t="s">
        <v>223</v>
      </c>
      <c r="AB1706" s="7">
        <v>2022</v>
      </c>
    </row>
    <row r="1707" spans="1:28" x14ac:dyDescent="0.25">
      <c r="A1707" s="7">
        <v>11</v>
      </c>
      <c r="B1707" s="7" t="s">
        <v>125</v>
      </c>
      <c r="C1707" s="7" t="s">
        <v>102</v>
      </c>
      <c r="D1707" s="7" t="s">
        <v>94</v>
      </c>
      <c r="E1707" s="7" t="s">
        <v>65</v>
      </c>
      <c r="F1707" s="7" t="s">
        <v>85</v>
      </c>
      <c r="G1707" s="7">
        <v>50000</v>
      </c>
      <c r="H1707" s="7">
        <f t="shared" si="507"/>
        <v>45532.55</v>
      </c>
      <c r="I1707" s="7">
        <f t="shared" si="508"/>
        <v>1435</v>
      </c>
      <c r="J1707" s="7">
        <f t="shared" si="497"/>
        <v>3549.9999999999995</v>
      </c>
      <c r="K1707" s="7">
        <f t="shared" si="498"/>
        <v>550</v>
      </c>
      <c r="L1707" s="7">
        <f t="shared" si="499"/>
        <v>1520</v>
      </c>
      <c r="M1707" s="7">
        <f t="shared" si="500"/>
        <v>3545.0000000000005</v>
      </c>
      <c r="N1707" s="7">
        <v>1512.45</v>
      </c>
      <c r="O1707" s="7">
        <f t="shared" si="501"/>
        <v>12112.45</v>
      </c>
      <c r="P1707" s="7">
        <v>25</v>
      </c>
      <c r="Q1707" s="7">
        <v>1000</v>
      </c>
      <c r="R1707" s="7">
        <v>20.010000000000002</v>
      </c>
      <c r="S1707" s="7">
        <v>0</v>
      </c>
      <c r="T1707" s="7">
        <v>100</v>
      </c>
      <c r="U1707" s="7">
        <v>12466.01</v>
      </c>
      <c r="V1707" s="7">
        <v>0</v>
      </c>
      <c r="W1707" s="7">
        <f t="shared" si="509"/>
        <v>13611.02</v>
      </c>
      <c r="X1707" s="7">
        <f t="shared" si="504"/>
        <v>4467.45</v>
      </c>
      <c r="Y1707" s="7">
        <f t="shared" si="505"/>
        <v>7095</v>
      </c>
      <c r="Z1707" s="7">
        <f t="shared" si="506"/>
        <v>31921.53</v>
      </c>
      <c r="AA1707" s="7" t="s">
        <v>223</v>
      </c>
      <c r="AB1707" s="7">
        <v>2022</v>
      </c>
    </row>
    <row r="1708" spans="1:28" x14ac:dyDescent="0.25">
      <c r="A1708" s="7">
        <v>12</v>
      </c>
      <c r="B1708" s="7" t="s">
        <v>126</v>
      </c>
      <c r="C1708" s="7" t="s">
        <v>103</v>
      </c>
      <c r="D1708" s="7" t="s">
        <v>94</v>
      </c>
      <c r="E1708" s="7" t="s">
        <v>58</v>
      </c>
      <c r="F1708" s="7" t="s">
        <v>84</v>
      </c>
      <c r="G1708" s="7">
        <v>55000</v>
      </c>
      <c r="H1708" s="7">
        <f t="shared" si="507"/>
        <v>51749.5</v>
      </c>
      <c r="I1708" s="7">
        <f t="shared" si="508"/>
        <v>1578.5</v>
      </c>
      <c r="J1708" s="7">
        <f t="shared" si="497"/>
        <v>3904.9999999999995</v>
      </c>
      <c r="K1708" s="7">
        <f t="shared" si="498"/>
        <v>605.00000000000011</v>
      </c>
      <c r="L1708" s="7">
        <f t="shared" si="499"/>
        <v>1672</v>
      </c>
      <c r="M1708" s="7">
        <f t="shared" si="500"/>
        <v>3899.5000000000005</v>
      </c>
      <c r="N1708" s="7">
        <v>0</v>
      </c>
      <c r="O1708" s="7">
        <f t="shared" si="501"/>
        <v>11660</v>
      </c>
      <c r="P1708" s="7">
        <v>25</v>
      </c>
      <c r="Q1708" s="7">
        <v>2996.21</v>
      </c>
      <c r="R1708" s="7">
        <v>202.44</v>
      </c>
      <c r="S1708" s="7">
        <v>0</v>
      </c>
      <c r="T1708" s="7">
        <v>100</v>
      </c>
      <c r="U1708" s="7">
        <f t="shared" si="502"/>
        <v>2559.6748749999997</v>
      </c>
      <c r="V1708" s="7">
        <v>0</v>
      </c>
      <c r="W1708" s="7">
        <f t="shared" si="509"/>
        <v>5883.3248750000002</v>
      </c>
      <c r="X1708" s="7">
        <f t="shared" si="504"/>
        <v>3250.5</v>
      </c>
      <c r="Y1708" s="7">
        <f t="shared" si="505"/>
        <v>7804.5</v>
      </c>
      <c r="Z1708" s="7">
        <f t="shared" si="506"/>
        <v>45866.175125000002</v>
      </c>
      <c r="AA1708" s="7" t="s">
        <v>223</v>
      </c>
      <c r="AB1708" s="7">
        <v>2022</v>
      </c>
    </row>
    <row r="1709" spans="1:28" x14ac:dyDescent="0.25">
      <c r="A1709" s="7">
        <v>13</v>
      </c>
      <c r="B1709" s="7" t="s">
        <v>128</v>
      </c>
      <c r="C1709" s="7" t="s">
        <v>102</v>
      </c>
      <c r="D1709" s="7" t="s">
        <v>12</v>
      </c>
      <c r="E1709" s="7" t="s">
        <v>35</v>
      </c>
      <c r="F1709" s="7" t="s">
        <v>84</v>
      </c>
      <c r="G1709" s="7">
        <v>116000</v>
      </c>
      <c r="H1709" s="7">
        <f t="shared" si="507"/>
        <v>106119.5</v>
      </c>
      <c r="I1709" s="7">
        <f t="shared" si="508"/>
        <v>3329.2</v>
      </c>
      <c r="J1709" s="7">
        <f t="shared" si="497"/>
        <v>8236</v>
      </c>
      <c r="K1709" s="7">
        <f t="shared" si="498"/>
        <v>715.55</v>
      </c>
      <c r="L1709" s="7">
        <f t="shared" si="499"/>
        <v>3526.4</v>
      </c>
      <c r="M1709" s="7">
        <f t="shared" si="500"/>
        <v>8224.4</v>
      </c>
      <c r="N1709" s="7">
        <v>3024.9</v>
      </c>
      <c r="O1709" s="7">
        <f t="shared" si="501"/>
        <v>27056.45</v>
      </c>
      <c r="P1709" s="7">
        <v>25</v>
      </c>
      <c r="Q1709" s="7">
        <v>0</v>
      </c>
      <c r="R1709" s="7">
        <v>200.02</v>
      </c>
      <c r="S1709" s="7">
        <v>0</v>
      </c>
      <c r="T1709" s="7">
        <v>100</v>
      </c>
      <c r="U1709" s="7">
        <f t="shared" si="502"/>
        <v>15112.812291666667</v>
      </c>
      <c r="V1709" s="7">
        <v>0</v>
      </c>
      <c r="W1709" s="7">
        <f>P1709+Q1709+R1709+S1709+T1709+U1709-(V1709)</f>
        <v>15437.832291666668</v>
      </c>
      <c r="X1709" s="7">
        <f t="shared" si="504"/>
        <v>9880.5</v>
      </c>
      <c r="Y1709" s="7">
        <f t="shared" si="505"/>
        <v>16460.400000000001</v>
      </c>
      <c r="Z1709" s="7">
        <f t="shared" si="506"/>
        <v>90681.667708333334</v>
      </c>
      <c r="AA1709" s="7" t="s">
        <v>223</v>
      </c>
      <c r="AB1709" s="7">
        <v>2022</v>
      </c>
    </row>
    <row r="1710" spans="1:28" x14ac:dyDescent="0.25">
      <c r="A1710" s="7">
        <v>14</v>
      </c>
      <c r="B1710" s="7" t="s">
        <v>129</v>
      </c>
      <c r="C1710" s="7" t="s">
        <v>102</v>
      </c>
      <c r="D1710" s="7" t="s">
        <v>16</v>
      </c>
      <c r="E1710" s="7" t="s">
        <v>79</v>
      </c>
      <c r="F1710" s="7" t="s">
        <v>84</v>
      </c>
      <c r="G1710" s="7">
        <v>54000</v>
      </c>
      <c r="H1710" s="7">
        <f t="shared" si="507"/>
        <v>50808.6</v>
      </c>
      <c r="I1710" s="7">
        <f t="shared" si="508"/>
        <v>1549.8</v>
      </c>
      <c r="J1710" s="7">
        <f t="shared" si="497"/>
        <v>3833.9999999999995</v>
      </c>
      <c r="K1710" s="7">
        <f t="shared" si="498"/>
        <v>594.00000000000011</v>
      </c>
      <c r="L1710" s="7">
        <f t="shared" si="499"/>
        <v>1641.6</v>
      </c>
      <c r="M1710" s="7">
        <f t="shared" si="500"/>
        <v>3828.6000000000004</v>
      </c>
      <c r="N1710" s="7">
        <v>0</v>
      </c>
      <c r="O1710" s="7">
        <f t="shared" si="501"/>
        <v>11448</v>
      </c>
      <c r="P1710" s="7">
        <v>25</v>
      </c>
      <c r="Q1710" s="7">
        <v>1066.1199999999999</v>
      </c>
      <c r="R1710" s="7">
        <v>235.64</v>
      </c>
      <c r="S1710" s="7">
        <v>0</v>
      </c>
      <c r="T1710" s="7">
        <v>100</v>
      </c>
      <c r="U1710" s="7">
        <f t="shared" si="502"/>
        <v>2418.539874999999</v>
      </c>
      <c r="V1710" s="7">
        <v>0</v>
      </c>
      <c r="W1710" s="7">
        <f t="shared" ref="W1710:W1712" si="510">P1710+Q1710+R1710+S1710+T1710+U1710-(V1710)</f>
        <v>3845.2998749999988</v>
      </c>
      <c r="X1710" s="7">
        <f t="shared" si="504"/>
        <v>3191.3999999999996</v>
      </c>
      <c r="Y1710" s="7">
        <f t="shared" si="505"/>
        <v>7662.6</v>
      </c>
      <c r="Z1710" s="7">
        <f t="shared" si="506"/>
        <v>46963.300125000002</v>
      </c>
      <c r="AA1710" s="7" t="s">
        <v>223</v>
      </c>
      <c r="AB1710" s="7">
        <v>2022</v>
      </c>
    </row>
    <row r="1711" spans="1:28" x14ac:dyDescent="0.25">
      <c r="A1711" s="7">
        <v>15</v>
      </c>
      <c r="B1711" s="7" t="s">
        <v>130</v>
      </c>
      <c r="C1711" s="7" t="s">
        <v>102</v>
      </c>
      <c r="D1711" s="7" t="s">
        <v>16</v>
      </c>
      <c r="E1711" s="7" t="s">
        <v>61</v>
      </c>
      <c r="F1711" s="7" t="s">
        <v>84</v>
      </c>
      <c r="G1711" s="7">
        <v>65000</v>
      </c>
      <c r="H1711" s="7">
        <f t="shared" si="507"/>
        <v>56621.15</v>
      </c>
      <c r="I1711" s="7">
        <f t="shared" si="508"/>
        <v>1865.5</v>
      </c>
      <c r="J1711" s="7">
        <f t="shared" si="497"/>
        <v>4615</v>
      </c>
      <c r="K1711" s="7">
        <f t="shared" si="498"/>
        <v>715.00000000000011</v>
      </c>
      <c r="L1711" s="7">
        <f t="shared" si="499"/>
        <v>1976</v>
      </c>
      <c r="M1711" s="7">
        <f t="shared" si="500"/>
        <v>4608.5</v>
      </c>
      <c r="N1711" s="7">
        <v>4537.3500000000004</v>
      </c>
      <c r="O1711" s="7">
        <f t="shared" si="501"/>
        <v>18317.349999999999</v>
      </c>
      <c r="P1711" s="7">
        <v>25</v>
      </c>
      <c r="Q1711" s="7">
        <v>1200</v>
      </c>
      <c r="R1711" s="7">
        <v>320.02</v>
      </c>
      <c r="S1711" s="7">
        <v>0</v>
      </c>
      <c r="T1711" s="7">
        <v>100</v>
      </c>
      <c r="U1711" s="7">
        <f t="shared" si="502"/>
        <v>3520.0798333333337</v>
      </c>
      <c r="V1711" s="7">
        <v>0</v>
      </c>
      <c r="W1711" s="7">
        <f t="shared" si="510"/>
        <v>5165.0998333333337</v>
      </c>
      <c r="X1711" s="7">
        <f t="shared" si="504"/>
        <v>8378.85</v>
      </c>
      <c r="Y1711" s="7">
        <f t="shared" si="505"/>
        <v>9223.5</v>
      </c>
      <c r="Z1711" s="7">
        <f t="shared" si="506"/>
        <v>51456.050166666668</v>
      </c>
      <c r="AA1711" s="7" t="s">
        <v>223</v>
      </c>
      <c r="AB1711" s="7">
        <v>2022</v>
      </c>
    </row>
    <row r="1712" spans="1:28" x14ac:dyDescent="0.25">
      <c r="A1712" s="7">
        <v>16</v>
      </c>
      <c r="B1712" s="7" t="s">
        <v>131</v>
      </c>
      <c r="C1712" s="7" t="s">
        <v>102</v>
      </c>
      <c r="D1712" s="7" t="s">
        <v>6</v>
      </c>
      <c r="E1712" s="7" t="s">
        <v>830</v>
      </c>
      <c r="F1712" s="7" t="s">
        <v>84</v>
      </c>
      <c r="G1712" s="7">
        <v>70000</v>
      </c>
      <c r="H1712" s="7">
        <f t="shared" si="507"/>
        <v>62838.1</v>
      </c>
      <c r="I1712" s="7">
        <f t="shared" si="508"/>
        <v>2009</v>
      </c>
      <c r="J1712" s="7">
        <f t="shared" si="497"/>
        <v>4970</v>
      </c>
      <c r="K1712" s="7">
        <f t="shared" si="498"/>
        <v>715.55</v>
      </c>
      <c r="L1712" s="7">
        <f t="shared" si="499"/>
        <v>2128</v>
      </c>
      <c r="M1712" s="7">
        <f t="shared" si="500"/>
        <v>4963</v>
      </c>
      <c r="N1712" s="7">
        <v>3024.9</v>
      </c>
      <c r="O1712" s="7">
        <f t="shared" si="501"/>
        <v>17810.45</v>
      </c>
      <c r="P1712" s="7">
        <v>25</v>
      </c>
      <c r="Q1712" s="7">
        <v>0</v>
      </c>
      <c r="R1712" s="7">
        <v>150.02000000000001</v>
      </c>
      <c r="S1712" s="7">
        <v>0</v>
      </c>
      <c r="T1712" s="7">
        <v>100</v>
      </c>
      <c r="U1712" s="7">
        <f t="shared" si="502"/>
        <v>4763.4698333333326</v>
      </c>
      <c r="V1712" s="7">
        <v>0</v>
      </c>
      <c r="W1712" s="7">
        <f t="shared" si="510"/>
        <v>5038.4898333333331</v>
      </c>
      <c r="X1712" s="7">
        <f t="shared" si="504"/>
        <v>7161.9</v>
      </c>
      <c r="Y1712" s="7">
        <f t="shared" si="505"/>
        <v>9933</v>
      </c>
      <c r="Z1712" s="7">
        <f t="shared" si="506"/>
        <v>57799.610166666665</v>
      </c>
      <c r="AA1712" s="7" t="s">
        <v>223</v>
      </c>
      <c r="AB1712" s="7">
        <v>2022</v>
      </c>
    </row>
    <row r="1713" spans="1:28" x14ac:dyDescent="0.25">
      <c r="A1713" s="7">
        <v>17</v>
      </c>
      <c r="B1713" s="7" t="s">
        <v>132</v>
      </c>
      <c r="C1713" s="7" t="s">
        <v>102</v>
      </c>
      <c r="D1713" s="7" t="s">
        <v>4</v>
      </c>
      <c r="E1713" s="7" t="s">
        <v>24</v>
      </c>
      <c r="F1713" s="7" t="s">
        <v>84</v>
      </c>
      <c r="G1713" s="7">
        <v>45000</v>
      </c>
      <c r="H1713" s="7">
        <f t="shared" si="507"/>
        <v>39315.599999999999</v>
      </c>
      <c r="I1713" s="7">
        <f t="shared" si="508"/>
        <v>1291.5</v>
      </c>
      <c r="J1713" s="7">
        <f t="shared" si="497"/>
        <v>3194.9999999999995</v>
      </c>
      <c r="K1713" s="7">
        <f t="shared" si="498"/>
        <v>495.00000000000006</v>
      </c>
      <c r="L1713" s="7">
        <f t="shared" si="499"/>
        <v>1368</v>
      </c>
      <c r="M1713" s="7">
        <f t="shared" si="500"/>
        <v>3190.5</v>
      </c>
      <c r="N1713" s="7">
        <v>3024.9</v>
      </c>
      <c r="O1713" s="7">
        <f t="shared" si="501"/>
        <v>12564.9</v>
      </c>
      <c r="P1713" s="7">
        <v>25</v>
      </c>
      <c r="Q1713" s="7">
        <v>10686.79</v>
      </c>
      <c r="R1713" s="7">
        <v>180.63</v>
      </c>
      <c r="S1713" s="7">
        <v>0</v>
      </c>
      <c r="T1713" s="7">
        <v>100</v>
      </c>
      <c r="U1713" s="7">
        <f t="shared" si="502"/>
        <v>694.58987499999921</v>
      </c>
      <c r="V1713" s="7">
        <v>0</v>
      </c>
      <c r="W1713" s="7">
        <f t="shared" si="503"/>
        <v>11687.009875</v>
      </c>
      <c r="X1713" s="7">
        <f t="shared" si="504"/>
        <v>5684.4</v>
      </c>
      <c r="Y1713" s="7">
        <f>+J1713++K1713+M1713</f>
        <v>6880.5</v>
      </c>
      <c r="Z1713" s="7">
        <f t="shared" si="506"/>
        <v>27628.590125000002</v>
      </c>
      <c r="AA1713" s="7" t="s">
        <v>223</v>
      </c>
      <c r="AB1713" s="7">
        <v>2022</v>
      </c>
    </row>
    <row r="1714" spans="1:28" x14ac:dyDescent="0.25">
      <c r="A1714" s="7">
        <v>18</v>
      </c>
      <c r="B1714" s="7" t="s">
        <v>133</v>
      </c>
      <c r="C1714" s="7" t="s">
        <v>103</v>
      </c>
      <c r="D1714" s="7" t="s">
        <v>831</v>
      </c>
      <c r="E1714" s="7" t="s">
        <v>832</v>
      </c>
      <c r="F1714" s="7" t="s">
        <v>84</v>
      </c>
      <c r="G1714" s="7">
        <v>80000</v>
      </c>
      <c r="H1714" s="7">
        <f t="shared" si="507"/>
        <v>75272</v>
      </c>
      <c r="I1714" s="7">
        <f t="shared" si="508"/>
        <v>2296</v>
      </c>
      <c r="J1714" s="7">
        <f t="shared" si="497"/>
        <v>5679.9999999999991</v>
      </c>
      <c r="K1714" s="7">
        <f t="shared" si="498"/>
        <v>715.55</v>
      </c>
      <c r="L1714" s="7">
        <f t="shared" si="499"/>
        <v>2432</v>
      </c>
      <c r="M1714" s="7">
        <f t="shared" si="500"/>
        <v>5672</v>
      </c>
      <c r="N1714" s="7">
        <v>0</v>
      </c>
      <c r="O1714" s="7">
        <f t="shared" si="501"/>
        <v>16795.55</v>
      </c>
      <c r="P1714" s="7">
        <v>25</v>
      </c>
      <c r="Q1714" s="7">
        <v>200</v>
      </c>
      <c r="R1714" s="7">
        <v>220.05</v>
      </c>
      <c r="S1714" s="7">
        <v>0</v>
      </c>
      <c r="T1714" s="7">
        <v>100</v>
      </c>
      <c r="U1714" s="7">
        <f t="shared" si="502"/>
        <v>7400.9372916666662</v>
      </c>
      <c r="V1714" s="7">
        <v>0</v>
      </c>
      <c r="W1714" s="7">
        <f t="shared" si="503"/>
        <v>7945.9872916666664</v>
      </c>
      <c r="X1714" s="7">
        <f t="shared" si="504"/>
        <v>4728</v>
      </c>
      <c r="Y1714" s="7">
        <f t="shared" ref="Y1714:Y1777" si="511">+J1714+M1714</f>
        <v>11352</v>
      </c>
      <c r="Z1714" s="7">
        <f t="shared" si="506"/>
        <v>67326.012708333335</v>
      </c>
      <c r="AA1714" s="7" t="s">
        <v>223</v>
      </c>
      <c r="AB1714" s="7">
        <v>2022</v>
      </c>
    </row>
    <row r="1715" spans="1:28" x14ac:dyDescent="0.25">
      <c r="A1715" s="7">
        <v>19</v>
      </c>
      <c r="B1715" s="7" t="s">
        <v>134</v>
      </c>
      <c r="C1715" s="7" t="s">
        <v>102</v>
      </c>
      <c r="D1715" s="7" t="s">
        <v>16</v>
      </c>
      <c r="E1715" s="7" t="s">
        <v>45</v>
      </c>
      <c r="F1715" s="7" t="s">
        <v>84</v>
      </c>
      <c r="G1715" s="7">
        <v>44000</v>
      </c>
      <c r="H1715" s="7">
        <f t="shared" si="507"/>
        <v>39887.15</v>
      </c>
      <c r="I1715" s="7">
        <f t="shared" si="508"/>
        <v>1262.8</v>
      </c>
      <c r="J1715" s="7">
        <f t="shared" si="497"/>
        <v>3123.9999999999995</v>
      </c>
      <c r="K1715" s="7">
        <f t="shared" si="498"/>
        <v>484.00000000000006</v>
      </c>
      <c r="L1715" s="7">
        <f t="shared" si="499"/>
        <v>1337.6</v>
      </c>
      <c r="M1715" s="7">
        <f t="shared" si="500"/>
        <v>3119.6000000000004</v>
      </c>
      <c r="N1715" s="7">
        <v>1512.45</v>
      </c>
      <c r="O1715" s="7">
        <f t="shared" si="501"/>
        <v>10840.45</v>
      </c>
      <c r="P1715" s="7">
        <v>25</v>
      </c>
      <c r="Q1715" s="7">
        <v>0</v>
      </c>
      <c r="R1715" s="7">
        <v>280.02999999999997</v>
      </c>
      <c r="S1715" s="7">
        <v>0</v>
      </c>
      <c r="T1715" s="7">
        <v>100</v>
      </c>
      <c r="U1715" s="7">
        <f t="shared" si="502"/>
        <v>780.32237500000053</v>
      </c>
      <c r="V1715" s="7">
        <v>804.67</v>
      </c>
      <c r="W1715" s="7">
        <f t="shared" si="503"/>
        <v>1185.3523750000004</v>
      </c>
      <c r="X1715" s="7">
        <f t="shared" si="504"/>
        <v>4112.8499999999995</v>
      </c>
      <c r="Y1715" s="7">
        <f t="shared" si="511"/>
        <v>6243.6</v>
      </c>
      <c r="Z1715" s="7">
        <f t="shared" si="506"/>
        <v>38701.797624999999</v>
      </c>
      <c r="AA1715" s="7" t="s">
        <v>223</v>
      </c>
      <c r="AB1715" s="7">
        <v>2022</v>
      </c>
    </row>
    <row r="1716" spans="1:28" x14ac:dyDescent="0.25">
      <c r="A1716" s="7">
        <v>20</v>
      </c>
      <c r="B1716" s="7" t="s">
        <v>140</v>
      </c>
      <c r="C1716" s="7" t="s">
        <v>102</v>
      </c>
      <c r="D1716" s="7" t="s">
        <v>826</v>
      </c>
      <c r="E1716" s="7" t="s">
        <v>29</v>
      </c>
      <c r="F1716" s="7" t="s">
        <v>99</v>
      </c>
      <c r="G1716" s="7">
        <v>130000</v>
      </c>
      <c r="H1716" s="7">
        <f t="shared" si="507"/>
        <v>122317</v>
      </c>
      <c r="I1716" s="7">
        <f t="shared" si="508"/>
        <v>3731</v>
      </c>
      <c r="J1716" s="7">
        <f t="shared" si="497"/>
        <v>9230</v>
      </c>
      <c r="K1716" s="7">
        <f t="shared" si="498"/>
        <v>715.55</v>
      </c>
      <c r="L1716" s="7">
        <f t="shared" si="499"/>
        <v>3952</v>
      </c>
      <c r="M1716" s="7">
        <f t="shared" si="500"/>
        <v>9217</v>
      </c>
      <c r="N1716" s="7">
        <v>0</v>
      </c>
      <c r="O1716" s="7">
        <f t="shared" si="501"/>
        <v>26845.55</v>
      </c>
      <c r="P1716" s="7">
        <v>25</v>
      </c>
      <c r="Q1716" s="7">
        <v>0</v>
      </c>
      <c r="R1716" s="7">
        <v>0</v>
      </c>
      <c r="S1716" s="7">
        <v>0</v>
      </c>
      <c r="T1716" s="7">
        <v>100</v>
      </c>
      <c r="U1716" s="7">
        <f t="shared" si="502"/>
        <v>19162.187291666665</v>
      </c>
      <c r="V1716" s="7">
        <v>0</v>
      </c>
      <c r="W1716" s="7">
        <f t="shared" si="503"/>
        <v>19287.187291666665</v>
      </c>
      <c r="X1716" s="7">
        <f t="shared" si="504"/>
        <v>7683</v>
      </c>
      <c r="Y1716" s="7">
        <f t="shared" si="511"/>
        <v>18447</v>
      </c>
      <c r="Z1716" s="7">
        <f t="shared" si="506"/>
        <v>103029.81270833334</v>
      </c>
      <c r="AA1716" s="7" t="s">
        <v>223</v>
      </c>
      <c r="AB1716" s="7">
        <v>2022</v>
      </c>
    </row>
    <row r="1717" spans="1:28" x14ac:dyDescent="0.25">
      <c r="A1717" s="7">
        <v>21</v>
      </c>
      <c r="B1717" s="7" t="s">
        <v>144</v>
      </c>
      <c r="C1717" s="7" t="s">
        <v>103</v>
      </c>
      <c r="D1717" s="7" t="s">
        <v>10</v>
      </c>
      <c r="E1717" s="7" t="s">
        <v>40</v>
      </c>
      <c r="F1717" s="7" t="s">
        <v>85</v>
      </c>
      <c r="G1717" s="7">
        <v>80000</v>
      </c>
      <c r="H1717" s="7">
        <f t="shared" si="507"/>
        <v>73759.55</v>
      </c>
      <c r="I1717" s="7">
        <f t="shared" si="508"/>
        <v>2296</v>
      </c>
      <c r="J1717" s="7">
        <f t="shared" si="497"/>
        <v>5679.9999999999991</v>
      </c>
      <c r="K1717" s="7">
        <f t="shared" si="498"/>
        <v>715.55</v>
      </c>
      <c r="L1717" s="7">
        <f t="shared" si="499"/>
        <v>2432</v>
      </c>
      <c r="M1717" s="7">
        <f t="shared" si="500"/>
        <v>5672</v>
      </c>
      <c r="N1717" s="7">
        <v>1512.45</v>
      </c>
      <c r="O1717" s="7">
        <f t="shared" si="501"/>
        <v>18308</v>
      </c>
      <c r="P1717" s="7">
        <v>25</v>
      </c>
      <c r="Q1717" s="7">
        <v>0</v>
      </c>
      <c r="R1717" s="7">
        <v>110.63</v>
      </c>
      <c r="S1717" s="7">
        <v>0</v>
      </c>
      <c r="T1717" s="7">
        <v>100</v>
      </c>
      <c r="U1717" s="7">
        <v>18272.759999999998</v>
      </c>
      <c r="V1717" s="7">
        <v>0</v>
      </c>
      <c r="W1717" s="7">
        <f t="shared" ref="W1717:W1722" si="512">P1717+Q1717+R1717+S1717+T1717+U1717-(V1717)</f>
        <v>18508.39</v>
      </c>
      <c r="X1717" s="7">
        <f t="shared" si="504"/>
        <v>6240.45</v>
      </c>
      <c r="Y1717" s="7">
        <f t="shared" si="511"/>
        <v>11352</v>
      </c>
      <c r="Z1717" s="7">
        <f t="shared" si="506"/>
        <v>55251.16</v>
      </c>
      <c r="AA1717" s="7" t="s">
        <v>223</v>
      </c>
      <c r="AB1717" s="7">
        <v>2022</v>
      </c>
    </row>
    <row r="1718" spans="1:28" x14ac:dyDescent="0.25">
      <c r="A1718" s="7">
        <v>22</v>
      </c>
      <c r="B1718" s="7" t="s">
        <v>145</v>
      </c>
      <c r="C1718" s="7" t="s">
        <v>102</v>
      </c>
      <c r="D1718" s="7" t="s">
        <v>10</v>
      </c>
      <c r="E1718" s="7" t="s">
        <v>50</v>
      </c>
      <c r="F1718" s="7" t="s">
        <v>84</v>
      </c>
      <c r="G1718" s="7">
        <v>95000</v>
      </c>
      <c r="H1718" s="7">
        <f t="shared" si="507"/>
        <v>86360.6</v>
      </c>
      <c r="I1718" s="7">
        <f t="shared" si="508"/>
        <v>2726.5</v>
      </c>
      <c r="J1718" s="7">
        <f t="shared" si="497"/>
        <v>6744.9999999999991</v>
      </c>
      <c r="K1718" s="7">
        <f t="shared" si="498"/>
        <v>715.55</v>
      </c>
      <c r="L1718" s="7">
        <f t="shared" si="499"/>
        <v>2888</v>
      </c>
      <c r="M1718" s="7">
        <f t="shared" si="500"/>
        <v>6735.5</v>
      </c>
      <c r="N1718" s="7">
        <v>3024.9</v>
      </c>
      <c r="O1718" s="7">
        <f t="shared" si="501"/>
        <v>22835.45</v>
      </c>
      <c r="P1718" s="7">
        <v>25</v>
      </c>
      <c r="Q1718" s="7">
        <v>0</v>
      </c>
      <c r="R1718" s="7">
        <v>990.65</v>
      </c>
      <c r="S1718" s="7">
        <v>0</v>
      </c>
      <c r="T1718" s="7">
        <v>100</v>
      </c>
      <c r="U1718" s="7">
        <f t="shared" si="502"/>
        <v>10173.087291666669</v>
      </c>
      <c r="V1718" s="7">
        <v>0</v>
      </c>
      <c r="W1718" s="7">
        <f t="shared" si="512"/>
        <v>11288.737291666668</v>
      </c>
      <c r="X1718" s="7">
        <f t="shared" si="504"/>
        <v>8639.4</v>
      </c>
      <c r="Y1718" s="7">
        <f t="shared" si="511"/>
        <v>13480.5</v>
      </c>
      <c r="Z1718" s="7">
        <f t="shared" si="506"/>
        <v>75071.862708333327</v>
      </c>
      <c r="AA1718" s="7" t="s">
        <v>223</v>
      </c>
      <c r="AB1718" s="7">
        <v>2022</v>
      </c>
    </row>
    <row r="1719" spans="1:28" x14ac:dyDescent="0.25">
      <c r="A1719" s="7">
        <v>23</v>
      </c>
      <c r="B1719" s="7" t="s">
        <v>146</v>
      </c>
      <c r="C1719" s="7" t="s">
        <v>102</v>
      </c>
      <c r="D1719" s="7" t="s">
        <v>10</v>
      </c>
      <c r="E1719" s="7" t="s">
        <v>44</v>
      </c>
      <c r="F1719" s="7" t="s">
        <v>84</v>
      </c>
      <c r="G1719" s="7">
        <v>80000</v>
      </c>
      <c r="H1719" s="7">
        <f t="shared" si="507"/>
        <v>75272</v>
      </c>
      <c r="I1719" s="7">
        <f t="shared" si="508"/>
        <v>2296</v>
      </c>
      <c r="J1719" s="7">
        <f t="shared" si="497"/>
        <v>5679.9999999999991</v>
      </c>
      <c r="K1719" s="7">
        <f t="shared" si="498"/>
        <v>715.55</v>
      </c>
      <c r="L1719" s="7">
        <f t="shared" si="499"/>
        <v>2432</v>
      </c>
      <c r="M1719" s="7">
        <f t="shared" si="500"/>
        <v>5672</v>
      </c>
      <c r="N1719" s="7">
        <v>0</v>
      </c>
      <c r="O1719" s="7">
        <f t="shared" si="501"/>
        <v>16795.55</v>
      </c>
      <c r="P1719" s="7">
        <v>25</v>
      </c>
      <c r="Q1719" s="7">
        <v>0</v>
      </c>
      <c r="R1719" s="7">
        <v>0</v>
      </c>
      <c r="S1719" s="7">
        <v>0</v>
      </c>
      <c r="T1719" s="7">
        <v>100</v>
      </c>
      <c r="U1719" s="7">
        <f t="shared" si="502"/>
        <v>7400.9372916666662</v>
      </c>
      <c r="V1719" s="7">
        <v>0</v>
      </c>
      <c r="W1719" s="7">
        <f t="shared" si="512"/>
        <v>7525.9372916666662</v>
      </c>
      <c r="X1719" s="7">
        <f t="shared" si="504"/>
        <v>4728</v>
      </c>
      <c r="Y1719" s="7">
        <f t="shared" si="511"/>
        <v>11352</v>
      </c>
      <c r="Z1719" s="7">
        <f t="shared" si="506"/>
        <v>67746.062708333338</v>
      </c>
      <c r="AA1719" s="7" t="s">
        <v>223</v>
      </c>
      <c r="AB1719" s="7">
        <v>2022</v>
      </c>
    </row>
    <row r="1720" spans="1:28" x14ac:dyDescent="0.25">
      <c r="A1720" s="7">
        <v>24</v>
      </c>
      <c r="B1720" s="7" t="s">
        <v>147</v>
      </c>
      <c r="C1720" s="7" t="s">
        <v>102</v>
      </c>
      <c r="D1720" s="7" t="s">
        <v>10</v>
      </c>
      <c r="E1720" s="7" t="s">
        <v>44</v>
      </c>
      <c r="F1720" s="7" t="s">
        <v>84</v>
      </c>
      <c r="G1720" s="7">
        <v>80000</v>
      </c>
      <c r="H1720" s="7">
        <f t="shared" si="507"/>
        <v>75272</v>
      </c>
      <c r="I1720" s="7">
        <f t="shared" si="508"/>
        <v>2296</v>
      </c>
      <c r="J1720" s="7">
        <f t="shared" si="497"/>
        <v>5679.9999999999991</v>
      </c>
      <c r="K1720" s="7">
        <f t="shared" si="498"/>
        <v>715.55</v>
      </c>
      <c r="L1720" s="7">
        <f t="shared" si="499"/>
        <v>2432</v>
      </c>
      <c r="M1720" s="7">
        <f t="shared" si="500"/>
        <v>5672</v>
      </c>
      <c r="N1720" s="7">
        <v>0</v>
      </c>
      <c r="O1720" s="7">
        <f t="shared" si="501"/>
        <v>16795.55</v>
      </c>
      <c r="P1720" s="7">
        <v>25</v>
      </c>
      <c r="Q1720" s="7">
        <v>0</v>
      </c>
      <c r="R1720" s="7">
        <v>309.79000000000002</v>
      </c>
      <c r="S1720" s="7">
        <v>0</v>
      </c>
      <c r="T1720" s="7">
        <v>100</v>
      </c>
      <c r="U1720" s="7">
        <f t="shared" si="502"/>
        <v>7400.9372916666662</v>
      </c>
      <c r="V1720" s="7">
        <v>0</v>
      </c>
      <c r="W1720" s="7">
        <f t="shared" si="512"/>
        <v>7835.7272916666661</v>
      </c>
      <c r="X1720" s="7">
        <f t="shared" si="504"/>
        <v>4728</v>
      </c>
      <c r="Y1720" s="7">
        <f t="shared" si="511"/>
        <v>11352</v>
      </c>
      <c r="Z1720" s="7">
        <f t="shared" si="506"/>
        <v>67436.27270833333</v>
      </c>
      <c r="AA1720" s="7" t="s">
        <v>223</v>
      </c>
      <c r="AB1720" s="7">
        <v>2022</v>
      </c>
    </row>
    <row r="1721" spans="1:28" x14ac:dyDescent="0.25">
      <c r="A1721" s="7">
        <v>25</v>
      </c>
      <c r="B1721" s="7" t="s">
        <v>148</v>
      </c>
      <c r="C1721" s="7" t="s">
        <v>103</v>
      </c>
      <c r="D1721" s="7" t="s">
        <v>10</v>
      </c>
      <c r="E1721" s="7" t="s">
        <v>44</v>
      </c>
      <c r="F1721" s="7" t="s">
        <v>84</v>
      </c>
      <c r="G1721" s="7">
        <v>80000</v>
      </c>
      <c r="H1721" s="7">
        <f t="shared" si="507"/>
        <v>75272</v>
      </c>
      <c r="I1721" s="7">
        <f t="shared" si="508"/>
        <v>2296</v>
      </c>
      <c r="J1721" s="7">
        <f t="shared" si="497"/>
        <v>5679.9999999999991</v>
      </c>
      <c r="K1721" s="7">
        <f t="shared" si="498"/>
        <v>715.55</v>
      </c>
      <c r="L1721" s="7">
        <f t="shared" si="499"/>
        <v>2432</v>
      </c>
      <c r="M1721" s="7">
        <f t="shared" si="500"/>
        <v>5672</v>
      </c>
      <c r="N1721" s="7">
        <v>0</v>
      </c>
      <c r="O1721" s="7">
        <f t="shared" si="501"/>
        <v>16795.55</v>
      </c>
      <c r="P1721" s="7">
        <v>25</v>
      </c>
      <c r="Q1721" s="7">
        <v>0</v>
      </c>
      <c r="R1721" s="7">
        <v>110.04</v>
      </c>
      <c r="S1721" s="7">
        <v>0</v>
      </c>
      <c r="T1721" s="7">
        <v>100</v>
      </c>
      <c r="U1721" s="7">
        <f t="shared" si="502"/>
        <v>7400.9372916666662</v>
      </c>
      <c r="V1721" s="7">
        <v>0</v>
      </c>
      <c r="W1721" s="7">
        <f t="shared" si="512"/>
        <v>7635.9772916666661</v>
      </c>
      <c r="X1721" s="7">
        <f t="shared" si="504"/>
        <v>4728</v>
      </c>
      <c r="Y1721" s="7">
        <f t="shared" si="511"/>
        <v>11352</v>
      </c>
      <c r="Z1721" s="7">
        <f t="shared" si="506"/>
        <v>67636.02270833333</v>
      </c>
      <c r="AA1721" s="7" t="s">
        <v>223</v>
      </c>
      <c r="AB1721" s="7">
        <v>2022</v>
      </c>
    </row>
    <row r="1722" spans="1:28" x14ac:dyDescent="0.25">
      <c r="A1722" s="7">
        <v>26</v>
      </c>
      <c r="B1722" s="7" t="s">
        <v>149</v>
      </c>
      <c r="C1722" s="7" t="s">
        <v>102</v>
      </c>
      <c r="D1722" s="7" t="s">
        <v>10</v>
      </c>
      <c r="E1722" s="7" t="s">
        <v>43</v>
      </c>
      <c r="F1722" s="7" t="s">
        <v>84</v>
      </c>
      <c r="G1722" s="7">
        <v>95000</v>
      </c>
      <c r="H1722" s="7">
        <f t="shared" si="507"/>
        <v>87873.05</v>
      </c>
      <c r="I1722" s="7">
        <f t="shared" si="508"/>
        <v>2726.5</v>
      </c>
      <c r="J1722" s="7">
        <f t="shared" si="497"/>
        <v>6744.9999999999991</v>
      </c>
      <c r="K1722" s="7">
        <f t="shared" si="498"/>
        <v>715.55</v>
      </c>
      <c r="L1722" s="7">
        <f t="shared" si="499"/>
        <v>2888</v>
      </c>
      <c r="M1722" s="7">
        <f t="shared" si="500"/>
        <v>6735.5</v>
      </c>
      <c r="N1722" s="7">
        <v>1512.45</v>
      </c>
      <c r="O1722" s="7">
        <f t="shared" si="501"/>
        <v>21323</v>
      </c>
      <c r="P1722" s="7">
        <v>25</v>
      </c>
      <c r="Q1722" s="7">
        <v>5000</v>
      </c>
      <c r="R1722" s="7">
        <v>1079.05</v>
      </c>
      <c r="S1722" s="7">
        <v>0</v>
      </c>
      <c r="T1722" s="7">
        <v>100</v>
      </c>
      <c r="U1722" s="7">
        <f t="shared" si="502"/>
        <v>10551.199791666668</v>
      </c>
      <c r="V1722" s="7">
        <v>0</v>
      </c>
      <c r="W1722" s="7">
        <f t="shared" si="512"/>
        <v>16755.249791666669</v>
      </c>
      <c r="X1722" s="7">
        <f t="shared" si="504"/>
        <v>7126.95</v>
      </c>
      <c r="Y1722" s="7">
        <f t="shared" si="511"/>
        <v>13480.5</v>
      </c>
      <c r="Z1722" s="7">
        <f t="shared" si="506"/>
        <v>71117.800208333327</v>
      </c>
      <c r="AA1722" s="7" t="s">
        <v>223</v>
      </c>
      <c r="AB1722" s="7">
        <v>2022</v>
      </c>
    </row>
    <row r="1723" spans="1:28" x14ac:dyDescent="0.25">
      <c r="A1723" s="7">
        <v>27</v>
      </c>
      <c r="B1723" s="7" t="s">
        <v>151</v>
      </c>
      <c r="C1723" s="7" t="s">
        <v>102</v>
      </c>
      <c r="D1723" s="7" t="s">
        <v>793</v>
      </c>
      <c r="E1723" s="7" t="s">
        <v>66</v>
      </c>
      <c r="F1723" s="7" t="s">
        <v>84</v>
      </c>
      <c r="G1723" s="7">
        <v>55000</v>
      </c>
      <c r="H1723" s="7">
        <f t="shared" si="507"/>
        <v>51749.5</v>
      </c>
      <c r="I1723" s="7">
        <f t="shared" si="508"/>
        <v>1578.5</v>
      </c>
      <c r="J1723" s="7">
        <f t="shared" si="497"/>
        <v>3904.9999999999995</v>
      </c>
      <c r="K1723" s="7">
        <f t="shared" si="498"/>
        <v>605.00000000000011</v>
      </c>
      <c r="L1723" s="7">
        <f t="shared" si="499"/>
        <v>1672</v>
      </c>
      <c r="M1723" s="7">
        <f t="shared" si="500"/>
        <v>3899.5000000000005</v>
      </c>
      <c r="N1723" s="7">
        <v>0</v>
      </c>
      <c r="O1723" s="7">
        <f t="shared" si="501"/>
        <v>11660</v>
      </c>
      <c r="P1723" s="7">
        <v>25</v>
      </c>
      <c r="Q1723" s="7">
        <v>4000</v>
      </c>
      <c r="R1723" s="7">
        <v>306.06</v>
      </c>
      <c r="S1723" s="7">
        <v>0</v>
      </c>
      <c r="T1723" s="7">
        <v>100</v>
      </c>
      <c r="U1723" s="7">
        <f t="shared" si="502"/>
        <v>2559.6748749999997</v>
      </c>
      <c r="V1723" s="7">
        <v>0</v>
      </c>
      <c r="W1723" s="7">
        <f t="shared" ref="W1723:W1782" si="513">P1723+Q1723+R1723+S1723+T1723+U1723</f>
        <v>6990.7348750000001</v>
      </c>
      <c r="X1723" s="7">
        <f t="shared" si="504"/>
        <v>3250.5</v>
      </c>
      <c r="Y1723" s="7">
        <f t="shared" si="511"/>
        <v>7804.5</v>
      </c>
      <c r="Z1723" s="7">
        <f t="shared" si="506"/>
        <v>44758.765124999998</v>
      </c>
      <c r="AA1723" s="7" t="s">
        <v>223</v>
      </c>
      <c r="AB1723" s="7">
        <v>2022</v>
      </c>
    </row>
    <row r="1724" spans="1:28" x14ac:dyDescent="0.25">
      <c r="A1724" s="7">
        <v>28</v>
      </c>
      <c r="B1724" s="7" t="s">
        <v>152</v>
      </c>
      <c r="C1724" s="7" t="s">
        <v>103</v>
      </c>
      <c r="D1724" s="7" t="s">
        <v>21</v>
      </c>
      <c r="E1724" s="7" t="s">
        <v>70</v>
      </c>
      <c r="F1724" s="7" t="s">
        <v>84</v>
      </c>
      <c r="G1724" s="7">
        <v>50000</v>
      </c>
      <c r="H1724" s="7">
        <f t="shared" si="507"/>
        <v>47045</v>
      </c>
      <c r="I1724" s="7">
        <f t="shared" si="508"/>
        <v>1435</v>
      </c>
      <c r="J1724" s="7">
        <f t="shared" si="497"/>
        <v>3549.9999999999995</v>
      </c>
      <c r="K1724" s="7">
        <f t="shared" si="498"/>
        <v>550</v>
      </c>
      <c r="L1724" s="7">
        <f t="shared" si="499"/>
        <v>1520</v>
      </c>
      <c r="M1724" s="7">
        <f t="shared" si="500"/>
        <v>3545.0000000000005</v>
      </c>
      <c r="N1724" s="7">
        <v>0</v>
      </c>
      <c r="O1724" s="7">
        <f t="shared" si="501"/>
        <v>10600</v>
      </c>
      <c r="P1724" s="7">
        <v>25</v>
      </c>
      <c r="Q1724" s="7">
        <v>500</v>
      </c>
      <c r="R1724" s="7">
        <v>283.04000000000002</v>
      </c>
      <c r="S1724" s="7">
        <v>0</v>
      </c>
      <c r="T1724" s="7">
        <v>100</v>
      </c>
      <c r="U1724" s="7">
        <f t="shared" si="502"/>
        <v>1853.9998749999997</v>
      </c>
      <c r="V1724" s="7">
        <v>0</v>
      </c>
      <c r="W1724" s="7">
        <f t="shared" si="513"/>
        <v>2762.0398749999995</v>
      </c>
      <c r="X1724" s="7">
        <f t="shared" si="504"/>
        <v>2955</v>
      </c>
      <c r="Y1724" s="7">
        <f t="shared" si="511"/>
        <v>7095</v>
      </c>
      <c r="Z1724" s="7">
        <f t="shared" si="506"/>
        <v>44282.960124999998</v>
      </c>
      <c r="AA1724" s="7" t="s">
        <v>223</v>
      </c>
      <c r="AB1724" s="7">
        <v>2022</v>
      </c>
    </row>
    <row r="1725" spans="1:28" x14ac:dyDescent="0.25">
      <c r="A1725" s="7">
        <v>29</v>
      </c>
      <c r="B1725" s="7" t="s">
        <v>153</v>
      </c>
      <c r="C1725" s="7" t="s">
        <v>102</v>
      </c>
      <c r="D1725" s="7" t="s">
        <v>17</v>
      </c>
      <c r="E1725" s="7" t="s">
        <v>76</v>
      </c>
      <c r="F1725" s="7" t="s">
        <v>84</v>
      </c>
      <c r="G1725" s="7">
        <v>70000</v>
      </c>
      <c r="H1725" s="7">
        <f t="shared" si="507"/>
        <v>64350.55</v>
      </c>
      <c r="I1725" s="7">
        <f t="shared" si="508"/>
        <v>2009</v>
      </c>
      <c r="J1725" s="7">
        <f t="shared" si="497"/>
        <v>4970</v>
      </c>
      <c r="K1725" s="7">
        <f t="shared" si="498"/>
        <v>715.55</v>
      </c>
      <c r="L1725" s="7">
        <f t="shared" si="499"/>
        <v>2128</v>
      </c>
      <c r="M1725" s="7">
        <f t="shared" si="500"/>
        <v>4963</v>
      </c>
      <c r="N1725" s="7">
        <v>1512.45</v>
      </c>
      <c r="O1725" s="7">
        <f t="shared" si="501"/>
        <v>16298</v>
      </c>
      <c r="P1725" s="7">
        <v>25</v>
      </c>
      <c r="Q1725" s="7">
        <v>3052.23</v>
      </c>
      <c r="R1725" s="7">
        <v>370.08</v>
      </c>
      <c r="S1725" s="7">
        <v>0</v>
      </c>
      <c r="T1725" s="7">
        <v>100</v>
      </c>
      <c r="U1725" s="7">
        <f t="shared" si="502"/>
        <v>5065.9598333333352</v>
      </c>
      <c r="V1725" s="7">
        <v>0</v>
      </c>
      <c r="W1725" s="7">
        <f t="shared" si="513"/>
        <v>8613.2698333333356</v>
      </c>
      <c r="X1725" s="7">
        <f t="shared" si="504"/>
        <v>5649.45</v>
      </c>
      <c r="Y1725" s="7">
        <f t="shared" si="511"/>
        <v>9933</v>
      </c>
      <c r="Z1725" s="7">
        <f t="shared" si="506"/>
        <v>55737.280166666664</v>
      </c>
      <c r="AA1725" s="7" t="s">
        <v>223</v>
      </c>
      <c r="AB1725" s="7">
        <v>2022</v>
      </c>
    </row>
    <row r="1726" spans="1:28" x14ac:dyDescent="0.25">
      <c r="A1726" s="7">
        <v>30</v>
      </c>
      <c r="B1726" s="7" t="s">
        <v>154</v>
      </c>
      <c r="C1726" s="7" t="s">
        <v>103</v>
      </c>
      <c r="D1726" s="7" t="s">
        <v>800</v>
      </c>
      <c r="E1726" s="7" t="s">
        <v>83</v>
      </c>
      <c r="F1726" s="7" t="s">
        <v>84</v>
      </c>
      <c r="G1726" s="7">
        <v>33875</v>
      </c>
      <c r="H1726" s="7">
        <f t="shared" si="507"/>
        <v>31872.987499999999</v>
      </c>
      <c r="I1726" s="7">
        <f t="shared" si="508"/>
        <v>972.21249999999998</v>
      </c>
      <c r="J1726" s="7">
        <f t="shared" si="497"/>
        <v>2405.125</v>
      </c>
      <c r="K1726" s="7">
        <f t="shared" si="498"/>
        <v>372.62500000000006</v>
      </c>
      <c r="L1726" s="7">
        <f t="shared" si="499"/>
        <v>1029.8</v>
      </c>
      <c r="M1726" s="7">
        <f t="shared" si="500"/>
        <v>2401.7375000000002</v>
      </c>
      <c r="N1726" s="7">
        <v>0</v>
      </c>
      <c r="O1726" s="7">
        <f t="shared" si="501"/>
        <v>7181.5</v>
      </c>
      <c r="P1726" s="7">
        <v>25</v>
      </c>
      <c r="Q1726" s="7">
        <v>0</v>
      </c>
      <c r="R1726" s="7">
        <v>280.08999999999997</v>
      </c>
      <c r="S1726" s="7">
        <v>0</v>
      </c>
      <c r="T1726" s="7">
        <v>100</v>
      </c>
      <c r="U1726" s="7">
        <f t="shared" si="502"/>
        <v>0</v>
      </c>
      <c r="V1726" s="7">
        <v>0</v>
      </c>
      <c r="W1726" s="7">
        <f t="shared" si="513"/>
        <v>405.09</v>
      </c>
      <c r="X1726" s="7">
        <f t="shared" si="504"/>
        <v>2002.0124999999998</v>
      </c>
      <c r="Y1726" s="7">
        <f t="shared" si="511"/>
        <v>4806.8625000000002</v>
      </c>
      <c r="Z1726" s="7">
        <f t="shared" si="506"/>
        <v>31467.897499999999</v>
      </c>
      <c r="AA1726" s="7" t="s">
        <v>223</v>
      </c>
      <c r="AB1726" s="7">
        <v>2022</v>
      </c>
    </row>
    <row r="1727" spans="1:28" x14ac:dyDescent="0.25">
      <c r="A1727" s="7">
        <v>31</v>
      </c>
      <c r="B1727" s="7" t="s">
        <v>155</v>
      </c>
      <c r="C1727" s="7" t="s">
        <v>103</v>
      </c>
      <c r="D1727" s="7" t="s">
        <v>793</v>
      </c>
      <c r="E1727" s="7" t="s">
        <v>72</v>
      </c>
      <c r="F1727" s="7" t="s">
        <v>84</v>
      </c>
      <c r="G1727" s="7">
        <v>40000</v>
      </c>
      <c r="H1727" s="7">
        <f t="shared" si="507"/>
        <v>37636</v>
      </c>
      <c r="I1727" s="7">
        <f t="shared" si="508"/>
        <v>1148</v>
      </c>
      <c r="J1727" s="7">
        <f t="shared" si="497"/>
        <v>2839.9999999999995</v>
      </c>
      <c r="K1727" s="7">
        <f t="shared" si="498"/>
        <v>440.00000000000006</v>
      </c>
      <c r="L1727" s="7">
        <f t="shared" si="499"/>
        <v>1216</v>
      </c>
      <c r="M1727" s="7">
        <f t="shared" si="500"/>
        <v>2836</v>
      </c>
      <c r="N1727" s="7">
        <v>0</v>
      </c>
      <c r="O1727" s="7">
        <f t="shared" si="501"/>
        <v>8480</v>
      </c>
      <c r="P1727" s="7">
        <v>25</v>
      </c>
      <c r="Q1727" s="7">
        <v>6590.74</v>
      </c>
      <c r="R1727" s="7">
        <v>370.67</v>
      </c>
      <c r="S1727" s="7">
        <v>0</v>
      </c>
      <c r="T1727" s="7">
        <v>100</v>
      </c>
      <c r="U1727" s="7">
        <f t="shared" si="502"/>
        <v>442.64987499999984</v>
      </c>
      <c r="V1727" s="7">
        <v>0</v>
      </c>
      <c r="W1727" s="7">
        <f t="shared" si="513"/>
        <v>7529.0598749999999</v>
      </c>
      <c r="X1727" s="7">
        <f t="shared" si="504"/>
        <v>2364</v>
      </c>
      <c r="Y1727" s="7">
        <f t="shared" si="511"/>
        <v>5676</v>
      </c>
      <c r="Z1727" s="7">
        <f t="shared" si="506"/>
        <v>30106.940125000001</v>
      </c>
      <c r="AA1727" s="7" t="s">
        <v>223</v>
      </c>
      <c r="AB1727" s="7">
        <v>2022</v>
      </c>
    </row>
    <row r="1728" spans="1:28" x14ac:dyDescent="0.25">
      <c r="A1728" s="7">
        <v>32</v>
      </c>
      <c r="B1728" s="7" t="s">
        <v>124</v>
      </c>
      <c r="C1728" s="7" t="s">
        <v>103</v>
      </c>
      <c r="D1728" s="7" t="s">
        <v>10</v>
      </c>
      <c r="E1728" s="7" t="s">
        <v>706</v>
      </c>
      <c r="F1728" s="7" t="s">
        <v>84</v>
      </c>
      <c r="G1728" s="7">
        <v>48000</v>
      </c>
      <c r="H1728" s="7">
        <f>+G1728-(I1728+L1728+N1728)</f>
        <v>45163.199999999997</v>
      </c>
      <c r="I1728" s="7">
        <f>IF(G1728&lt;=325250,G1728*2.87%,9334.68)</f>
        <v>1377.6</v>
      </c>
      <c r="J1728" s="7">
        <f>IF(G1728&lt;=325250,G1728*7.1%,23092.75)</f>
        <v>3407.9999999999995</v>
      </c>
      <c r="K1728" s="7">
        <f>IF(G1728&lt;=65050,G1728*1.1%,715.55)</f>
        <v>528</v>
      </c>
      <c r="L1728" s="7">
        <f>IF(G1728&lt;=162625,G1728*3.04%,4943.8)</f>
        <v>1459.2</v>
      </c>
      <c r="M1728" s="7">
        <f>IF(G1728&lt;=162625,G1728*7.09%,11530.11)</f>
        <v>3403.2000000000003</v>
      </c>
      <c r="N1728" s="7">
        <v>0</v>
      </c>
      <c r="O1728" s="7">
        <f>+I1728+J1728+K1728+L1728+M1728+N1728</f>
        <v>10176</v>
      </c>
      <c r="P1728" s="7">
        <v>25</v>
      </c>
      <c r="Q1728" s="7">
        <v>0</v>
      </c>
      <c r="R1728" s="7">
        <v>321.89999999999998</v>
      </c>
      <c r="S1728" s="7">
        <v>0</v>
      </c>
      <c r="T1728" s="7">
        <v>100</v>
      </c>
      <c r="U1728" s="7">
        <f>IF((H1728*12)&gt;867123.01,(79776+(((H1728*12)-867123.01)*0.25))/12,IF((H1728*12)&gt;624329.01,(31216+(((H1728*12)-624329.01)*0.2))/12,IF((H1728*12)&gt;416220.01,(((H1728*12)-416220.01)*0.15)/12,0)))</f>
        <v>1571.7298749999989</v>
      </c>
      <c r="V1728" s="7">
        <v>0</v>
      </c>
      <c r="W1728" s="7">
        <f>P1728+Q1728+R1728+S1728+T1728+U1728-(V1728)</f>
        <v>2018.6298749999987</v>
      </c>
      <c r="X1728" s="7">
        <f>+I1728+L1728+N1728</f>
        <v>2836.8</v>
      </c>
      <c r="Y1728" s="7">
        <f>+J1728+M1728</f>
        <v>6811.2</v>
      </c>
      <c r="Z1728" s="7">
        <f>+G1728-(W1728+X1728)</f>
        <v>43144.570124999998</v>
      </c>
      <c r="AA1728" s="7" t="s">
        <v>223</v>
      </c>
      <c r="AB1728" s="7">
        <v>2022</v>
      </c>
    </row>
    <row r="1729" spans="1:28" x14ac:dyDescent="0.25">
      <c r="A1729" s="7">
        <v>33</v>
      </c>
      <c r="B1729" s="7" t="s">
        <v>833</v>
      </c>
      <c r="C1729" s="7" t="s">
        <v>102</v>
      </c>
      <c r="D1729" s="7" t="s">
        <v>19</v>
      </c>
      <c r="E1729" s="7" t="s">
        <v>73</v>
      </c>
      <c r="F1729" s="7" t="s">
        <v>84</v>
      </c>
      <c r="G1729" s="7">
        <v>53000</v>
      </c>
      <c r="H1729" s="7">
        <f t="shared" si="507"/>
        <v>48355.25</v>
      </c>
      <c r="I1729" s="7">
        <f t="shared" si="508"/>
        <v>1521.1</v>
      </c>
      <c r="J1729" s="7">
        <f t="shared" si="497"/>
        <v>3762.9999999999995</v>
      </c>
      <c r="K1729" s="7">
        <f t="shared" si="498"/>
        <v>583.00000000000011</v>
      </c>
      <c r="L1729" s="7">
        <f t="shared" si="499"/>
        <v>1611.2</v>
      </c>
      <c r="M1729" s="7">
        <f t="shared" si="500"/>
        <v>3757.7000000000003</v>
      </c>
      <c r="N1729" s="7">
        <v>1512.45</v>
      </c>
      <c r="O1729" s="7">
        <f t="shared" si="501"/>
        <v>12748.45</v>
      </c>
      <c r="P1729" s="7">
        <v>25</v>
      </c>
      <c r="Q1729" s="7">
        <v>2500</v>
      </c>
      <c r="R1729" s="7">
        <v>180.62</v>
      </c>
      <c r="S1729" s="7">
        <v>0</v>
      </c>
      <c r="T1729" s="7">
        <v>100</v>
      </c>
      <c r="U1729" s="7">
        <f t="shared" si="502"/>
        <v>2050.5373749999999</v>
      </c>
      <c r="V1729" s="7">
        <v>0</v>
      </c>
      <c r="W1729" s="7">
        <f t="shared" si="513"/>
        <v>4856.1573749999998</v>
      </c>
      <c r="X1729" s="7">
        <f t="shared" si="504"/>
        <v>4644.75</v>
      </c>
      <c r="Y1729" s="7">
        <f t="shared" si="511"/>
        <v>7520.7</v>
      </c>
      <c r="Z1729" s="7">
        <f t="shared" si="506"/>
        <v>43499.092625000005</v>
      </c>
      <c r="AA1729" s="7" t="s">
        <v>223</v>
      </c>
      <c r="AB1729" s="7">
        <v>2022</v>
      </c>
    </row>
    <row r="1730" spans="1:28" x14ac:dyDescent="0.25">
      <c r="A1730" s="7">
        <v>34</v>
      </c>
      <c r="B1730" s="7" t="s">
        <v>157</v>
      </c>
      <c r="C1730" s="7" t="s">
        <v>102</v>
      </c>
      <c r="D1730" s="7" t="s">
        <v>10</v>
      </c>
      <c r="E1730" s="7" t="s">
        <v>46</v>
      </c>
      <c r="F1730" s="7" t="s">
        <v>84</v>
      </c>
      <c r="G1730" s="7">
        <v>53000</v>
      </c>
      <c r="H1730" s="7">
        <f t="shared" si="507"/>
        <v>49867.7</v>
      </c>
      <c r="I1730" s="7">
        <f t="shared" si="508"/>
        <v>1521.1</v>
      </c>
      <c r="J1730" s="7">
        <f t="shared" si="497"/>
        <v>3762.9999999999995</v>
      </c>
      <c r="K1730" s="7">
        <f t="shared" si="498"/>
        <v>583.00000000000011</v>
      </c>
      <c r="L1730" s="7">
        <f t="shared" si="499"/>
        <v>1611.2</v>
      </c>
      <c r="M1730" s="7">
        <f t="shared" si="500"/>
        <v>3757.7000000000003</v>
      </c>
      <c r="N1730" s="7">
        <v>0</v>
      </c>
      <c r="O1730" s="7">
        <f t="shared" si="501"/>
        <v>11236</v>
      </c>
      <c r="P1730" s="7">
        <v>25</v>
      </c>
      <c r="Q1730" s="7">
        <v>3495.45</v>
      </c>
      <c r="R1730" s="7">
        <v>310.08999999999997</v>
      </c>
      <c r="S1730" s="7">
        <v>0</v>
      </c>
      <c r="T1730" s="7">
        <v>100</v>
      </c>
      <c r="U1730" s="7">
        <f t="shared" si="502"/>
        <v>2277.4048749999988</v>
      </c>
      <c r="V1730" s="7">
        <v>0</v>
      </c>
      <c r="W1730" s="7">
        <f t="shared" si="513"/>
        <v>6207.9448749999992</v>
      </c>
      <c r="X1730" s="7">
        <f t="shared" si="504"/>
        <v>3132.3</v>
      </c>
      <c r="Y1730" s="7">
        <f t="shared" si="511"/>
        <v>7520.7</v>
      </c>
      <c r="Z1730" s="7">
        <f t="shared" si="506"/>
        <v>43659.755124999996</v>
      </c>
      <c r="AA1730" s="7" t="s">
        <v>223</v>
      </c>
      <c r="AB1730" s="7">
        <v>2022</v>
      </c>
    </row>
    <row r="1731" spans="1:28" x14ac:dyDescent="0.25">
      <c r="A1731" s="7">
        <v>35</v>
      </c>
      <c r="B1731" s="7" t="s">
        <v>158</v>
      </c>
      <c r="C1731" s="7" t="s">
        <v>102</v>
      </c>
      <c r="D1731" s="7" t="s">
        <v>834</v>
      </c>
      <c r="E1731" s="7" t="s">
        <v>46</v>
      </c>
      <c r="F1731" s="7" t="s">
        <v>84</v>
      </c>
      <c r="G1731" s="7">
        <v>32000</v>
      </c>
      <c r="H1731" s="7">
        <f t="shared" si="507"/>
        <v>30108.799999999999</v>
      </c>
      <c r="I1731" s="7">
        <f t="shared" si="508"/>
        <v>918.4</v>
      </c>
      <c r="J1731" s="7">
        <f t="shared" si="497"/>
        <v>2272</v>
      </c>
      <c r="K1731" s="7">
        <f t="shared" si="498"/>
        <v>352.00000000000006</v>
      </c>
      <c r="L1731" s="7">
        <f t="shared" si="499"/>
        <v>972.8</v>
      </c>
      <c r="M1731" s="7">
        <f t="shared" si="500"/>
        <v>2268.8000000000002</v>
      </c>
      <c r="N1731" s="7">
        <v>0</v>
      </c>
      <c r="O1731" s="7">
        <f t="shared" si="501"/>
        <v>6784</v>
      </c>
      <c r="P1731" s="7">
        <v>25</v>
      </c>
      <c r="Q1731" s="7">
        <v>0</v>
      </c>
      <c r="R1731" s="7">
        <v>0</v>
      </c>
      <c r="S1731" s="7">
        <v>0</v>
      </c>
      <c r="T1731" s="7">
        <v>100</v>
      </c>
      <c r="U1731" s="7">
        <f t="shared" si="502"/>
        <v>0</v>
      </c>
      <c r="V1731" s="7">
        <v>0</v>
      </c>
      <c r="W1731" s="7">
        <f t="shared" si="513"/>
        <v>125</v>
      </c>
      <c r="X1731" s="7">
        <f t="shared" si="504"/>
        <v>1891.1999999999998</v>
      </c>
      <c r="Y1731" s="7">
        <f t="shared" si="511"/>
        <v>4540.8</v>
      </c>
      <c r="Z1731" s="7">
        <f t="shared" si="506"/>
        <v>29983.8</v>
      </c>
      <c r="AA1731" s="7" t="s">
        <v>223</v>
      </c>
      <c r="AB1731" s="7">
        <v>2022</v>
      </c>
    </row>
    <row r="1732" spans="1:28" x14ac:dyDescent="0.25">
      <c r="A1732" s="7">
        <v>36</v>
      </c>
      <c r="B1732" s="7" t="s">
        <v>159</v>
      </c>
      <c r="C1732" s="7" t="s">
        <v>103</v>
      </c>
      <c r="D1732" s="7" t="s">
        <v>21</v>
      </c>
      <c r="E1732" s="7" t="s">
        <v>68</v>
      </c>
      <c r="F1732" s="7" t="s">
        <v>84</v>
      </c>
      <c r="G1732" s="7">
        <v>46000</v>
      </c>
      <c r="H1732" s="7">
        <f t="shared" si="507"/>
        <v>41768.949999999997</v>
      </c>
      <c r="I1732" s="7">
        <f t="shared" si="508"/>
        <v>1320.2</v>
      </c>
      <c r="J1732" s="7">
        <f t="shared" si="497"/>
        <v>3265.9999999999995</v>
      </c>
      <c r="K1732" s="7">
        <f t="shared" si="498"/>
        <v>506.00000000000006</v>
      </c>
      <c r="L1732" s="7">
        <f t="shared" si="499"/>
        <v>1398.4</v>
      </c>
      <c r="M1732" s="7">
        <f t="shared" si="500"/>
        <v>3261.4</v>
      </c>
      <c r="N1732" s="7">
        <v>1512.45</v>
      </c>
      <c r="O1732" s="7">
        <f t="shared" si="501"/>
        <v>11264.45</v>
      </c>
      <c r="P1732" s="7">
        <v>25</v>
      </c>
      <c r="Q1732" s="7">
        <v>3495.45</v>
      </c>
      <c r="R1732" s="7">
        <v>380.06</v>
      </c>
      <c r="S1732" s="7">
        <v>0</v>
      </c>
      <c r="T1732" s="7">
        <v>100</v>
      </c>
      <c r="U1732" s="7">
        <f t="shared" si="502"/>
        <v>1062.5923749999995</v>
      </c>
      <c r="V1732" s="7">
        <v>0</v>
      </c>
      <c r="W1732" s="7">
        <f t="shared" si="513"/>
        <v>5063.1023749999995</v>
      </c>
      <c r="X1732" s="7">
        <f t="shared" si="504"/>
        <v>4231.05</v>
      </c>
      <c r="Y1732" s="7">
        <f t="shared" si="511"/>
        <v>6527.4</v>
      </c>
      <c r="Z1732" s="7">
        <f t="shared" si="506"/>
        <v>36705.847625000002</v>
      </c>
      <c r="AA1732" s="7" t="s">
        <v>223</v>
      </c>
      <c r="AB1732" s="7">
        <v>2022</v>
      </c>
    </row>
    <row r="1733" spans="1:28" x14ac:dyDescent="0.25">
      <c r="A1733" s="7">
        <v>37</v>
      </c>
      <c r="B1733" s="7" t="s">
        <v>150</v>
      </c>
      <c r="C1733" s="7" t="s">
        <v>102</v>
      </c>
      <c r="D1733" s="7" t="s">
        <v>16</v>
      </c>
      <c r="E1733" s="7" t="s">
        <v>95</v>
      </c>
      <c r="F1733" s="7" t="s">
        <v>84</v>
      </c>
      <c r="G1733" s="7">
        <v>32000</v>
      </c>
      <c r="H1733" s="7">
        <f>+G1733-(I1733+L1733+N1733)</f>
        <v>30108.799999999999</v>
      </c>
      <c r="I1733" s="7">
        <f t="shared" si="508"/>
        <v>918.4</v>
      </c>
      <c r="J1733" s="7">
        <f t="shared" si="497"/>
        <v>2272</v>
      </c>
      <c r="K1733" s="7">
        <f t="shared" si="498"/>
        <v>352.00000000000006</v>
      </c>
      <c r="L1733" s="7">
        <f t="shared" si="499"/>
        <v>972.8</v>
      </c>
      <c r="M1733" s="7">
        <f t="shared" si="500"/>
        <v>2268.8000000000002</v>
      </c>
      <c r="N1733" s="7">
        <v>0</v>
      </c>
      <c r="O1733" s="7">
        <f>+I1733+J1733+K1733+L1733+M1733+N1733</f>
        <v>6784</v>
      </c>
      <c r="P1733" s="7">
        <v>25</v>
      </c>
      <c r="Q1733" s="7">
        <v>0</v>
      </c>
      <c r="R1733" s="7">
        <v>421.26</v>
      </c>
      <c r="S1733" s="7">
        <v>0</v>
      </c>
      <c r="T1733" s="7">
        <v>100</v>
      </c>
      <c r="U1733" s="7">
        <f t="shared" si="502"/>
        <v>0</v>
      </c>
      <c r="V1733" s="7">
        <v>0</v>
      </c>
      <c r="W1733" s="7">
        <f>P1733+Q1733+R1733+S1733+T1733+U1733</f>
        <v>546.26</v>
      </c>
      <c r="X1733" s="7">
        <f>+I1733+L1733+N1733</f>
        <v>1891.1999999999998</v>
      </c>
      <c r="Y1733" s="7">
        <f>+J1733+M1733</f>
        <v>4540.8</v>
      </c>
      <c r="Z1733" s="7">
        <f>+G1733-(W1733+X1733)</f>
        <v>29562.54</v>
      </c>
      <c r="AA1733" s="7" t="s">
        <v>223</v>
      </c>
      <c r="AB1733" s="7">
        <v>2022</v>
      </c>
    </row>
    <row r="1734" spans="1:28" x14ac:dyDescent="0.25">
      <c r="A1734" s="7">
        <v>38</v>
      </c>
      <c r="B1734" s="7" t="s">
        <v>160</v>
      </c>
      <c r="C1734" s="7" t="s">
        <v>102</v>
      </c>
      <c r="D1734" s="7" t="s">
        <v>4</v>
      </c>
      <c r="E1734" s="7" t="s">
        <v>93</v>
      </c>
      <c r="F1734" s="7" t="s">
        <v>84</v>
      </c>
      <c r="G1734" s="7">
        <v>31500</v>
      </c>
      <c r="H1734" s="7">
        <f t="shared" si="507"/>
        <v>29638.35</v>
      </c>
      <c r="I1734" s="7">
        <f t="shared" si="508"/>
        <v>904.05</v>
      </c>
      <c r="J1734" s="7">
        <f t="shared" si="497"/>
        <v>2236.5</v>
      </c>
      <c r="K1734" s="7">
        <f t="shared" si="498"/>
        <v>346.50000000000006</v>
      </c>
      <c r="L1734" s="7">
        <f t="shared" si="499"/>
        <v>957.6</v>
      </c>
      <c r="M1734" s="7">
        <f t="shared" si="500"/>
        <v>2233.3500000000004</v>
      </c>
      <c r="N1734" s="7">
        <v>0</v>
      </c>
      <c r="O1734" s="7">
        <f t="shared" si="501"/>
        <v>6678.0000000000009</v>
      </c>
      <c r="P1734" s="7">
        <v>25</v>
      </c>
      <c r="Q1734" s="7">
        <v>1458.4</v>
      </c>
      <c r="R1734" s="7">
        <v>576.29999999999995</v>
      </c>
      <c r="S1734" s="7">
        <v>0</v>
      </c>
      <c r="T1734" s="7">
        <v>100</v>
      </c>
      <c r="U1734" s="7">
        <f t="shared" si="502"/>
        <v>0</v>
      </c>
      <c r="V1734" s="7">
        <v>0</v>
      </c>
      <c r="W1734" s="7">
        <f t="shared" si="513"/>
        <v>2159.6999999999998</v>
      </c>
      <c r="X1734" s="7">
        <f t="shared" si="504"/>
        <v>1861.65</v>
      </c>
      <c r="Y1734" s="7">
        <f t="shared" si="511"/>
        <v>4469.8500000000004</v>
      </c>
      <c r="Z1734" s="7">
        <f t="shared" si="506"/>
        <v>27478.65</v>
      </c>
      <c r="AA1734" s="7" t="s">
        <v>223</v>
      </c>
      <c r="AB1734" s="7">
        <v>2022</v>
      </c>
    </row>
    <row r="1735" spans="1:28" x14ac:dyDescent="0.25">
      <c r="A1735" s="7">
        <v>39</v>
      </c>
      <c r="B1735" s="7" t="s">
        <v>809</v>
      </c>
      <c r="C1735" s="7" t="s">
        <v>102</v>
      </c>
      <c r="D1735" s="7" t="s">
        <v>12</v>
      </c>
      <c r="E1735" s="7" t="s">
        <v>75</v>
      </c>
      <c r="F1735" s="7" t="s">
        <v>99</v>
      </c>
      <c r="G1735" s="7">
        <v>65000</v>
      </c>
      <c r="H1735" s="7">
        <f t="shared" si="507"/>
        <v>61158.5</v>
      </c>
      <c r="I1735" s="7">
        <f t="shared" si="508"/>
        <v>1865.5</v>
      </c>
      <c r="J1735" s="7">
        <f t="shared" si="497"/>
        <v>4615</v>
      </c>
      <c r="K1735" s="7">
        <f t="shared" si="498"/>
        <v>715.00000000000011</v>
      </c>
      <c r="L1735" s="7">
        <f t="shared" si="499"/>
        <v>1976</v>
      </c>
      <c r="M1735" s="7">
        <f t="shared" si="500"/>
        <v>4608.5</v>
      </c>
      <c r="N1735" s="7">
        <v>0</v>
      </c>
      <c r="O1735" s="7">
        <f t="shared" si="501"/>
        <v>13780</v>
      </c>
      <c r="P1735" s="7">
        <v>25</v>
      </c>
      <c r="Q1735" s="7">
        <v>7689.07</v>
      </c>
      <c r="R1735" s="7">
        <v>230.66</v>
      </c>
      <c r="S1735" s="7">
        <v>0</v>
      </c>
      <c r="T1735" s="7">
        <v>100</v>
      </c>
      <c r="U1735" s="7">
        <f t="shared" si="502"/>
        <v>4427.5498333333335</v>
      </c>
      <c r="V1735" s="7">
        <v>0</v>
      </c>
      <c r="W1735" s="7">
        <f t="shared" si="513"/>
        <v>12472.279833333334</v>
      </c>
      <c r="X1735" s="7">
        <f t="shared" si="504"/>
        <v>3841.5</v>
      </c>
      <c r="Y1735" s="7">
        <f t="shared" si="511"/>
        <v>9223.5</v>
      </c>
      <c r="Z1735" s="7">
        <f t="shared" si="506"/>
        <v>48686.220166666666</v>
      </c>
      <c r="AA1735" s="7" t="s">
        <v>223</v>
      </c>
      <c r="AB1735" s="7">
        <v>2022</v>
      </c>
    </row>
    <row r="1736" spans="1:28" x14ac:dyDescent="0.25">
      <c r="A1736" s="7">
        <v>40</v>
      </c>
      <c r="B1736" s="7" t="s">
        <v>162</v>
      </c>
      <c r="C1736" s="7" t="s">
        <v>102</v>
      </c>
      <c r="D1736" s="7" t="s">
        <v>15</v>
      </c>
      <c r="E1736" s="7" t="s">
        <v>92</v>
      </c>
      <c r="F1736" s="7" t="s">
        <v>99</v>
      </c>
      <c r="G1736" s="7">
        <v>55000</v>
      </c>
      <c r="H1736" s="7">
        <f t="shared" si="507"/>
        <v>47212.15</v>
      </c>
      <c r="I1736" s="7">
        <f t="shared" si="508"/>
        <v>1578.5</v>
      </c>
      <c r="J1736" s="7">
        <f t="shared" si="497"/>
        <v>3904.9999999999995</v>
      </c>
      <c r="K1736" s="7">
        <f t="shared" si="498"/>
        <v>605.00000000000011</v>
      </c>
      <c r="L1736" s="7">
        <f t="shared" si="499"/>
        <v>1672</v>
      </c>
      <c r="M1736" s="7">
        <f t="shared" si="500"/>
        <v>3899.5000000000005</v>
      </c>
      <c r="N1736" s="7">
        <v>4537.3500000000004</v>
      </c>
      <c r="O1736" s="7">
        <f t="shared" si="501"/>
        <v>16197.35</v>
      </c>
      <c r="P1736" s="7">
        <v>25</v>
      </c>
      <c r="Q1736" s="7">
        <v>0</v>
      </c>
      <c r="R1736" s="7">
        <v>40</v>
      </c>
      <c r="S1736" s="7">
        <v>0</v>
      </c>
      <c r="T1736" s="7">
        <v>100</v>
      </c>
      <c r="U1736" s="7">
        <f t="shared" si="502"/>
        <v>1879.0723750000004</v>
      </c>
      <c r="V1736" s="7">
        <v>0</v>
      </c>
      <c r="W1736" s="7">
        <f t="shared" si="513"/>
        <v>2044.0723750000004</v>
      </c>
      <c r="X1736" s="7">
        <f t="shared" si="504"/>
        <v>7787.85</v>
      </c>
      <c r="Y1736" s="7">
        <f t="shared" si="511"/>
        <v>7804.5</v>
      </c>
      <c r="Z1736" s="7">
        <f t="shared" si="506"/>
        <v>45168.077624999998</v>
      </c>
      <c r="AA1736" s="7" t="s">
        <v>223</v>
      </c>
      <c r="AB1736" s="7">
        <v>2022</v>
      </c>
    </row>
    <row r="1737" spans="1:28" x14ac:dyDescent="0.25">
      <c r="A1737" s="7">
        <v>41</v>
      </c>
      <c r="B1737" s="7" t="s">
        <v>810</v>
      </c>
      <c r="C1737" s="7" t="s">
        <v>102</v>
      </c>
      <c r="D1737" s="7" t="s">
        <v>811</v>
      </c>
      <c r="E1737" s="7" t="s">
        <v>62</v>
      </c>
      <c r="F1737" s="7" t="s">
        <v>99</v>
      </c>
      <c r="G1737" s="7">
        <v>125000</v>
      </c>
      <c r="H1737" s="7">
        <f>+G1737-(I1737+L1737+N1737)</f>
        <v>116100.05</v>
      </c>
      <c r="I1737" s="7">
        <f t="shared" si="508"/>
        <v>3587.5</v>
      </c>
      <c r="J1737" s="7">
        <f t="shared" si="497"/>
        <v>8875</v>
      </c>
      <c r="K1737" s="7">
        <f t="shared" si="498"/>
        <v>715.55</v>
      </c>
      <c r="L1737" s="7">
        <f t="shared" si="499"/>
        <v>3800</v>
      </c>
      <c r="M1737" s="7">
        <f t="shared" si="500"/>
        <v>8862.5</v>
      </c>
      <c r="N1737" s="7">
        <v>1512.45</v>
      </c>
      <c r="O1737" s="7">
        <f>+I1737+J1737+K1737+L1737+M1737+N1737</f>
        <v>27353</v>
      </c>
      <c r="P1737" s="7">
        <v>25</v>
      </c>
      <c r="Q1737" s="7">
        <v>0</v>
      </c>
      <c r="R1737" s="7">
        <v>0</v>
      </c>
      <c r="S1737" s="7">
        <v>0</v>
      </c>
      <c r="T1737" s="7">
        <v>100</v>
      </c>
      <c r="U1737" s="7">
        <f t="shared" si="502"/>
        <v>17607.94979166667</v>
      </c>
      <c r="V1737" s="7">
        <v>0</v>
      </c>
      <c r="W1737" s="7">
        <f>P1737+Q1737+R1737+S1737+T1737+U1737</f>
        <v>17732.94979166667</v>
      </c>
      <c r="X1737" s="7">
        <f>+I1737+L1737+N1737</f>
        <v>8899.9500000000007</v>
      </c>
      <c r="Y1737" s="7">
        <f>+J1737+M1737</f>
        <v>17737.5</v>
      </c>
      <c r="Z1737" s="7">
        <f>+G1737-(W1737+X1737)</f>
        <v>98367.10020833333</v>
      </c>
      <c r="AA1737" s="7" t="s">
        <v>223</v>
      </c>
      <c r="AB1737" s="7">
        <v>2022</v>
      </c>
    </row>
    <row r="1738" spans="1:28" x14ac:dyDescent="0.25">
      <c r="A1738" s="7">
        <v>42</v>
      </c>
      <c r="B1738" s="7" t="s">
        <v>812</v>
      </c>
      <c r="C1738" s="7" t="s">
        <v>102</v>
      </c>
      <c r="D1738" s="7" t="s">
        <v>811</v>
      </c>
      <c r="E1738" s="7" t="s">
        <v>62</v>
      </c>
      <c r="F1738" s="7" t="s">
        <v>99</v>
      </c>
      <c r="G1738" s="7">
        <v>80000</v>
      </c>
      <c r="H1738" s="7">
        <f>+G1738-(I1738+L1738+N1738)</f>
        <v>75272</v>
      </c>
      <c r="I1738" s="7">
        <f t="shared" si="508"/>
        <v>2296</v>
      </c>
      <c r="J1738" s="7">
        <f t="shared" si="497"/>
        <v>5679.9999999999991</v>
      </c>
      <c r="K1738" s="7">
        <f t="shared" si="498"/>
        <v>715.55</v>
      </c>
      <c r="L1738" s="7">
        <f t="shared" si="499"/>
        <v>2432</v>
      </c>
      <c r="M1738" s="7">
        <f t="shared" si="500"/>
        <v>5672</v>
      </c>
      <c r="N1738" s="7">
        <v>0</v>
      </c>
      <c r="O1738" s="7">
        <f>+I1738+J1738+K1738+L1738+M1738+N1738</f>
        <v>16795.55</v>
      </c>
      <c r="P1738" s="7">
        <v>25</v>
      </c>
      <c r="Q1738" s="7">
        <v>0</v>
      </c>
      <c r="R1738" s="7">
        <v>0</v>
      </c>
      <c r="S1738" s="7">
        <v>0</v>
      </c>
      <c r="T1738" s="7">
        <v>100</v>
      </c>
      <c r="U1738" s="7">
        <f t="shared" si="502"/>
        <v>7400.9372916666662</v>
      </c>
      <c r="V1738" s="7">
        <v>0</v>
      </c>
      <c r="W1738" s="7">
        <f>P1738+Q1738+R1738+S1738+T1738+U1738</f>
        <v>7525.9372916666662</v>
      </c>
      <c r="X1738" s="7">
        <f>+I1738+L1738+N1738</f>
        <v>4728</v>
      </c>
      <c r="Y1738" s="7">
        <f>+J1738+M1738</f>
        <v>11352</v>
      </c>
      <c r="Z1738" s="7">
        <f>+G1738-(W1738+X1738)</f>
        <v>67746.062708333338</v>
      </c>
      <c r="AA1738" s="7" t="s">
        <v>223</v>
      </c>
      <c r="AB1738" s="7">
        <v>2022</v>
      </c>
    </row>
    <row r="1739" spans="1:28" x14ac:dyDescent="0.25">
      <c r="A1739" s="7">
        <v>43</v>
      </c>
      <c r="B1739" s="7" t="s">
        <v>816</v>
      </c>
      <c r="C1739" s="7" t="s">
        <v>103</v>
      </c>
      <c r="D1739" s="7" t="s">
        <v>811</v>
      </c>
      <c r="E1739" s="7" t="s">
        <v>92</v>
      </c>
      <c r="F1739" s="7" t="s">
        <v>99</v>
      </c>
      <c r="G1739" s="7">
        <v>80000</v>
      </c>
      <c r="H1739" s="7">
        <f t="shared" si="507"/>
        <v>75272</v>
      </c>
      <c r="I1739" s="7">
        <f t="shared" si="508"/>
        <v>2296</v>
      </c>
      <c r="J1739" s="7">
        <f t="shared" si="497"/>
        <v>5679.9999999999991</v>
      </c>
      <c r="K1739" s="7">
        <f t="shared" si="498"/>
        <v>715.55</v>
      </c>
      <c r="L1739" s="7">
        <f t="shared" si="499"/>
        <v>2432</v>
      </c>
      <c r="M1739" s="7">
        <f t="shared" si="500"/>
        <v>5672</v>
      </c>
      <c r="N1739" s="7">
        <v>0</v>
      </c>
      <c r="O1739" s="7">
        <f t="shared" si="501"/>
        <v>16795.55</v>
      </c>
      <c r="P1739" s="7">
        <v>25</v>
      </c>
      <c r="Q1739" s="7">
        <v>0</v>
      </c>
      <c r="R1739" s="7">
        <v>0</v>
      </c>
      <c r="S1739" s="7">
        <v>0</v>
      </c>
      <c r="T1739" s="7">
        <v>100</v>
      </c>
      <c r="U1739" s="7">
        <f t="shared" si="502"/>
        <v>7400.9372916666662</v>
      </c>
      <c r="V1739" s="7">
        <v>0</v>
      </c>
      <c r="W1739" s="7">
        <f t="shared" si="513"/>
        <v>7525.9372916666662</v>
      </c>
      <c r="X1739" s="7">
        <f t="shared" si="504"/>
        <v>4728</v>
      </c>
      <c r="Y1739" s="7">
        <f t="shared" si="511"/>
        <v>11352</v>
      </c>
      <c r="Z1739" s="7">
        <f t="shared" si="506"/>
        <v>67746.062708333338</v>
      </c>
      <c r="AA1739" s="7" t="s">
        <v>223</v>
      </c>
      <c r="AB1739" s="7">
        <v>2022</v>
      </c>
    </row>
    <row r="1740" spans="1:28" x14ac:dyDescent="0.25">
      <c r="A1740" s="7">
        <v>44</v>
      </c>
      <c r="B1740" s="7" t="s">
        <v>167</v>
      </c>
      <c r="C1740" s="7" t="s">
        <v>102</v>
      </c>
      <c r="D1740" s="7" t="s">
        <v>6</v>
      </c>
      <c r="E1740" s="7" t="s">
        <v>36</v>
      </c>
      <c r="F1740" s="7" t="s">
        <v>100</v>
      </c>
      <c r="G1740" s="7">
        <v>26000</v>
      </c>
      <c r="H1740" s="7">
        <f t="shared" si="507"/>
        <v>24463.4</v>
      </c>
      <c r="I1740" s="7">
        <f t="shared" si="508"/>
        <v>746.2</v>
      </c>
      <c r="J1740" s="7">
        <f t="shared" si="497"/>
        <v>1845.9999999999998</v>
      </c>
      <c r="K1740" s="7">
        <f t="shared" si="498"/>
        <v>286.00000000000006</v>
      </c>
      <c r="L1740" s="7">
        <f t="shared" si="499"/>
        <v>790.4</v>
      </c>
      <c r="M1740" s="7">
        <f t="shared" si="500"/>
        <v>1843.4</v>
      </c>
      <c r="N1740" s="7">
        <v>0</v>
      </c>
      <c r="O1740" s="7">
        <f t="shared" si="501"/>
        <v>5512</v>
      </c>
      <c r="P1740" s="7">
        <v>25</v>
      </c>
      <c r="Q1740" s="7">
        <v>2000</v>
      </c>
      <c r="R1740" s="7">
        <v>240.04</v>
      </c>
      <c r="S1740" s="7">
        <v>0</v>
      </c>
      <c r="T1740" s="7">
        <v>100</v>
      </c>
      <c r="U1740" s="7">
        <f t="shared" si="502"/>
        <v>0</v>
      </c>
      <c r="V1740" s="7">
        <v>0</v>
      </c>
      <c r="W1740" s="7">
        <f t="shared" si="513"/>
        <v>2365.04</v>
      </c>
      <c r="X1740" s="7">
        <f t="shared" si="504"/>
        <v>1536.6</v>
      </c>
      <c r="Y1740" s="7">
        <f t="shared" si="511"/>
        <v>3689.3999999999996</v>
      </c>
      <c r="Z1740" s="7">
        <f t="shared" si="506"/>
        <v>22098.36</v>
      </c>
      <c r="AA1740" s="7" t="s">
        <v>223</v>
      </c>
      <c r="AB1740" s="7">
        <v>2022</v>
      </c>
    </row>
    <row r="1741" spans="1:28" x14ac:dyDescent="0.25">
      <c r="A1741" s="7">
        <v>45</v>
      </c>
      <c r="B1741" s="7" t="s">
        <v>169</v>
      </c>
      <c r="C1741" s="7" t="s">
        <v>102</v>
      </c>
      <c r="D1741" s="7" t="s">
        <v>6</v>
      </c>
      <c r="E1741" s="7" t="s">
        <v>36</v>
      </c>
      <c r="F1741" s="7" t="s">
        <v>100</v>
      </c>
      <c r="G1741" s="7">
        <v>30000</v>
      </c>
      <c r="H1741" s="7">
        <f t="shared" si="507"/>
        <v>28227</v>
      </c>
      <c r="I1741" s="7">
        <f t="shared" si="508"/>
        <v>861</v>
      </c>
      <c r="J1741" s="7">
        <f t="shared" si="497"/>
        <v>2130</v>
      </c>
      <c r="K1741" s="7">
        <f t="shared" si="498"/>
        <v>330.00000000000006</v>
      </c>
      <c r="L1741" s="7">
        <f t="shared" si="499"/>
        <v>912</v>
      </c>
      <c r="M1741" s="7">
        <f t="shared" si="500"/>
        <v>2127</v>
      </c>
      <c r="N1741" s="7">
        <v>0</v>
      </c>
      <c r="O1741" s="7">
        <f t="shared" si="501"/>
        <v>6360</v>
      </c>
      <c r="P1741" s="7">
        <v>25</v>
      </c>
      <c r="Q1741" s="7">
        <v>0</v>
      </c>
      <c r="R1741" s="7">
        <v>0</v>
      </c>
      <c r="S1741" s="7">
        <v>0</v>
      </c>
      <c r="T1741" s="7">
        <v>100</v>
      </c>
      <c r="U1741" s="7">
        <f t="shared" si="502"/>
        <v>0</v>
      </c>
      <c r="V1741" s="7">
        <v>0</v>
      </c>
      <c r="W1741" s="7">
        <f t="shared" si="513"/>
        <v>125</v>
      </c>
      <c r="X1741" s="7">
        <f t="shared" si="504"/>
        <v>1773</v>
      </c>
      <c r="Y1741" s="7">
        <f t="shared" si="511"/>
        <v>4257</v>
      </c>
      <c r="Z1741" s="7">
        <f t="shared" si="506"/>
        <v>28102</v>
      </c>
      <c r="AA1741" s="7" t="s">
        <v>223</v>
      </c>
      <c r="AB1741" s="7">
        <v>2022</v>
      </c>
    </row>
    <row r="1742" spans="1:28" x14ac:dyDescent="0.25">
      <c r="A1742" s="7">
        <v>46</v>
      </c>
      <c r="B1742" s="7" t="s">
        <v>170</v>
      </c>
      <c r="C1742" s="7" t="s">
        <v>102</v>
      </c>
      <c r="D1742" s="7" t="s">
        <v>17</v>
      </c>
      <c r="E1742" s="7" t="s">
        <v>36</v>
      </c>
      <c r="F1742" s="7" t="s">
        <v>100</v>
      </c>
      <c r="G1742" s="7">
        <v>36000</v>
      </c>
      <c r="H1742" s="7">
        <f t="shared" si="507"/>
        <v>30847.5</v>
      </c>
      <c r="I1742" s="7">
        <f t="shared" si="508"/>
        <v>1033.2</v>
      </c>
      <c r="J1742" s="7">
        <f t="shared" si="497"/>
        <v>2555.9999999999995</v>
      </c>
      <c r="K1742" s="7">
        <f t="shared" si="498"/>
        <v>396.00000000000006</v>
      </c>
      <c r="L1742" s="7">
        <f t="shared" si="499"/>
        <v>1094.4000000000001</v>
      </c>
      <c r="M1742" s="7">
        <f t="shared" si="500"/>
        <v>2552.4</v>
      </c>
      <c r="N1742" s="7">
        <v>3024.9</v>
      </c>
      <c r="O1742" s="7">
        <f t="shared" si="501"/>
        <v>10656.9</v>
      </c>
      <c r="P1742" s="7">
        <v>25</v>
      </c>
      <c r="Q1742" s="7">
        <v>2296.96</v>
      </c>
      <c r="R1742" s="7">
        <v>272.47000000000003</v>
      </c>
      <c r="S1742" s="7">
        <v>0</v>
      </c>
      <c r="T1742" s="7">
        <v>100</v>
      </c>
      <c r="U1742" s="7">
        <f t="shared" si="502"/>
        <v>0</v>
      </c>
      <c r="V1742" s="7">
        <v>0</v>
      </c>
      <c r="W1742" s="7">
        <f t="shared" si="513"/>
        <v>2694.4300000000003</v>
      </c>
      <c r="X1742" s="7">
        <f t="shared" si="504"/>
        <v>5152.5</v>
      </c>
      <c r="Y1742" s="7">
        <f t="shared" si="511"/>
        <v>5108.3999999999996</v>
      </c>
      <c r="Z1742" s="7">
        <f t="shared" si="506"/>
        <v>28153.07</v>
      </c>
      <c r="AA1742" s="7" t="s">
        <v>223</v>
      </c>
      <c r="AB1742" s="7">
        <v>2022</v>
      </c>
    </row>
    <row r="1743" spans="1:28" x14ac:dyDescent="0.25">
      <c r="A1743" s="7">
        <v>47</v>
      </c>
      <c r="B1743" s="7" t="s">
        <v>171</v>
      </c>
      <c r="C1743" s="7" t="s">
        <v>102</v>
      </c>
      <c r="D1743" s="7" t="s">
        <v>793</v>
      </c>
      <c r="E1743" s="7" t="s">
        <v>36</v>
      </c>
      <c r="F1743" s="7" t="s">
        <v>100</v>
      </c>
      <c r="G1743" s="7">
        <v>36000</v>
      </c>
      <c r="H1743" s="7">
        <f t="shared" si="507"/>
        <v>33872.400000000001</v>
      </c>
      <c r="I1743" s="7">
        <f t="shared" si="508"/>
        <v>1033.2</v>
      </c>
      <c r="J1743" s="7">
        <f t="shared" si="497"/>
        <v>2555.9999999999995</v>
      </c>
      <c r="K1743" s="7">
        <f t="shared" si="498"/>
        <v>396.00000000000006</v>
      </c>
      <c r="L1743" s="7">
        <f t="shared" si="499"/>
        <v>1094.4000000000001</v>
      </c>
      <c r="M1743" s="7">
        <f t="shared" si="500"/>
        <v>2552.4</v>
      </c>
      <c r="N1743" s="7">
        <v>0</v>
      </c>
      <c r="O1743" s="7">
        <f t="shared" si="501"/>
        <v>7632</v>
      </c>
      <c r="P1743" s="7">
        <v>25</v>
      </c>
      <c r="Q1743" s="7">
        <v>12995.45</v>
      </c>
      <c r="R1743" s="7">
        <v>270.07</v>
      </c>
      <c r="S1743" s="7">
        <v>0</v>
      </c>
      <c r="T1743" s="7">
        <v>100</v>
      </c>
      <c r="U1743" s="7">
        <f t="shared" si="502"/>
        <v>0</v>
      </c>
      <c r="V1743" s="7">
        <v>0</v>
      </c>
      <c r="W1743" s="7">
        <f t="shared" si="513"/>
        <v>13390.52</v>
      </c>
      <c r="X1743" s="7">
        <f t="shared" si="504"/>
        <v>2127.6000000000004</v>
      </c>
      <c r="Y1743" s="7">
        <f t="shared" si="511"/>
        <v>5108.3999999999996</v>
      </c>
      <c r="Z1743" s="7">
        <f t="shared" si="506"/>
        <v>20481.879999999997</v>
      </c>
      <c r="AA1743" s="7" t="s">
        <v>223</v>
      </c>
      <c r="AB1743" s="7">
        <v>2022</v>
      </c>
    </row>
    <row r="1744" spans="1:28" x14ac:dyDescent="0.25">
      <c r="A1744" s="7">
        <v>48</v>
      </c>
      <c r="B1744" s="7" t="s">
        <v>172</v>
      </c>
      <c r="C1744" s="7" t="s">
        <v>102</v>
      </c>
      <c r="D1744" s="7" t="s">
        <v>6</v>
      </c>
      <c r="E1744" s="7" t="s">
        <v>26</v>
      </c>
      <c r="F1744" s="7" t="s">
        <v>100</v>
      </c>
      <c r="G1744" s="7">
        <v>46000</v>
      </c>
      <c r="H1744" s="7">
        <f t="shared" si="507"/>
        <v>43281.4</v>
      </c>
      <c r="I1744" s="7">
        <f t="shared" si="508"/>
        <v>1320.2</v>
      </c>
      <c r="J1744" s="7">
        <f t="shared" si="497"/>
        <v>3265.9999999999995</v>
      </c>
      <c r="K1744" s="7">
        <f t="shared" si="498"/>
        <v>506.00000000000006</v>
      </c>
      <c r="L1744" s="7">
        <f t="shared" si="499"/>
        <v>1398.4</v>
      </c>
      <c r="M1744" s="7">
        <f t="shared" si="500"/>
        <v>3261.4</v>
      </c>
      <c r="N1744" s="7">
        <v>0</v>
      </c>
      <c r="O1744" s="7">
        <f t="shared" si="501"/>
        <v>9752</v>
      </c>
      <c r="P1744" s="7">
        <v>25</v>
      </c>
      <c r="Q1744" s="7">
        <v>0</v>
      </c>
      <c r="R1744" s="7">
        <v>310.02</v>
      </c>
      <c r="S1744" s="7">
        <v>0</v>
      </c>
      <c r="T1744" s="7">
        <v>100</v>
      </c>
      <c r="U1744" s="7">
        <f t="shared" si="502"/>
        <v>1289.4598750000005</v>
      </c>
      <c r="V1744" s="7">
        <v>0</v>
      </c>
      <c r="W1744" s="7">
        <f t="shared" si="513"/>
        <v>1724.4798750000004</v>
      </c>
      <c r="X1744" s="7">
        <f t="shared" si="504"/>
        <v>2718.6000000000004</v>
      </c>
      <c r="Y1744" s="7">
        <f t="shared" si="511"/>
        <v>6527.4</v>
      </c>
      <c r="Z1744" s="7">
        <f t="shared" si="506"/>
        <v>41556.920124999997</v>
      </c>
      <c r="AA1744" s="7" t="s">
        <v>223</v>
      </c>
      <c r="AB1744" s="7">
        <v>2022</v>
      </c>
    </row>
    <row r="1745" spans="1:28" x14ac:dyDescent="0.25">
      <c r="A1745" s="7">
        <v>49</v>
      </c>
      <c r="B1745" s="7" t="s">
        <v>798</v>
      </c>
      <c r="C1745" s="7" t="s">
        <v>102</v>
      </c>
      <c r="D1745" s="7" t="s">
        <v>12</v>
      </c>
      <c r="E1745" s="7" t="s">
        <v>26</v>
      </c>
      <c r="F1745" s="7" t="s">
        <v>100</v>
      </c>
      <c r="G1745" s="7">
        <v>30000</v>
      </c>
      <c r="H1745" s="7">
        <f t="shared" si="507"/>
        <v>28227</v>
      </c>
      <c r="I1745" s="7">
        <f t="shared" si="508"/>
        <v>861</v>
      </c>
      <c r="J1745" s="7">
        <f t="shared" si="497"/>
        <v>2130</v>
      </c>
      <c r="K1745" s="7">
        <f t="shared" si="498"/>
        <v>330.00000000000006</v>
      </c>
      <c r="L1745" s="7">
        <f t="shared" si="499"/>
        <v>912</v>
      </c>
      <c r="M1745" s="7">
        <f t="shared" si="500"/>
        <v>2127</v>
      </c>
      <c r="N1745" s="7">
        <v>0</v>
      </c>
      <c r="O1745" s="7">
        <f t="shared" si="501"/>
        <v>6360</v>
      </c>
      <c r="P1745" s="7">
        <v>25</v>
      </c>
      <c r="Q1745" s="7">
        <v>0</v>
      </c>
      <c r="R1745" s="7">
        <v>0</v>
      </c>
      <c r="S1745" s="7">
        <v>0</v>
      </c>
      <c r="T1745" s="7">
        <v>100</v>
      </c>
      <c r="U1745" s="7">
        <f t="shared" si="502"/>
        <v>0</v>
      </c>
      <c r="V1745" s="7">
        <v>0</v>
      </c>
      <c r="W1745" s="7">
        <f t="shared" si="513"/>
        <v>125</v>
      </c>
      <c r="X1745" s="7">
        <f t="shared" si="504"/>
        <v>1773</v>
      </c>
      <c r="Y1745" s="7">
        <f t="shared" si="511"/>
        <v>4257</v>
      </c>
      <c r="Z1745" s="7">
        <f t="shared" si="506"/>
        <v>28102</v>
      </c>
      <c r="AA1745" s="7" t="s">
        <v>223</v>
      </c>
      <c r="AB1745" s="7">
        <v>2022</v>
      </c>
    </row>
    <row r="1746" spans="1:28" x14ac:dyDescent="0.25">
      <c r="A1746" s="7">
        <v>50</v>
      </c>
      <c r="B1746" s="7" t="s">
        <v>799</v>
      </c>
      <c r="C1746" s="7" t="s">
        <v>102</v>
      </c>
      <c r="D1746" s="7" t="s">
        <v>6</v>
      </c>
      <c r="E1746" s="7" t="s">
        <v>26</v>
      </c>
      <c r="F1746" s="7" t="s">
        <v>100</v>
      </c>
      <c r="G1746" s="7">
        <v>30000</v>
      </c>
      <c r="H1746" s="7">
        <f t="shared" si="507"/>
        <v>28227</v>
      </c>
      <c r="I1746" s="7">
        <f t="shared" si="508"/>
        <v>861</v>
      </c>
      <c r="J1746" s="7">
        <f t="shared" si="497"/>
        <v>2130</v>
      </c>
      <c r="K1746" s="7">
        <f t="shared" si="498"/>
        <v>330.00000000000006</v>
      </c>
      <c r="L1746" s="7">
        <f t="shared" si="499"/>
        <v>912</v>
      </c>
      <c r="M1746" s="7">
        <f t="shared" si="500"/>
        <v>2127</v>
      </c>
      <c r="N1746" s="7">
        <v>0</v>
      </c>
      <c r="O1746" s="7">
        <f t="shared" si="501"/>
        <v>6360</v>
      </c>
      <c r="P1746" s="7">
        <v>25</v>
      </c>
      <c r="Q1746" s="7">
        <v>0</v>
      </c>
      <c r="R1746" s="7">
        <v>0</v>
      </c>
      <c r="S1746" s="7">
        <v>0</v>
      </c>
      <c r="T1746" s="7">
        <v>100</v>
      </c>
      <c r="U1746" s="7">
        <f t="shared" si="502"/>
        <v>0</v>
      </c>
      <c r="V1746" s="7">
        <v>0</v>
      </c>
      <c r="W1746" s="7">
        <f t="shared" si="513"/>
        <v>125</v>
      </c>
      <c r="X1746" s="7">
        <f t="shared" si="504"/>
        <v>1773</v>
      </c>
      <c r="Y1746" s="7">
        <f t="shared" si="511"/>
        <v>4257</v>
      </c>
      <c r="Z1746" s="7">
        <f t="shared" si="506"/>
        <v>28102</v>
      </c>
      <c r="AA1746" s="7" t="s">
        <v>223</v>
      </c>
      <c r="AB1746" s="7">
        <v>2022</v>
      </c>
    </row>
    <row r="1747" spans="1:28" x14ac:dyDescent="0.25">
      <c r="A1747" s="7">
        <v>51</v>
      </c>
      <c r="B1747" s="7" t="s">
        <v>173</v>
      </c>
      <c r="C1747" s="7" t="s">
        <v>102</v>
      </c>
      <c r="D1747" s="7" t="s">
        <v>6</v>
      </c>
      <c r="E1747" s="7" t="s">
        <v>26</v>
      </c>
      <c r="F1747" s="7" t="s">
        <v>100</v>
      </c>
      <c r="G1747" s="7">
        <v>36000</v>
      </c>
      <c r="H1747" s="7">
        <f t="shared" si="507"/>
        <v>32359.95</v>
      </c>
      <c r="I1747" s="7">
        <f t="shared" si="508"/>
        <v>1033.2</v>
      </c>
      <c r="J1747" s="7">
        <f t="shared" si="497"/>
        <v>2555.9999999999995</v>
      </c>
      <c r="K1747" s="7">
        <f t="shared" si="498"/>
        <v>396.00000000000006</v>
      </c>
      <c r="L1747" s="7">
        <f t="shared" si="499"/>
        <v>1094.4000000000001</v>
      </c>
      <c r="M1747" s="7">
        <f t="shared" si="500"/>
        <v>2552.4</v>
      </c>
      <c r="N1747" s="7">
        <v>1512.45</v>
      </c>
      <c r="O1747" s="7">
        <f t="shared" si="501"/>
        <v>9144.4500000000007</v>
      </c>
      <c r="P1747" s="7">
        <v>25</v>
      </c>
      <c r="Q1747" s="7">
        <v>0</v>
      </c>
      <c r="R1747" s="7">
        <v>0</v>
      </c>
      <c r="S1747" s="7">
        <v>0</v>
      </c>
      <c r="T1747" s="7">
        <v>100</v>
      </c>
      <c r="U1747" s="7">
        <f t="shared" si="502"/>
        <v>0</v>
      </c>
      <c r="V1747" s="7">
        <v>0</v>
      </c>
      <c r="W1747" s="7">
        <f t="shared" si="513"/>
        <v>125</v>
      </c>
      <c r="X1747" s="7">
        <f t="shared" si="504"/>
        <v>3640.05</v>
      </c>
      <c r="Y1747" s="7">
        <f t="shared" si="511"/>
        <v>5108.3999999999996</v>
      </c>
      <c r="Z1747" s="7">
        <f t="shared" si="506"/>
        <v>32234.95</v>
      </c>
      <c r="AA1747" s="7" t="s">
        <v>223</v>
      </c>
      <c r="AB1747" s="7">
        <v>2022</v>
      </c>
    </row>
    <row r="1748" spans="1:28" x14ac:dyDescent="0.25">
      <c r="A1748" s="7">
        <v>52</v>
      </c>
      <c r="B1748" s="7" t="s">
        <v>174</v>
      </c>
      <c r="C1748" s="7" t="s">
        <v>102</v>
      </c>
      <c r="D1748" s="7" t="s">
        <v>6</v>
      </c>
      <c r="E1748" s="7" t="s">
        <v>26</v>
      </c>
      <c r="F1748" s="7" t="s">
        <v>100</v>
      </c>
      <c r="G1748" s="7">
        <v>36000</v>
      </c>
      <c r="H1748" s="7">
        <f t="shared" si="507"/>
        <v>33872.400000000001</v>
      </c>
      <c r="I1748" s="7">
        <f t="shared" si="508"/>
        <v>1033.2</v>
      </c>
      <c r="J1748" s="7">
        <f t="shared" si="497"/>
        <v>2555.9999999999995</v>
      </c>
      <c r="K1748" s="7">
        <f t="shared" si="498"/>
        <v>396.00000000000006</v>
      </c>
      <c r="L1748" s="7">
        <f t="shared" si="499"/>
        <v>1094.4000000000001</v>
      </c>
      <c r="M1748" s="7">
        <f t="shared" si="500"/>
        <v>2552.4</v>
      </c>
      <c r="N1748" s="7">
        <v>0</v>
      </c>
      <c r="O1748" s="7">
        <f t="shared" si="501"/>
        <v>7632</v>
      </c>
      <c r="P1748" s="7">
        <v>25</v>
      </c>
      <c r="Q1748" s="7">
        <v>0</v>
      </c>
      <c r="R1748" s="7">
        <v>311.01</v>
      </c>
      <c r="S1748" s="7">
        <v>0</v>
      </c>
      <c r="T1748" s="7">
        <v>100</v>
      </c>
      <c r="U1748" s="7">
        <f t="shared" si="502"/>
        <v>0</v>
      </c>
      <c r="V1748" s="7">
        <v>0</v>
      </c>
      <c r="W1748" s="7">
        <f t="shared" si="513"/>
        <v>436.01</v>
      </c>
      <c r="X1748" s="7">
        <f t="shared" si="504"/>
        <v>2127.6000000000004</v>
      </c>
      <c r="Y1748" s="7">
        <f t="shared" si="511"/>
        <v>5108.3999999999996</v>
      </c>
      <c r="Z1748" s="7">
        <f t="shared" si="506"/>
        <v>33436.39</v>
      </c>
      <c r="AA1748" s="7" t="s">
        <v>223</v>
      </c>
      <c r="AB1748" s="7">
        <v>2022</v>
      </c>
    </row>
    <row r="1749" spans="1:28" x14ac:dyDescent="0.25">
      <c r="A1749" s="7">
        <v>53</v>
      </c>
      <c r="B1749" s="7" t="s">
        <v>176</v>
      </c>
      <c r="C1749" s="7" t="s">
        <v>102</v>
      </c>
      <c r="D1749" s="7" t="s">
        <v>6</v>
      </c>
      <c r="E1749" s="7" t="s">
        <v>26</v>
      </c>
      <c r="F1749" s="7" t="s">
        <v>100</v>
      </c>
      <c r="G1749" s="7">
        <v>36000</v>
      </c>
      <c r="H1749" s="7">
        <f t="shared" si="507"/>
        <v>33872.400000000001</v>
      </c>
      <c r="I1749" s="7">
        <f t="shared" si="508"/>
        <v>1033.2</v>
      </c>
      <c r="J1749" s="7">
        <f t="shared" si="497"/>
        <v>2555.9999999999995</v>
      </c>
      <c r="K1749" s="7">
        <f t="shared" si="498"/>
        <v>396.00000000000006</v>
      </c>
      <c r="L1749" s="7">
        <f t="shared" si="499"/>
        <v>1094.4000000000001</v>
      </c>
      <c r="M1749" s="7">
        <f t="shared" si="500"/>
        <v>2552.4</v>
      </c>
      <c r="N1749" s="7">
        <v>0</v>
      </c>
      <c r="O1749" s="7">
        <f t="shared" si="501"/>
        <v>7632</v>
      </c>
      <c r="P1749" s="7">
        <v>25</v>
      </c>
      <c r="Q1749" s="7">
        <v>0</v>
      </c>
      <c r="R1749" s="7">
        <v>0</v>
      </c>
      <c r="S1749" s="7">
        <v>0</v>
      </c>
      <c r="T1749" s="7">
        <v>100</v>
      </c>
      <c r="U1749" s="7">
        <f t="shared" si="502"/>
        <v>0</v>
      </c>
      <c r="V1749" s="7">
        <v>0</v>
      </c>
      <c r="W1749" s="7">
        <f t="shared" si="513"/>
        <v>125</v>
      </c>
      <c r="X1749" s="7">
        <f t="shared" si="504"/>
        <v>2127.6000000000004</v>
      </c>
      <c r="Y1749" s="7">
        <f t="shared" si="511"/>
        <v>5108.3999999999996</v>
      </c>
      <c r="Z1749" s="7">
        <f t="shared" si="506"/>
        <v>33747.4</v>
      </c>
      <c r="AA1749" s="7" t="s">
        <v>223</v>
      </c>
      <c r="AB1749" s="7">
        <v>2022</v>
      </c>
    </row>
    <row r="1750" spans="1:28" x14ac:dyDescent="0.25">
      <c r="A1750" s="7">
        <v>54</v>
      </c>
      <c r="B1750" s="7" t="s">
        <v>177</v>
      </c>
      <c r="C1750" s="7" t="s">
        <v>102</v>
      </c>
      <c r="D1750" s="7" t="s">
        <v>22</v>
      </c>
      <c r="E1750" s="7" t="s">
        <v>26</v>
      </c>
      <c r="F1750" s="7" t="s">
        <v>100</v>
      </c>
      <c r="G1750" s="7">
        <v>36000</v>
      </c>
      <c r="H1750" s="7">
        <f t="shared" si="507"/>
        <v>33872.400000000001</v>
      </c>
      <c r="I1750" s="7">
        <f t="shared" si="508"/>
        <v>1033.2</v>
      </c>
      <c r="J1750" s="7">
        <f t="shared" si="497"/>
        <v>2555.9999999999995</v>
      </c>
      <c r="K1750" s="7">
        <f t="shared" si="498"/>
        <v>396.00000000000006</v>
      </c>
      <c r="L1750" s="7">
        <f t="shared" si="499"/>
        <v>1094.4000000000001</v>
      </c>
      <c r="M1750" s="7">
        <f t="shared" si="500"/>
        <v>2552.4</v>
      </c>
      <c r="N1750" s="7">
        <v>0</v>
      </c>
      <c r="O1750" s="7">
        <f t="shared" si="501"/>
        <v>7632</v>
      </c>
      <c r="P1750" s="7">
        <v>25</v>
      </c>
      <c r="Q1750" s="7">
        <v>0</v>
      </c>
      <c r="R1750" s="7">
        <v>241.29</v>
      </c>
      <c r="S1750" s="7">
        <v>0</v>
      </c>
      <c r="T1750" s="7">
        <v>100</v>
      </c>
      <c r="U1750" s="7">
        <f t="shared" si="502"/>
        <v>0</v>
      </c>
      <c r="V1750" s="7">
        <v>0</v>
      </c>
      <c r="W1750" s="7">
        <f t="shared" si="513"/>
        <v>366.28999999999996</v>
      </c>
      <c r="X1750" s="7">
        <f t="shared" si="504"/>
        <v>2127.6000000000004</v>
      </c>
      <c r="Y1750" s="7">
        <f t="shared" si="511"/>
        <v>5108.3999999999996</v>
      </c>
      <c r="Z1750" s="7">
        <f t="shared" si="506"/>
        <v>33506.11</v>
      </c>
      <c r="AA1750" s="7" t="s">
        <v>223</v>
      </c>
      <c r="AB1750" s="7">
        <v>2022</v>
      </c>
    </row>
    <row r="1751" spans="1:28" x14ac:dyDescent="0.25">
      <c r="A1751" s="7">
        <v>55</v>
      </c>
      <c r="B1751" s="7" t="s">
        <v>178</v>
      </c>
      <c r="C1751" s="7" t="s">
        <v>103</v>
      </c>
      <c r="D1751" s="7" t="s">
        <v>6</v>
      </c>
      <c r="E1751" s="7" t="s">
        <v>32</v>
      </c>
      <c r="F1751" s="7" t="s">
        <v>100</v>
      </c>
      <c r="G1751" s="7">
        <v>20000</v>
      </c>
      <c r="H1751" s="7">
        <f>+G1751-(I1751+L1751+N1751)</f>
        <v>18818</v>
      </c>
      <c r="I1751" s="7">
        <f t="shared" si="508"/>
        <v>574</v>
      </c>
      <c r="J1751" s="7">
        <f t="shared" si="497"/>
        <v>1419.9999999999998</v>
      </c>
      <c r="K1751" s="7">
        <f t="shared" si="498"/>
        <v>220.00000000000003</v>
      </c>
      <c r="L1751" s="7">
        <f t="shared" si="499"/>
        <v>608</v>
      </c>
      <c r="M1751" s="7">
        <f t="shared" si="500"/>
        <v>1418</v>
      </c>
      <c r="N1751" s="7">
        <v>0</v>
      </c>
      <c r="O1751" s="7">
        <f>+I1751+J1751+K1751+L1751+M1751+N1751</f>
        <v>4240</v>
      </c>
      <c r="P1751" s="7">
        <v>25</v>
      </c>
      <c r="Q1751" s="7">
        <v>0</v>
      </c>
      <c r="R1751" s="7">
        <v>0</v>
      </c>
      <c r="S1751" s="7">
        <v>0</v>
      </c>
      <c r="T1751" s="7">
        <v>100</v>
      </c>
      <c r="U1751" s="7">
        <f t="shared" si="502"/>
        <v>0</v>
      </c>
      <c r="V1751" s="7">
        <v>0</v>
      </c>
      <c r="W1751" s="7">
        <f t="shared" si="513"/>
        <v>125</v>
      </c>
      <c r="X1751" s="7">
        <f>+I1751+L1751+N1751</f>
        <v>1182</v>
      </c>
      <c r="Y1751" s="7">
        <f t="shared" si="511"/>
        <v>2838</v>
      </c>
      <c r="Z1751" s="7">
        <f t="shared" si="506"/>
        <v>18693</v>
      </c>
      <c r="AA1751" s="7" t="s">
        <v>223</v>
      </c>
      <c r="AB1751" s="7">
        <v>2022</v>
      </c>
    </row>
    <row r="1752" spans="1:28" x14ac:dyDescent="0.25">
      <c r="A1752" s="7">
        <v>56</v>
      </c>
      <c r="B1752" s="7" t="s">
        <v>817</v>
      </c>
      <c r="C1752" s="7" t="s">
        <v>102</v>
      </c>
      <c r="D1752" s="7" t="s">
        <v>793</v>
      </c>
      <c r="E1752" s="7" t="s">
        <v>33</v>
      </c>
      <c r="F1752" s="7" t="s">
        <v>100</v>
      </c>
      <c r="G1752" s="7">
        <v>30000</v>
      </c>
      <c r="H1752" s="7">
        <f t="shared" si="507"/>
        <v>28227</v>
      </c>
      <c r="I1752" s="7">
        <f t="shared" si="508"/>
        <v>861</v>
      </c>
      <c r="J1752" s="7">
        <f t="shared" si="497"/>
        <v>2130</v>
      </c>
      <c r="K1752" s="7">
        <f t="shared" si="498"/>
        <v>330.00000000000006</v>
      </c>
      <c r="L1752" s="7">
        <f t="shared" si="499"/>
        <v>912</v>
      </c>
      <c r="M1752" s="7">
        <f t="shared" si="500"/>
        <v>2127</v>
      </c>
      <c r="N1752" s="7">
        <v>0</v>
      </c>
      <c r="O1752" s="7">
        <f t="shared" ref="O1752:O1759" si="514">+I1752+J1752+K1752+L1752+M1752+N1752</f>
        <v>6360</v>
      </c>
      <c r="P1752" s="7">
        <v>25</v>
      </c>
      <c r="Q1752" s="7">
        <v>0</v>
      </c>
      <c r="R1752" s="7">
        <v>0</v>
      </c>
      <c r="S1752" s="7">
        <v>0</v>
      </c>
      <c r="T1752" s="7">
        <v>100</v>
      </c>
      <c r="U1752" s="7">
        <f t="shared" si="502"/>
        <v>0</v>
      </c>
      <c r="V1752" s="7">
        <v>0</v>
      </c>
      <c r="W1752" s="7">
        <f t="shared" si="513"/>
        <v>125</v>
      </c>
      <c r="X1752" s="7">
        <f t="shared" ref="X1752:X1759" si="515">+I1752+L1752+N1752</f>
        <v>1773</v>
      </c>
      <c r="Y1752" s="7">
        <f t="shared" si="511"/>
        <v>4257</v>
      </c>
      <c r="Z1752" s="7">
        <f t="shared" si="506"/>
        <v>28102</v>
      </c>
      <c r="AA1752" s="7" t="s">
        <v>223</v>
      </c>
      <c r="AB1752" s="7">
        <v>2022</v>
      </c>
    </row>
    <row r="1753" spans="1:28" x14ac:dyDescent="0.25">
      <c r="A1753" s="7">
        <v>57</v>
      </c>
      <c r="B1753" s="7" t="s">
        <v>818</v>
      </c>
      <c r="C1753" s="7" t="s">
        <v>102</v>
      </c>
      <c r="D1753" s="7" t="s">
        <v>793</v>
      </c>
      <c r="E1753" s="7" t="s">
        <v>32</v>
      </c>
      <c r="F1753" s="7" t="s">
        <v>100</v>
      </c>
      <c r="G1753" s="7">
        <v>15000</v>
      </c>
      <c r="H1753" s="7">
        <f t="shared" si="507"/>
        <v>14113.5</v>
      </c>
      <c r="I1753" s="7">
        <f t="shared" si="508"/>
        <v>430.5</v>
      </c>
      <c r="J1753" s="7">
        <f t="shared" si="497"/>
        <v>1065</v>
      </c>
      <c r="K1753" s="7">
        <f t="shared" si="498"/>
        <v>165.00000000000003</v>
      </c>
      <c r="L1753" s="7">
        <f t="shared" si="499"/>
        <v>456</v>
      </c>
      <c r="M1753" s="7">
        <f t="shared" si="500"/>
        <v>1063.5</v>
      </c>
      <c r="N1753" s="7">
        <v>0</v>
      </c>
      <c r="O1753" s="7">
        <f t="shared" si="514"/>
        <v>3180</v>
      </c>
      <c r="P1753" s="7">
        <v>25</v>
      </c>
      <c r="Q1753" s="7">
        <v>0</v>
      </c>
      <c r="R1753" s="7">
        <v>0</v>
      </c>
      <c r="S1753" s="7">
        <v>0</v>
      </c>
      <c r="T1753" s="7">
        <v>100</v>
      </c>
      <c r="U1753" s="7">
        <f t="shared" si="502"/>
        <v>0</v>
      </c>
      <c r="V1753" s="7">
        <v>0</v>
      </c>
      <c r="W1753" s="7">
        <f t="shared" si="513"/>
        <v>125</v>
      </c>
      <c r="X1753" s="7">
        <f t="shared" si="515"/>
        <v>886.5</v>
      </c>
      <c r="Y1753" s="7">
        <f t="shared" si="511"/>
        <v>2128.5</v>
      </c>
      <c r="Z1753" s="7">
        <f t="shared" si="506"/>
        <v>13988.5</v>
      </c>
      <c r="AA1753" s="7" t="s">
        <v>223</v>
      </c>
      <c r="AB1753" s="7">
        <v>2022</v>
      </c>
    </row>
    <row r="1754" spans="1:28" x14ac:dyDescent="0.25">
      <c r="A1754" s="7">
        <v>58</v>
      </c>
      <c r="B1754" s="7" t="s">
        <v>819</v>
      </c>
      <c r="C1754" s="7" t="s">
        <v>103</v>
      </c>
      <c r="D1754" s="7" t="s">
        <v>6</v>
      </c>
      <c r="E1754" s="7" t="s">
        <v>32</v>
      </c>
      <c r="F1754" s="7" t="s">
        <v>100</v>
      </c>
      <c r="G1754" s="7">
        <v>30000</v>
      </c>
      <c r="H1754" s="7">
        <f>+G1754-(I1754+L1754+N1754)</f>
        <v>28227</v>
      </c>
      <c r="I1754" s="7">
        <f t="shared" si="508"/>
        <v>861</v>
      </c>
      <c r="J1754" s="7">
        <f t="shared" si="497"/>
        <v>2130</v>
      </c>
      <c r="K1754" s="7">
        <f t="shared" si="498"/>
        <v>330.00000000000006</v>
      </c>
      <c r="L1754" s="7">
        <f t="shared" si="499"/>
        <v>912</v>
      </c>
      <c r="M1754" s="7">
        <f t="shared" si="500"/>
        <v>2127</v>
      </c>
      <c r="N1754" s="7">
        <v>0</v>
      </c>
      <c r="O1754" s="7">
        <f t="shared" si="514"/>
        <v>6360</v>
      </c>
      <c r="P1754" s="7">
        <v>25</v>
      </c>
      <c r="Q1754" s="7">
        <v>0</v>
      </c>
      <c r="R1754" s="7">
        <v>0</v>
      </c>
      <c r="S1754" s="7">
        <v>0</v>
      </c>
      <c r="T1754" s="7">
        <v>100</v>
      </c>
      <c r="U1754" s="7">
        <f t="shared" si="502"/>
        <v>0</v>
      </c>
      <c r="V1754" s="7">
        <v>0</v>
      </c>
      <c r="W1754" s="7">
        <f t="shared" si="513"/>
        <v>125</v>
      </c>
      <c r="X1754" s="7">
        <f t="shared" si="515"/>
        <v>1773</v>
      </c>
      <c r="Y1754" s="7">
        <f t="shared" si="511"/>
        <v>4257</v>
      </c>
      <c r="Z1754" s="7">
        <f t="shared" si="506"/>
        <v>28102</v>
      </c>
      <c r="AA1754" s="7" t="s">
        <v>223</v>
      </c>
      <c r="AB1754" s="7">
        <v>2022</v>
      </c>
    </row>
    <row r="1755" spans="1:28" x14ac:dyDescent="0.25">
      <c r="A1755" s="7">
        <v>59</v>
      </c>
      <c r="B1755" s="7" t="s">
        <v>820</v>
      </c>
      <c r="C1755" s="7" t="s">
        <v>102</v>
      </c>
      <c r="D1755" s="7" t="s">
        <v>821</v>
      </c>
      <c r="E1755" s="7" t="s">
        <v>32</v>
      </c>
      <c r="F1755" s="7" t="s">
        <v>100</v>
      </c>
      <c r="G1755" s="7">
        <v>30000</v>
      </c>
      <c r="H1755" s="7">
        <f t="shared" si="507"/>
        <v>28227</v>
      </c>
      <c r="I1755" s="7">
        <f t="shared" si="508"/>
        <v>861</v>
      </c>
      <c r="J1755" s="7">
        <f t="shared" si="497"/>
        <v>2130</v>
      </c>
      <c r="K1755" s="7">
        <f t="shared" si="498"/>
        <v>330.00000000000006</v>
      </c>
      <c r="L1755" s="7">
        <f t="shared" si="499"/>
        <v>912</v>
      </c>
      <c r="M1755" s="7">
        <f t="shared" si="500"/>
        <v>2127</v>
      </c>
      <c r="N1755" s="7">
        <v>0</v>
      </c>
      <c r="O1755" s="7">
        <f t="shared" si="514"/>
        <v>6360</v>
      </c>
      <c r="P1755" s="7">
        <v>25</v>
      </c>
      <c r="Q1755" s="7">
        <v>0</v>
      </c>
      <c r="R1755" s="7">
        <v>0</v>
      </c>
      <c r="S1755" s="7">
        <v>0</v>
      </c>
      <c r="T1755" s="7">
        <v>100</v>
      </c>
      <c r="U1755" s="7">
        <f t="shared" si="502"/>
        <v>0</v>
      </c>
      <c r="V1755" s="7">
        <v>0</v>
      </c>
      <c r="W1755" s="7">
        <f t="shared" si="513"/>
        <v>125</v>
      </c>
      <c r="X1755" s="7">
        <f t="shared" si="515"/>
        <v>1773</v>
      </c>
      <c r="Y1755" s="7">
        <f t="shared" si="511"/>
        <v>4257</v>
      </c>
      <c r="Z1755" s="7">
        <f t="shared" si="506"/>
        <v>28102</v>
      </c>
      <c r="AA1755" s="7" t="s">
        <v>223</v>
      </c>
      <c r="AB1755" s="7">
        <v>2022</v>
      </c>
    </row>
    <row r="1756" spans="1:28" x14ac:dyDescent="0.25">
      <c r="A1756" s="7">
        <v>60</v>
      </c>
      <c r="B1756" s="7" t="s">
        <v>822</v>
      </c>
      <c r="C1756" s="7" t="s">
        <v>103</v>
      </c>
      <c r="D1756" s="7" t="s">
        <v>12</v>
      </c>
      <c r="E1756" s="7" t="s">
        <v>32</v>
      </c>
      <c r="F1756" s="7" t="s">
        <v>100</v>
      </c>
      <c r="G1756" s="7">
        <v>46000</v>
      </c>
      <c r="H1756" s="7">
        <f t="shared" si="507"/>
        <v>43281.4</v>
      </c>
      <c r="I1756" s="7">
        <f t="shared" si="508"/>
        <v>1320.2</v>
      </c>
      <c r="J1756" s="7">
        <f t="shared" si="497"/>
        <v>3265.9999999999995</v>
      </c>
      <c r="K1756" s="7">
        <f t="shared" si="498"/>
        <v>506.00000000000006</v>
      </c>
      <c r="L1756" s="7">
        <f t="shared" si="499"/>
        <v>1398.4</v>
      </c>
      <c r="M1756" s="7">
        <f t="shared" si="500"/>
        <v>3261.4</v>
      </c>
      <c r="N1756" s="7">
        <v>0</v>
      </c>
      <c r="O1756" s="7">
        <f t="shared" si="514"/>
        <v>9752</v>
      </c>
      <c r="P1756" s="7">
        <v>25</v>
      </c>
      <c r="Q1756" s="7">
        <v>0</v>
      </c>
      <c r="R1756" s="7">
        <v>0</v>
      </c>
      <c r="S1756" s="7">
        <v>0</v>
      </c>
      <c r="T1756" s="7">
        <v>100</v>
      </c>
      <c r="U1756" s="7">
        <f t="shared" si="502"/>
        <v>1289.4598750000005</v>
      </c>
      <c r="V1756" s="7">
        <v>0</v>
      </c>
      <c r="W1756" s="7">
        <f t="shared" si="513"/>
        <v>1414.4598750000005</v>
      </c>
      <c r="X1756" s="7">
        <f t="shared" si="515"/>
        <v>2718.6000000000004</v>
      </c>
      <c r="Y1756" s="7">
        <f t="shared" si="511"/>
        <v>6527.4</v>
      </c>
      <c r="Z1756" s="7">
        <f t="shared" si="506"/>
        <v>41866.940125000001</v>
      </c>
      <c r="AA1756" s="7" t="s">
        <v>223</v>
      </c>
      <c r="AB1756" s="7">
        <v>2022</v>
      </c>
    </row>
    <row r="1757" spans="1:28" x14ac:dyDescent="0.25">
      <c r="A1757" s="7">
        <v>61</v>
      </c>
      <c r="B1757" s="7" t="s">
        <v>823</v>
      </c>
      <c r="C1757" s="7" t="s">
        <v>102</v>
      </c>
      <c r="D1757" s="7" t="s">
        <v>94</v>
      </c>
      <c r="E1757" s="7" t="s">
        <v>32</v>
      </c>
      <c r="F1757" s="7" t="s">
        <v>100</v>
      </c>
      <c r="G1757" s="7">
        <v>30000</v>
      </c>
      <c r="H1757" s="7">
        <f t="shared" si="507"/>
        <v>28227</v>
      </c>
      <c r="I1757" s="7">
        <f t="shared" si="508"/>
        <v>861</v>
      </c>
      <c r="J1757" s="7">
        <f t="shared" si="497"/>
        <v>2130</v>
      </c>
      <c r="K1757" s="7">
        <f t="shared" si="498"/>
        <v>330.00000000000006</v>
      </c>
      <c r="L1757" s="7">
        <f t="shared" si="499"/>
        <v>912</v>
      </c>
      <c r="M1757" s="7">
        <f t="shared" si="500"/>
        <v>2127</v>
      </c>
      <c r="N1757" s="7">
        <v>0</v>
      </c>
      <c r="O1757" s="7">
        <f t="shared" si="514"/>
        <v>6360</v>
      </c>
      <c r="P1757" s="7">
        <v>25</v>
      </c>
      <c r="Q1757" s="7">
        <v>0</v>
      </c>
      <c r="R1757" s="7">
        <v>0</v>
      </c>
      <c r="S1757" s="7">
        <v>0</v>
      </c>
      <c r="T1757" s="7">
        <v>100</v>
      </c>
      <c r="U1757" s="7">
        <f t="shared" si="502"/>
        <v>0</v>
      </c>
      <c r="V1757" s="7">
        <v>0</v>
      </c>
      <c r="W1757" s="7">
        <f t="shared" si="513"/>
        <v>125</v>
      </c>
      <c r="X1757" s="7">
        <f t="shared" si="515"/>
        <v>1773</v>
      </c>
      <c r="Y1757" s="7">
        <f t="shared" si="511"/>
        <v>4257</v>
      </c>
      <c r="Z1757" s="7">
        <f t="shared" si="506"/>
        <v>28102</v>
      </c>
      <c r="AA1757" s="7" t="s">
        <v>223</v>
      </c>
      <c r="AB1757" s="7">
        <v>2022</v>
      </c>
    </row>
    <row r="1758" spans="1:28" x14ac:dyDescent="0.25">
      <c r="A1758" s="7">
        <v>62</v>
      </c>
      <c r="B1758" s="7" t="s">
        <v>824</v>
      </c>
      <c r="C1758" s="7" t="s">
        <v>103</v>
      </c>
      <c r="D1758" s="7" t="s">
        <v>22</v>
      </c>
      <c r="E1758" s="7" t="s">
        <v>32</v>
      </c>
      <c r="F1758" s="7" t="s">
        <v>100</v>
      </c>
      <c r="G1758" s="7">
        <v>36000</v>
      </c>
      <c r="H1758" s="7">
        <f t="shared" si="507"/>
        <v>33872.400000000001</v>
      </c>
      <c r="I1758" s="7">
        <f t="shared" si="508"/>
        <v>1033.2</v>
      </c>
      <c r="J1758" s="7">
        <f t="shared" si="497"/>
        <v>2555.9999999999995</v>
      </c>
      <c r="K1758" s="7">
        <f t="shared" si="498"/>
        <v>396.00000000000006</v>
      </c>
      <c r="L1758" s="7">
        <f t="shared" si="499"/>
        <v>1094.4000000000001</v>
      </c>
      <c r="M1758" s="7">
        <f t="shared" si="500"/>
        <v>2552.4</v>
      </c>
      <c r="N1758" s="7">
        <v>0</v>
      </c>
      <c r="O1758" s="7">
        <f t="shared" si="514"/>
        <v>7632</v>
      </c>
      <c r="P1758" s="7">
        <v>25</v>
      </c>
      <c r="Q1758" s="7">
        <v>0</v>
      </c>
      <c r="R1758" s="7">
        <v>0</v>
      </c>
      <c r="S1758" s="7">
        <v>0</v>
      </c>
      <c r="T1758" s="7">
        <v>100</v>
      </c>
      <c r="U1758" s="7">
        <f t="shared" si="502"/>
        <v>0</v>
      </c>
      <c r="V1758" s="7">
        <v>0</v>
      </c>
      <c r="W1758" s="7">
        <f t="shared" si="513"/>
        <v>125</v>
      </c>
      <c r="X1758" s="7">
        <f t="shared" si="515"/>
        <v>2127.6000000000004</v>
      </c>
      <c r="Y1758" s="7">
        <f t="shared" si="511"/>
        <v>5108.3999999999996</v>
      </c>
      <c r="Z1758" s="7">
        <f t="shared" si="506"/>
        <v>33747.4</v>
      </c>
      <c r="AA1758" s="7" t="s">
        <v>223</v>
      </c>
      <c r="AB1758" s="7">
        <v>2022</v>
      </c>
    </row>
    <row r="1759" spans="1:28" x14ac:dyDescent="0.25">
      <c r="A1759" s="7">
        <v>63</v>
      </c>
      <c r="B1759" s="7" t="s">
        <v>825</v>
      </c>
      <c r="C1759" s="7" t="s">
        <v>103</v>
      </c>
      <c r="D1759" s="7" t="s">
        <v>793</v>
      </c>
      <c r="E1759" s="7" t="s">
        <v>32</v>
      </c>
      <c r="F1759" s="7" t="s">
        <v>100</v>
      </c>
      <c r="G1759" s="7">
        <v>46000</v>
      </c>
      <c r="H1759" s="7">
        <f t="shared" si="507"/>
        <v>43281.4</v>
      </c>
      <c r="I1759" s="7">
        <f t="shared" si="508"/>
        <v>1320.2</v>
      </c>
      <c r="J1759" s="7">
        <f t="shared" si="497"/>
        <v>3265.9999999999995</v>
      </c>
      <c r="K1759" s="7">
        <f t="shared" si="498"/>
        <v>506.00000000000006</v>
      </c>
      <c r="L1759" s="7">
        <f t="shared" si="499"/>
        <v>1398.4</v>
      </c>
      <c r="M1759" s="7">
        <f t="shared" si="500"/>
        <v>3261.4</v>
      </c>
      <c r="N1759" s="7">
        <v>0</v>
      </c>
      <c r="O1759" s="7">
        <f t="shared" si="514"/>
        <v>9752</v>
      </c>
      <c r="P1759" s="7">
        <v>25</v>
      </c>
      <c r="Q1759" s="7">
        <v>0</v>
      </c>
      <c r="R1759" s="7">
        <v>0</v>
      </c>
      <c r="S1759" s="7">
        <v>0</v>
      </c>
      <c r="T1759" s="7">
        <v>100</v>
      </c>
      <c r="U1759" s="7">
        <f t="shared" si="502"/>
        <v>1289.4598750000005</v>
      </c>
      <c r="V1759" s="7">
        <v>0</v>
      </c>
      <c r="W1759" s="7">
        <f t="shared" si="513"/>
        <v>1414.4598750000005</v>
      </c>
      <c r="X1759" s="7">
        <f t="shared" si="515"/>
        <v>2718.6000000000004</v>
      </c>
      <c r="Y1759" s="7">
        <f t="shared" si="511"/>
        <v>6527.4</v>
      </c>
      <c r="Z1759" s="7">
        <f t="shared" si="506"/>
        <v>41866.940125000001</v>
      </c>
      <c r="AA1759" s="7" t="s">
        <v>223</v>
      </c>
      <c r="AB1759" s="7">
        <v>2022</v>
      </c>
    </row>
    <row r="1760" spans="1:28" x14ac:dyDescent="0.25">
      <c r="A1760" s="7">
        <v>64</v>
      </c>
      <c r="B1760" s="7" t="s">
        <v>179</v>
      </c>
      <c r="C1760" s="7" t="s">
        <v>103</v>
      </c>
      <c r="D1760" s="7" t="s">
        <v>800</v>
      </c>
      <c r="E1760" s="7" t="s">
        <v>32</v>
      </c>
      <c r="F1760" s="7" t="s">
        <v>100</v>
      </c>
      <c r="G1760" s="7">
        <v>30000</v>
      </c>
      <c r="H1760" s="7">
        <f t="shared" si="507"/>
        <v>28227</v>
      </c>
      <c r="I1760" s="7">
        <f t="shared" si="508"/>
        <v>861</v>
      </c>
      <c r="J1760" s="7">
        <f t="shared" si="497"/>
        <v>2130</v>
      </c>
      <c r="K1760" s="7">
        <f t="shared" si="498"/>
        <v>330.00000000000006</v>
      </c>
      <c r="L1760" s="7">
        <f t="shared" si="499"/>
        <v>912</v>
      </c>
      <c r="M1760" s="7">
        <f t="shared" si="500"/>
        <v>2127</v>
      </c>
      <c r="N1760" s="7">
        <v>0</v>
      </c>
      <c r="O1760" s="7">
        <f t="shared" si="501"/>
        <v>6360</v>
      </c>
      <c r="P1760" s="7">
        <v>25</v>
      </c>
      <c r="Q1760" s="7">
        <v>1000</v>
      </c>
      <c r="R1760" s="7">
        <v>0</v>
      </c>
      <c r="S1760" s="7">
        <v>0</v>
      </c>
      <c r="T1760" s="7">
        <v>100</v>
      </c>
      <c r="U1760" s="7">
        <f t="shared" si="502"/>
        <v>0</v>
      </c>
      <c r="V1760" s="7">
        <v>0</v>
      </c>
      <c r="W1760" s="7">
        <f t="shared" si="513"/>
        <v>1125</v>
      </c>
      <c r="X1760" s="7">
        <f t="shared" si="504"/>
        <v>1773</v>
      </c>
      <c r="Y1760" s="7">
        <f t="shared" si="511"/>
        <v>4257</v>
      </c>
      <c r="Z1760" s="7">
        <f t="shared" si="506"/>
        <v>27102</v>
      </c>
      <c r="AA1760" s="7" t="s">
        <v>223</v>
      </c>
      <c r="AB1760" s="7">
        <v>2022</v>
      </c>
    </row>
    <row r="1761" spans="1:28" x14ac:dyDescent="0.25">
      <c r="A1761" s="7">
        <v>65</v>
      </c>
      <c r="B1761" s="7" t="s">
        <v>180</v>
      </c>
      <c r="C1761" s="7" t="s">
        <v>103</v>
      </c>
      <c r="D1761" s="7" t="s">
        <v>22</v>
      </c>
      <c r="E1761" s="7" t="s">
        <v>32</v>
      </c>
      <c r="F1761" s="7" t="s">
        <v>100</v>
      </c>
      <c r="G1761" s="7">
        <v>36000</v>
      </c>
      <c r="H1761" s="7">
        <f t="shared" si="507"/>
        <v>32359.95</v>
      </c>
      <c r="I1761" s="7">
        <f t="shared" si="508"/>
        <v>1033.2</v>
      </c>
      <c r="J1761" s="7">
        <f t="shared" si="497"/>
        <v>2555.9999999999995</v>
      </c>
      <c r="K1761" s="7">
        <f t="shared" si="498"/>
        <v>396.00000000000006</v>
      </c>
      <c r="L1761" s="7">
        <f t="shared" si="499"/>
        <v>1094.4000000000001</v>
      </c>
      <c r="M1761" s="7">
        <f t="shared" si="500"/>
        <v>2552.4</v>
      </c>
      <c r="N1761" s="7">
        <v>1512.45</v>
      </c>
      <c r="O1761" s="7">
        <f t="shared" si="501"/>
        <v>9144.4500000000007</v>
      </c>
      <c r="P1761" s="7">
        <v>25</v>
      </c>
      <c r="Q1761" s="7">
        <v>0</v>
      </c>
      <c r="R1761" s="7">
        <v>411.35</v>
      </c>
      <c r="S1761" s="7">
        <v>0</v>
      </c>
      <c r="T1761" s="7">
        <v>100</v>
      </c>
      <c r="U1761" s="7">
        <f t="shared" si="502"/>
        <v>0</v>
      </c>
      <c r="V1761" s="7">
        <v>0</v>
      </c>
      <c r="W1761" s="7">
        <f t="shared" si="513"/>
        <v>536.35</v>
      </c>
      <c r="X1761" s="7">
        <f t="shared" si="504"/>
        <v>3640.05</v>
      </c>
      <c r="Y1761" s="7">
        <f t="shared" si="511"/>
        <v>5108.3999999999996</v>
      </c>
      <c r="Z1761" s="7">
        <f t="shared" si="506"/>
        <v>31823.599999999999</v>
      </c>
      <c r="AA1761" s="7" t="s">
        <v>223</v>
      </c>
      <c r="AB1761" s="7">
        <v>2022</v>
      </c>
    </row>
    <row r="1762" spans="1:28" x14ac:dyDescent="0.25">
      <c r="A1762" s="7">
        <v>66</v>
      </c>
      <c r="B1762" s="7" t="s">
        <v>181</v>
      </c>
      <c r="C1762" s="7" t="s">
        <v>103</v>
      </c>
      <c r="D1762" s="7" t="s">
        <v>6</v>
      </c>
      <c r="E1762" s="7" t="s">
        <v>52</v>
      </c>
      <c r="F1762" s="7" t="s">
        <v>100</v>
      </c>
      <c r="G1762" s="7">
        <v>36000</v>
      </c>
      <c r="H1762" s="7">
        <f t="shared" si="507"/>
        <v>33872.400000000001</v>
      </c>
      <c r="I1762" s="7">
        <f t="shared" si="508"/>
        <v>1033.2</v>
      </c>
      <c r="J1762" s="7">
        <f t="shared" ref="J1762:J1790" si="516">IF(G1762&lt;=325250,G1762*7.1%,23092.75)</f>
        <v>2555.9999999999995</v>
      </c>
      <c r="K1762" s="7">
        <f t="shared" ref="K1762:K1790" si="517">IF(G1762&lt;=65050,G1762*1.1%,715.55)</f>
        <v>396.00000000000006</v>
      </c>
      <c r="L1762" s="7">
        <f t="shared" ref="L1762:L1790" si="518">IF(G1762&lt;=162625,G1762*3.04%,4943.8)</f>
        <v>1094.4000000000001</v>
      </c>
      <c r="M1762" s="7">
        <f t="shared" ref="M1762:M1790" si="519">IF(G1762&lt;=162625,G1762*7.09%,11530.11)</f>
        <v>2552.4</v>
      </c>
      <c r="N1762" s="7">
        <v>0</v>
      </c>
      <c r="O1762" s="7">
        <f t="shared" ref="O1762:O1790" si="520">+I1762+J1762+K1762+L1762+M1762+N1762</f>
        <v>7632</v>
      </c>
      <c r="P1762" s="7">
        <v>25</v>
      </c>
      <c r="Q1762" s="7">
        <v>0</v>
      </c>
      <c r="R1762" s="7">
        <v>90.62</v>
      </c>
      <c r="S1762" s="7">
        <v>0</v>
      </c>
      <c r="T1762" s="7">
        <v>100</v>
      </c>
      <c r="U1762" s="7">
        <f t="shared" ref="U1762:U1782" si="521">IF((H1762*12)&gt;867123.01,(79776+(((H1762*12)-867123.01)*0.25))/12,IF((H1762*12)&gt;624329.01,(31216+(((H1762*12)-624329.01)*0.2))/12,IF((H1762*12)&gt;416220.01,(((H1762*12)-416220.01)*0.15)/12,0)))</f>
        <v>0</v>
      </c>
      <c r="V1762" s="7">
        <v>0</v>
      </c>
      <c r="W1762" s="7">
        <f t="shared" si="513"/>
        <v>215.62</v>
      </c>
      <c r="X1762" s="7">
        <f t="shared" ref="X1762:X1769" si="522">+I1762+L1762+N1762</f>
        <v>2127.6000000000004</v>
      </c>
      <c r="Y1762" s="7">
        <f t="shared" si="511"/>
        <v>5108.3999999999996</v>
      </c>
      <c r="Z1762" s="7">
        <f t="shared" ref="Z1762:Z1782" si="523">+G1762-(W1762+X1762)</f>
        <v>33656.78</v>
      </c>
      <c r="AA1762" s="7" t="s">
        <v>223</v>
      </c>
      <c r="AB1762" s="7">
        <v>2022</v>
      </c>
    </row>
    <row r="1763" spans="1:28" x14ac:dyDescent="0.25">
      <c r="A1763" s="7">
        <v>67</v>
      </c>
      <c r="B1763" s="7" t="s">
        <v>183</v>
      </c>
      <c r="C1763" s="7" t="s">
        <v>103</v>
      </c>
      <c r="D1763" s="7" t="s">
        <v>22</v>
      </c>
      <c r="E1763" s="7" t="s">
        <v>52</v>
      </c>
      <c r="F1763" s="7" t="s">
        <v>100</v>
      </c>
      <c r="G1763" s="7">
        <v>36000</v>
      </c>
      <c r="H1763" s="7">
        <f t="shared" ref="H1763:H1790" si="524">+G1763-(I1763+L1763+N1763)</f>
        <v>33872.400000000001</v>
      </c>
      <c r="I1763" s="7">
        <f t="shared" ref="I1763:I1790" si="525">IF(G1763&lt;=325250,G1763*2.87%,9334.68)</f>
        <v>1033.2</v>
      </c>
      <c r="J1763" s="7">
        <f t="shared" si="516"/>
        <v>2555.9999999999995</v>
      </c>
      <c r="K1763" s="7">
        <f t="shared" si="517"/>
        <v>396.00000000000006</v>
      </c>
      <c r="L1763" s="7">
        <f t="shared" si="518"/>
        <v>1094.4000000000001</v>
      </c>
      <c r="M1763" s="7">
        <f t="shared" si="519"/>
        <v>2552.4</v>
      </c>
      <c r="N1763" s="7">
        <v>0</v>
      </c>
      <c r="O1763" s="7">
        <f t="shared" si="520"/>
        <v>7632</v>
      </c>
      <c r="P1763" s="7">
        <v>25</v>
      </c>
      <c r="Q1763" s="7">
        <v>0</v>
      </c>
      <c r="R1763" s="7">
        <v>380.72</v>
      </c>
      <c r="S1763" s="7">
        <v>0</v>
      </c>
      <c r="T1763" s="7">
        <v>100</v>
      </c>
      <c r="U1763" s="7">
        <f t="shared" si="521"/>
        <v>0</v>
      </c>
      <c r="V1763" s="7">
        <v>0</v>
      </c>
      <c r="W1763" s="7">
        <f t="shared" si="513"/>
        <v>505.72</v>
      </c>
      <c r="X1763" s="7">
        <f t="shared" si="522"/>
        <v>2127.6000000000004</v>
      </c>
      <c r="Y1763" s="7">
        <f t="shared" si="511"/>
        <v>5108.3999999999996</v>
      </c>
      <c r="Z1763" s="7">
        <f t="shared" si="523"/>
        <v>33366.68</v>
      </c>
      <c r="AA1763" s="7" t="s">
        <v>223</v>
      </c>
      <c r="AB1763" s="7">
        <v>2022</v>
      </c>
    </row>
    <row r="1764" spans="1:28" x14ac:dyDescent="0.25">
      <c r="A1764" s="7">
        <v>68</v>
      </c>
      <c r="B1764" s="7" t="s">
        <v>185</v>
      </c>
      <c r="C1764" s="7" t="s">
        <v>103</v>
      </c>
      <c r="D1764" s="7" t="s">
        <v>22</v>
      </c>
      <c r="E1764" s="7" t="s">
        <v>789</v>
      </c>
      <c r="F1764" s="7" t="s">
        <v>100</v>
      </c>
      <c r="G1764" s="7">
        <v>46000</v>
      </c>
      <c r="H1764" s="7">
        <f t="shared" si="524"/>
        <v>43281.4</v>
      </c>
      <c r="I1764" s="7">
        <f t="shared" si="525"/>
        <v>1320.2</v>
      </c>
      <c r="J1764" s="7">
        <f t="shared" si="516"/>
        <v>3265.9999999999995</v>
      </c>
      <c r="K1764" s="7">
        <f t="shared" si="517"/>
        <v>506.00000000000006</v>
      </c>
      <c r="L1764" s="7">
        <f t="shared" si="518"/>
        <v>1398.4</v>
      </c>
      <c r="M1764" s="7">
        <f t="shared" si="519"/>
        <v>3261.4</v>
      </c>
      <c r="N1764" s="7">
        <v>0</v>
      </c>
      <c r="O1764" s="7">
        <f t="shared" si="520"/>
        <v>9752</v>
      </c>
      <c r="P1764" s="7">
        <v>25</v>
      </c>
      <c r="Q1764" s="7">
        <v>200</v>
      </c>
      <c r="R1764" s="7">
        <v>313.66000000000003</v>
      </c>
      <c r="S1764" s="7">
        <v>0</v>
      </c>
      <c r="T1764" s="7">
        <v>100</v>
      </c>
      <c r="U1764" s="7">
        <f t="shared" si="521"/>
        <v>1289.4598750000005</v>
      </c>
      <c r="V1764" s="7">
        <v>0</v>
      </c>
      <c r="W1764" s="7">
        <f t="shared" si="513"/>
        <v>1928.1198750000005</v>
      </c>
      <c r="X1764" s="7">
        <f t="shared" si="522"/>
        <v>2718.6000000000004</v>
      </c>
      <c r="Y1764" s="7">
        <f t="shared" si="511"/>
        <v>6527.4</v>
      </c>
      <c r="Z1764" s="7">
        <f t="shared" si="523"/>
        <v>41353.280124999997</v>
      </c>
      <c r="AA1764" s="7" t="s">
        <v>223</v>
      </c>
      <c r="AB1764" s="7">
        <v>2022</v>
      </c>
    </row>
    <row r="1765" spans="1:28" x14ac:dyDescent="0.25">
      <c r="A1765" s="7">
        <v>69</v>
      </c>
      <c r="B1765" s="7" t="s">
        <v>186</v>
      </c>
      <c r="C1765" s="7" t="s">
        <v>102</v>
      </c>
      <c r="D1765" s="7" t="s">
        <v>17</v>
      </c>
      <c r="E1765" s="7" t="s">
        <v>42</v>
      </c>
      <c r="F1765" s="7" t="s">
        <v>100</v>
      </c>
      <c r="G1765" s="7">
        <v>36000</v>
      </c>
      <c r="H1765" s="7">
        <f t="shared" si="524"/>
        <v>33872.400000000001</v>
      </c>
      <c r="I1765" s="7">
        <f t="shared" si="525"/>
        <v>1033.2</v>
      </c>
      <c r="J1765" s="7">
        <f t="shared" si="516"/>
        <v>2555.9999999999995</v>
      </c>
      <c r="K1765" s="7">
        <f t="shared" si="517"/>
        <v>396.00000000000006</v>
      </c>
      <c r="L1765" s="7">
        <f t="shared" si="518"/>
        <v>1094.4000000000001</v>
      </c>
      <c r="M1765" s="7">
        <f t="shared" si="519"/>
        <v>2552.4</v>
      </c>
      <c r="N1765" s="7">
        <v>0</v>
      </c>
      <c r="O1765" s="7">
        <f t="shared" si="520"/>
        <v>7632</v>
      </c>
      <c r="P1765" s="7">
        <v>25</v>
      </c>
      <c r="Q1765" s="7">
        <v>0</v>
      </c>
      <c r="R1765" s="7">
        <v>361.85</v>
      </c>
      <c r="S1765" s="7">
        <v>0</v>
      </c>
      <c r="T1765" s="7">
        <v>100</v>
      </c>
      <c r="U1765" s="7">
        <f t="shared" si="521"/>
        <v>0</v>
      </c>
      <c r="V1765" s="7">
        <v>0</v>
      </c>
      <c r="W1765" s="7">
        <f t="shared" si="513"/>
        <v>486.85</v>
      </c>
      <c r="X1765" s="7">
        <f t="shared" si="522"/>
        <v>2127.6000000000004</v>
      </c>
      <c r="Y1765" s="7">
        <f t="shared" si="511"/>
        <v>5108.3999999999996</v>
      </c>
      <c r="Z1765" s="7">
        <f t="shared" si="523"/>
        <v>33385.550000000003</v>
      </c>
      <c r="AA1765" s="7" t="s">
        <v>223</v>
      </c>
      <c r="AB1765" s="7">
        <v>2022</v>
      </c>
    </row>
    <row r="1766" spans="1:28" x14ac:dyDescent="0.25">
      <c r="A1766" s="7">
        <v>70</v>
      </c>
      <c r="B1766" s="7" t="s">
        <v>188</v>
      </c>
      <c r="C1766" s="7" t="s">
        <v>102</v>
      </c>
      <c r="D1766" s="7" t="s">
        <v>10</v>
      </c>
      <c r="E1766" s="7" t="s">
        <v>33</v>
      </c>
      <c r="F1766" s="7" t="s">
        <v>100</v>
      </c>
      <c r="G1766" s="7">
        <v>36000</v>
      </c>
      <c r="H1766" s="7">
        <f t="shared" si="524"/>
        <v>30847.5</v>
      </c>
      <c r="I1766" s="7">
        <f t="shared" si="525"/>
        <v>1033.2</v>
      </c>
      <c r="J1766" s="7">
        <f t="shared" si="516"/>
        <v>2555.9999999999995</v>
      </c>
      <c r="K1766" s="7">
        <f t="shared" si="517"/>
        <v>396.00000000000006</v>
      </c>
      <c r="L1766" s="7">
        <f t="shared" si="518"/>
        <v>1094.4000000000001</v>
      </c>
      <c r="M1766" s="7">
        <f t="shared" si="519"/>
        <v>2552.4</v>
      </c>
      <c r="N1766" s="7">
        <v>3024.9</v>
      </c>
      <c r="O1766" s="7">
        <f t="shared" si="520"/>
        <v>10656.9</v>
      </c>
      <c r="P1766" s="7">
        <v>25</v>
      </c>
      <c r="Q1766" s="7">
        <v>0</v>
      </c>
      <c r="R1766" s="7">
        <v>420.12</v>
      </c>
      <c r="S1766" s="7">
        <v>0</v>
      </c>
      <c r="T1766" s="7">
        <v>100</v>
      </c>
      <c r="U1766" s="7">
        <f t="shared" si="521"/>
        <v>0</v>
      </c>
      <c r="V1766" s="7">
        <v>0</v>
      </c>
      <c r="W1766" s="7">
        <f t="shared" si="513"/>
        <v>545.12</v>
      </c>
      <c r="X1766" s="7">
        <f t="shared" si="522"/>
        <v>5152.5</v>
      </c>
      <c r="Y1766" s="7">
        <f t="shared" si="511"/>
        <v>5108.3999999999996</v>
      </c>
      <c r="Z1766" s="7">
        <f t="shared" si="523"/>
        <v>30302.38</v>
      </c>
      <c r="AA1766" s="7" t="s">
        <v>223</v>
      </c>
      <c r="AB1766" s="7">
        <v>2022</v>
      </c>
    </row>
    <row r="1767" spans="1:28" x14ac:dyDescent="0.25">
      <c r="A1767" s="7">
        <v>71</v>
      </c>
      <c r="B1767" s="7" t="s">
        <v>190</v>
      </c>
      <c r="C1767" s="7" t="s">
        <v>102</v>
      </c>
      <c r="D1767" s="7" t="s">
        <v>801</v>
      </c>
      <c r="E1767" s="7" t="s">
        <v>38</v>
      </c>
      <c r="F1767" s="7" t="s">
        <v>100</v>
      </c>
      <c r="G1767" s="7">
        <v>36000</v>
      </c>
      <c r="H1767" s="7">
        <f t="shared" si="524"/>
        <v>33872.400000000001</v>
      </c>
      <c r="I1767" s="7">
        <f t="shared" si="525"/>
        <v>1033.2</v>
      </c>
      <c r="J1767" s="7">
        <f t="shared" si="516"/>
        <v>2555.9999999999995</v>
      </c>
      <c r="K1767" s="7">
        <f t="shared" si="517"/>
        <v>396.00000000000006</v>
      </c>
      <c r="L1767" s="7">
        <f t="shared" si="518"/>
        <v>1094.4000000000001</v>
      </c>
      <c r="M1767" s="7">
        <f t="shared" si="519"/>
        <v>2552.4</v>
      </c>
      <c r="N1767" s="7">
        <v>0</v>
      </c>
      <c r="O1767" s="7">
        <f t="shared" si="520"/>
        <v>7632</v>
      </c>
      <c r="P1767" s="7">
        <v>25</v>
      </c>
      <c r="Q1767" s="7">
        <v>6490.89</v>
      </c>
      <c r="R1767" s="7">
        <v>320.10000000000002</v>
      </c>
      <c r="S1767" s="7">
        <v>0</v>
      </c>
      <c r="T1767" s="7">
        <v>100</v>
      </c>
      <c r="U1767" s="7">
        <f t="shared" si="521"/>
        <v>0</v>
      </c>
      <c r="V1767" s="7">
        <v>0</v>
      </c>
      <c r="W1767" s="7">
        <f t="shared" si="513"/>
        <v>6935.9900000000007</v>
      </c>
      <c r="X1767" s="7">
        <f t="shared" si="522"/>
        <v>2127.6000000000004</v>
      </c>
      <c r="Y1767" s="7">
        <f t="shared" si="511"/>
        <v>5108.3999999999996</v>
      </c>
      <c r="Z1767" s="7">
        <f t="shared" si="523"/>
        <v>26936.41</v>
      </c>
      <c r="AA1767" s="7" t="s">
        <v>223</v>
      </c>
      <c r="AB1767" s="7">
        <v>2022</v>
      </c>
    </row>
    <row r="1768" spans="1:28" x14ac:dyDescent="0.25">
      <c r="A1768" s="7">
        <v>72</v>
      </c>
      <c r="B1768" s="7" t="s">
        <v>802</v>
      </c>
      <c r="C1768" s="7" t="s">
        <v>103</v>
      </c>
      <c r="D1768" s="7" t="s">
        <v>22</v>
      </c>
      <c r="E1768" s="7" t="s">
        <v>54</v>
      </c>
      <c r="F1768" s="7" t="s">
        <v>100</v>
      </c>
      <c r="G1768" s="7">
        <v>30000</v>
      </c>
      <c r="H1768" s="7">
        <f t="shared" si="524"/>
        <v>28227</v>
      </c>
      <c r="I1768" s="7">
        <f t="shared" si="525"/>
        <v>861</v>
      </c>
      <c r="J1768" s="7">
        <f t="shared" si="516"/>
        <v>2130</v>
      </c>
      <c r="K1768" s="7">
        <f t="shared" si="517"/>
        <v>330.00000000000006</v>
      </c>
      <c r="L1768" s="7">
        <f t="shared" si="518"/>
        <v>912</v>
      </c>
      <c r="M1768" s="7">
        <f t="shared" si="519"/>
        <v>2127</v>
      </c>
      <c r="N1768" s="7">
        <v>0</v>
      </c>
      <c r="O1768" s="7">
        <f t="shared" si="520"/>
        <v>6360</v>
      </c>
      <c r="P1768" s="7">
        <v>25</v>
      </c>
      <c r="Q1768" s="7">
        <v>0</v>
      </c>
      <c r="R1768" s="7">
        <v>0</v>
      </c>
      <c r="S1768" s="7">
        <v>0</v>
      </c>
      <c r="T1768" s="7">
        <v>100</v>
      </c>
      <c r="U1768" s="7">
        <f t="shared" si="521"/>
        <v>0</v>
      </c>
      <c r="V1768" s="7">
        <v>0</v>
      </c>
      <c r="W1768" s="7">
        <f t="shared" si="513"/>
        <v>125</v>
      </c>
      <c r="X1768" s="7">
        <f t="shared" si="522"/>
        <v>1773</v>
      </c>
      <c r="Y1768" s="7">
        <f t="shared" si="511"/>
        <v>4257</v>
      </c>
      <c r="Z1768" s="7">
        <f t="shared" si="523"/>
        <v>28102</v>
      </c>
      <c r="AA1768" s="7" t="s">
        <v>223</v>
      </c>
      <c r="AB1768" s="7">
        <v>2022</v>
      </c>
    </row>
    <row r="1769" spans="1:28" x14ac:dyDescent="0.25">
      <c r="A1769" s="7">
        <v>73</v>
      </c>
      <c r="B1769" s="7" t="s">
        <v>193</v>
      </c>
      <c r="C1769" s="7" t="s">
        <v>103</v>
      </c>
      <c r="D1769" s="7" t="s">
        <v>22</v>
      </c>
      <c r="E1769" s="7" t="s">
        <v>54</v>
      </c>
      <c r="F1769" s="7" t="s">
        <v>100</v>
      </c>
      <c r="G1769" s="7">
        <v>30000</v>
      </c>
      <c r="H1769" s="7">
        <f t="shared" si="524"/>
        <v>26714.55</v>
      </c>
      <c r="I1769" s="7">
        <f t="shared" si="525"/>
        <v>861</v>
      </c>
      <c r="J1769" s="7">
        <f t="shared" si="516"/>
        <v>2130</v>
      </c>
      <c r="K1769" s="7">
        <f t="shared" si="517"/>
        <v>330.00000000000006</v>
      </c>
      <c r="L1769" s="7">
        <f t="shared" si="518"/>
        <v>912</v>
      </c>
      <c r="M1769" s="7">
        <f t="shared" si="519"/>
        <v>2127</v>
      </c>
      <c r="N1769" s="7">
        <v>1512.45</v>
      </c>
      <c r="O1769" s="7">
        <f t="shared" si="520"/>
        <v>7872.45</v>
      </c>
      <c r="P1769" s="7">
        <v>25</v>
      </c>
      <c r="Q1769" s="7">
        <v>200</v>
      </c>
      <c r="R1769" s="7">
        <v>0</v>
      </c>
      <c r="S1769" s="7">
        <v>0</v>
      </c>
      <c r="T1769" s="7">
        <v>100</v>
      </c>
      <c r="U1769" s="7">
        <f t="shared" si="521"/>
        <v>0</v>
      </c>
      <c r="V1769" s="7">
        <v>0</v>
      </c>
      <c r="W1769" s="7">
        <f t="shared" si="513"/>
        <v>325</v>
      </c>
      <c r="X1769" s="7">
        <f t="shared" si="522"/>
        <v>3285.45</v>
      </c>
      <c r="Y1769" s="7">
        <f t="shared" si="511"/>
        <v>4257</v>
      </c>
      <c r="Z1769" s="7">
        <f t="shared" si="523"/>
        <v>26389.55</v>
      </c>
      <c r="AA1769" s="7" t="s">
        <v>223</v>
      </c>
      <c r="AB1769" s="7">
        <v>2022</v>
      </c>
    </row>
    <row r="1770" spans="1:28" x14ac:dyDescent="0.25">
      <c r="A1770" s="7">
        <v>74</v>
      </c>
      <c r="B1770" s="7" t="s">
        <v>197</v>
      </c>
      <c r="C1770" s="7" t="s">
        <v>103</v>
      </c>
      <c r="D1770" s="7" t="s">
        <v>94</v>
      </c>
      <c r="E1770" s="7" t="s">
        <v>54</v>
      </c>
      <c r="F1770" s="7" t="s">
        <v>100</v>
      </c>
      <c r="G1770" s="7">
        <v>20000</v>
      </c>
      <c r="H1770" s="7">
        <f t="shared" si="524"/>
        <v>18818</v>
      </c>
      <c r="I1770" s="7">
        <f t="shared" si="525"/>
        <v>574</v>
      </c>
      <c r="J1770" s="7">
        <f t="shared" si="516"/>
        <v>1419.9999999999998</v>
      </c>
      <c r="K1770" s="7">
        <f t="shared" si="517"/>
        <v>220.00000000000003</v>
      </c>
      <c r="L1770" s="7">
        <f t="shared" si="518"/>
        <v>608</v>
      </c>
      <c r="M1770" s="7">
        <f t="shared" si="519"/>
        <v>1418</v>
      </c>
      <c r="N1770" s="7">
        <v>0</v>
      </c>
      <c r="O1770" s="7">
        <f t="shared" si="520"/>
        <v>4240</v>
      </c>
      <c r="P1770" s="7">
        <v>25</v>
      </c>
      <c r="Q1770" s="7">
        <v>0</v>
      </c>
      <c r="R1770" s="7">
        <v>0</v>
      </c>
      <c r="S1770" s="7">
        <v>0</v>
      </c>
      <c r="T1770" s="7">
        <v>100</v>
      </c>
      <c r="U1770" s="7">
        <f t="shared" si="521"/>
        <v>0</v>
      </c>
      <c r="V1770" s="7">
        <v>0</v>
      </c>
      <c r="W1770" s="7">
        <f t="shared" si="513"/>
        <v>125</v>
      </c>
      <c r="X1770" s="7">
        <v>1182</v>
      </c>
      <c r="Y1770" s="7">
        <f t="shared" si="511"/>
        <v>2838</v>
      </c>
      <c r="Z1770" s="7">
        <f t="shared" si="523"/>
        <v>18693</v>
      </c>
      <c r="AA1770" s="7" t="s">
        <v>223</v>
      </c>
      <c r="AB1770" s="7">
        <v>2022</v>
      </c>
    </row>
    <row r="1771" spans="1:28" x14ac:dyDescent="0.25">
      <c r="A1771" s="7">
        <v>75</v>
      </c>
      <c r="B1771" s="7" t="s">
        <v>198</v>
      </c>
      <c r="C1771" s="7" t="s">
        <v>103</v>
      </c>
      <c r="D1771" s="7" t="s">
        <v>22</v>
      </c>
      <c r="E1771" s="7" t="s">
        <v>54</v>
      </c>
      <c r="F1771" s="7" t="s">
        <v>100</v>
      </c>
      <c r="G1771" s="7">
        <v>30000</v>
      </c>
      <c r="H1771" s="7">
        <f t="shared" si="524"/>
        <v>28227</v>
      </c>
      <c r="I1771" s="7">
        <f t="shared" si="525"/>
        <v>861</v>
      </c>
      <c r="J1771" s="7">
        <f t="shared" si="516"/>
        <v>2130</v>
      </c>
      <c r="K1771" s="7">
        <f t="shared" si="517"/>
        <v>330.00000000000006</v>
      </c>
      <c r="L1771" s="7">
        <f t="shared" si="518"/>
        <v>912</v>
      </c>
      <c r="M1771" s="7">
        <f t="shared" si="519"/>
        <v>2127</v>
      </c>
      <c r="N1771" s="7">
        <v>0</v>
      </c>
      <c r="O1771" s="7">
        <f t="shared" si="520"/>
        <v>6360</v>
      </c>
      <c r="P1771" s="7">
        <v>25</v>
      </c>
      <c r="Q1771" s="7">
        <v>2733.44</v>
      </c>
      <c r="R1771" s="7">
        <v>0</v>
      </c>
      <c r="S1771" s="7">
        <v>0</v>
      </c>
      <c r="T1771" s="7">
        <v>100</v>
      </c>
      <c r="U1771" s="7">
        <f t="shared" si="521"/>
        <v>0</v>
      </c>
      <c r="V1771" s="7">
        <v>0</v>
      </c>
      <c r="W1771" s="7">
        <f t="shared" si="513"/>
        <v>2858.44</v>
      </c>
      <c r="X1771" s="7">
        <f t="shared" ref="X1771:X1790" si="526">+I1771+L1771+N1771</f>
        <v>1773</v>
      </c>
      <c r="Y1771" s="7">
        <f t="shared" si="511"/>
        <v>4257</v>
      </c>
      <c r="Z1771" s="7">
        <f t="shared" si="523"/>
        <v>25368.559999999998</v>
      </c>
      <c r="AA1771" s="7" t="s">
        <v>223</v>
      </c>
      <c r="AB1771" s="7">
        <v>2022</v>
      </c>
    </row>
    <row r="1772" spans="1:28" x14ac:dyDescent="0.25">
      <c r="A1772" s="7">
        <v>76</v>
      </c>
      <c r="B1772" s="7" t="s">
        <v>199</v>
      </c>
      <c r="C1772" s="7" t="s">
        <v>103</v>
      </c>
      <c r="D1772" s="7" t="s">
        <v>10</v>
      </c>
      <c r="E1772" s="7" t="s">
        <v>54</v>
      </c>
      <c r="F1772" s="7" t="s">
        <v>100</v>
      </c>
      <c r="G1772" s="7">
        <v>30000</v>
      </c>
      <c r="H1772" s="7">
        <f t="shared" si="524"/>
        <v>28227</v>
      </c>
      <c r="I1772" s="7">
        <f t="shared" si="525"/>
        <v>861</v>
      </c>
      <c r="J1772" s="7">
        <f t="shared" si="516"/>
        <v>2130</v>
      </c>
      <c r="K1772" s="7">
        <f t="shared" si="517"/>
        <v>330.00000000000006</v>
      </c>
      <c r="L1772" s="7">
        <f t="shared" si="518"/>
        <v>912</v>
      </c>
      <c r="M1772" s="7">
        <f t="shared" si="519"/>
        <v>2127</v>
      </c>
      <c r="N1772" s="7">
        <v>0</v>
      </c>
      <c r="O1772" s="7">
        <f t="shared" si="520"/>
        <v>6360</v>
      </c>
      <c r="P1772" s="7">
        <v>25</v>
      </c>
      <c r="Q1772" s="7">
        <v>0</v>
      </c>
      <c r="R1772" s="7">
        <v>0</v>
      </c>
      <c r="S1772" s="7">
        <v>0</v>
      </c>
      <c r="T1772" s="7">
        <v>100</v>
      </c>
      <c r="U1772" s="7">
        <f t="shared" si="521"/>
        <v>0</v>
      </c>
      <c r="V1772" s="7">
        <v>0</v>
      </c>
      <c r="W1772" s="7">
        <f t="shared" si="513"/>
        <v>125</v>
      </c>
      <c r="X1772" s="7">
        <f t="shared" si="526"/>
        <v>1773</v>
      </c>
      <c r="Y1772" s="7">
        <f t="shared" si="511"/>
        <v>4257</v>
      </c>
      <c r="Z1772" s="7">
        <f t="shared" si="523"/>
        <v>28102</v>
      </c>
      <c r="AA1772" s="7" t="s">
        <v>223</v>
      </c>
      <c r="AB1772" s="7">
        <v>2022</v>
      </c>
    </row>
    <row r="1773" spans="1:28" x14ac:dyDescent="0.25">
      <c r="A1773" s="7">
        <v>77</v>
      </c>
      <c r="B1773" s="7" t="s">
        <v>200</v>
      </c>
      <c r="C1773" s="7" t="s">
        <v>103</v>
      </c>
      <c r="D1773" s="7" t="s">
        <v>19</v>
      </c>
      <c r="E1773" s="7" t="s">
        <v>60</v>
      </c>
      <c r="F1773" s="7" t="s">
        <v>100</v>
      </c>
      <c r="G1773" s="7">
        <v>35000</v>
      </c>
      <c r="H1773" s="7">
        <f t="shared" si="524"/>
        <v>32931.5</v>
      </c>
      <c r="I1773" s="7">
        <f t="shared" si="525"/>
        <v>1004.5</v>
      </c>
      <c r="J1773" s="7">
        <f t="shared" si="516"/>
        <v>2485</v>
      </c>
      <c r="K1773" s="7">
        <f t="shared" si="517"/>
        <v>385.00000000000006</v>
      </c>
      <c r="L1773" s="7">
        <f t="shared" si="518"/>
        <v>1064</v>
      </c>
      <c r="M1773" s="7">
        <f t="shared" si="519"/>
        <v>2481.5</v>
      </c>
      <c r="N1773" s="7">
        <v>0</v>
      </c>
      <c r="O1773" s="7">
        <f t="shared" si="520"/>
        <v>7420</v>
      </c>
      <c r="P1773" s="7">
        <v>25</v>
      </c>
      <c r="Q1773" s="7">
        <v>6690.59</v>
      </c>
      <c r="R1773" s="7">
        <v>416.32</v>
      </c>
      <c r="S1773" s="7">
        <v>0</v>
      </c>
      <c r="T1773" s="7">
        <v>100</v>
      </c>
      <c r="U1773" s="7">
        <f t="shared" si="521"/>
        <v>0</v>
      </c>
      <c r="V1773" s="7">
        <v>0</v>
      </c>
      <c r="W1773" s="7">
        <f t="shared" si="513"/>
        <v>7231.91</v>
      </c>
      <c r="X1773" s="7">
        <f t="shared" si="526"/>
        <v>2068.5</v>
      </c>
      <c r="Y1773" s="7">
        <f t="shared" si="511"/>
        <v>4966.5</v>
      </c>
      <c r="Z1773" s="7">
        <f t="shared" si="523"/>
        <v>25699.59</v>
      </c>
      <c r="AA1773" s="7" t="s">
        <v>223</v>
      </c>
      <c r="AB1773" s="7">
        <v>2022</v>
      </c>
    </row>
    <row r="1774" spans="1:28" x14ac:dyDescent="0.25">
      <c r="A1774" s="7">
        <v>78</v>
      </c>
      <c r="B1774" s="7" t="s">
        <v>201</v>
      </c>
      <c r="C1774" s="7" t="s">
        <v>102</v>
      </c>
      <c r="D1774" s="7" t="s">
        <v>22</v>
      </c>
      <c r="E1774" s="7" t="s">
        <v>37</v>
      </c>
      <c r="F1774" s="7" t="s">
        <v>100</v>
      </c>
      <c r="G1774" s="7">
        <v>20000</v>
      </c>
      <c r="H1774" s="7">
        <f t="shared" si="524"/>
        <v>18818</v>
      </c>
      <c r="I1774" s="7">
        <f t="shared" si="525"/>
        <v>574</v>
      </c>
      <c r="J1774" s="7">
        <f t="shared" si="516"/>
        <v>1419.9999999999998</v>
      </c>
      <c r="K1774" s="7">
        <f t="shared" si="517"/>
        <v>220.00000000000003</v>
      </c>
      <c r="L1774" s="7">
        <f t="shared" si="518"/>
        <v>608</v>
      </c>
      <c r="M1774" s="7">
        <f t="shared" si="519"/>
        <v>1418</v>
      </c>
      <c r="N1774" s="7">
        <v>0</v>
      </c>
      <c r="O1774" s="7">
        <f t="shared" si="520"/>
        <v>4240</v>
      </c>
      <c r="P1774" s="7">
        <v>25</v>
      </c>
      <c r="Q1774" s="7">
        <v>1625.49</v>
      </c>
      <c r="R1774" s="7">
        <v>0</v>
      </c>
      <c r="S1774" s="7">
        <v>0</v>
      </c>
      <c r="T1774" s="7">
        <v>100</v>
      </c>
      <c r="U1774" s="7">
        <f t="shared" si="521"/>
        <v>0</v>
      </c>
      <c r="V1774" s="7">
        <v>0</v>
      </c>
      <c r="W1774" s="7">
        <f t="shared" si="513"/>
        <v>1750.49</v>
      </c>
      <c r="X1774" s="7">
        <f t="shared" si="526"/>
        <v>1182</v>
      </c>
      <c r="Y1774" s="7">
        <f t="shared" si="511"/>
        <v>2838</v>
      </c>
      <c r="Z1774" s="7">
        <f t="shared" si="523"/>
        <v>17067.510000000002</v>
      </c>
      <c r="AA1774" s="7" t="s">
        <v>223</v>
      </c>
      <c r="AB1774" s="7">
        <v>2022</v>
      </c>
    </row>
    <row r="1775" spans="1:28" x14ac:dyDescent="0.25">
      <c r="A1775" s="7">
        <v>79</v>
      </c>
      <c r="B1775" s="7" t="s">
        <v>202</v>
      </c>
      <c r="C1775" s="7" t="s">
        <v>102</v>
      </c>
      <c r="D1775" s="7" t="s">
        <v>22</v>
      </c>
      <c r="E1775" s="7" t="s">
        <v>37</v>
      </c>
      <c r="F1775" s="7" t="s">
        <v>100</v>
      </c>
      <c r="G1775" s="7">
        <v>20000</v>
      </c>
      <c r="H1775" s="7">
        <f t="shared" si="524"/>
        <v>18818</v>
      </c>
      <c r="I1775" s="7">
        <f t="shared" si="525"/>
        <v>574</v>
      </c>
      <c r="J1775" s="7">
        <f t="shared" si="516"/>
        <v>1419.9999999999998</v>
      </c>
      <c r="K1775" s="7">
        <f t="shared" si="517"/>
        <v>220.00000000000003</v>
      </c>
      <c r="L1775" s="7">
        <f t="shared" si="518"/>
        <v>608</v>
      </c>
      <c r="M1775" s="7">
        <f t="shared" si="519"/>
        <v>1418</v>
      </c>
      <c r="N1775" s="7">
        <v>0</v>
      </c>
      <c r="O1775" s="7">
        <f t="shared" si="520"/>
        <v>4240</v>
      </c>
      <c r="P1775" s="7">
        <v>25</v>
      </c>
      <c r="Q1775" s="7">
        <v>1138.06</v>
      </c>
      <c r="R1775" s="7">
        <v>0</v>
      </c>
      <c r="S1775" s="7">
        <v>0</v>
      </c>
      <c r="T1775" s="7">
        <v>100</v>
      </c>
      <c r="U1775" s="7">
        <f t="shared" si="521"/>
        <v>0</v>
      </c>
      <c r="V1775" s="7">
        <v>0</v>
      </c>
      <c r="W1775" s="7">
        <f t="shared" si="513"/>
        <v>1263.06</v>
      </c>
      <c r="X1775" s="7">
        <f t="shared" si="526"/>
        <v>1182</v>
      </c>
      <c r="Y1775" s="7">
        <f t="shared" si="511"/>
        <v>2838</v>
      </c>
      <c r="Z1775" s="7">
        <f t="shared" si="523"/>
        <v>17554.939999999999</v>
      </c>
      <c r="AA1775" s="7" t="s">
        <v>223</v>
      </c>
      <c r="AB1775" s="7">
        <v>2022</v>
      </c>
    </row>
    <row r="1776" spans="1:28" x14ac:dyDescent="0.25">
      <c r="A1776" s="7">
        <v>80</v>
      </c>
      <c r="B1776" s="7" t="s">
        <v>203</v>
      </c>
      <c r="C1776" s="7" t="s">
        <v>102</v>
      </c>
      <c r="D1776" s="7" t="s">
        <v>6</v>
      </c>
      <c r="E1776" s="7" t="s">
        <v>37</v>
      </c>
      <c r="F1776" s="7" t="s">
        <v>100</v>
      </c>
      <c r="G1776" s="7">
        <v>15000</v>
      </c>
      <c r="H1776" s="7">
        <f t="shared" si="524"/>
        <v>14113.5</v>
      </c>
      <c r="I1776" s="7">
        <f t="shared" si="525"/>
        <v>430.5</v>
      </c>
      <c r="J1776" s="7">
        <f t="shared" si="516"/>
        <v>1065</v>
      </c>
      <c r="K1776" s="7">
        <f t="shared" si="517"/>
        <v>165.00000000000003</v>
      </c>
      <c r="L1776" s="7">
        <f t="shared" si="518"/>
        <v>456</v>
      </c>
      <c r="M1776" s="7">
        <f t="shared" si="519"/>
        <v>1063.5</v>
      </c>
      <c r="N1776" s="7">
        <v>0</v>
      </c>
      <c r="O1776" s="7">
        <f t="shared" si="520"/>
        <v>3180</v>
      </c>
      <c r="P1776" s="7">
        <v>25</v>
      </c>
      <c r="Q1776" s="7">
        <v>0</v>
      </c>
      <c r="R1776" s="7">
        <v>0</v>
      </c>
      <c r="S1776" s="7">
        <v>0</v>
      </c>
      <c r="T1776" s="7">
        <v>100</v>
      </c>
      <c r="U1776" s="7">
        <f t="shared" si="521"/>
        <v>0</v>
      </c>
      <c r="V1776" s="7">
        <v>0</v>
      </c>
      <c r="W1776" s="7">
        <f t="shared" si="513"/>
        <v>125</v>
      </c>
      <c r="X1776" s="7">
        <f t="shared" si="526"/>
        <v>886.5</v>
      </c>
      <c r="Y1776" s="7">
        <f t="shared" si="511"/>
        <v>2128.5</v>
      </c>
      <c r="Z1776" s="7">
        <f t="shared" si="523"/>
        <v>13988.5</v>
      </c>
      <c r="AA1776" s="7" t="s">
        <v>223</v>
      </c>
      <c r="AB1776" s="7">
        <v>2022</v>
      </c>
    </row>
    <row r="1777" spans="1:28" x14ac:dyDescent="0.25">
      <c r="A1777" s="7">
        <v>81</v>
      </c>
      <c r="B1777" s="7" t="s">
        <v>204</v>
      </c>
      <c r="C1777" s="7" t="s">
        <v>102</v>
      </c>
      <c r="D1777" s="7" t="s">
        <v>6</v>
      </c>
      <c r="E1777" s="7" t="s">
        <v>37</v>
      </c>
      <c r="F1777" s="7" t="s">
        <v>100</v>
      </c>
      <c r="G1777" s="7">
        <v>15000</v>
      </c>
      <c r="H1777" s="7">
        <f t="shared" si="524"/>
        <v>14113.5</v>
      </c>
      <c r="I1777" s="7">
        <f t="shared" si="525"/>
        <v>430.5</v>
      </c>
      <c r="J1777" s="7">
        <f t="shared" si="516"/>
        <v>1065</v>
      </c>
      <c r="K1777" s="7">
        <f t="shared" si="517"/>
        <v>165.00000000000003</v>
      </c>
      <c r="L1777" s="7">
        <f t="shared" si="518"/>
        <v>456</v>
      </c>
      <c r="M1777" s="7">
        <f t="shared" si="519"/>
        <v>1063.5</v>
      </c>
      <c r="N1777" s="7">
        <v>0</v>
      </c>
      <c r="O1777" s="7">
        <f t="shared" si="520"/>
        <v>3180</v>
      </c>
      <c r="P1777" s="7">
        <v>25</v>
      </c>
      <c r="Q1777" s="7">
        <v>0</v>
      </c>
      <c r="R1777" s="7">
        <v>0</v>
      </c>
      <c r="S1777" s="7">
        <v>0</v>
      </c>
      <c r="T1777" s="7">
        <v>100</v>
      </c>
      <c r="U1777" s="7">
        <f t="shared" si="521"/>
        <v>0</v>
      </c>
      <c r="V1777" s="7">
        <v>0</v>
      </c>
      <c r="W1777" s="7">
        <f t="shared" si="513"/>
        <v>125</v>
      </c>
      <c r="X1777" s="7">
        <f t="shared" si="526"/>
        <v>886.5</v>
      </c>
      <c r="Y1777" s="7">
        <f t="shared" si="511"/>
        <v>2128.5</v>
      </c>
      <c r="Z1777" s="7">
        <f t="shared" si="523"/>
        <v>13988.5</v>
      </c>
      <c r="AA1777" s="7" t="s">
        <v>223</v>
      </c>
      <c r="AB1777" s="7">
        <v>2022</v>
      </c>
    </row>
    <row r="1778" spans="1:28" x14ac:dyDescent="0.25">
      <c r="A1778" s="7">
        <v>82</v>
      </c>
      <c r="B1778" s="7" t="s">
        <v>205</v>
      </c>
      <c r="C1778" s="7" t="s">
        <v>102</v>
      </c>
      <c r="D1778" s="7" t="s">
        <v>6</v>
      </c>
      <c r="E1778" s="7" t="s">
        <v>37</v>
      </c>
      <c r="F1778" s="7" t="s">
        <v>100</v>
      </c>
      <c r="G1778" s="7">
        <v>15000</v>
      </c>
      <c r="H1778" s="7">
        <f t="shared" si="524"/>
        <v>14113.5</v>
      </c>
      <c r="I1778" s="7">
        <f t="shared" si="525"/>
        <v>430.5</v>
      </c>
      <c r="J1778" s="7">
        <f t="shared" si="516"/>
        <v>1065</v>
      </c>
      <c r="K1778" s="7">
        <f t="shared" si="517"/>
        <v>165.00000000000003</v>
      </c>
      <c r="L1778" s="7">
        <f t="shared" si="518"/>
        <v>456</v>
      </c>
      <c r="M1778" s="7">
        <f t="shared" si="519"/>
        <v>1063.5</v>
      </c>
      <c r="N1778" s="7">
        <v>0</v>
      </c>
      <c r="O1778" s="7">
        <f t="shared" si="520"/>
        <v>3180</v>
      </c>
      <c r="P1778" s="7">
        <v>25</v>
      </c>
      <c r="Q1778" s="7">
        <v>0</v>
      </c>
      <c r="R1778" s="7">
        <v>0</v>
      </c>
      <c r="S1778" s="7">
        <v>0</v>
      </c>
      <c r="T1778" s="7">
        <v>100</v>
      </c>
      <c r="U1778" s="7">
        <f t="shared" si="521"/>
        <v>0</v>
      </c>
      <c r="V1778" s="7">
        <v>0</v>
      </c>
      <c r="W1778" s="7">
        <f t="shared" si="513"/>
        <v>125</v>
      </c>
      <c r="X1778" s="7">
        <f t="shared" si="526"/>
        <v>886.5</v>
      </c>
      <c r="Y1778" s="7">
        <f t="shared" ref="Y1778:Y1790" si="527">+J1778+M1778</f>
        <v>2128.5</v>
      </c>
      <c r="Z1778" s="7">
        <f t="shared" si="523"/>
        <v>13988.5</v>
      </c>
      <c r="AA1778" s="7" t="s">
        <v>223</v>
      </c>
      <c r="AB1778" s="7">
        <v>2022</v>
      </c>
    </row>
    <row r="1779" spans="1:28" x14ac:dyDescent="0.25">
      <c r="A1779" s="7">
        <v>83</v>
      </c>
      <c r="B1779" s="7" t="s">
        <v>206</v>
      </c>
      <c r="C1779" s="7" t="s">
        <v>103</v>
      </c>
      <c r="D1779" s="7" t="s">
        <v>22</v>
      </c>
      <c r="E1779" s="7" t="s">
        <v>57</v>
      </c>
      <c r="F1779" s="7" t="s">
        <v>100</v>
      </c>
      <c r="G1779" s="7">
        <v>25000</v>
      </c>
      <c r="H1779" s="7">
        <f t="shared" si="524"/>
        <v>23522.5</v>
      </c>
      <c r="I1779" s="7">
        <f t="shared" si="525"/>
        <v>717.5</v>
      </c>
      <c r="J1779" s="7">
        <f t="shared" si="516"/>
        <v>1774.9999999999998</v>
      </c>
      <c r="K1779" s="7">
        <f t="shared" si="517"/>
        <v>275</v>
      </c>
      <c r="L1779" s="7">
        <f t="shared" si="518"/>
        <v>760</v>
      </c>
      <c r="M1779" s="7">
        <f t="shared" si="519"/>
        <v>1772.5000000000002</v>
      </c>
      <c r="N1779" s="7">
        <v>0</v>
      </c>
      <c r="O1779" s="7">
        <f t="shared" si="520"/>
        <v>5300</v>
      </c>
      <c r="P1779" s="7">
        <v>25</v>
      </c>
      <c r="Q1779" s="7">
        <v>5991.65</v>
      </c>
      <c r="R1779" s="7">
        <v>0</v>
      </c>
      <c r="S1779" s="7">
        <v>0</v>
      </c>
      <c r="T1779" s="7">
        <v>100</v>
      </c>
      <c r="U1779" s="7">
        <f t="shared" si="521"/>
        <v>0</v>
      </c>
      <c r="V1779" s="7">
        <v>0</v>
      </c>
      <c r="W1779" s="7">
        <f t="shared" si="513"/>
        <v>6116.65</v>
      </c>
      <c r="X1779" s="7">
        <f t="shared" si="526"/>
        <v>1477.5</v>
      </c>
      <c r="Y1779" s="7">
        <f t="shared" si="527"/>
        <v>3547.5</v>
      </c>
      <c r="Z1779" s="7">
        <f t="shared" si="523"/>
        <v>17405.849999999999</v>
      </c>
      <c r="AA1779" s="7" t="s">
        <v>223</v>
      </c>
      <c r="AB1779" s="7">
        <v>2022</v>
      </c>
    </row>
    <row r="1780" spans="1:28" x14ac:dyDescent="0.25">
      <c r="A1780" s="7">
        <v>84</v>
      </c>
      <c r="B1780" s="7" t="s">
        <v>207</v>
      </c>
      <c r="C1780" s="7" t="s">
        <v>103</v>
      </c>
      <c r="D1780" s="7" t="s">
        <v>6</v>
      </c>
      <c r="E1780" s="7" t="s">
        <v>28</v>
      </c>
      <c r="F1780" s="7" t="s">
        <v>100</v>
      </c>
      <c r="G1780" s="7">
        <v>25000</v>
      </c>
      <c r="H1780" s="7">
        <f t="shared" si="524"/>
        <v>23522.5</v>
      </c>
      <c r="I1780" s="7">
        <f t="shared" si="525"/>
        <v>717.5</v>
      </c>
      <c r="J1780" s="7">
        <f t="shared" si="516"/>
        <v>1774.9999999999998</v>
      </c>
      <c r="K1780" s="7">
        <f t="shared" si="517"/>
        <v>275</v>
      </c>
      <c r="L1780" s="7">
        <f t="shared" si="518"/>
        <v>760</v>
      </c>
      <c r="M1780" s="7">
        <f t="shared" si="519"/>
        <v>1772.5000000000002</v>
      </c>
      <c r="N1780" s="7">
        <v>0</v>
      </c>
      <c r="O1780" s="7">
        <f t="shared" si="520"/>
        <v>5300</v>
      </c>
      <c r="P1780" s="7">
        <v>25</v>
      </c>
      <c r="Q1780" s="7">
        <v>6140.97</v>
      </c>
      <c r="R1780" s="7">
        <v>0</v>
      </c>
      <c r="S1780" s="7">
        <v>0</v>
      </c>
      <c r="T1780" s="7">
        <v>100</v>
      </c>
      <c r="U1780" s="7">
        <f t="shared" si="521"/>
        <v>0</v>
      </c>
      <c r="V1780" s="7">
        <v>0</v>
      </c>
      <c r="W1780" s="7">
        <f t="shared" si="513"/>
        <v>6265.97</v>
      </c>
      <c r="X1780" s="7">
        <f t="shared" si="526"/>
        <v>1477.5</v>
      </c>
      <c r="Y1780" s="7">
        <f t="shared" si="527"/>
        <v>3547.5</v>
      </c>
      <c r="Z1780" s="7">
        <f t="shared" si="523"/>
        <v>17256.53</v>
      </c>
      <c r="AA1780" s="7" t="s">
        <v>223</v>
      </c>
      <c r="AB1780" s="7">
        <v>2022</v>
      </c>
    </row>
    <row r="1781" spans="1:28" x14ac:dyDescent="0.25">
      <c r="A1781" s="7">
        <v>85</v>
      </c>
      <c r="B1781" s="7" t="s">
        <v>790</v>
      </c>
      <c r="C1781" s="7" t="s">
        <v>103</v>
      </c>
      <c r="D1781" s="7" t="s">
        <v>22</v>
      </c>
      <c r="E1781" s="7" t="s">
        <v>835</v>
      </c>
      <c r="F1781" s="7" t="s">
        <v>100</v>
      </c>
      <c r="G1781" s="7">
        <v>30000</v>
      </c>
      <c r="H1781" s="7">
        <f t="shared" si="524"/>
        <v>28227</v>
      </c>
      <c r="I1781" s="7">
        <f t="shared" si="525"/>
        <v>861</v>
      </c>
      <c r="J1781" s="7">
        <f t="shared" si="516"/>
        <v>2130</v>
      </c>
      <c r="K1781" s="7">
        <f t="shared" si="517"/>
        <v>330.00000000000006</v>
      </c>
      <c r="L1781" s="7">
        <f t="shared" si="518"/>
        <v>912</v>
      </c>
      <c r="M1781" s="7">
        <f t="shared" si="519"/>
        <v>2127</v>
      </c>
      <c r="N1781" s="7">
        <v>0</v>
      </c>
      <c r="O1781" s="7">
        <f t="shared" si="520"/>
        <v>6360</v>
      </c>
      <c r="P1781" s="7">
        <v>25</v>
      </c>
      <c r="Q1781" s="7">
        <v>2796.05</v>
      </c>
      <c r="R1781" s="7">
        <v>0</v>
      </c>
      <c r="S1781" s="7">
        <v>0</v>
      </c>
      <c r="T1781" s="7">
        <v>100</v>
      </c>
      <c r="U1781" s="7">
        <f t="shared" si="521"/>
        <v>0</v>
      </c>
      <c r="V1781" s="7">
        <v>0</v>
      </c>
      <c r="W1781" s="7">
        <f t="shared" si="513"/>
        <v>2921.05</v>
      </c>
      <c r="X1781" s="7">
        <f t="shared" si="526"/>
        <v>1773</v>
      </c>
      <c r="Y1781" s="7">
        <f t="shared" si="527"/>
        <v>4257</v>
      </c>
      <c r="Z1781" s="7">
        <f t="shared" si="523"/>
        <v>25305.95</v>
      </c>
      <c r="AA1781" s="7" t="s">
        <v>223</v>
      </c>
      <c r="AB1781" s="7">
        <v>2022</v>
      </c>
    </row>
    <row r="1782" spans="1:28" x14ac:dyDescent="0.25">
      <c r="A1782" s="7">
        <v>86</v>
      </c>
      <c r="B1782" s="7" t="s">
        <v>813</v>
      </c>
      <c r="C1782" s="7" t="s">
        <v>102</v>
      </c>
      <c r="D1782" s="7" t="s">
        <v>94</v>
      </c>
      <c r="E1782" s="7" t="s">
        <v>37</v>
      </c>
      <c r="F1782" s="7" t="s">
        <v>100</v>
      </c>
      <c r="G1782" s="7">
        <v>25000</v>
      </c>
      <c r="H1782" s="7">
        <f t="shared" si="524"/>
        <v>23522.5</v>
      </c>
      <c r="I1782" s="7">
        <f t="shared" si="525"/>
        <v>717.5</v>
      </c>
      <c r="J1782" s="7">
        <f t="shared" si="516"/>
        <v>1774.9999999999998</v>
      </c>
      <c r="K1782" s="7">
        <f t="shared" si="517"/>
        <v>275</v>
      </c>
      <c r="L1782" s="7">
        <f t="shared" si="518"/>
        <v>760</v>
      </c>
      <c r="M1782" s="7">
        <f t="shared" si="519"/>
        <v>1772.5000000000002</v>
      </c>
      <c r="N1782" s="7">
        <v>0</v>
      </c>
      <c r="O1782" s="7">
        <f t="shared" si="520"/>
        <v>5300</v>
      </c>
      <c r="P1782" s="7">
        <v>25</v>
      </c>
      <c r="Q1782" s="7">
        <v>1000</v>
      </c>
      <c r="R1782" s="7">
        <v>0</v>
      </c>
      <c r="S1782" s="7">
        <v>0</v>
      </c>
      <c r="T1782" s="7">
        <v>100</v>
      </c>
      <c r="U1782" s="7">
        <f t="shared" si="521"/>
        <v>0</v>
      </c>
      <c r="V1782" s="7">
        <v>0</v>
      </c>
      <c r="W1782" s="7">
        <f t="shared" si="513"/>
        <v>1125</v>
      </c>
      <c r="X1782" s="7">
        <f t="shared" si="526"/>
        <v>1477.5</v>
      </c>
      <c r="Y1782" s="7">
        <f t="shared" si="527"/>
        <v>3547.5</v>
      </c>
      <c r="Z1782" s="7">
        <f t="shared" si="523"/>
        <v>22397.5</v>
      </c>
      <c r="AA1782" s="7" t="s">
        <v>223</v>
      </c>
      <c r="AB1782" s="7">
        <v>2022</v>
      </c>
    </row>
    <row r="1783" spans="1:28" x14ac:dyDescent="0.25">
      <c r="A1783" s="7">
        <v>87</v>
      </c>
      <c r="B1783" s="7" t="s">
        <v>814</v>
      </c>
      <c r="C1783" s="7" t="s">
        <v>103</v>
      </c>
      <c r="D1783" s="7" t="s">
        <v>811</v>
      </c>
      <c r="E1783" s="7" t="s">
        <v>54</v>
      </c>
      <c r="F1783" s="7" t="s">
        <v>99</v>
      </c>
      <c r="G1783" s="7">
        <v>45000</v>
      </c>
      <c r="H1783" s="7">
        <f t="shared" si="524"/>
        <v>42340.5</v>
      </c>
      <c r="I1783" s="7">
        <f t="shared" si="525"/>
        <v>1291.5</v>
      </c>
      <c r="J1783" s="7">
        <f t="shared" si="516"/>
        <v>3194.9999999999995</v>
      </c>
      <c r="K1783" s="7">
        <f t="shared" si="517"/>
        <v>495.00000000000006</v>
      </c>
      <c r="L1783" s="7">
        <f t="shared" si="518"/>
        <v>1368</v>
      </c>
      <c r="M1783" s="7">
        <f t="shared" si="519"/>
        <v>3190.5</v>
      </c>
      <c r="N1783" s="7">
        <v>0</v>
      </c>
      <c r="O1783" s="7">
        <f t="shared" si="520"/>
        <v>9540</v>
      </c>
      <c r="P1783" s="7">
        <v>25</v>
      </c>
      <c r="Q1783" s="7">
        <v>0</v>
      </c>
      <c r="R1783" s="7">
        <v>0</v>
      </c>
      <c r="S1783" s="7">
        <v>0</v>
      </c>
      <c r="T1783" s="7">
        <v>100</v>
      </c>
      <c r="U1783" s="7">
        <f>IF((H1783*12)&gt;867123.01,(79776+(((H1783*12)-867123.01)*0.25))/12,IF((H1783*12)&gt;624329.01,(31216+(((H1783*12)-624329.01)*0.2))/12,IF((H1783*12)&gt;416220.01,(((H1783*12)-416220.01)*0.15)/12,0)))</f>
        <v>1148.3248749999998</v>
      </c>
      <c r="V1783" s="7">
        <v>0</v>
      </c>
      <c r="W1783" s="7">
        <f>P1783+Q1783+R1783+S1783+T1783+U1783</f>
        <v>1273.3248749999998</v>
      </c>
      <c r="X1783" s="7">
        <f t="shared" si="526"/>
        <v>2659.5</v>
      </c>
      <c r="Y1783" s="7">
        <f t="shared" si="527"/>
        <v>6385.5</v>
      </c>
      <c r="Z1783" s="7">
        <f>+G1783-(W1783+X1783)</f>
        <v>41067.175125000002</v>
      </c>
      <c r="AA1783" s="7" t="s">
        <v>223</v>
      </c>
      <c r="AB1783" s="7">
        <v>2022</v>
      </c>
    </row>
    <row r="1784" spans="1:28" x14ac:dyDescent="0.25">
      <c r="A1784" s="7">
        <v>88</v>
      </c>
      <c r="B1784" s="7" t="s">
        <v>815</v>
      </c>
      <c r="C1784" s="7" t="s">
        <v>102</v>
      </c>
      <c r="D1784" s="7" t="s">
        <v>811</v>
      </c>
      <c r="E1784" s="7" t="s">
        <v>619</v>
      </c>
      <c r="F1784" s="7" t="s">
        <v>85</v>
      </c>
      <c r="G1784" s="7">
        <v>30000</v>
      </c>
      <c r="H1784" s="7">
        <f t="shared" si="524"/>
        <v>28227</v>
      </c>
      <c r="I1784" s="7">
        <f t="shared" si="525"/>
        <v>861</v>
      </c>
      <c r="J1784" s="7">
        <f t="shared" si="516"/>
        <v>2130</v>
      </c>
      <c r="K1784" s="7">
        <f t="shared" si="517"/>
        <v>330.00000000000006</v>
      </c>
      <c r="L1784" s="7">
        <f t="shared" si="518"/>
        <v>912</v>
      </c>
      <c r="M1784" s="7">
        <f t="shared" si="519"/>
        <v>2127</v>
      </c>
      <c r="N1784" s="7">
        <v>0</v>
      </c>
      <c r="O1784" s="7">
        <f t="shared" si="520"/>
        <v>6360</v>
      </c>
      <c r="P1784" s="7">
        <v>25</v>
      </c>
      <c r="Q1784" s="7">
        <v>500</v>
      </c>
      <c r="R1784" s="7">
        <v>0</v>
      </c>
      <c r="S1784" s="7">
        <v>0</v>
      </c>
      <c r="T1784" s="7">
        <v>100</v>
      </c>
      <c r="U1784" s="7">
        <f>IF((H1784*12)&gt;867123.01,(79776+(((H1784*12)-867123.01)*0.25))/12,IF((H1784*12)&gt;624329.01,(31216+(((H1784*12)-624329.01)*0.2))/12,IF((H1784*12)&gt;416220.01,(((H1784*12)-416220.01)*0.15)/12,0)))</f>
        <v>0</v>
      </c>
      <c r="V1784" s="7">
        <v>0</v>
      </c>
      <c r="W1784" s="7">
        <f>P1784+Q1784+R1784+S1784+T1784+U1784</f>
        <v>625</v>
      </c>
      <c r="X1784" s="7">
        <f t="shared" si="526"/>
        <v>1773</v>
      </c>
      <c r="Y1784" s="7">
        <f t="shared" si="527"/>
        <v>4257</v>
      </c>
      <c r="Z1784" s="7">
        <f>+G1784-(W1784+X1784)</f>
        <v>27602</v>
      </c>
      <c r="AA1784" s="7" t="s">
        <v>223</v>
      </c>
      <c r="AB1784" s="7">
        <v>2022</v>
      </c>
    </row>
    <row r="1785" spans="1:28" x14ac:dyDescent="0.25">
      <c r="A1785" s="7">
        <v>89</v>
      </c>
      <c r="B1785" s="7" t="s">
        <v>836</v>
      </c>
      <c r="C1785" s="7" t="s">
        <v>102</v>
      </c>
      <c r="D1785" s="7" t="s">
        <v>22</v>
      </c>
      <c r="E1785" s="7" t="s">
        <v>33</v>
      </c>
      <c r="F1785" s="7" t="s">
        <v>100</v>
      </c>
      <c r="G1785" s="7">
        <v>30000</v>
      </c>
      <c r="H1785" s="7">
        <f t="shared" si="524"/>
        <v>28227</v>
      </c>
      <c r="I1785" s="7">
        <f t="shared" si="525"/>
        <v>861</v>
      </c>
      <c r="J1785" s="7">
        <f t="shared" si="516"/>
        <v>2130</v>
      </c>
      <c r="K1785" s="7">
        <f t="shared" si="517"/>
        <v>330.00000000000006</v>
      </c>
      <c r="L1785" s="7">
        <f t="shared" si="518"/>
        <v>912</v>
      </c>
      <c r="M1785" s="7">
        <f t="shared" si="519"/>
        <v>2127</v>
      </c>
      <c r="N1785" s="7">
        <v>0</v>
      </c>
      <c r="O1785" s="7">
        <f t="shared" si="520"/>
        <v>6360</v>
      </c>
      <c r="P1785" s="7">
        <v>25</v>
      </c>
      <c r="Q1785" s="7">
        <v>0</v>
      </c>
      <c r="R1785" s="7">
        <v>0</v>
      </c>
      <c r="S1785" s="7">
        <v>0</v>
      </c>
      <c r="T1785" s="7">
        <v>100</v>
      </c>
      <c r="U1785" s="7">
        <f>IF((H1785*12)&gt;867123.01,(79776+(((H1785*12)-867123.01)*0.25))/12,IF((H1785*12)&gt;624329.01,(31216+(((H1785*12)-624329.01)*0.2))/12,IF((H1785*12)&gt;416220.01,(((H1785*12)-416220.01)*0.15)/12,0)))</f>
        <v>0</v>
      </c>
      <c r="V1785" s="7">
        <v>0</v>
      </c>
      <c r="W1785" s="7">
        <f t="shared" ref="W1785:W1790" si="528">P1785+Q1785+R1785+S1785+T1785+U1785</f>
        <v>125</v>
      </c>
      <c r="X1785" s="7">
        <f t="shared" si="526"/>
        <v>1773</v>
      </c>
      <c r="Y1785" s="7">
        <f t="shared" si="527"/>
        <v>4257</v>
      </c>
      <c r="Z1785" s="7">
        <f t="shared" ref="Z1785:Z1790" si="529">+G1785-(W1785+X1785)</f>
        <v>28102</v>
      </c>
      <c r="AA1785" s="7" t="s">
        <v>223</v>
      </c>
      <c r="AB1785" s="7">
        <v>2022</v>
      </c>
    </row>
    <row r="1786" spans="1:28" x14ac:dyDescent="0.25">
      <c r="A1786" s="7">
        <v>90</v>
      </c>
      <c r="B1786" s="7" t="s">
        <v>837</v>
      </c>
      <c r="C1786" s="7" t="s">
        <v>103</v>
      </c>
      <c r="D1786" s="7" t="s">
        <v>94</v>
      </c>
      <c r="E1786" s="7" t="s">
        <v>838</v>
      </c>
      <c r="F1786" s="7" t="s">
        <v>100</v>
      </c>
      <c r="G1786" s="7">
        <v>25000</v>
      </c>
      <c r="H1786" s="7">
        <f t="shared" si="524"/>
        <v>23522.5</v>
      </c>
      <c r="I1786" s="7">
        <f t="shared" si="525"/>
        <v>717.5</v>
      </c>
      <c r="J1786" s="7">
        <f t="shared" si="516"/>
        <v>1774.9999999999998</v>
      </c>
      <c r="K1786" s="7">
        <f t="shared" si="517"/>
        <v>275</v>
      </c>
      <c r="L1786" s="7">
        <f t="shared" si="518"/>
        <v>760</v>
      </c>
      <c r="M1786" s="7">
        <f t="shared" si="519"/>
        <v>1772.5000000000002</v>
      </c>
      <c r="N1786" s="7">
        <v>0</v>
      </c>
      <c r="O1786" s="7">
        <f t="shared" si="520"/>
        <v>5300</v>
      </c>
      <c r="P1786" s="7">
        <v>25</v>
      </c>
      <c r="Q1786" s="7">
        <v>0</v>
      </c>
      <c r="R1786" s="7">
        <v>0</v>
      </c>
      <c r="S1786" s="7">
        <v>0</v>
      </c>
      <c r="T1786" s="7">
        <v>100</v>
      </c>
      <c r="U1786" s="7">
        <f>IF((H1786*12)&gt;867123.01,(79776+(((H1786*12)-867123.01)*0.25))/12,IF((H1786*12)&gt;624329.01,(31216+(((H1786*12)-624329.01)*0.2))/12,IF((H1786*12)&gt;416220.01,(((H1786*12)-416220.01)*0.15)/12,0)))</f>
        <v>0</v>
      </c>
      <c r="V1786" s="7">
        <v>0</v>
      </c>
      <c r="W1786" s="7">
        <f t="shared" si="528"/>
        <v>125</v>
      </c>
      <c r="X1786" s="7">
        <f t="shared" si="526"/>
        <v>1477.5</v>
      </c>
      <c r="Y1786" s="7">
        <f t="shared" si="527"/>
        <v>3547.5</v>
      </c>
      <c r="Z1786" s="7">
        <f t="shared" si="529"/>
        <v>23397.5</v>
      </c>
      <c r="AA1786" s="7" t="s">
        <v>223</v>
      </c>
      <c r="AB1786" s="7">
        <v>2022</v>
      </c>
    </row>
    <row r="1787" spans="1:28" x14ac:dyDescent="0.25">
      <c r="A1787" s="7">
        <v>91</v>
      </c>
      <c r="B1787" s="7" t="s">
        <v>839</v>
      </c>
      <c r="C1787" s="7" t="s">
        <v>102</v>
      </c>
      <c r="D1787" s="7" t="s">
        <v>94</v>
      </c>
      <c r="E1787" s="7" t="s">
        <v>52</v>
      </c>
      <c r="F1787" s="7" t="s">
        <v>100</v>
      </c>
      <c r="G1787" s="7">
        <v>26000</v>
      </c>
      <c r="H1787" s="7">
        <f t="shared" si="524"/>
        <v>24463.4</v>
      </c>
      <c r="I1787" s="7">
        <f t="shared" si="525"/>
        <v>746.2</v>
      </c>
      <c r="J1787" s="7">
        <f t="shared" si="516"/>
        <v>1845.9999999999998</v>
      </c>
      <c r="K1787" s="7">
        <f t="shared" si="517"/>
        <v>286.00000000000006</v>
      </c>
      <c r="L1787" s="7">
        <f t="shared" si="518"/>
        <v>790.4</v>
      </c>
      <c r="M1787" s="7">
        <f t="shared" si="519"/>
        <v>1843.4</v>
      </c>
      <c r="N1787" s="7">
        <v>0</v>
      </c>
      <c r="O1787" s="7">
        <f t="shared" si="520"/>
        <v>5512</v>
      </c>
      <c r="P1787" s="7">
        <v>25</v>
      </c>
      <c r="Q1787" s="7">
        <v>0</v>
      </c>
      <c r="R1787" s="7">
        <v>0</v>
      </c>
      <c r="S1787" s="7">
        <v>0</v>
      </c>
      <c r="T1787" s="7">
        <v>100</v>
      </c>
      <c r="U1787" s="7">
        <f t="shared" ref="U1787:U1790" si="530">IF((H1787*12)&gt;867123.01,(79776+(((H1787*12)-867123.01)*0.25))/12,IF((H1787*12)&gt;624329.01,(31216+(((H1787*12)-624329.01)*0.2))/12,IF((H1787*12)&gt;416220.01,(((H1787*12)-416220.01)*0.15)/12,0)))</f>
        <v>0</v>
      </c>
      <c r="V1787" s="7">
        <v>0</v>
      </c>
      <c r="W1787" s="7">
        <f t="shared" si="528"/>
        <v>125</v>
      </c>
      <c r="X1787" s="7">
        <f t="shared" si="526"/>
        <v>1536.6</v>
      </c>
      <c r="Y1787" s="7">
        <f t="shared" si="527"/>
        <v>3689.3999999999996</v>
      </c>
      <c r="Z1787" s="7">
        <f t="shared" si="529"/>
        <v>24338.400000000001</v>
      </c>
      <c r="AA1787" s="7" t="s">
        <v>223</v>
      </c>
      <c r="AB1787" s="7">
        <v>2022</v>
      </c>
    </row>
    <row r="1788" spans="1:28" x14ac:dyDescent="0.25">
      <c r="A1788" s="7">
        <v>92</v>
      </c>
      <c r="B1788" s="7" t="s">
        <v>840</v>
      </c>
      <c r="C1788" s="7" t="s">
        <v>103</v>
      </c>
      <c r="D1788" s="7" t="s">
        <v>94</v>
      </c>
      <c r="E1788" s="7" t="s">
        <v>52</v>
      </c>
      <c r="F1788" s="7" t="s">
        <v>100</v>
      </c>
      <c r="G1788" s="7">
        <v>26000</v>
      </c>
      <c r="H1788" s="7">
        <f t="shared" si="524"/>
        <v>24463.4</v>
      </c>
      <c r="I1788" s="7">
        <f t="shared" si="525"/>
        <v>746.2</v>
      </c>
      <c r="J1788" s="7">
        <f t="shared" si="516"/>
        <v>1845.9999999999998</v>
      </c>
      <c r="K1788" s="7">
        <f t="shared" si="517"/>
        <v>286.00000000000006</v>
      </c>
      <c r="L1788" s="7">
        <f t="shared" si="518"/>
        <v>790.4</v>
      </c>
      <c r="M1788" s="7">
        <f t="shared" si="519"/>
        <v>1843.4</v>
      </c>
      <c r="N1788" s="7">
        <v>0</v>
      </c>
      <c r="O1788" s="7">
        <f t="shared" si="520"/>
        <v>5512</v>
      </c>
      <c r="P1788" s="7">
        <v>25</v>
      </c>
      <c r="Q1788" s="7">
        <v>0</v>
      </c>
      <c r="R1788" s="7">
        <v>0</v>
      </c>
      <c r="S1788" s="7">
        <v>0</v>
      </c>
      <c r="T1788" s="7">
        <v>100</v>
      </c>
      <c r="U1788" s="7">
        <f t="shared" si="530"/>
        <v>0</v>
      </c>
      <c r="V1788" s="7">
        <v>0</v>
      </c>
      <c r="W1788" s="7">
        <f t="shared" si="528"/>
        <v>125</v>
      </c>
      <c r="X1788" s="7">
        <f t="shared" si="526"/>
        <v>1536.6</v>
      </c>
      <c r="Y1788" s="7">
        <f t="shared" si="527"/>
        <v>3689.3999999999996</v>
      </c>
      <c r="Z1788" s="7">
        <f t="shared" si="529"/>
        <v>24338.400000000001</v>
      </c>
      <c r="AA1788" s="7" t="s">
        <v>223</v>
      </c>
      <c r="AB1788" s="7">
        <v>2022</v>
      </c>
    </row>
    <row r="1789" spans="1:28" x14ac:dyDescent="0.25">
      <c r="A1789" s="7">
        <v>93</v>
      </c>
      <c r="B1789" s="7" t="s">
        <v>841</v>
      </c>
      <c r="C1789" s="7" t="s">
        <v>102</v>
      </c>
      <c r="D1789" s="7" t="s">
        <v>842</v>
      </c>
      <c r="E1789" s="7" t="s">
        <v>33</v>
      </c>
      <c r="F1789" s="7" t="s">
        <v>100</v>
      </c>
      <c r="G1789" s="7">
        <v>26000</v>
      </c>
      <c r="H1789" s="7">
        <f t="shared" si="524"/>
        <v>24463.4</v>
      </c>
      <c r="I1789" s="7">
        <f t="shared" si="525"/>
        <v>746.2</v>
      </c>
      <c r="J1789" s="7">
        <f t="shared" si="516"/>
        <v>1845.9999999999998</v>
      </c>
      <c r="K1789" s="7">
        <f t="shared" si="517"/>
        <v>286.00000000000006</v>
      </c>
      <c r="L1789" s="7">
        <f t="shared" si="518"/>
        <v>790.4</v>
      </c>
      <c r="M1789" s="7">
        <f t="shared" si="519"/>
        <v>1843.4</v>
      </c>
      <c r="N1789" s="7">
        <v>0</v>
      </c>
      <c r="O1789" s="7">
        <f t="shared" si="520"/>
        <v>5512</v>
      </c>
      <c r="P1789" s="7">
        <v>25</v>
      </c>
      <c r="Q1789" s="7">
        <v>0</v>
      </c>
      <c r="R1789" s="7">
        <v>0</v>
      </c>
      <c r="S1789" s="7">
        <v>0</v>
      </c>
      <c r="T1789" s="7">
        <v>100</v>
      </c>
      <c r="U1789" s="7">
        <f t="shared" si="530"/>
        <v>0</v>
      </c>
      <c r="V1789" s="7">
        <v>0</v>
      </c>
      <c r="W1789" s="7">
        <f t="shared" si="528"/>
        <v>125</v>
      </c>
      <c r="X1789" s="7">
        <f t="shared" si="526"/>
        <v>1536.6</v>
      </c>
      <c r="Y1789" s="7">
        <f t="shared" si="527"/>
        <v>3689.3999999999996</v>
      </c>
      <c r="Z1789" s="7">
        <f t="shared" si="529"/>
        <v>24338.400000000001</v>
      </c>
      <c r="AA1789" s="7" t="s">
        <v>223</v>
      </c>
      <c r="AB1789" s="7">
        <v>2022</v>
      </c>
    </row>
    <row r="1790" spans="1:28" x14ac:dyDescent="0.25">
      <c r="A1790" s="7">
        <v>94</v>
      </c>
      <c r="B1790" s="7" t="s">
        <v>843</v>
      </c>
      <c r="C1790" s="7" t="s">
        <v>102</v>
      </c>
      <c r="D1790" s="7" t="s">
        <v>842</v>
      </c>
      <c r="E1790" s="7" t="s">
        <v>33</v>
      </c>
      <c r="F1790" s="7" t="s">
        <v>100</v>
      </c>
      <c r="G1790" s="7">
        <v>26000</v>
      </c>
      <c r="H1790" s="7">
        <f t="shared" si="524"/>
        <v>24463.4</v>
      </c>
      <c r="I1790" s="7">
        <f t="shared" si="525"/>
        <v>746.2</v>
      </c>
      <c r="J1790" s="7">
        <f t="shared" si="516"/>
        <v>1845.9999999999998</v>
      </c>
      <c r="K1790" s="7">
        <f t="shared" si="517"/>
        <v>286.00000000000006</v>
      </c>
      <c r="L1790" s="7">
        <f t="shared" si="518"/>
        <v>790.4</v>
      </c>
      <c r="M1790" s="7">
        <f t="shared" si="519"/>
        <v>1843.4</v>
      </c>
      <c r="N1790" s="7">
        <v>0</v>
      </c>
      <c r="O1790" s="7">
        <f t="shared" si="520"/>
        <v>5512</v>
      </c>
      <c r="P1790" s="7">
        <v>25</v>
      </c>
      <c r="Q1790" s="7">
        <v>0</v>
      </c>
      <c r="R1790" s="7">
        <v>0</v>
      </c>
      <c r="S1790" s="7">
        <v>0</v>
      </c>
      <c r="T1790" s="7">
        <v>100</v>
      </c>
      <c r="U1790" s="7">
        <f t="shared" si="530"/>
        <v>0</v>
      </c>
      <c r="V1790" s="7">
        <v>0</v>
      </c>
      <c r="W1790" s="7">
        <f t="shared" si="528"/>
        <v>125</v>
      </c>
      <c r="X1790" s="7">
        <f t="shared" si="526"/>
        <v>1536.6</v>
      </c>
      <c r="Y1790" s="7">
        <f t="shared" si="527"/>
        <v>3689.3999999999996</v>
      </c>
      <c r="Z1790" s="7">
        <f t="shared" si="529"/>
        <v>24338.400000000001</v>
      </c>
      <c r="AA1790" s="7" t="s">
        <v>223</v>
      </c>
      <c r="AB1790" s="7">
        <v>2022</v>
      </c>
    </row>
    <row r="1791" spans="1:28" x14ac:dyDescent="0.25">
      <c r="A1791" s="7">
        <v>1</v>
      </c>
      <c r="B1791" s="7" t="s">
        <v>807</v>
      </c>
      <c r="C1791" s="7" t="s">
        <v>103</v>
      </c>
      <c r="D1791" s="7" t="s">
        <v>826</v>
      </c>
      <c r="E1791" s="7" t="s">
        <v>27</v>
      </c>
      <c r="F1791" s="7" t="s">
        <v>98</v>
      </c>
      <c r="G1791" s="7">
        <v>360000</v>
      </c>
      <c r="H1791" s="7">
        <f>+G1791-(I1791+L1791+N1791)</f>
        <v>344209.07</v>
      </c>
      <c r="I1791" s="7">
        <f>IF(G1791&lt;=325250,G1791*2.87%,9334.68)</f>
        <v>9334.68</v>
      </c>
      <c r="J1791" s="7">
        <f>IF(G1791&lt;=325250,G1791*7.1%,23092.75)</f>
        <v>23092.75</v>
      </c>
      <c r="K1791" s="7">
        <f>IF(G1791&lt;=65050,G1791*1.1%,715.55)</f>
        <v>715.55</v>
      </c>
      <c r="L1791" s="7">
        <f>IF(G1791&lt;=162625,G1791*3.04%,4943.8)</f>
        <v>4943.8</v>
      </c>
      <c r="M1791" s="7">
        <f>IF(G1791&lt;=162625,G1791*7.09%,11530.11)</f>
        <v>11530.11</v>
      </c>
      <c r="N1791" s="7">
        <v>1512.45</v>
      </c>
      <c r="O1791" s="7">
        <f>+I1791+J1791+K1791+L1791+M1791+N1791</f>
        <v>51129.340000000004</v>
      </c>
      <c r="P1791" s="7">
        <v>25</v>
      </c>
      <c r="Q1791" s="7">
        <v>0</v>
      </c>
      <c r="R1791" s="7">
        <v>0</v>
      </c>
      <c r="S1791" s="7">
        <v>664.4</v>
      </c>
      <c r="T1791" s="7">
        <v>0</v>
      </c>
      <c r="U1791" s="7">
        <f>IF((H1791*12)&gt;867123.01,(79776+(((H1791*12)-867123.01)*0.25))/12,IF((H1791*12)&gt;624329.01,(31216+(((H1791*12)-624329.01)*0.2))/12,IF((H1791*12)&gt;416220.01,(((H1791*12)-416220.01)*0.15)/12,0)))</f>
        <v>74635.204791666663</v>
      </c>
      <c r="V1791" s="7">
        <v>0</v>
      </c>
      <c r="W1791" s="7">
        <f>P1791+Q1791+R1791+S1791+T1791+U1791</f>
        <v>75324.604791666658</v>
      </c>
      <c r="X1791" s="7">
        <f>+I1791+L1791+N1791</f>
        <v>15790.93</v>
      </c>
      <c r="Y1791" s="7">
        <f>+J1791+M1791</f>
        <v>34622.86</v>
      </c>
      <c r="Z1791" s="7">
        <f>+G1791-(W1791+X1791)</f>
        <v>268884.46520833333</v>
      </c>
      <c r="AA1791" s="7" t="s">
        <v>224</v>
      </c>
      <c r="AB1791" s="7">
        <v>2022</v>
      </c>
    </row>
    <row r="1792" spans="1:28" x14ac:dyDescent="0.25">
      <c r="A1792" s="7">
        <v>2</v>
      </c>
      <c r="B1792" s="7" t="s">
        <v>784</v>
      </c>
      <c r="C1792" s="7" t="s">
        <v>102</v>
      </c>
      <c r="D1792" s="7" t="s">
        <v>19</v>
      </c>
      <c r="E1792" s="7" t="s">
        <v>71</v>
      </c>
      <c r="F1792" s="7" t="s">
        <v>98</v>
      </c>
      <c r="G1792" s="7">
        <v>300000</v>
      </c>
      <c r="H1792" s="7">
        <f>+G1792-(I1792+L1792+N1792)</f>
        <v>286446.2</v>
      </c>
      <c r="I1792" s="7">
        <f>IF(G1792&lt;=325250,G1792*2.87%,9334.68)</f>
        <v>8610</v>
      </c>
      <c r="J1792" s="7">
        <f t="shared" ref="J1792:J1855" si="531">IF(G1792&lt;=325250,G1792*7.1%,23092.75)</f>
        <v>21299.999999999996</v>
      </c>
      <c r="K1792" s="7">
        <f t="shared" ref="K1792:K1855" si="532">IF(G1792&lt;=65050,G1792*1.1%,715.55)</f>
        <v>715.55</v>
      </c>
      <c r="L1792" s="7">
        <f t="shared" ref="L1792:L1855" si="533">IF(G1792&lt;=162625,G1792*3.04%,4943.8)</f>
        <v>4943.8</v>
      </c>
      <c r="M1792" s="7">
        <f t="shared" ref="M1792:M1855" si="534">IF(G1792&lt;=162625,G1792*7.09%,11530.11)</f>
        <v>11530.11</v>
      </c>
      <c r="N1792" s="7">
        <v>0</v>
      </c>
      <c r="O1792" s="7">
        <f t="shared" ref="O1792:O1855" si="535">+I1792+J1792+K1792+L1792+M1792+N1792</f>
        <v>47099.46</v>
      </c>
      <c r="P1792" s="7">
        <v>25</v>
      </c>
      <c r="Q1792" s="7">
        <v>0</v>
      </c>
      <c r="R1792" s="7">
        <v>0</v>
      </c>
      <c r="S1792" s="7">
        <v>0</v>
      </c>
      <c r="T1792" s="7">
        <v>0</v>
      </c>
      <c r="U1792" s="7">
        <f t="shared" ref="U1792:U1855" si="536">IF((H1792*12)&gt;867123.01,(79776+(((H1792*12)-867123.01)*0.25))/12,IF((H1792*12)&gt;624329.01,(31216+(((H1792*12)-624329.01)*0.2))/12,IF((H1792*12)&gt;416220.01,(((H1792*12)-416220.01)*0.15)/12,0)))</f>
        <v>60194.487291666679</v>
      </c>
      <c r="V1792" s="7">
        <v>0</v>
      </c>
      <c r="W1792" s="7">
        <f t="shared" ref="W1792:W1810" si="537">P1792+Q1792+R1792+S1792+T1792+U1792</f>
        <v>60219.487291666679</v>
      </c>
      <c r="X1792" s="7">
        <f t="shared" ref="X1792:X1855" si="538">+I1792+L1792+N1792</f>
        <v>13553.8</v>
      </c>
      <c r="Y1792" s="7">
        <f t="shared" ref="Y1792:Y1806" si="539">+J1792+M1792</f>
        <v>32830.11</v>
      </c>
      <c r="Z1792" s="7">
        <f t="shared" ref="Z1792:Z1855" si="540">+G1792-(W1792+X1792)</f>
        <v>226226.71270833333</v>
      </c>
      <c r="AA1792" s="7" t="s">
        <v>224</v>
      </c>
      <c r="AB1792" s="7">
        <v>2022</v>
      </c>
    </row>
    <row r="1793" spans="1:28" x14ac:dyDescent="0.25">
      <c r="A1793" s="7">
        <v>3</v>
      </c>
      <c r="B1793" s="7" t="s">
        <v>110</v>
      </c>
      <c r="C1793" s="7" t="s">
        <v>103</v>
      </c>
      <c r="D1793" s="7" t="s">
        <v>10</v>
      </c>
      <c r="E1793" s="7" t="s">
        <v>53</v>
      </c>
      <c r="F1793" s="7" t="s">
        <v>98</v>
      </c>
      <c r="G1793" s="7">
        <v>300000</v>
      </c>
      <c r="H1793" s="7">
        <f t="shared" ref="H1793:H1856" si="541">+G1793-(I1793+L1793+N1793)</f>
        <v>286446.2</v>
      </c>
      <c r="I1793" s="7">
        <f t="shared" ref="I1793:I1856" si="542">IF(G1793&lt;=325250,G1793*2.87%,9334.68)</f>
        <v>8610</v>
      </c>
      <c r="J1793" s="7">
        <f t="shared" si="531"/>
        <v>21299.999999999996</v>
      </c>
      <c r="K1793" s="7">
        <f t="shared" si="532"/>
        <v>715.55</v>
      </c>
      <c r="L1793" s="7">
        <f t="shared" si="533"/>
        <v>4943.8</v>
      </c>
      <c r="M1793" s="7">
        <f t="shared" si="534"/>
        <v>11530.11</v>
      </c>
      <c r="N1793" s="7">
        <v>0</v>
      </c>
      <c r="O1793" s="7">
        <f t="shared" si="535"/>
        <v>47099.46</v>
      </c>
      <c r="P1793" s="7">
        <v>25</v>
      </c>
      <c r="Q1793" s="7">
        <v>0</v>
      </c>
      <c r="R1793" s="7">
        <v>0</v>
      </c>
      <c r="S1793" s="7">
        <v>0</v>
      </c>
      <c r="T1793" s="7">
        <v>0</v>
      </c>
      <c r="U1793" s="7">
        <f t="shared" si="536"/>
        <v>60194.487291666679</v>
      </c>
      <c r="V1793" s="7">
        <v>0</v>
      </c>
      <c r="W1793" s="7">
        <f t="shared" si="537"/>
        <v>60219.487291666679</v>
      </c>
      <c r="X1793" s="7">
        <f t="shared" si="538"/>
        <v>13553.8</v>
      </c>
      <c r="Y1793" s="7">
        <f t="shared" si="539"/>
        <v>32830.11</v>
      </c>
      <c r="Z1793" s="7">
        <f t="shared" si="540"/>
        <v>226226.71270833333</v>
      </c>
      <c r="AA1793" s="7" t="s">
        <v>224</v>
      </c>
      <c r="AB1793" s="7">
        <v>2022</v>
      </c>
    </row>
    <row r="1794" spans="1:28" x14ac:dyDescent="0.25">
      <c r="A1794" s="7">
        <v>4</v>
      </c>
      <c r="B1794" s="7" t="s">
        <v>115</v>
      </c>
      <c r="C1794" s="7" t="s">
        <v>103</v>
      </c>
      <c r="D1794" s="7" t="s">
        <v>21</v>
      </c>
      <c r="E1794" s="7" t="s">
        <v>81</v>
      </c>
      <c r="F1794" s="7" t="s">
        <v>84</v>
      </c>
      <c r="G1794" s="7">
        <v>185000</v>
      </c>
      <c r="H1794" s="7">
        <f>+G1794-(I1794+L1794+N1794)</f>
        <v>170209.35</v>
      </c>
      <c r="I1794" s="7">
        <f t="shared" si="542"/>
        <v>5309.5</v>
      </c>
      <c r="J1794" s="7">
        <f t="shared" si="531"/>
        <v>13134.999999999998</v>
      </c>
      <c r="K1794" s="7">
        <f t="shared" si="532"/>
        <v>715.55</v>
      </c>
      <c r="L1794" s="7">
        <f t="shared" si="533"/>
        <v>4943.8</v>
      </c>
      <c r="M1794" s="7">
        <f t="shared" si="534"/>
        <v>11530.11</v>
      </c>
      <c r="N1794" s="7">
        <v>4537.3500000000004</v>
      </c>
      <c r="O1794" s="7">
        <f t="shared" si="535"/>
        <v>40171.31</v>
      </c>
      <c r="P1794" s="7">
        <v>25</v>
      </c>
      <c r="Q1794" s="7">
        <v>19771.46</v>
      </c>
      <c r="R1794" s="7">
        <v>0</v>
      </c>
      <c r="S1794" s="7">
        <v>0</v>
      </c>
      <c r="T1794" s="7">
        <v>100</v>
      </c>
      <c r="U1794" s="7">
        <f t="shared" si="536"/>
        <v>31135.27479166667</v>
      </c>
      <c r="V1794" s="7">
        <v>0</v>
      </c>
      <c r="W1794" s="7">
        <f t="shared" si="537"/>
        <v>51031.734791666669</v>
      </c>
      <c r="X1794" s="7">
        <f t="shared" si="538"/>
        <v>14790.65</v>
      </c>
      <c r="Y1794" s="7">
        <f t="shared" si="539"/>
        <v>24665.11</v>
      </c>
      <c r="Z1794" s="7">
        <f t="shared" si="540"/>
        <v>119177.61520833333</v>
      </c>
      <c r="AA1794" s="7" t="s">
        <v>224</v>
      </c>
      <c r="AB1794" s="7">
        <v>2022</v>
      </c>
    </row>
    <row r="1795" spans="1:28" x14ac:dyDescent="0.25">
      <c r="A1795" s="7">
        <v>5</v>
      </c>
      <c r="B1795" s="7" t="s">
        <v>116</v>
      </c>
      <c r="C1795" s="7" t="s">
        <v>102</v>
      </c>
      <c r="D1795" s="7" t="s">
        <v>4</v>
      </c>
      <c r="E1795" s="7" t="s">
        <v>91</v>
      </c>
      <c r="F1795" s="7" t="s">
        <v>84</v>
      </c>
      <c r="G1795" s="7">
        <v>185000</v>
      </c>
      <c r="H1795" s="7">
        <f t="shared" si="541"/>
        <v>174746.7</v>
      </c>
      <c r="I1795" s="7">
        <f t="shared" si="542"/>
        <v>5309.5</v>
      </c>
      <c r="J1795" s="7">
        <f t="shared" si="531"/>
        <v>13134.999999999998</v>
      </c>
      <c r="K1795" s="7">
        <f t="shared" si="532"/>
        <v>715.55</v>
      </c>
      <c r="L1795" s="7">
        <f t="shared" si="533"/>
        <v>4943.8</v>
      </c>
      <c r="M1795" s="7">
        <f t="shared" si="534"/>
        <v>11530.11</v>
      </c>
      <c r="N1795" s="7">
        <v>0</v>
      </c>
      <c r="O1795" s="7">
        <f t="shared" si="535"/>
        <v>35633.96</v>
      </c>
      <c r="P1795" s="7">
        <v>25</v>
      </c>
      <c r="Q1795" s="7">
        <v>12441.85</v>
      </c>
      <c r="R1795" s="7">
        <v>0</v>
      </c>
      <c r="S1795" s="7">
        <v>1328.8</v>
      </c>
      <c r="T1795" s="7">
        <v>100</v>
      </c>
      <c r="U1795" s="7">
        <f t="shared" si="536"/>
        <v>32269.612291666668</v>
      </c>
      <c r="V1795" s="7">
        <v>0</v>
      </c>
      <c r="W1795" s="7">
        <f t="shared" si="537"/>
        <v>46165.262291666666</v>
      </c>
      <c r="X1795" s="7">
        <f t="shared" si="538"/>
        <v>10253.299999999999</v>
      </c>
      <c r="Y1795" s="7">
        <f t="shared" si="539"/>
        <v>24665.11</v>
      </c>
      <c r="Z1795" s="7">
        <f t="shared" si="540"/>
        <v>128581.43770833334</v>
      </c>
      <c r="AA1795" s="7" t="s">
        <v>224</v>
      </c>
      <c r="AB1795" s="7">
        <v>2022</v>
      </c>
    </row>
    <row r="1796" spans="1:28" x14ac:dyDescent="0.25">
      <c r="A1796" s="7">
        <v>6</v>
      </c>
      <c r="B1796" s="7" t="s">
        <v>117</v>
      </c>
      <c r="C1796" s="7" t="s">
        <v>102</v>
      </c>
      <c r="D1796" s="7" t="s">
        <v>793</v>
      </c>
      <c r="E1796" s="7" t="s">
        <v>794</v>
      </c>
      <c r="F1796" s="7" t="s">
        <v>84</v>
      </c>
      <c r="G1796" s="7">
        <v>185000</v>
      </c>
      <c r="H1796" s="7">
        <f t="shared" si="541"/>
        <v>171721.8</v>
      </c>
      <c r="I1796" s="7">
        <f t="shared" si="542"/>
        <v>5309.5</v>
      </c>
      <c r="J1796" s="7">
        <f t="shared" si="531"/>
        <v>13134.999999999998</v>
      </c>
      <c r="K1796" s="7">
        <f t="shared" si="532"/>
        <v>715.55</v>
      </c>
      <c r="L1796" s="7">
        <f t="shared" si="533"/>
        <v>4943.8</v>
      </c>
      <c r="M1796" s="7">
        <f t="shared" si="534"/>
        <v>11530.11</v>
      </c>
      <c r="N1796" s="7">
        <v>3024.9</v>
      </c>
      <c r="O1796" s="7">
        <f t="shared" si="535"/>
        <v>38658.86</v>
      </c>
      <c r="P1796" s="7">
        <v>25</v>
      </c>
      <c r="Q1796" s="7">
        <v>0</v>
      </c>
      <c r="R1796" s="7">
        <v>0</v>
      </c>
      <c r="S1796" s="7">
        <v>2657.6</v>
      </c>
      <c r="T1796" s="7">
        <v>100</v>
      </c>
      <c r="U1796" s="7">
        <f t="shared" si="536"/>
        <v>31513.387291666662</v>
      </c>
      <c r="V1796" s="7">
        <v>0</v>
      </c>
      <c r="W1796" s="7">
        <f t="shared" si="537"/>
        <v>34295.987291666665</v>
      </c>
      <c r="X1796" s="7">
        <f t="shared" si="538"/>
        <v>13278.199999999999</v>
      </c>
      <c r="Y1796" s="7">
        <f t="shared" si="539"/>
        <v>24665.11</v>
      </c>
      <c r="Z1796" s="7">
        <f t="shared" si="540"/>
        <v>137425.81270833334</v>
      </c>
      <c r="AA1796" s="7" t="s">
        <v>224</v>
      </c>
      <c r="AB1796" s="7">
        <v>2022</v>
      </c>
    </row>
    <row r="1797" spans="1:28" x14ac:dyDescent="0.25">
      <c r="A1797" s="7">
        <v>7</v>
      </c>
      <c r="B1797" s="7" t="s">
        <v>119</v>
      </c>
      <c r="C1797" s="7" t="s">
        <v>103</v>
      </c>
      <c r="D1797" s="7" t="s">
        <v>10</v>
      </c>
      <c r="E1797" s="7" t="s">
        <v>827</v>
      </c>
      <c r="F1797" s="7" t="s">
        <v>84</v>
      </c>
      <c r="G1797" s="7">
        <v>170000</v>
      </c>
      <c r="H1797" s="7">
        <f t="shared" si="541"/>
        <v>160177.20000000001</v>
      </c>
      <c r="I1797" s="7">
        <f t="shared" si="542"/>
        <v>4879</v>
      </c>
      <c r="J1797" s="7">
        <f t="shared" si="531"/>
        <v>12069.999999999998</v>
      </c>
      <c r="K1797" s="7">
        <f t="shared" si="532"/>
        <v>715.55</v>
      </c>
      <c r="L1797" s="7">
        <f t="shared" si="533"/>
        <v>4943.8</v>
      </c>
      <c r="M1797" s="7">
        <f t="shared" si="534"/>
        <v>11530.11</v>
      </c>
      <c r="N1797" s="7">
        <v>0</v>
      </c>
      <c r="O1797" s="7">
        <f t="shared" si="535"/>
        <v>34138.46</v>
      </c>
      <c r="P1797" s="7">
        <v>25</v>
      </c>
      <c r="Q1797" s="7">
        <v>11358.49</v>
      </c>
      <c r="R1797" s="7">
        <v>902.7</v>
      </c>
      <c r="S1797" s="7">
        <v>1328.8</v>
      </c>
      <c r="T1797" s="7">
        <v>100</v>
      </c>
      <c r="U1797" s="7">
        <f t="shared" si="536"/>
        <v>28627.237291666668</v>
      </c>
      <c r="V1797" s="7">
        <v>0</v>
      </c>
      <c r="W1797" s="7">
        <f t="shared" si="537"/>
        <v>42342.22729166667</v>
      </c>
      <c r="X1797" s="7">
        <f t="shared" si="538"/>
        <v>9822.7999999999993</v>
      </c>
      <c r="Y1797" s="7">
        <f t="shared" si="539"/>
        <v>23600.11</v>
      </c>
      <c r="Z1797" s="7">
        <f t="shared" si="540"/>
        <v>117834.97270833333</v>
      </c>
      <c r="AA1797" s="7" t="s">
        <v>224</v>
      </c>
      <c r="AB1797" s="7">
        <v>2022</v>
      </c>
    </row>
    <row r="1798" spans="1:28" x14ac:dyDescent="0.25">
      <c r="A1798" s="7">
        <v>8</v>
      </c>
      <c r="B1798" s="7" t="s">
        <v>121</v>
      </c>
      <c r="C1798" s="7" t="s">
        <v>102</v>
      </c>
      <c r="D1798" s="7" t="s">
        <v>21</v>
      </c>
      <c r="E1798" s="7" t="s">
        <v>48</v>
      </c>
      <c r="F1798" s="7" t="s">
        <v>84</v>
      </c>
      <c r="G1798" s="7">
        <v>120000</v>
      </c>
      <c r="H1798" s="7">
        <f t="shared" si="541"/>
        <v>111395.55</v>
      </c>
      <c r="I1798" s="7">
        <f t="shared" si="542"/>
        <v>3444</v>
      </c>
      <c r="J1798" s="7">
        <f t="shared" si="531"/>
        <v>8520</v>
      </c>
      <c r="K1798" s="7">
        <f t="shared" si="532"/>
        <v>715.55</v>
      </c>
      <c r="L1798" s="7">
        <f t="shared" si="533"/>
        <v>3648</v>
      </c>
      <c r="M1798" s="7">
        <f t="shared" si="534"/>
        <v>8508</v>
      </c>
      <c r="N1798" s="7">
        <v>1512.45</v>
      </c>
      <c r="O1798" s="7">
        <f t="shared" si="535"/>
        <v>26348</v>
      </c>
      <c r="P1798" s="7">
        <v>25</v>
      </c>
      <c r="Q1798" s="7">
        <v>8487.86</v>
      </c>
      <c r="R1798" s="7">
        <v>0</v>
      </c>
      <c r="S1798" s="7">
        <v>398.4</v>
      </c>
      <c r="T1798" s="7">
        <v>100</v>
      </c>
      <c r="U1798" s="7">
        <f t="shared" si="536"/>
        <v>16431.82479166667</v>
      </c>
      <c r="V1798" s="7">
        <v>0</v>
      </c>
      <c r="W1798" s="7">
        <f t="shared" ref="W1798:W1802" si="543">P1798+Q1798+R1798+S1798+T1798+U1798-(V1798)</f>
        <v>25443.084791666668</v>
      </c>
      <c r="X1798" s="7">
        <f t="shared" si="538"/>
        <v>8604.4500000000007</v>
      </c>
      <c r="Y1798" s="7">
        <f t="shared" si="539"/>
        <v>17028</v>
      </c>
      <c r="Z1798" s="7">
        <f t="shared" si="540"/>
        <v>85952.465208333335</v>
      </c>
      <c r="AA1798" s="7" t="s">
        <v>224</v>
      </c>
      <c r="AB1798" s="7">
        <v>2022</v>
      </c>
    </row>
    <row r="1799" spans="1:28" x14ac:dyDescent="0.25">
      <c r="A1799" s="7">
        <v>9</v>
      </c>
      <c r="B1799" s="7" t="s">
        <v>137</v>
      </c>
      <c r="C1799" s="7" t="s">
        <v>102</v>
      </c>
      <c r="D1799" s="7" t="s">
        <v>22</v>
      </c>
      <c r="E1799" s="7" t="s">
        <v>788</v>
      </c>
      <c r="F1799" s="7" t="s">
        <v>85</v>
      </c>
      <c r="G1799" s="7">
        <v>140000</v>
      </c>
      <c r="H1799" s="7">
        <f>+G1799-(I1799+L1799+N1799)</f>
        <v>130213.55</v>
      </c>
      <c r="I1799" s="7">
        <f t="shared" si="542"/>
        <v>4018</v>
      </c>
      <c r="J1799" s="7">
        <f t="shared" si="531"/>
        <v>9940</v>
      </c>
      <c r="K1799" s="7">
        <f t="shared" si="532"/>
        <v>715.55</v>
      </c>
      <c r="L1799" s="7">
        <f t="shared" si="533"/>
        <v>4256</v>
      </c>
      <c r="M1799" s="7">
        <f t="shared" si="534"/>
        <v>9926</v>
      </c>
      <c r="N1799" s="7">
        <v>1512.45</v>
      </c>
      <c r="O1799" s="7">
        <f>+I1799+J1799+K1799+L1799+M1799+N1799</f>
        <v>30368</v>
      </c>
      <c r="P1799" s="7">
        <v>25</v>
      </c>
      <c r="Q1799" s="7">
        <v>1000</v>
      </c>
      <c r="R1799" s="7">
        <v>0</v>
      </c>
      <c r="S1799" s="7">
        <v>0</v>
      </c>
      <c r="T1799" s="7">
        <v>100</v>
      </c>
      <c r="U1799" s="7">
        <f t="shared" si="536"/>
        <v>21136.32479166667</v>
      </c>
      <c r="V1799" s="7">
        <v>0</v>
      </c>
      <c r="W1799" s="7">
        <f t="shared" si="543"/>
        <v>22261.32479166667</v>
      </c>
      <c r="X1799" s="7">
        <f>+I1799+L1799+N1799</f>
        <v>9786.4500000000007</v>
      </c>
      <c r="Y1799" s="7">
        <f>+J1799+M1799</f>
        <v>19866</v>
      </c>
      <c r="Z1799" s="7">
        <f>+G1799-(W1799+X1799)</f>
        <v>107952.22520833333</v>
      </c>
      <c r="AA1799" s="7" t="s">
        <v>224</v>
      </c>
      <c r="AB1799" s="7">
        <v>2022</v>
      </c>
    </row>
    <row r="1800" spans="1:28" x14ac:dyDescent="0.25">
      <c r="A1800" s="7">
        <v>10</v>
      </c>
      <c r="B1800" s="7" t="s">
        <v>123</v>
      </c>
      <c r="C1800" s="7" t="s">
        <v>102</v>
      </c>
      <c r="D1800" s="7" t="s">
        <v>10</v>
      </c>
      <c r="E1800" s="7" t="s">
        <v>829</v>
      </c>
      <c r="F1800" s="7" t="s">
        <v>84</v>
      </c>
      <c r="G1800" s="7">
        <v>145000</v>
      </c>
      <c r="H1800" s="7">
        <f t="shared" si="541"/>
        <v>136430.5</v>
      </c>
      <c r="I1800" s="7">
        <f t="shared" si="542"/>
        <v>4161.5</v>
      </c>
      <c r="J1800" s="7">
        <f t="shared" si="531"/>
        <v>10294.999999999998</v>
      </c>
      <c r="K1800" s="7">
        <f t="shared" si="532"/>
        <v>715.55</v>
      </c>
      <c r="L1800" s="7">
        <f t="shared" si="533"/>
        <v>4408</v>
      </c>
      <c r="M1800" s="7">
        <f t="shared" si="534"/>
        <v>10280.5</v>
      </c>
      <c r="N1800" s="7">
        <v>0</v>
      </c>
      <c r="O1800" s="7">
        <f t="shared" si="535"/>
        <v>29860.549999999996</v>
      </c>
      <c r="P1800" s="7">
        <v>25</v>
      </c>
      <c r="Q1800" s="7">
        <v>6000</v>
      </c>
      <c r="R1800" s="7">
        <v>0</v>
      </c>
      <c r="S1800" s="7">
        <v>0</v>
      </c>
      <c r="T1800" s="7">
        <v>100</v>
      </c>
      <c r="U1800" s="7">
        <f t="shared" si="536"/>
        <v>22690.562291666665</v>
      </c>
      <c r="V1800" s="7">
        <v>0</v>
      </c>
      <c r="W1800" s="7">
        <f t="shared" si="543"/>
        <v>28815.562291666665</v>
      </c>
      <c r="X1800" s="7">
        <f t="shared" si="538"/>
        <v>8569.5</v>
      </c>
      <c r="Y1800" s="7">
        <f t="shared" si="539"/>
        <v>20575.5</v>
      </c>
      <c r="Z1800" s="7">
        <f t="shared" si="540"/>
        <v>107614.93770833334</v>
      </c>
      <c r="AA1800" s="7" t="s">
        <v>224</v>
      </c>
      <c r="AB1800" s="7">
        <v>2022</v>
      </c>
    </row>
    <row r="1801" spans="1:28" x14ac:dyDescent="0.25">
      <c r="A1801" s="7">
        <v>11</v>
      </c>
      <c r="B1801" s="7" t="s">
        <v>125</v>
      </c>
      <c r="C1801" s="7" t="s">
        <v>102</v>
      </c>
      <c r="D1801" s="7" t="s">
        <v>94</v>
      </c>
      <c r="E1801" s="7" t="s">
        <v>65</v>
      </c>
      <c r="F1801" s="7" t="s">
        <v>85</v>
      </c>
      <c r="G1801" s="7">
        <v>50000</v>
      </c>
      <c r="H1801" s="7">
        <f t="shared" si="541"/>
        <v>45532.55</v>
      </c>
      <c r="I1801" s="7">
        <f t="shared" si="542"/>
        <v>1435</v>
      </c>
      <c r="J1801" s="7">
        <f t="shared" si="531"/>
        <v>3549.9999999999995</v>
      </c>
      <c r="K1801" s="7">
        <f t="shared" si="532"/>
        <v>550</v>
      </c>
      <c r="L1801" s="7">
        <f t="shared" si="533"/>
        <v>1520</v>
      </c>
      <c r="M1801" s="7">
        <f t="shared" si="534"/>
        <v>3545.0000000000005</v>
      </c>
      <c r="N1801" s="7">
        <v>1512.45</v>
      </c>
      <c r="O1801" s="7">
        <f t="shared" si="535"/>
        <v>12112.45</v>
      </c>
      <c r="P1801" s="7">
        <v>25</v>
      </c>
      <c r="Q1801" s="7">
        <v>1000</v>
      </c>
      <c r="R1801" s="7">
        <v>0</v>
      </c>
      <c r="S1801" s="7">
        <v>797.28</v>
      </c>
      <c r="T1801" s="7">
        <v>100</v>
      </c>
      <c r="U1801" s="7">
        <f t="shared" si="536"/>
        <v>1627.132375000001</v>
      </c>
      <c r="V1801" s="7">
        <v>0</v>
      </c>
      <c r="W1801" s="7">
        <f t="shared" si="543"/>
        <v>3549.4123750000008</v>
      </c>
      <c r="X1801" s="7">
        <f t="shared" si="538"/>
        <v>4467.45</v>
      </c>
      <c r="Y1801" s="7">
        <f t="shared" si="539"/>
        <v>7095</v>
      </c>
      <c r="Z1801" s="7">
        <f t="shared" si="540"/>
        <v>41983.137625000003</v>
      </c>
      <c r="AA1801" s="7" t="s">
        <v>224</v>
      </c>
      <c r="AB1801" s="7">
        <v>2022</v>
      </c>
    </row>
    <row r="1802" spans="1:28" x14ac:dyDescent="0.25">
      <c r="A1802" s="7">
        <v>12</v>
      </c>
      <c r="B1802" s="7" t="s">
        <v>126</v>
      </c>
      <c r="C1802" s="7" t="s">
        <v>103</v>
      </c>
      <c r="D1802" s="7" t="s">
        <v>94</v>
      </c>
      <c r="E1802" s="7" t="s">
        <v>58</v>
      </c>
      <c r="F1802" s="7" t="s">
        <v>84</v>
      </c>
      <c r="G1802" s="7">
        <v>55000</v>
      </c>
      <c r="H1802" s="7">
        <f t="shared" si="541"/>
        <v>51749.5</v>
      </c>
      <c r="I1802" s="7">
        <f t="shared" si="542"/>
        <v>1578.5</v>
      </c>
      <c r="J1802" s="7">
        <f t="shared" si="531"/>
        <v>3904.9999999999995</v>
      </c>
      <c r="K1802" s="7">
        <f t="shared" si="532"/>
        <v>605.00000000000011</v>
      </c>
      <c r="L1802" s="7">
        <f t="shared" si="533"/>
        <v>1672</v>
      </c>
      <c r="M1802" s="7">
        <f t="shared" si="534"/>
        <v>3899.5000000000005</v>
      </c>
      <c r="N1802" s="7">
        <v>0</v>
      </c>
      <c r="O1802" s="7">
        <f t="shared" si="535"/>
        <v>11660</v>
      </c>
      <c r="P1802" s="7">
        <v>25</v>
      </c>
      <c r="Q1802" s="7">
        <v>2996.21</v>
      </c>
      <c r="R1802" s="7">
        <v>1053.1500000000001</v>
      </c>
      <c r="S1802" s="7">
        <v>1195.92</v>
      </c>
      <c r="T1802" s="7">
        <v>100</v>
      </c>
      <c r="U1802" s="7">
        <f t="shared" si="536"/>
        <v>2559.6748749999997</v>
      </c>
      <c r="V1802" s="7">
        <v>0</v>
      </c>
      <c r="W1802" s="7">
        <f t="shared" si="543"/>
        <v>7929.9548750000004</v>
      </c>
      <c r="X1802" s="7">
        <f t="shared" si="538"/>
        <v>3250.5</v>
      </c>
      <c r="Y1802" s="7">
        <f t="shared" si="539"/>
        <v>7804.5</v>
      </c>
      <c r="Z1802" s="7">
        <f t="shared" si="540"/>
        <v>43819.545125000004</v>
      </c>
      <c r="AA1802" s="7" t="s">
        <v>224</v>
      </c>
      <c r="AB1802" s="7">
        <v>2022</v>
      </c>
    </row>
    <row r="1803" spans="1:28" x14ac:dyDescent="0.25">
      <c r="A1803" s="7">
        <v>13</v>
      </c>
      <c r="B1803" s="7" t="s">
        <v>128</v>
      </c>
      <c r="C1803" s="7" t="s">
        <v>102</v>
      </c>
      <c r="D1803" s="7" t="s">
        <v>12</v>
      </c>
      <c r="E1803" s="7" t="s">
        <v>35</v>
      </c>
      <c r="F1803" s="7" t="s">
        <v>84</v>
      </c>
      <c r="G1803" s="7">
        <v>116000</v>
      </c>
      <c r="H1803" s="7">
        <f t="shared" si="541"/>
        <v>106119.5</v>
      </c>
      <c r="I1803" s="7">
        <f t="shared" si="542"/>
        <v>3329.2</v>
      </c>
      <c r="J1803" s="7">
        <f t="shared" si="531"/>
        <v>8236</v>
      </c>
      <c r="K1803" s="7">
        <f t="shared" si="532"/>
        <v>715.55</v>
      </c>
      <c r="L1803" s="7">
        <f t="shared" si="533"/>
        <v>3526.4</v>
      </c>
      <c r="M1803" s="7">
        <f t="shared" si="534"/>
        <v>8224.4</v>
      </c>
      <c r="N1803" s="7">
        <v>3024.9</v>
      </c>
      <c r="O1803" s="7">
        <f t="shared" si="535"/>
        <v>27056.45</v>
      </c>
      <c r="P1803" s="7">
        <v>25</v>
      </c>
      <c r="Q1803" s="7">
        <v>0</v>
      </c>
      <c r="R1803" s="7">
        <v>1053.1500000000001</v>
      </c>
      <c r="S1803" s="7">
        <v>0</v>
      </c>
      <c r="T1803" s="7">
        <v>100</v>
      </c>
      <c r="U1803" s="7">
        <f t="shared" si="536"/>
        <v>15112.812291666667</v>
      </c>
      <c r="V1803" s="7">
        <v>0</v>
      </c>
      <c r="W1803" s="7">
        <f>P1803+Q1803+R1803+S1803+T1803+U1803-(V1803)</f>
        <v>16290.962291666667</v>
      </c>
      <c r="X1803" s="7">
        <f t="shared" si="538"/>
        <v>9880.5</v>
      </c>
      <c r="Y1803" s="7">
        <f t="shared" si="539"/>
        <v>16460.400000000001</v>
      </c>
      <c r="Z1803" s="7">
        <f t="shared" si="540"/>
        <v>89828.53770833333</v>
      </c>
      <c r="AA1803" s="7" t="s">
        <v>224</v>
      </c>
      <c r="AB1803" s="7">
        <v>2022</v>
      </c>
    </row>
    <row r="1804" spans="1:28" x14ac:dyDescent="0.25">
      <c r="A1804" s="7">
        <v>14</v>
      </c>
      <c r="B1804" s="7" t="s">
        <v>129</v>
      </c>
      <c r="C1804" s="7" t="s">
        <v>102</v>
      </c>
      <c r="D1804" s="7" t="s">
        <v>16</v>
      </c>
      <c r="E1804" s="7" t="s">
        <v>79</v>
      </c>
      <c r="F1804" s="7" t="s">
        <v>84</v>
      </c>
      <c r="G1804" s="7">
        <v>54000</v>
      </c>
      <c r="H1804" s="7">
        <f t="shared" si="541"/>
        <v>50808.6</v>
      </c>
      <c r="I1804" s="7">
        <f t="shared" si="542"/>
        <v>1549.8</v>
      </c>
      <c r="J1804" s="7">
        <f t="shared" si="531"/>
        <v>3833.9999999999995</v>
      </c>
      <c r="K1804" s="7">
        <f t="shared" si="532"/>
        <v>594.00000000000011</v>
      </c>
      <c r="L1804" s="7">
        <f t="shared" si="533"/>
        <v>1641.6</v>
      </c>
      <c r="M1804" s="7">
        <f t="shared" si="534"/>
        <v>3828.6000000000004</v>
      </c>
      <c r="N1804" s="7">
        <v>0</v>
      </c>
      <c r="O1804" s="7">
        <f t="shared" si="535"/>
        <v>11448</v>
      </c>
      <c r="P1804" s="7">
        <v>25</v>
      </c>
      <c r="Q1804" s="7">
        <v>1066.1199999999999</v>
      </c>
      <c r="R1804" s="7">
        <v>0</v>
      </c>
      <c r="S1804" s="7">
        <v>0</v>
      </c>
      <c r="T1804" s="7">
        <v>100</v>
      </c>
      <c r="U1804" s="7">
        <f t="shared" si="536"/>
        <v>2418.539874999999</v>
      </c>
      <c r="V1804" s="7">
        <v>0</v>
      </c>
      <c r="W1804" s="7">
        <f t="shared" ref="W1804:W1806" si="544">P1804+Q1804+R1804+S1804+T1804+U1804-(V1804)</f>
        <v>3609.6598749999989</v>
      </c>
      <c r="X1804" s="7">
        <f t="shared" si="538"/>
        <v>3191.3999999999996</v>
      </c>
      <c r="Y1804" s="7">
        <f t="shared" si="539"/>
        <v>7662.6</v>
      </c>
      <c r="Z1804" s="7">
        <f t="shared" si="540"/>
        <v>47198.940125000001</v>
      </c>
      <c r="AA1804" s="7" t="s">
        <v>224</v>
      </c>
      <c r="AB1804" s="7">
        <v>2022</v>
      </c>
    </row>
    <row r="1805" spans="1:28" x14ac:dyDescent="0.25">
      <c r="A1805" s="7">
        <v>15</v>
      </c>
      <c r="B1805" s="7" t="s">
        <v>130</v>
      </c>
      <c r="C1805" s="7" t="s">
        <v>102</v>
      </c>
      <c r="D1805" s="7" t="s">
        <v>16</v>
      </c>
      <c r="E1805" s="7" t="s">
        <v>61</v>
      </c>
      <c r="F1805" s="7" t="s">
        <v>84</v>
      </c>
      <c r="G1805" s="7">
        <v>65000</v>
      </c>
      <c r="H1805" s="7">
        <f t="shared" si="541"/>
        <v>56621.15</v>
      </c>
      <c r="I1805" s="7">
        <f t="shared" si="542"/>
        <v>1865.5</v>
      </c>
      <c r="J1805" s="7">
        <f t="shared" si="531"/>
        <v>4615</v>
      </c>
      <c r="K1805" s="7">
        <f t="shared" si="532"/>
        <v>715.00000000000011</v>
      </c>
      <c r="L1805" s="7">
        <f t="shared" si="533"/>
        <v>1976</v>
      </c>
      <c r="M1805" s="7">
        <f t="shared" si="534"/>
        <v>4608.5</v>
      </c>
      <c r="N1805" s="7">
        <v>4537.3500000000004</v>
      </c>
      <c r="O1805" s="7">
        <f t="shared" si="535"/>
        <v>18317.349999999999</v>
      </c>
      <c r="P1805" s="7">
        <v>25</v>
      </c>
      <c r="Q1805" s="7">
        <v>1200</v>
      </c>
      <c r="R1805" s="7">
        <v>0</v>
      </c>
      <c r="S1805" s="7">
        <v>1594.56</v>
      </c>
      <c r="T1805" s="7">
        <v>100</v>
      </c>
      <c r="U1805" s="7">
        <f t="shared" si="536"/>
        <v>3520.0798333333337</v>
      </c>
      <c r="V1805" s="7">
        <v>0</v>
      </c>
      <c r="W1805" s="7">
        <f t="shared" si="544"/>
        <v>6439.6398333333336</v>
      </c>
      <c r="X1805" s="7">
        <f t="shared" si="538"/>
        <v>8378.85</v>
      </c>
      <c r="Y1805" s="7">
        <f t="shared" si="539"/>
        <v>9223.5</v>
      </c>
      <c r="Z1805" s="7">
        <f t="shared" si="540"/>
        <v>50181.510166666667</v>
      </c>
      <c r="AA1805" s="7" t="s">
        <v>224</v>
      </c>
      <c r="AB1805" s="7">
        <v>2022</v>
      </c>
    </row>
    <row r="1806" spans="1:28" x14ac:dyDescent="0.25">
      <c r="A1806" s="7">
        <v>16</v>
      </c>
      <c r="B1806" s="7" t="s">
        <v>131</v>
      </c>
      <c r="C1806" s="7" t="s">
        <v>102</v>
      </c>
      <c r="D1806" s="7" t="s">
        <v>6</v>
      </c>
      <c r="E1806" s="7" t="s">
        <v>830</v>
      </c>
      <c r="F1806" s="7" t="s">
        <v>84</v>
      </c>
      <c r="G1806" s="7">
        <v>70000</v>
      </c>
      <c r="H1806" s="7">
        <f t="shared" si="541"/>
        <v>62838.1</v>
      </c>
      <c r="I1806" s="7">
        <f t="shared" si="542"/>
        <v>2009</v>
      </c>
      <c r="J1806" s="7">
        <f t="shared" si="531"/>
        <v>4970</v>
      </c>
      <c r="K1806" s="7">
        <f t="shared" si="532"/>
        <v>715.55</v>
      </c>
      <c r="L1806" s="7">
        <f t="shared" si="533"/>
        <v>2128</v>
      </c>
      <c r="M1806" s="7">
        <f t="shared" si="534"/>
        <v>4963</v>
      </c>
      <c r="N1806" s="7">
        <v>3024.9</v>
      </c>
      <c r="O1806" s="7">
        <f t="shared" si="535"/>
        <v>17810.45</v>
      </c>
      <c r="P1806" s="7">
        <v>25</v>
      </c>
      <c r="Q1806" s="7">
        <v>0</v>
      </c>
      <c r="R1806" s="7">
        <v>0</v>
      </c>
      <c r="S1806" s="7">
        <v>500</v>
      </c>
      <c r="T1806" s="7">
        <v>100</v>
      </c>
      <c r="U1806" s="7">
        <f t="shared" si="536"/>
        <v>4763.4698333333326</v>
      </c>
      <c r="V1806" s="7">
        <v>0</v>
      </c>
      <c r="W1806" s="7">
        <f t="shared" si="544"/>
        <v>5388.4698333333326</v>
      </c>
      <c r="X1806" s="7">
        <f t="shared" si="538"/>
        <v>7161.9</v>
      </c>
      <c r="Y1806" s="7">
        <f t="shared" si="539"/>
        <v>9933</v>
      </c>
      <c r="Z1806" s="7">
        <f t="shared" si="540"/>
        <v>57449.63016666667</v>
      </c>
      <c r="AA1806" s="7" t="s">
        <v>224</v>
      </c>
      <c r="AB1806" s="7">
        <v>2022</v>
      </c>
    </row>
    <row r="1807" spans="1:28" x14ac:dyDescent="0.25">
      <c r="A1807" s="7">
        <v>17</v>
      </c>
      <c r="B1807" s="7" t="s">
        <v>132</v>
      </c>
      <c r="C1807" s="7" t="s">
        <v>102</v>
      </c>
      <c r="D1807" s="7" t="s">
        <v>4</v>
      </c>
      <c r="E1807" s="7" t="s">
        <v>24</v>
      </c>
      <c r="F1807" s="7" t="s">
        <v>84</v>
      </c>
      <c r="G1807" s="7">
        <v>45000</v>
      </c>
      <c r="H1807" s="7">
        <f t="shared" si="541"/>
        <v>39315.599999999999</v>
      </c>
      <c r="I1807" s="7">
        <f t="shared" si="542"/>
        <v>1291.5</v>
      </c>
      <c r="J1807" s="7">
        <f t="shared" si="531"/>
        <v>3194.9999999999995</v>
      </c>
      <c r="K1807" s="7">
        <f t="shared" si="532"/>
        <v>495.00000000000006</v>
      </c>
      <c r="L1807" s="7">
        <f t="shared" si="533"/>
        <v>1368</v>
      </c>
      <c r="M1807" s="7">
        <f t="shared" si="534"/>
        <v>3190.5</v>
      </c>
      <c r="N1807" s="7">
        <v>3024.9</v>
      </c>
      <c r="O1807" s="7">
        <f t="shared" si="535"/>
        <v>12564.9</v>
      </c>
      <c r="P1807" s="7">
        <v>25</v>
      </c>
      <c r="Q1807" s="7">
        <v>10686.79</v>
      </c>
      <c r="R1807" s="7">
        <v>0</v>
      </c>
      <c r="S1807" s="7">
        <v>1594.56</v>
      </c>
      <c r="T1807" s="7">
        <v>100</v>
      </c>
      <c r="U1807" s="7">
        <f t="shared" si="536"/>
        <v>694.58987499999921</v>
      </c>
      <c r="V1807" s="7">
        <v>0</v>
      </c>
      <c r="W1807" s="7">
        <f t="shared" si="537"/>
        <v>13100.939875</v>
      </c>
      <c r="X1807" s="7">
        <f t="shared" si="538"/>
        <v>5684.4</v>
      </c>
      <c r="Y1807" s="7">
        <f>+J1807++K1807+M1807</f>
        <v>6880.5</v>
      </c>
      <c r="Z1807" s="7">
        <f t="shared" si="540"/>
        <v>26214.660125000002</v>
      </c>
      <c r="AA1807" s="7" t="s">
        <v>224</v>
      </c>
      <c r="AB1807" s="7">
        <v>2022</v>
      </c>
    </row>
    <row r="1808" spans="1:28" x14ac:dyDescent="0.25">
      <c r="A1808" s="7">
        <v>18</v>
      </c>
      <c r="B1808" s="7" t="s">
        <v>133</v>
      </c>
      <c r="C1808" s="7" t="s">
        <v>103</v>
      </c>
      <c r="D1808" s="7" t="s">
        <v>831</v>
      </c>
      <c r="E1808" s="7" t="s">
        <v>832</v>
      </c>
      <c r="F1808" s="7" t="s">
        <v>84</v>
      </c>
      <c r="G1808" s="7">
        <v>80000</v>
      </c>
      <c r="H1808" s="7">
        <f t="shared" si="541"/>
        <v>75272</v>
      </c>
      <c r="I1808" s="7">
        <f t="shared" si="542"/>
        <v>2296</v>
      </c>
      <c r="J1808" s="7">
        <f t="shared" si="531"/>
        <v>5679.9999999999991</v>
      </c>
      <c r="K1808" s="7">
        <f t="shared" si="532"/>
        <v>715.55</v>
      </c>
      <c r="L1808" s="7">
        <f t="shared" si="533"/>
        <v>2432</v>
      </c>
      <c r="M1808" s="7">
        <f t="shared" si="534"/>
        <v>5672</v>
      </c>
      <c r="N1808" s="7">
        <v>0</v>
      </c>
      <c r="O1808" s="7">
        <f t="shared" si="535"/>
        <v>16795.55</v>
      </c>
      <c r="P1808" s="7">
        <v>25</v>
      </c>
      <c r="Q1808" s="7">
        <v>200</v>
      </c>
      <c r="R1808" s="7">
        <v>1003</v>
      </c>
      <c r="S1808" s="7">
        <v>0</v>
      </c>
      <c r="T1808" s="7">
        <v>100</v>
      </c>
      <c r="U1808" s="7">
        <f t="shared" si="536"/>
        <v>7400.9372916666662</v>
      </c>
      <c r="V1808" s="7">
        <v>0</v>
      </c>
      <c r="W1808" s="7">
        <f t="shared" si="537"/>
        <v>8728.9372916666653</v>
      </c>
      <c r="X1808" s="7">
        <f t="shared" si="538"/>
        <v>4728</v>
      </c>
      <c r="Y1808" s="7">
        <f t="shared" ref="Y1808:Y1871" si="545">+J1808+M1808</f>
        <v>11352</v>
      </c>
      <c r="Z1808" s="7">
        <f t="shared" si="540"/>
        <v>66543.062708333338</v>
      </c>
      <c r="AA1808" s="7" t="s">
        <v>224</v>
      </c>
      <c r="AB1808" s="7">
        <v>2022</v>
      </c>
    </row>
    <row r="1809" spans="1:28" x14ac:dyDescent="0.25">
      <c r="A1809" s="7">
        <v>19</v>
      </c>
      <c r="B1809" s="7" t="s">
        <v>134</v>
      </c>
      <c r="C1809" s="7" t="s">
        <v>102</v>
      </c>
      <c r="D1809" s="7" t="s">
        <v>16</v>
      </c>
      <c r="E1809" s="7" t="s">
        <v>45</v>
      </c>
      <c r="F1809" s="7" t="s">
        <v>84</v>
      </c>
      <c r="G1809" s="7">
        <v>44000</v>
      </c>
      <c r="H1809" s="7">
        <f t="shared" si="541"/>
        <v>39887.15</v>
      </c>
      <c r="I1809" s="7">
        <f t="shared" si="542"/>
        <v>1262.8</v>
      </c>
      <c r="J1809" s="7">
        <f t="shared" si="531"/>
        <v>3123.9999999999995</v>
      </c>
      <c r="K1809" s="7">
        <f t="shared" si="532"/>
        <v>484.00000000000006</v>
      </c>
      <c r="L1809" s="7">
        <f t="shared" si="533"/>
        <v>1337.6</v>
      </c>
      <c r="M1809" s="7">
        <f t="shared" si="534"/>
        <v>3119.6000000000004</v>
      </c>
      <c r="N1809" s="7">
        <v>1512.45</v>
      </c>
      <c r="O1809" s="7">
        <f t="shared" si="535"/>
        <v>10840.45</v>
      </c>
      <c r="P1809" s="7">
        <v>25</v>
      </c>
      <c r="Q1809" s="7">
        <v>0</v>
      </c>
      <c r="R1809" s="7">
        <v>0</v>
      </c>
      <c r="S1809" s="7">
        <v>1195.92</v>
      </c>
      <c r="T1809" s="7">
        <v>100</v>
      </c>
      <c r="U1809" s="7">
        <v>0</v>
      </c>
      <c r="V1809" s="7">
        <v>804.67</v>
      </c>
      <c r="W1809" s="7">
        <f t="shared" si="537"/>
        <v>1320.92</v>
      </c>
      <c r="X1809" s="7">
        <f t="shared" si="538"/>
        <v>4112.8499999999995</v>
      </c>
      <c r="Y1809" s="7">
        <f t="shared" si="545"/>
        <v>6243.6</v>
      </c>
      <c r="Z1809" s="7">
        <f t="shared" si="540"/>
        <v>38566.230000000003</v>
      </c>
      <c r="AA1809" s="7" t="s">
        <v>224</v>
      </c>
      <c r="AB1809" s="7">
        <v>2022</v>
      </c>
    </row>
    <row r="1810" spans="1:28" x14ac:dyDescent="0.25">
      <c r="A1810" s="7">
        <v>20</v>
      </c>
      <c r="B1810" s="7" t="s">
        <v>140</v>
      </c>
      <c r="C1810" s="7" t="s">
        <v>102</v>
      </c>
      <c r="D1810" s="7" t="s">
        <v>826</v>
      </c>
      <c r="E1810" s="7" t="s">
        <v>29</v>
      </c>
      <c r="F1810" s="7" t="s">
        <v>99</v>
      </c>
      <c r="G1810" s="7">
        <v>130000</v>
      </c>
      <c r="H1810" s="7">
        <f t="shared" si="541"/>
        <v>122317</v>
      </c>
      <c r="I1810" s="7">
        <f t="shared" si="542"/>
        <v>3731</v>
      </c>
      <c r="J1810" s="7">
        <f t="shared" si="531"/>
        <v>9230</v>
      </c>
      <c r="K1810" s="7">
        <f t="shared" si="532"/>
        <v>715.55</v>
      </c>
      <c r="L1810" s="7">
        <f t="shared" si="533"/>
        <v>3952</v>
      </c>
      <c r="M1810" s="7">
        <f t="shared" si="534"/>
        <v>9217</v>
      </c>
      <c r="N1810" s="7">
        <v>0</v>
      </c>
      <c r="O1810" s="7">
        <f t="shared" si="535"/>
        <v>26845.55</v>
      </c>
      <c r="P1810" s="7">
        <v>25</v>
      </c>
      <c r="Q1810" s="7">
        <v>0</v>
      </c>
      <c r="R1810" s="7">
        <v>0</v>
      </c>
      <c r="S1810" s="7">
        <v>398.64</v>
      </c>
      <c r="T1810" s="7">
        <v>100</v>
      </c>
      <c r="U1810" s="7">
        <f t="shared" si="536"/>
        <v>19162.187291666665</v>
      </c>
      <c r="V1810" s="7">
        <v>0</v>
      </c>
      <c r="W1810" s="7">
        <f t="shared" si="537"/>
        <v>19685.827291666665</v>
      </c>
      <c r="X1810" s="7">
        <f t="shared" si="538"/>
        <v>7683</v>
      </c>
      <c r="Y1810" s="7">
        <f t="shared" si="545"/>
        <v>18447</v>
      </c>
      <c r="Z1810" s="7">
        <f t="shared" si="540"/>
        <v>102631.17270833334</v>
      </c>
      <c r="AA1810" s="7" t="s">
        <v>224</v>
      </c>
      <c r="AB1810" s="7">
        <v>2022</v>
      </c>
    </row>
    <row r="1811" spans="1:28" x14ac:dyDescent="0.25">
      <c r="A1811" s="7">
        <v>21</v>
      </c>
      <c r="B1811" s="7" t="s">
        <v>144</v>
      </c>
      <c r="C1811" s="7" t="s">
        <v>103</v>
      </c>
      <c r="D1811" s="7" t="s">
        <v>10</v>
      </c>
      <c r="E1811" s="7" t="s">
        <v>40</v>
      </c>
      <c r="F1811" s="7" t="s">
        <v>85</v>
      </c>
      <c r="G1811" s="7">
        <v>80000</v>
      </c>
      <c r="H1811" s="7">
        <f t="shared" si="541"/>
        <v>73759.55</v>
      </c>
      <c r="I1811" s="7">
        <f t="shared" si="542"/>
        <v>2296</v>
      </c>
      <c r="J1811" s="7">
        <f t="shared" si="531"/>
        <v>5679.9999999999991</v>
      </c>
      <c r="K1811" s="7">
        <f t="shared" si="532"/>
        <v>715.55</v>
      </c>
      <c r="L1811" s="7">
        <f t="shared" si="533"/>
        <v>2432</v>
      </c>
      <c r="M1811" s="7">
        <f t="shared" si="534"/>
        <v>5672</v>
      </c>
      <c r="N1811" s="7">
        <v>1512.45</v>
      </c>
      <c r="O1811" s="7">
        <f t="shared" si="535"/>
        <v>18308</v>
      </c>
      <c r="P1811" s="7">
        <v>25</v>
      </c>
      <c r="Q1811" s="7">
        <v>0</v>
      </c>
      <c r="R1811" s="7">
        <v>451.35</v>
      </c>
      <c r="S1811" s="7">
        <v>1594.556</v>
      </c>
      <c r="T1811" s="7">
        <v>100</v>
      </c>
      <c r="U1811" s="7">
        <f t="shared" si="536"/>
        <v>7022.8247916666687</v>
      </c>
      <c r="V1811" s="7">
        <v>0</v>
      </c>
      <c r="W1811" s="7">
        <f t="shared" ref="W1811:W1816" si="546">P1811+Q1811+R1811+S1811+T1811+U1811-(V1811)</f>
        <v>9193.7307916666687</v>
      </c>
      <c r="X1811" s="7">
        <f t="shared" si="538"/>
        <v>6240.45</v>
      </c>
      <c r="Y1811" s="7">
        <f t="shared" si="545"/>
        <v>11352</v>
      </c>
      <c r="Z1811" s="7">
        <f t="shared" si="540"/>
        <v>64565.819208333327</v>
      </c>
      <c r="AA1811" s="7" t="s">
        <v>224</v>
      </c>
      <c r="AB1811" s="7">
        <v>2022</v>
      </c>
    </row>
    <row r="1812" spans="1:28" x14ac:dyDescent="0.25">
      <c r="A1812" s="7">
        <v>22</v>
      </c>
      <c r="B1812" s="7" t="s">
        <v>145</v>
      </c>
      <c r="C1812" s="7" t="s">
        <v>102</v>
      </c>
      <c r="D1812" s="7" t="s">
        <v>10</v>
      </c>
      <c r="E1812" s="7" t="s">
        <v>50</v>
      </c>
      <c r="F1812" s="7" t="s">
        <v>84</v>
      </c>
      <c r="G1812" s="7">
        <v>95000</v>
      </c>
      <c r="H1812" s="7">
        <f t="shared" si="541"/>
        <v>86360.6</v>
      </c>
      <c r="I1812" s="7">
        <f t="shared" si="542"/>
        <v>2726.5</v>
      </c>
      <c r="J1812" s="7">
        <f t="shared" si="531"/>
        <v>6744.9999999999991</v>
      </c>
      <c r="K1812" s="7">
        <f t="shared" si="532"/>
        <v>715.55</v>
      </c>
      <c r="L1812" s="7">
        <f t="shared" si="533"/>
        <v>2888</v>
      </c>
      <c r="M1812" s="7">
        <f t="shared" si="534"/>
        <v>6735.5</v>
      </c>
      <c r="N1812" s="7">
        <v>3024.9</v>
      </c>
      <c r="O1812" s="7">
        <f t="shared" si="535"/>
        <v>22835.45</v>
      </c>
      <c r="P1812" s="7">
        <v>25</v>
      </c>
      <c r="Q1812" s="7">
        <v>0</v>
      </c>
      <c r="R1812" s="7">
        <v>0</v>
      </c>
      <c r="S1812" s="7">
        <v>0</v>
      </c>
      <c r="T1812" s="7">
        <v>100</v>
      </c>
      <c r="U1812" s="7">
        <f t="shared" si="536"/>
        <v>10173.087291666669</v>
      </c>
      <c r="V1812" s="7">
        <v>0</v>
      </c>
      <c r="W1812" s="7">
        <f t="shared" si="546"/>
        <v>10298.087291666669</v>
      </c>
      <c r="X1812" s="7">
        <f t="shared" si="538"/>
        <v>8639.4</v>
      </c>
      <c r="Y1812" s="7">
        <f t="shared" si="545"/>
        <v>13480.5</v>
      </c>
      <c r="Z1812" s="7">
        <f t="shared" si="540"/>
        <v>76062.512708333335</v>
      </c>
      <c r="AA1812" s="7" t="s">
        <v>224</v>
      </c>
      <c r="AB1812" s="7">
        <v>2022</v>
      </c>
    </row>
    <row r="1813" spans="1:28" x14ac:dyDescent="0.25">
      <c r="A1813" s="7">
        <v>23</v>
      </c>
      <c r="B1813" s="7" t="s">
        <v>146</v>
      </c>
      <c r="C1813" s="7" t="s">
        <v>102</v>
      </c>
      <c r="D1813" s="7" t="s">
        <v>10</v>
      </c>
      <c r="E1813" s="7" t="s">
        <v>44</v>
      </c>
      <c r="F1813" s="7" t="s">
        <v>84</v>
      </c>
      <c r="G1813" s="7">
        <v>80000</v>
      </c>
      <c r="H1813" s="7">
        <f t="shared" si="541"/>
        <v>75272</v>
      </c>
      <c r="I1813" s="7">
        <f t="shared" si="542"/>
        <v>2296</v>
      </c>
      <c r="J1813" s="7">
        <f t="shared" si="531"/>
        <v>5679.9999999999991</v>
      </c>
      <c r="K1813" s="7">
        <f t="shared" si="532"/>
        <v>715.55</v>
      </c>
      <c r="L1813" s="7">
        <f t="shared" si="533"/>
        <v>2432</v>
      </c>
      <c r="M1813" s="7">
        <f t="shared" si="534"/>
        <v>5672</v>
      </c>
      <c r="N1813" s="7">
        <v>0</v>
      </c>
      <c r="O1813" s="7">
        <f t="shared" si="535"/>
        <v>16795.55</v>
      </c>
      <c r="P1813" s="7">
        <v>25</v>
      </c>
      <c r="Q1813" s="7">
        <v>0</v>
      </c>
      <c r="R1813" s="7">
        <v>501.5</v>
      </c>
      <c r="S1813" s="7">
        <v>0</v>
      </c>
      <c r="T1813" s="7">
        <v>100</v>
      </c>
      <c r="U1813" s="7">
        <f t="shared" si="536"/>
        <v>7400.9372916666662</v>
      </c>
      <c r="V1813" s="7">
        <v>0</v>
      </c>
      <c r="W1813" s="7">
        <f t="shared" si="546"/>
        <v>8027.4372916666662</v>
      </c>
      <c r="X1813" s="7">
        <f t="shared" si="538"/>
        <v>4728</v>
      </c>
      <c r="Y1813" s="7">
        <f t="shared" si="545"/>
        <v>11352</v>
      </c>
      <c r="Z1813" s="7">
        <f t="shared" si="540"/>
        <v>67244.562708333338</v>
      </c>
      <c r="AA1813" s="7" t="s">
        <v>224</v>
      </c>
      <c r="AB1813" s="7">
        <v>2022</v>
      </c>
    </row>
    <row r="1814" spans="1:28" x14ac:dyDescent="0.25">
      <c r="A1814" s="7">
        <v>24</v>
      </c>
      <c r="B1814" s="7" t="s">
        <v>147</v>
      </c>
      <c r="C1814" s="7" t="s">
        <v>102</v>
      </c>
      <c r="D1814" s="7" t="s">
        <v>10</v>
      </c>
      <c r="E1814" s="7" t="s">
        <v>44</v>
      </c>
      <c r="F1814" s="7" t="s">
        <v>84</v>
      </c>
      <c r="G1814" s="7">
        <v>80000</v>
      </c>
      <c r="H1814" s="7">
        <f t="shared" si="541"/>
        <v>75272</v>
      </c>
      <c r="I1814" s="7">
        <f t="shared" si="542"/>
        <v>2296</v>
      </c>
      <c r="J1814" s="7">
        <f t="shared" si="531"/>
        <v>5679.9999999999991</v>
      </c>
      <c r="K1814" s="7">
        <f t="shared" si="532"/>
        <v>715.55</v>
      </c>
      <c r="L1814" s="7">
        <f t="shared" si="533"/>
        <v>2432</v>
      </c>
      <c r="M1814" s="7">
        <f t="shared" si="534"/>
        <v>5672</v>
      </c>
      <c r="N1814" s="7">
        <v>0</v>
      </c>
      <c r="O1814" s="7">
        <f t="shared" si="535"/>
        <v>16795.55</v>
      </c>
      <c r="P1814" s="7">
        <v>25</v>
      </c>
      <c r="Q1814" s="7">
        <v>0</v>
      </c>
      <c r="R1814" s="7">
        <v>501.5</v>
      </c>
      <c r="S1814" s="7">
        <v>0</v>
      </c>
      <c r="T1814" s="7">
        <v>100</v>
      </c>
      <c r="U1814" s="7">
        <f t="shared" si="536"/>
        <v>7400.9372916666662</v>
      </c>
      <c r="V1814" s="7">
        <v>0</v>
      </c>
      <c r="W1814" s="7">
        <f t="shared" si="546"/>
        <v>8027.4372916666662</v>
      </c>
      <c r="X1814" s="7">
        <f t="shared" si="538"/>
        <v>4728</v>
      </c>
      <c r="Y1814" s="7">
        <f t="shared" si="545"/>
        <v>11352</v>
      </c>
      <c r="Z1814" s="7">
        <f t="shared" si="540"/>
        <v>67244.562708333338</v>
      </c>
      <c r="AA1814" s="7" t="s">
        <v>224</v>
      </c>
      <c r="AB1814" s="7">
        <v>2022</v>
      </c>
    </row>
    <row r="1815" spans="1:28" x14ac:dyDescent="0.25">
      <c r="A1815" s="7">
        <v>25</v>
      </c>
      <c r="B1815" s="7" t="s">
        <v>148</v>
      </c>
      <c r="C1815" s="7" t="s">
        <v>103</v>
      </c>
      <c r="D1815" s="7" t="s">
        <v>10</v>
      </c>
      <c r="E1815" s="7" t="s">
        <v>44</v>
      </c>
      <c r="F1815" s="7" t="s">
        <v>84</v>
      </c>
      <c r="G1815" s="7">
        <v>80000</v>
      </c>
      <c r="H1815" s="7">
        <f t="shared" si="541"/>
        <v>75272</v>
      </c>
      <c r="I1815" s="7">
        <f t="shared" si="542"/>
        <v>2296</v>
      </c>
      <c r="J1815" s="7">
        <f t="shared" si="531"/>
        <v>5679.9999999999991</v>
      </c>
      <c r="K1815" s="7">
        <f t="shared" si="532"/>
        <v>715.55</v>
      </c>
      <c r="L1815" s="7">
        <f t="shared" si="533"/>
        <v>2432</v>
      </c>
      <c r="M1815" s="7">
        <f t="shared" si="534"/>
        <v>5672</v>
      </c>
      <c r="N1815" s="7">
        <v>0</v>
      </c>
      <c r="O1815" s="7">
        <f t="shared" si="535"/>
        <v>16795.55</v>
      </c>
      <c r="P1815" s="7">
        <v>25</v>
      </c>
      <c r="Q1815" s="7">
        <v>0</v>
      </c>
      <c r="R1815" s="7">
        <v>1053.1500000000001</v>
      </c>
      <c r="S1815" s="7">
        <v>0</v>
      </c>
      <c r="T1815" s="7">
        <v>100</v>
      </c>
      <c r="U1815" s="7">
        <f t="shared" si="536"/>
        <v>7400.9372916666662</v>
      </c>
      <c r="V1815" s="7">
        <v>0</v>
      </c>
      <c r="W1815" s="7">
        <f t="shared" si="546"/>
        <v>8579.0872916666667</v>
      </c>
      <c r="X1815" s="7">
        <f t="shared" si="538"/>
        <v>4728</v>
      </c>
      <c r="Y1815" s="7">
        <f t="shared" si="545"/>
        <v>11352</v>
      </c>
      <c r="Z1815" s="7">
        <f t="shared" si="540"/>
        <v>66692.91270833333</v>
      </c>
      <c r="AA1815" s="7" t="s">
        <v>224</v>
      </c>
      <c r="AB1815" s="7">
        <v>2022</v>
      </c>
    </row>
    <row r="1816" spans="1:28" x14ac:dyDescent="0.25">
      <c r="A1816" s="7">
        <v>26</v>
      </c>
      <c r="B1816" s="7" t="s">
        <v>149</v>
      </c>
      <c r="C1816" s="7" t="s">
        <v>102</v>
      </c>
      <c r="D1816" s="7" t="s">
        <v>10</v>
      </c>
      <c r="E1816" s="7" t="s">
        <v>43</v>
      </c>
      <c r="F1816" s="7" t="s">
        <v>84</v>
      </c>
      <c r="G1816" s="7">
        <v>95000</v>
      </c>
      <c r="H1816" s="7">
        <f t="shared" si="541"/>
        <v>87873.05</v>
      </c>
      <c r="I1816" s="7">
        <f t="shared" si="542"/>
        <v>2726.5</v>
      </c>
      <c r="J1816" s="7">
        <f t="shared" si="531"/>
        <v>6744.9999999999991</v>
      </c>
      <c r="K1816" s="7">
        <f t="shared" si="532"/>
        <v>715.55</v>
      </c>
      <c r="L1816" s="7">
        <f t="shared" si="533"/>
        <v>2888</v>
      </c>
      <c r="M1816" s="7">
        <f t="shared" si="534"/>
        <v>6735.5</v>
      </c>
      <c r="N1816" s="7">
        <v>1512.45</v>
      </c>
      <c r="O1816" s="7">
        <f t="shared" si="535"/>
        <v>21323</v>
      </c>
      <c r="P1816" s="7">
        <v>25</v>
      </c>
      <c r="Q1816" s="7">
        <v>5000</v>
      </c>
      <c r="R1816" s="7">
        <v>1053.1500000000001</v>
      </c>
      <c r="S1816" s="7">
        <v>0</v>
      </c>
      <c r="T1816" s="7">
        <v>100</v>
      </c>
      <c r="U1816" s="7">
        <f t="shared" si="536"/>
        <v>10551.199791666668</v>
      </c>
      <c r="V1816" s="7">
        <v>0</v>
      </c>
      <c r="W1816" s="7">
        <f t="shared" si="546"/>
        <v>16729.349791666667</v>
      </c>
      <c r="X1816" s="7">
        <f t="shared" si="538"/>
        <v>7126.95</v>
      </c>
      <c r="Y1816" s="7">
        <f t="shared" si="545"/>
        <v>13480.5</v>
      </c>
      <c r="Z1816" s="7">
        <f t="shared" si="540"/>
        <v>71143.700208333335</v>
      </c>
      <c r="AA1816" s="7" t="s">
        <v>224</v>
      </c>
      <c r="AB1816" s="7">
        <v>2022</v>
      </c>
    </row>
    <row r="1817" spans="1:28" x14ac:dyDescent="0.25">
      <c r="A1817" s="7">
        <v>27</v>
      </c>
      <c r="B1817" s="7" t="s">
        <v>151</v>
      </c>
      <c r="C1817" s="7" t="s">
        <v>102</v>
      </c>
      <c r="D1817" s="7" t="s">
        <v>793</v>
      </c>
      <c r="E1817" s="7" t="s">
        <v>66</v>
      </c>
      <c r="F1817" s="7" t="s">
        <v>84</v>
      </c>
      <c r="G1817" s="7">
        <v>55000</v>
      </c>
      <c r="H1817" s="7">
        <f t="shared" si="541"/>
        <v>51749.5</v>
      </c>
      <c r="I1817" s="7">
        <f t="shared" si="542"/>
        <v>1578.5</v>
      </c>
      <c r="J1817" s="7">
        <f t="shared" si="531"/>
        <v>3904.9999999999995</v>
      </c>
      <c r="K1817" s="7">
        <f t="shared" si="532"/>
        <v>605.00000000000011</v>
      </c>
      <c r="L1817" s="7">
        <f t="shared" si="533"/>
        <v>1672</v>
      </c>
      <c r="M1817" s="7">
        <f t="shared" si="534"/>
        <v>3899.5000000000005</v>
      </c>
      <c r="N1817" s="7">
        <v>0</v>
      </c>
      <c r="O1817" s="7">
        <f t="shared" si="535"/>
        <v>11660</v>
      </c>
      <c r="P1817" s="7">
        <v>25</v>
      </c>
      <c r="Q1817" s="7">
        <v>4000</v>
      </c>
      <c r="R1817" s="7">
        <v>0</v>
      </c>
      <c r="S1817" s="7">
        <v>0</v>
      </c>
      <c r="T1817" s="7">
        <v>100</v>
      </c>
      <c r="U1817" s="7">
        <f t="shared" si="536"/>
        <v>2559.6748749999997</v>
      </c>
      <c r="V1817" s="7">
        <v>0</v>
      </c>
      <c r="W1817" s="7">
        <f t="shared" ref="W1817:W1877" si="547">P1817+Q1817+R1817+S1817+T1817+U1817</f>
        <v>6684.6748749999997</v>
      </c>
      <c r="X1817" s="7">
        <f t="shared" si="538"/>
        <v>3250.5</v>
      </c>
      <c r="Y1817" s="7">
        <f t="shared" si="545"/>
        <v>7804.5</v>
      </c>
      <c r="Z1817" s="7">
        <f t="shared" si="540"/>
        <v>45064.825125000003</v>
      </c>
      <c r="AA1817" s="7" t="s">
        <v>224</v>
      </c>
      <c r="AB1817" s="7">
        <v>2022</v>
      </c>
    </row>
    <row r="1818" spans="1:28" x14ac:dyDescent="0.25">
      <c r="A1818" s="7">
        <v>28</v>
      </c>
      <c r="B1818" s="7" t="s">
        <v>152</v>
      </c>
      <c r="C1818" s="7" t="s">
        <v>103</v>
      </c>
      <c r="D1818" s="7" t="s">
        <v>21</v>
      </c>
      <c r="E1818" s="7" t="s">
        <v>70</v>
      </c>
      <c r="F1818" s="7" t="s">
        <v>84</v>
      </c>
      <c r="G1818" s="7">
        <v>50000</v>
      </c>
      <c r="H1818" s="7">
        <f t="shared" si="541"/>
        <v>47045</v>
      </c>
      <c r="I1818" s="7">
        <f t="shared" si="542"/>
        <v>1435</v>
      </c>
      <c r="J1818" s="7">
        <f t="shared" si="531"/>
        <v>3549.9999999999995</v>
      </c>
      <c r="K1818" s="7">
        <f t="shared" si="532"/>
        <v>550</v>
      </c>
      <c r="L1818" s="7">
        <f t="shared" si="533"/>
        <v>1520</v>
      </c>
      <c r="M1818" s="7">
        <f t="shared" si="534"/>
        <v>3545.0000000000005</v>
      </c>
      <c r="N1818" s="7">
        <v>0</v>
      </c>
      <c r="O1818" s="7">
        <f t="shared" si="535"/>
        <v>10600</v>
      </c>
      <c r="P1818" s="7">
        <v>25</v>
      </c>
      <c r="Q1818" s="7">
        <v>500</v>
      </c>
      <c r="R1818" s="7">
        <v>1053.1500000000001</v>
      </c>
      <c r="S1818" s="7">
        <v>797.28</v>
      </c>
      <c r="T1818" s="7">
        <v>100</v>
      </c>
      <c r="U1818" s="7">
        <f t="shared" si="536"/>
        <v>1853.9998749999997</v>
      </c>
      <c r="V1818" s="7">
        <v>0</v>
      </c>
      <c r="W1818" s="7">
        <f t="shared" si="547"/>
        <v>4329.4298749999998</v>
      </c>
      <c r="X1818" s="7">
        <f t="shared" si="538"/>
        <v>2955</v>
      </c>
      <c r="Y1818" s="7">
        <f t="shared" si="545"/>
        <v>7095</v>
      </c>
      <c r="Z1818" s="7">
        <f t="shared" si="540"/>
        <v>42715.570124999998</v>
      </c>
      <c r="AA1818" s="7" t="s">
        <v>224</v>
      </c>
      <c r="AB1818" s="7">
        <v>2022</v>
      </c>
    </row>
    <row r="1819" spans="1:28" x14ac:dyDescent="0.25">
      <c r="A1819" s="7">
        <v>29</v>
      </c>
      <c r="B1819" s="7" t="s">
        <v>153</v>
      </c>
      <c r="C1819" s="7" t="s">
        <v>102</v>
      </c>
      <c r="D1819" s="7" t="s">
        <v>17</v>
      </c>
      <c r="E1819" s="7" t="s">
        <v>76</v>
      </c>
      <c r="F1819" s="7" t="s">
        <v>84</v>
      </c>
      <c r="G1819" s="7">
        <v>70000</v>
      </c>
      <c r="H1819" s="7">
        <f t="shared" si="541"/>
        <v>64350.55</v>
      </c>
      <c r="I1819" s="7">
        <f t="shared" si="542"/>
        <v>2009</v>
      </c>
      <c r="J1819" s="7">
        <f t="shared" si="531"/>
        <v>4970</v>
      </c>
      <c r="K1819" s="7">
        <f t="shared" si="532"/>
        <v>715.55</v>
      </c>
      <c r="L1819" s="7">
        <f t="shared" si="533"/>
        <v>2128</v>
      </c>
      <c r="M1819" s="7">
        <f t="shared" si="534"/>
        <v>4963</v>
      </c>
      <c r="N1819" s="7">
        <v>1512.45</v>
      </c>
      <c r="O1819" s="7">
        <f t="shared" si="535"/>
        <v>16298</v>
      </c>
      <c r="P1819" s="7">
        <v>25</v>
      </c>
      <c r="Q1819" s="7">
        <v>3052.23</v>
      </c>
      <c r="R1819" s="7">
        <v>0</v>
      </c>
      <c r="S1819" s="7">
        <v>0</v>
      </c>
      <c r="T1819" s="7">
        <v>100</v>
      </c>
      <c r="U1819" s="7">
        <f t="shared" si="536"/>
        <v>5065.9598333333352</v>
      </c>
      <c r="V1819" s="7">
        <v>0</v>
      </c>
      <c r="W1819" s="7">
        <f t="shared" si="547"/>
        <v>8243.1898333333356</v>
      </c>
      <c r="X1819" s="7">
        <f t="shared" si="538"/>
        <v>5649.45</v>
      </c>
      <c r="Y1819" s="7">
        <f t="shared" si="545"/>
        <v>9933</v>
      </c>
      <c r="Z1819" s="7">
        <f t="shared" si="540"/>
        <v>56107.360166666665</v>
      </c>
      <c r="AA1819" s="7" t="s">
        <v>224</v>
      </c>
      <c r="AB1819" s="7">
        <v>2022</v>
      </c>
    </row>
    <row r="1820" spans="1:28" x14ac:dyDescent="0.25">
      <c r="A1820" s="7">
        <v>30</v>
      </c>
      <c r="B1820" s="7" t="s">
        <v>154</v>
      </c>
      <c r="C1820" s="7" t="s">
        <v>103</v>
      </c>
      <c r="D1820" s="7" t="s">
        <v>800</v>
      </c>
      <c r="E1820" s="7" t="s">
        <v>83</v>
      </c>
      <c r="F1820" s="7" t="s">
        <v>84</v>
      </c>
      <c r="G1820" s="7">
        <v>33875</v>
      </c>
      <c r="H1820" s="7">
        <f t="shared" si="541"/>
        <v>31872.987499999999</v>
      </c>
      <c r="I1820" s="7">
        <f t="shared" si="542"/>
        <v>972.21249999999998</v>
      </c>
      <c r="J1820" s="7">
        <f t="shared" si="531"/>
        <v>2405.125</v>
      </c>
      <c r="K1820" s="7">
        <f t="shared" si="532"/>
        <v>372.62500000000006</v>
      </c>
      <c r="L1820" s="7">
        <f t="shared" si="533"/>
        <v>1029.8</v>
      </c>
      <c r="M1820" s="7">
        <f t="shared" si="534"/>
        <v>2401.7375000000002</v>
      </c>
      <c r="N1820" s="7">
        <v>0</v>
      </c>
      <c r="O1820" s="7">
        <f t="shared" si="535"/>
        <v>7181.5</v>
      </c>
      <c r="P1820" s="7">
        <v>25</v>
      </c>
      <c r="Q1820" s="7">
        <v>0</v>
      </c>
      <c r="R1820" s="7">
        <v>0</v>
      </c>
      <c r="S1820" s="7">
        <v>0</v>
      </c>
      <c r="T1820" s="7">
        <v>100</v>
      </c>
      <c r="U1820" s="7">
        <f t="shared" si="536"/>
        <v>0</v>
      </c>
      <c r="V1820" s="7">
        <v>0</v>
      </c>
      <c r="W1820" s="7">
        <f t="shared" si="547"/>
        <v>125</v>
      </c>
      <c r="X1820" s="7">
        <f t="shared" si="538"/>
        <v>2002.0124999999998</v>
      </c>
      <c r="Y1820" s="7">
        <f t="shared" si="545"/>
        <v>4806.8625000000002</v>
      </c>
      <c r="Z1820" s="7">
        <f t="shared" si="540"/>
        <v>31747.987499999999</v>
      </c>
      <c r="AA1820" s="7" t="s">
        <v>224</v>
      </c>
      <c r="AB1820" s="7">
        <v>2022</v>
      </c>
    </row>
    <row r="1821" spans="1:28" x14ac:dyDescent="0.25">
      <c r="A1821" s="7">
        <v>31</v>
      </c>
      <c r="B1821" s="7" t="s">
        <v>155</v>
      </c>
      <c r="C1821" s="7" t="s">
        <v>103</v>
      </c>
      <c r="D1821" s="7" t="s">
        <v>793</v>
      </c>
      <c r="E1821" s="7" t="s">
        <v>72</v>
      </c>
      <c r="F1821" s="7" t="s">
        <v>84</v>
      </c>
      <c r="G1821" s="7">
        <v>40000</v>
      </c>
      <c r="H1821" s="7">
        <f t="shared" si="541"/>
        <v>37636</v>
      </c>
      <c r="I1821" s="7">
        <f t="shared" si="542"/>
        <v>1148</v>
      </c>
      <c r="J1821" s="7">
        <f t="shared" si="531"/>
        <v>2839.9999999999995</v>
      </c>
      <c r="K1821" s="7">
        <f t="shared" si="532"/>
        <v>440.00000000000006</v>
      </c>
      <c r="L1821" s="7">
        <f t="shared" si="533"/>
        <v>1216</v>
      </c>
      <c r="M1821" s="7">
        <f t="shared" si="534"/>
        <v>2836</v>
      </c>
      <c r="N1821" s="7">
        <v>0</v>
      </c>
      <c r="O1821" s="7">
        <f t="shared" si="535"/>
        <v>8480</v>
      </c>
      <c r="P1821" s="7">
        <v>25</v>
      </c>
      <c r="Q1821" s="7">
        <v>6590.74</v>
      </c>
      <c r="R1821" s="7">
        <v>1053.1500000000001</v>
      </c>
      <c r="S1821" s="7">
        <v>0</v>
      </c>
      <c r="T1821" s="7">
        <v>100</v>
      </c>
      <c r="U1821" s="7">
        <f t="shared" si="536"/>
        <v>442.64987499999984</v>
      </c>
      <c r="V1821" s="7">
        <v>0</v>
      </c>
      <c r="W1821" s="7">
        <f t="shared" si="547"/>
        <v>8211.5398749999986</v>
      </c>
      <c r="X1821" s="7">
        <f t="shared" si="538"/>
        <v>2364</v>
      </c>
      <c r="Y1821" s="7">
        <f t="shared" si="545"/>
        <v>5676</v>
      </c>
      <c r="Z1821" s="7">
        <f t="shared" si="540"/>
        <v>29424.460125000001</v>
      </c>
      <c r="AA1821" s="7" t="s">
        <v>224</v>
      </c>
      <c r="AB1821" s="7">
        <v>2022</v>
      </c>
    </row>
    <row r="1822" spans="1:28" x14ac:dyDescent="0.25">
      <c r="A1822" s="7">
        <v>32</v>
      </c>
      <c r="B1822" s="7" t="s">
        <v>124</v>
      </c>
      <c r="C1822" s="7" t="s">
        <v>103</v>
      </c>
      <c r="D1822" s="7" t="s">
        <v>10</v>
      </c>
      <c r="E1822" s="7" t="s">
        <v>706</v>
      </c>
      <c r="F1822" s="7" t="s">
        <v>84</v>
      </c>
      <c r="G1822" s="7">
        <v>48000</v>
      </c>
      <c r="H1822" s="7">
        <f>+G1822-(I1822+L1822+N1822)</f>
        <v>45163.199999999997</v>
      </c>
      <c r="I1822" s="7">
        <f>IF(G1822&lt;=325250,G1822*2.87%,9334.68)</f>
        <v>1377.6</v>
      </c>
      <c r="J1822" s="7">
        <f>IF(G1822&lt;=325250,G1822*7.1%,23092.75)</f>
        <v>3407.9999999999995</v>
      </c>
      <c r="K1822" s="7">
        <f>IF(G1822&lt;=65050,G1822*1.1%,715.55)</f>
        <v>528</v>
      </c>
      <c r="L1822" s="7">
        <f>IF(G1822&lt;=162625,G1822*3.04%,4943.8)</f>
        <v>1459.2</v>
      </c>
      <c r="M1822" s="7">
        <f>IF(G1822&lt;=162625,G1822*7.09%,11530.11)</f>
        <v>3403.2000000000003</v>
      </c>
      <c r="N1822" s="7">
        <v>0</v>
      </c>
      <c r="O1822" s="7">
        <f>+I1822+J1822+K1822+L1822+M1822+N1822</f>
        <v>10176</v>
      </c>
      <c r="P1822" s="7">
        <v>25</v>
      </c>
      <c r="Q1822" s="7">
        <v>0</v>
      </c>
      <c r="R1822" s="7">
        <v>551.65</v>
      </c>
      <c r="S1822" s="7">
        <v>398.64</v>
      </c>
      <c r="T1822" s="7">
        <v>100</v>
      </c>
      <c r="U1822" s="7">
        <f>IF((H1822*12)&gt;867123.01,(79776+(((H1822*12)-867123.01)*0.25))/12,IF((H1822*12)&gt;624329.01,(31216+(((H1822*12)-624329.01)*0.2))/12,IF((H1822*12)&gt;416220.01,(((H1822*12)-416220.01)*0.15)/12,0)))</f>
        <v>1571.7298749999989</v>
      </c>
      <c r="V1822" s="7">
        <v>0</v>
      </c>
      <c r="W1822" s="7">
        <f>P1822+Q1822+R1822+S1822+T1822+U1822-(V1822)</f>
        <v>2647.019874999999</v>
      </c>
      <c r="X1822" s="7">
        <f>+I1822+L1822+N1822</f>
        <v>2836.8</v>
      </c>
      <c r="Y1822" s="7">
        <f>+J1822+M1822</f>
        <v>6811.2</v>
      </c>
      <c r="Z1822" s="7">
        <f>+G1822-(W1822+X1822)</f>
        <v>42516.180124999999</v>
      </c>
      <c r="AA1822" s="7" t="s">
        <v>224</v>
      </c>
      <c r="AB1822" s="7">
        <v>2022</v>
      </c>
    </row>
    <row r="1823" spans="1:28" x14ac:dyDescent="0.25">
      <c r="A1823" s="7">
        <v>33</v>
      </c>
      <c r="B1823" s="7" t="s">
        <v>833</v>
      </c>
      <c r="C1823" s="7" t="s">
        <v>102</v>
      </c>
      <c r="D1823" s="7" t="s">
        <v>19</v>
      </c>
      <c r="E1823" s="7" t="s">
        <v>73</v>
      </c>
      <c r="F1823" s="7" t="s">
        <v>84</v>
      </c>
      <c r="G1823" s="7">
        <v>53000</v>
      </c>
      <c r="H1823" s="7">
        <f t="shared" si="541"/>
        <v>48355.25</v>
      </c>
      <c r="I1823" s="7">
        <f t="shared" si="542"/>
        <v>1521.1</v>
      </c>
      <c r="J1823" s="7">
        <f t="shared" si="531"/>
        <v>3762.9999999999995</v>
      </c>
      <c r="K1823" s="7">
        <f t="shared" si="532"/>
        <v>583.00000000000011</v>
      </c>
      <c r="L1823" s="7">
        <f t="shared" si="533"/>
        <v>1611.2</v>
      </c>
      <c r="M1823" s="7">
        <f t="shared" si="534"/>
        <v>3757.7000000000003</v>
      </c>
      <c r="N1823" s="7">
        <v>1512.45</v>
      </c>
      <c r="O1823" s="7">
        <f t="shared" si="535"/>
        <v>12748.45</v>
      </c>
      <c r="P1823" s="7">
        <v>25</v>
      </c>
      <c r="Q1823" s="7">
        <v>2500</v>
      </c>
      <c r="R1823" s="7">
        <v>0</v>
      </c>
      <c r="S1823" s="7">
        <v>0</v>
      </c>
      <c r="T1823" s="7">
        <v>100</v>
      </c>
      <c r="U1823" s="7">
        <f t="shared" si="536"/>
        <v>2050.5373749999999</v>
      </c>
      <c r="V1823" s="7">
        <v>0</v>
      </c>
      <c r="W1823" s="7">
        <f t="shared" si="547"/>
        <v>4675.5373749999999</v>
      </c>
      <c r="X1823" s="7">
        <f t="shared" si="538"/>
        <v>4644.75</v>
      </c>
      <c r="Y1823" s="7">
        <f t="shared" si="545"/>
        <v>7520.7</v>
      </c>
      <c r="Z1823" s="7">
        <f t="shared" si="540"/>
        <v>43679.712625</v>
      </c>
      <c r="AA1823" s="7" t="s">
        <v>224</v>
      </c>
      <c r="AB1823" s="7">
        <v>2022</v>
      </c>
    </row>
    <row r="1824" spans="1:28" x14ac:dyDescent="0.25">
      <c r="A1824" s="7">
        <v>34</v>
      </c>
      <c r="B1824" s="7" t="s">
        <v>157</v>
      </c>
      <c r="C1824" s="7" t="s">
        <v>102</v>
      </c>
      <c r="D1824" s="7" t="s">
        <v>10</v>
      </c>
      <c r="E1824" s="7" t="s">
        <v>46</v>
      </c>
      <c r="F1824" s="7" t="s">
        <v>84</v>
      </c>
      <c r="G1824" s="7">
        <v>53000</v>
      </c>
      <c r="H1824" s="7">
        <f t="shared" si="541"/>
        <v>49867.7</v>
      </c>
      <c r="I1824" s="7">
        <f t="shared" si="542"/>
        <v>1521.1</v>
      </c>
      <c r="J1824" s="7">
        <f t="shared" si="531"/>
        <v>3762.9999999999995</v>
      </c>
      <c r="K1824" s="7">
        <f t="shared" si="532"/>
        <v>583.00000000000011</v>
      </c>
      <c r="L1824" s="7">
        <f t="shared" si="533"/>
        <v>1611.2</v>
      </c>
      <c r="M1824" s="7">
        <f t="shared" si="534"/>
        <v>3757.7000000000003</v>
      </c>
      <c r="N1824" s="7">
        <v>0</v>
      </c>
      <c r="O1824" s="7">
        <f t="shared" si="535"/>
        <v>11236</v>
      </c>
      <c r="P1824" s="7">
        <v>25</v>
      </c>
      <c r="Q1824" s="7">
        <v>3495.45</v>
      </c>
      <c r="R1824" s="7">
        <v>1053.1500000000001</v>
      </c>
      <c r="S1824" s="7">
        <v>0</v>
      </c>
      <c r="T1824" s="7">
        <v>100</v>
      </c>
      <c r="U1824" s="7">
        <f t="shared" si="536"/>
        <v>2277.4048749999988</v>
      </c>
      <c r="V1824" s="7">
        <v>0</v>
      </c>
      <c r="W1824" s="7">
        <f t="shared" si="547"/>
        <v>6951.0048749999987</v>
      </c>
      <c r="X1824" s="7">
        <f t="shared" si="538"/>
        <v>3132.3</v>
      </c>
      <c r="Y1824" s="7">
        <f t="shared" si="545"/>
        <v>7520.7</v>
      </c>
      <c r="Z1824" s="7">
        <f t="shared" si="540"/>
        <v>42916.695124999998</v>
      </c>
      <c r="AA1824" s="7" t="s">
        <v>224</v>
      </c>
      <c r="AB1824" s="7">
        <v>2022</v>
      </c>
    </row>
    <row r="1825" spans="1:28" x14ac:dyDescent="0.25">
      <c r="A1825" s="7">
        <v>35</v>
      </c>
      <c r="B1825" s="7" t="s">
        <v>158</v>
      </c>
      <c r="C1825" s="7" t="s">
        <v>102</v>
      </c>
      <c r="D1825" s="7" t="s">
        <v>834</v>
      </c>
      <c r="E1825" s="7" t="s">
        <v>46</v>
      </c>
      <c r="F1825" s="7" t="s">
        <v>84</v>
      </c>
      <c r="G1825" s="7">
        <v>32000</v>
      </c>
      <c r="H1825" s="7">
        <f t="shared" si="541"/>
        <v>30108.799999999999</v>
      </c>
      <c r="I1825" s="7">
        <f t="shared" si="542"/>
        <v>918.4</v>
      </c>
      <c r="J1825" s="7">
        <f t="shared" si="531"/>
        <v>2272</v>
      </c>
      <c r="K1825" s="7">
        <f t="shared" si="532"/>
        <v>352.00000000000006</v>
      </c>
      <c r="L1825" s="7">
        <f t="shared" si="533"/>
        <v>972.8</v>
      </c>
      <c r="M1825" s="7">
        <f t="shared" si="534"/>
        <v>2268.8000000000002</v>
      </c>
      <c r="N1825" s="7">
        <v>0</v>
      </c>
      <c r="O1825" s="7">
        <f t="shared" si="535"/>
        <v>6784</v>
      </c>
      <c r="P1825" s="7">
        <v>25</v>
      </c>
      <c r="Q1825" s="7">
        <v>0</v>
      </c>
      <c r="R1825" s="7">
        <v>0</v>
      </c>
      <c r="S1825" s="7">
        <v>0</v>
      </c>
      <c r="T1825" s="7">
        <v>100</v>
      </c>
      <c r="U1825" s="7">
        <f t="shared" si="536"/>
        <v>0</v>
      </c>
      <c r="V1825" s="7">
        <v>0</v>
      </c>
      <c r="W1825" s="7">
        <f t="shared" si="547"/>
        <v>125</v>
      </c>
      <c r="X1825" s="7">
        <f t="shared" si="538"/>
        <v>1891.1999999999998</v>
      </c>
      <c r="Y1825" s="7">
        <f t="shared" si="545"/>
        <v>4540.8</v>
      </c>
      <c r="Z1825" s="7">
        <f t="shared" si="540"/>
        <v>29983.8</v>
      </c>
      <c r="AA1825" s="7" t="s">
        <v>224</v>
      </c>
      <c r="AB1825" s="7">
        <v>2022</v>
      </c>
    </row>
    <row r="1826" spans="1:28" x14ac:dyDescent="0.25">
      <c r="A1826" s="7">
        <v>36</v>
      </c>
      <c r="B1826" s="7" t="s">
        <v>159</v>
      </c>
      <c r="C1826" s="7" t="s">
        <v>103</v>
      </c>
      <c r="D1826" s="7" t="s">
        <v>21</v>
      </c>
      <c r="E1826" s="7" t="s">
        <v>68</v>
      </c>
      <c r="F1826" s="7" t="s">
        <v>84</v>
      </c>
      <c r="G1826" s="7">
        <v>46000</v>
      </c>
      <c r="H1826" s="7">
        <f t="shared" si="541"/>
        <v>41768.949999999997</v>
      </c>
      <c r="I1826" s="7">
        <f t="shared" si="542"/>
        <v>1320.2</v>
      </c>
      <c r="J1826" s="7">
        <f t="shared" si="531"/>
        <v>3265.9999999999995</v>
      </c>
      <c r="K1826" s="7">
        <f t="shared" si="532"/>
        <v>506.00000000000006</v>
      </c>
      <c r="L1826" s="7">
        <f t="shared" si="533"/>
        <v>1398.4</v>
      </c>
      <c r="M1826" s="7">
        <f t="shared" si="534"/>
        <v>3261.4</v>
      </c>
      <c r="N1826" s="7">
        <v>1512.45</v>
      </c>
      <c r="O1826" s="7">
        <f t="shared" si="535"/>
        <v>11264.45</v>
      </c>
      <c r="P1826" s="7">
        <v>25</v>
      </c>
      <c r="Q1826" s="7">
        <v>3495.45</v>
      </c>
      <c r="R1826" s="7">
        <v>0</v>
      </c>
      <c r="S1826" s="7">
        <v>0</v>
      </c>
      <c r="T1826" s="7">
        <v>100</v>
      </c>
      <c r="U1826" s="7">
        <f t="shared" si="536"/>
        <v>1062.5923749999995</v>
      </c>
      <c r="V1826" s="7">
        <v>0</v>
      </c>
      <c r="W1826" s="7">
        <f t="shared" si="547"/>
        <v>4683.0423749999991</v>
      </c>
      <c r="X1826" s="7">
        <f t="shared" si="538"/>
        <v>4231.05</v>
      </c>
      <c r="Y1826" s="7">
        <f t="shared" si="545"/>
        <v>6527.4</v>
      </c>
      <c r="Z1826" s="7">
        <f t="shared" si="540"/>
        <v>37085.907625</v>
      </c>
      <c r="AA1826" s="7" t="s">
        <v>224</v>
      </c>
      <c r="AB1826" s="7">
        <v>2022</v>
      </c>
    </row>
    <row r="1827" spans="1:28" x14ac:dyDescent="0.25">
      <c r="A1827" s="7">
        <v>37</v>
      </c>
      <c r="B1827" s="7" t="s">
        <v>150</v>
      </c>
      <c r="C1827" s="7" t="s">
        <v>102</v>
      </c>
      <c r="D1827" s="7" t="s">
        <v>16</v>
      </c>
      <c r="E1827" s="7" t="s">
        <v>95</v>
      </c>
      <c r="F1827" s="7" t="s">
        <v>84</v>
      </c>
      <c r="G1827" s="7">
        <v>32000</v>
      </c>
      <c r="H1827" s="7">
        <f>+G1827-(I1827+L1827+N1827)</f>
        <v>30108.799999999999</v>
      </c>
      <c r="I1827" s="7">
        <f t="shared" si="542"/>
        <v>918.4</v>
      </c>
      <c r="J1827" s="7">
        <f t="shared" si="531"/>
        <v>2272</v>
      </c>
      <c r="K1827" s="7">
        <f t="shared" si="532"/>
        <v>352.00000000000006</v>
      </c>
      <c r="L1827" s="7">
        <f t="shared" si="533"/>
        <v>972.8</v>
      </c>
      <c r="M1827" s="7">
        <f t="shared" si="534"/>
        <v>2268.8000000000002</v>
      </c>
      <c r="N1827" s="7">
        <v>0</v>
      </c>
      <c r="O1827" s="7">
        <f>+I1827+J1827+K1827+L1827+M1827+N1827</f>
        <v>6784</v>
      </c>
      <c r="P1827" s="7">
        <v>25</v>
      </c>
      <c r="Q1827" s="7">
        <v>0</v>
      </c>
      <c r="R1827" s="7">
        <v>0</v>
      </c>
      <c r="S1827" s="7">
        <v>398.64</v>
      </c>
      <c r="T1827" s="7">
        <v>100</v>
      </c>
      <c r="U1827" s="7">
        <f t="shared" si="536"/>
        <v>0</v>
      </c>
      <c r="V1827" s="7">
        <v>0</v>
      </c>
      <c r="W1827" s="7">
        <f>P1827+Q1827+R1827+S1827+T1827+U1827</f>
        <v>523.64</v>
      </c>
      <c r="X1827" s="7">
        <f>+I1827+L1827+N1827</f>
        <v>1891.1999999999998</v>
      </c>
      <c r="Y1827" s="7">
        <f>+J1827+M1827</f>
        <v>4540.8</v>
      </c>
      <c r="Z1827" s="7">
        <f>+G1827-(W1827+X1827)</f>
        <v>29585.16</v>
      </c>
      <c r="AA1827" s="7" t="s">
        <v>224</v>
      </c>
      <c r="AB1827" s="7">
        <v>2022</v>
      </c>
    </row>
    <row r="1828" spans="1:28" x14ac:dyDescent="0.25">
      <c r="A1828" s="7">
        <v>38</v>
      </c>
      <c r="B1828" s="7" t="s">
        <v>160</v>
      </c>
      <c r="C1828" s="7" t="s">
        <v>102</v>
      </c>
      <c r="D1828" s="7" t="s">
        <v>4</v>
      </c>
      <c r="E1828" s="7" t="s">
        <v>93</v>
      </c>
      <c r="F1828" s="7" t="s">
        <v>84</v>
      </c>
      <c r="G1828" s="7">
        <v>31500</v>
      </c>
      <c r="H1828" s="7">
        <f t="shared" si="541"/>
        <v>29638.35</v>
      </c>
      <c r="I1828" s="7">
        <f t="shared" si="542"/>
        <v>904.05</v>
      </c>
      <c r="J1828" s="7">
        <f t="shared" si="531"/>
        <v>2236.5</v>
      </c>
      <c r="K1828" s="7">
        <f t="shared" si="532"/>
        <v>346.50000000000006</v>
      </c>
      <c r="L1828" s="7">
        <f t="shared" si="533"/>
        <v>957.6</v>
      </c>
      <c r="M1828" s="7">
        <f t="shared" si="534"/>
        <v>2233.3500000000004</v>
      </c>
      <c r="N1828" s="7">
        <v>0</v>
      </c>
      <c r="O1828" s="7">
        <f t="shared" si="535"/>
        <v>6678.0000000000009</v>
      </c>
      <c r="P1828" s="7">
        <v>25</v>
      </c>
      <c r="Q1828" s="7">
        <v>1458.4</v>
      </c>
      <c r="R1828" s="7">
        <v>0</v>
      </c>
      <c r="S1828" s="7">
        <v>1594.56</v>
      </c>
      <c r="T1828" s="7">
        <v>100</v>
      </c>
      <c r="U1828" s="7">
        <f t="shared" si="536"/>
        <v>0</v>
      </c>
      <c r="V1828" s="7">
        <v>0</v>
      </c>
      <c r="W1828" s="7">
        <f t="shared" si="547"/>
        <v>3177.96</v>
      </c>
      <c r="X1828" s="7">
        <f t="shared" si="538"/>
        <v>1861.65</v>
      </c>
      <c r="Y1828" s="7">
        <f t="shared" si="545"/>
        <v>4469.8500000000004</v>
      </c>
      <c r="Z1828" s="7">
        <f t="shared" si="540"/>
        <v>26460.39</v>
      </c>
      <c r="AA1828" s="7" t="s">
        <v>224</v>
      </c>
      <c r="AB1828" s="7">
        <v>2022</v>
      </c>
    </row>
    <row r="1829" spans="1:28" x14ac:dyDescent="0.25">
      <c r="A1829" s="7">
        <v>39</v>
      </c>
      <c r="B1829" s="7" t="s">
        <v>809</v>
      </c>
      <c r="C1829" s="7" t="s">
        <v>102</v>
      </c>
      <c r="D1829" s="7" t="s">
        <v>12</v>
      </c>
      <c r="E1829" s="7" t="s">
        <v>75</v>
      </c>
      <c r="F1829" s="7" t="s">
        <v>99</v>
      </c>
      <c r="G1829" s="7">
        <v>65000</v>
      </c>
      <c r="H1829" s="7">
        <f t="shared" si="541"/>
        <v>61158.5</v>
      </c>
      <c r="I1829" s="7">
        <f t="shared" si="542"/>
        <v>1865.5</v>
      </c>
      <c r="J1829" s="7">
        <f t="shared" si="531"/>
        <v>4615</v>
      </c>
      <c r="K1829" s="7">
        <f t="shared" si="532"/>
        <v>715.00000000000011</v>
      </c>
      <c r="L1829" s="7">
        <f t="shared" si="533"/>
        <v>1976</v>
      </c>
      <c r="M1829" s="7">
        <f t="shared" si="534"/>
        <v>4608.5</v>
      </c>
      <c r="N1829" s="7">
        <v>0</v>
      </c>
      <c r="O1829" s="7">
        <f t="shared" si="535"/>
        <v>13780</v>
      </c>
      <c r="P1829" s="7">
        <v>25</v>
      </c>
      <c r="Q1829" s="7">
        <v>7689.07</v>
      </c>
      <c r="R1829" s="7">
        <v>351.05</v>
      </c>
      <c r="S1829" s="7">
        <v>398.64</v>
      </c>
      <c r="T1829" s="7">
        <v>100</v>
      </c>
      <c r="U1829" s="7">
        <f t="shared" si="536"/>
        <v>4427.5498333333335</v>
      </c>
      <c r="V1829" s="7">
        <v>0</v>
      </c>
      <c r="W1829" s="7">
        <f t="shared" si="547"/>
        <v>12991.309833333333</v>
      </c>
      <c r="X1829" s="7">
        <f t="shared" si="538"/>
        <v>3841.5</v>
      </c>
      <c r="Y1829" s="7">
        <f t="shared" si="545"/>
        <v>9223.5</v>
      </c>
      <c r="Z1829" s="7">
        <f t="shared" si="540"/>
        <v>48167.190166666667</v>
      </c>
      <c r="AA1829" s="7" t="s">
        <v>224</v>
      </c>
      <c r="AB1829" s="7">
        <v>2022</v>
      </c>
    </row>
    <row r="1830" spans="1:28" x14ac:dyDescent="0.25">
      <c r="A1830" s="7">
        <v>40</v>
      </c>
      <c r="B1830" s="7" t="s">
        <v>162</v>
      </c>
      <c r="C1830" s="7" t="s">
        <v>102</v>
      </c>
      <c r="D1830" s="7" t="s">
        <v>15</v>
      </c>
      <c r="E1830" s="7" t="s">
        <v>92</v>
      </c>
      <c r="F1830" s="7" t="s">
        <v>99</v>
      </c>
      <c r="G1830" s="7">
        <v>55000</v>
      </c>
      <c r="H1830" s="7">
        <f t="shared" si="541"/>
        <v>47212.15</v>
      </c>
      <c r="I1830" s="7">
        <f t="shared" si="542"/>
        <v>1578.5</v>
      </c>
      <c r="J1830" s="7">
        <f t="shared" si="531"/>
        <v>3904.9999999999995</v>
      </c>
      <c r="K1830" s="7">
        <f t="shared" si="532"/>
        <v>605.00000000000011</v>
      </c>
      <c r="L1830" s="7">
        <f t="shared" si="533"/>
        <v>1672</v>
      </c>
      <c r="M1830" s="7">
        <f t="shared" si="534"/>
        <v>3899.5000000000005</v>
      </c>
      <c r="N1830" s="7">
        <v>4537.3500000000004</v>
      </c>
      <c r="O1830" s="7">
        <f t="shared" si="535"/>
        <v>16197.35</v>
      </c>
      <c r="P1830" s="7">
        <v>25</v>
      </c>
      <c r="Q1830" s="7">
        <v>0</v>
      </c>
      <c r="R1830" s="7">
        <v>0</v>
      </c>
      <c r="S1830" s="7">
        <v>0</v>
      </c>
      <c r="T1830" s="7">
        <v>100</v>
      </c>
      <c r="U1830" s="7">
        <f t="shared" si="536"/>
        <v>1879.0723750000004</v>
      </c>
      <c r="V1830" s="7">
        <v>0</v>
      </c>
      <c r="W1830" s="7">
        <f t="shared" si="547"/>
        <v>2004.0723750000004</v>
      </c>
      <c r="X1830" s="7">
        <f t="shared" si="538"/>
        <v>7787.85</v>
      </c>
      <c r="Y1830" s="7">
        <f t="shared" si="545"/>
        <v>7804.5</v>
      </c>
      <c r="Z1830" s="7">
        <f t="shared" si="540"/>
        <v>45208.077624999998</v>
      </c>
      <c r="AA1830" s="7" t="s">
        <v>224</v>
      </c>
      <c r="AB1830" s="7">
        <v>2022</v>
      </c>
    </row>
    <row r="1831" spans="1:28" x14ac:dyDescent="0.25">
      <c r="A1831" s="7">
        <v>41</v>
      </c>
      <c r="B1831" s="7" t="s">
        <v>810</v>
      </c>
      <c r="C1831" s="7" t="s">
        <v>102</v>
      </c>
      <c r="D1831" s="7" t="s">
        <v>811</v>
      </c>
      <c r="E1831" s="7" t="s">
        <v>62</v>
      </c>
      <c r="F1831" s="7" t="s">
        <v>99</v>
      </c>
      <c r="G1831" s="7">
        <v>125000</v>
      </c>
      <c r="H1831" s="7">
        <f>+G1831-(I1831+L1831+N1831)</f>
        <v>116100.05</v>
      </c>
      <c r="I1831" s="7">
        <f t="shared" si="542"/>
        <v>3587.5</v>
      </c>
      <c r="J1831" s="7">
        <f t="shared" si="531"/>
        <v>8875</v>
      </c>
      <c r="K1831" s="7">
        <f t="shared" si="532"/>
        <v>715.55</v>
      </c>
      <c r="L1831" s="7">
        <f t="shared" si="533"/>
        <v>3800</v>
      </c>
      <c r="M1831" s="7">
        <f t="shared" si="534"/>
        <v>8862.5</v>
      </c>
      <c r="N1831" s="7">
        <v>1512.45</v>
      </c>
      <c r="O1831" s="7">
        <f>+I1831+J1831+K1831+L1831+M1831+N1831</f>
        <v>27353</v>
      </c>
      <c r="P1831" s="7">
        <v>25</v>
      </c>
      <c r="Q1831" s="7">
        <v>0</v>
      </c>
      <c r="R1831" s="7">
        <v>0</v>
      </c>
      <c r="S1831" s="7">
        <v>0</v>
      </c>
      <c r="T1831" s="7">
        <v>100</v>
      </c>
      <c r="U1831" s="7">
        <f t="shared" si="536"/>
        <v>17607.94979166667</v>
      </c>
      <c r="V1831" s="7">
        <v>0</v>
      </c>
      <c r="W1831" s="7">
        <f>P1831+Q1831+R1831+S1831+T1831+U1831</f>
        <v>17732.94979166667</v>
      </c>
      <c r="X1831" s="7">
        <f>+I1831+L1831+N1831</f>
        <v>8899.9500000000007</v>
      </c>
      <c r="Y1831" s="7">
        <f>+J1831+M1831</f>
        <v>17737.5</v>
      </c>
      <c r="Z1831" s="7">
        <f>+G1831-(W1831+X1831)</f>
        <v>98367.10020833333</v>
      </c>
      <c r="AA1831" s="7" t="s">
        <v>224</v>
      </c>
      <c r="AB1831" s="7">
        <v>2022</v>
      </c>
    </row>
    <row r="1832" spans="1:28" x14ac:dyDescent="0.25">
      <c r="A1832" s="7">
        <v>42</v>
      </c>
      <c r="B1832" s="7" t="s">
        <v>812</v>
      </c>
      <c r="C1832" s="7" t="s">
        <v>102</v>
      </c>
      <c r="D1832" s="7" t="s">
        <v>811</v>
      </c>
      <c r="E1832" s="7" t="s">
        <v>62</v>
      </c>
      <c r="F1832" s="7" t="s">
        <v>99</v>
      </c>
      <c r="G1832" s="7">
        <v>80000</v>
      </c>
      <c r="H1832" s="7">
        <f>+G1832-(I1832+L1832+N1832)</f>
        <v>75272</v>
      </c>
      <c r="I1832" s="7">
        <f t="shared" si="542"/>
        <v>2296</v>
      </c>
      <c r="J1832" s="7">
        <f t="shared" si="531"/>
        <v>5679.9999999999991</v>
      </c>
      <c r="K1832" s="7">
        <f t="shared" si="532"/>
        <v>715.55</v>
      </c>
      <c r="L1832" s="7">
        <f t="shared" si="533"/>
        <v>2432</v>
      </c>
      <c r="M1832" s="7">
        <f t="shared" si="534"/>
        <v>5672</v>
      </c>
      <c r="N1832" s="7">
        <v>0</v>
      </c>
      <c r="O1832" s="7">
        <f>+I1832+J1832+K1832+L1832+M1832+N1832</f>
        <v>16795.55</v>
      </c>
      <c r="P1832" s="7">
        <v>25</v>
      </c>
      <c r="Q1832" s="7">
        <v>0</v>
      </c>
      <c r="R1832" s="7">
        <v>0</v>
      </c>
      <c r="S1832" s="7">
        <v>398.64</v>
      </c>
      <c r="T1832" s="7">
        <v>100</v>
      </c>
      <c r="U1832" s="7">
        <f t="shared" si="536"/>
        <v>7400.9372916666662</v>
      </c>
      <c r="V1832" s="7">
        <v>0</v>
      </c>
      <c r="W1832" s="7">
        <f>P1832+Q1832+R1832+S1832+T1832+U1832</f>
        <v>7924.5772916666665</v>
      </c>
      <c r="X1832" s="7">
        <f>+I1832+L1832+N1832</f>
        <v>4728</v>
      </c>
      <c r="Y1832" s="7">
        <f>+J1832+M1832</f>
        <v>11352</v>
      </c>
      <c r="Z1832" s="7">
        <f>+G1832-(W1832+X1832)</f>
        <v>67347.422708333339</v>
      </c>
      <c r="AA1832" s="7" t="s">
        <v>224</v>
      </c>
      <c r="AB1832" s="7">
        <v>2022</v>
      </c>
    </row>
    <row r="1833" spans="1:28" x14ac:dyDescent="0.25">
      <c r="A1833" s="7">
        <v>43</v>
      </c>
      <c r="B1833" s="7" t="s">
        <v>816</v>
      </c>
      <c r="C1833" s="7" t="s">
        <v>103</v>
      </c>
      <c r="D1833" s="7" t="s">
        <v>811</v>
      </c>
      <c r="E1833" s="7" t="s">
        <v>92</v>
      </c>
      <c r="F1833" s="7" t="s">
        <v>99</v>
      </c>
      <c r="G1833" s="7">
        <v>80000</v>
      </c>
      <c r="H1833" s="7">
        <f t="shared" si="541"/>
        <v>75272</v>
      </c>
      <c r="I1833" s="7">
        <f t="shared" si="542"/>
        <v>2296</v>
      </c>
      <c r="J1833" s="7">
        <f t="shared" si="531"/>
        <v>5679.9999999999991</v>
      </c>
      <c r="K1833" s="7">
        <f t="shared" si="532"/>
        <v>715.55</v>
      </c>
      <c r="L1833" s="7">
        <f t="shared" si="533"/>
        <v>2432</v>
      </c>
      <c r="M1833" s="7">
        <f t="shared" si="534"/>
        <v>5672</v>
      </c>
      <c r="N1833" s="7">
        <v>0</v>
      </c>
      <c r="O1833" s="7">
        <f t="shared" si="535"/>
        <v>16795.55</v>
      </c>
      <c r="P1833" s="7">
        <v>25</v>
      </c>
      <c r="Q1833" s="7">
        <v>0</v>
      </c>
      <c r="R1833" s="7">
        <v>0</v>
      </c>
      <c r="S1833" s="7">
        <v>0</v>
      </c>
      <c r="T1833" s="7">
        <v>100</v>
      </c>
      <c r="U1833" s="7">
        <f t="shared" si="536"/>
        <v>7400.9372916666662</v>
      </c>
      <c r="V1833" s="7">
        <v>0</v>
      </c>
      <c r="W1833" s="7">
        <f t="shared" si="547"/>
        <v>7525.9372916666662</v>
      </c>
      <c r="X1833" s="7">
        <f t="shared" si="538"/>
        <v>4728</v>
      </c>
      <c r="Y1833" s="7">
        <f t="shared" si="545"/>
        <v>11352</v>
      </c>
      <c r="Z1833" s="7">
        <f t="shared" si="540"/>
        <v>67746.062708333338</v>
      </c>
      <c r="AA1833" s="7" t="s">
        <v>224</v>
      </c>
      <c r="AB1833" s="7">
        <v>2022</v>
      </c>
    </row>
    <row r="1834" spans="1:28" x14ac:dyDescent="0.25">
      <c r="A1834" s="7">
        <v>44</v>
      </c>
      <c r="B1834" s="7" t="s">
        <v>167</v>
      </c>
      <c r="C1834" s="7" t="s">
        <v>102</v>
      </c>
      <c r="D1834" s="7" t="s">
        <v>6</v>
      </c>
      <c r="E1834" s="7" t="s">
        <v>36</v>
      </c>
      <c r="F1834" s="7" t="s">
        <v>100</v>
      </c>
      <c r="G1834" s="7">
        <v>26000</v>
      </c>
      <c r="H1834" s="7">
        <f t="shared" si="541"/>
        <v>24463.4</v>
      </c>
      <c r="I1834" s="7">
        <f t="shared" si="542"/>
        <v>746.2</v>
      </c>
      <c r="J1834" s="7">
        <f t="shared" si="531"/>
        <v>1845.9999999999998</v>
      </c>
      <c r="K1834" s="7">
        <f t="shared" si="532"/>
        <v>286.00000000000006</v>
      </c>
      <c r="L1834" s="7">
        <f t="shared" si="533"/>
        <v>790.4</v>
      </c>
      <c r="M1834" s="7">
        <f t="shared" si="534"/>
        <v>1843.4</v>
      </c>
      <c r="N1834" s="7">
        <v>0</v>
      </c>
      <c r="O1834" s="7">
        <f t="shared" si="535"/>
        <v>5512</v>
      </c>
      <c r="P1834" s="7">
        <v>25</v>
      </c>
      <c r="Q1834" s="7">
        <v>2000</v>
      </c>
      <c r="R1834" s="7">
        <v>0</v>
      </c>
      <c r="S1834" s="7">
        <v>0</v>
      </c>
      <c r="T1834" s="7">
        <v>100</v>
      </c>
      <c r="U1834" s="7">
        <f t="shared" si="536"/>
        <v>0</v>
      </c>
      <c r="V1834" s="7">
        <v>0</v>
      </c>
      <c r="W1834" s="7">
        <f t="shared" si="547"/>
        <v>2125</v>
      </c>
      <c r="X1834" s="7">
        <f t="shared" si="538"/>
        <v>1536.6</v>
      </c>
      <c r="Y1834" s="7">
        <f t="shared" si="545"/>
        <v>3689.3999999999996</v>
      </c>
      <c r="Z1834" s="7">
        <f t="shared" si="540"/>
        <v>22338.400000000001</v>
      </c>
      <c r="AA1834" s="7" t="s">
        <v>224</v>
      </c>
      <c r="AB1834" s="7">
        <v>2022</v>
      </c>
    </row>
    <row r="1835" spans="1:28" x14ac:dyDescent="0.25">
      <c r="A1835" s="7">
        <v>45</v>
      </c>
      <c r="B1835" s="7" t="s">
        <v>169</v>
      </c>
      <c r="C1835" s="7" t="s">
        <v>102</v>
      </c>
      <c r="D1835" s="7" t="s">
        <v>6</v>
      </c>
      <c r="E1835" s="7" t="s">
        <v>36</v>
      </c>
      <c r="F1835" s="7" t="s">
        <v>100</v>
      </c>
      <c r="G1835" s="7">
        <v>30000</v>
      </c>
      <c r="H1835" s="7">
        <f t="shared" si="541"/>
        <v>28227</v>
      </c>
      <c r="I1835" s="7">
        <f t="shared" si="542"/>
        <v>861</v>
      </c>
      <c r="J1835" s="7">
        <f t="shared" si="531"/>
        <v>2130</v>
      </c>
      <c r="K1835" s="7">
        <f t="shared" si="532"/>
        <v>330.00000000000006</v>
      </c>
      <c r="L1835" s="7">
        <f t="shared" si="533"/>
        <v>912</v>
      </c>
      <c r="M1835" s="7">
        <f t="shared" si="534"/>
        <v>2127</v>
      </c>
      <c r="N1835" s="7">
        <v>0</v>
      </c>
      <c r="O1835" s="7">
        <f t="shared" si="535"/>
        <v>6360</v>
      </c>
      <c r="P1835" s="7">
        <v>25</v>
      </c>
      <c r="Q1835" s="7">
        <v>0</v>
      </c>
      <c r="R1835" s="7">
        <v>0</v>
      </c>
      <c r="S1835" s="7">
        <v>0</v>
      </c>
      <c r="T1835" s="7">
        <v>100</v>
      </c>
      <c r="U1835" s="7">
        <f t="shared" si="536"/>
        <v>0</v>
      </c>
      <c r="V1835" s="7">
        <v>0</v>
      </c>
      <c r="W1835" s="7">
        <f t="shared" si="547"/>
        <v>125</v>
      </c>
      <c r="X1835" s="7">
        <f t="shared" si="538"/>
        <v>1773</v>
      </c>
      <c r="Y1835" s="7">
        <f t="shared" si="545"/>
        <v>4257</v>
      </c>
      <c r="Z1835" s="7">
        <f t="shared" si="540"/>
        <v>28102</v>
      </c>
      <c r="AA1835" s="7" t="s">
        <v>224</v>
      </c>
      <c r="AB1835" s="7">
        <v>2022</v>
      </c>
    </row>
    <row r="1836" spans="1:28" x14ac:dyDescent="0.25">
      <c r="A1836" s="7">
        <v>46</v>
      </c>
      <c r="B1836" s="7" t="s">
        <v>170</v>
      </c>
      <c r="C1836" s="7" t="s">
        <v>102</v>
      </c>
      <c r="D1836" s="7" t="s">
        <v>17</v>
      </c>
      <c r="E1836" s="7" t="s">
        <v>36</v>
      </c>
      <c r="F1836" s="7" t="s">
        <v>100</v>
      </c>
      <c r="G1836" s="7">
        <v>36000</v>
      </c>
      <c r="H1836" s="7">
        <f t="shared" si="541"/>
        <v>30847.5</v>
      </c>
      <c r="I1836" s="7">
        <f t="shared" si="542"/>
        <v>1033.2</v>
      </c>
      <c r="J1836" s="7">
        <f t="shared" si="531"/>
        <v>2555.9999999999995</v>
      </c>
      <c r="K1836" s="7">
        <f t="shared" si="532"/>
        <v>396.00000000000006</v>
      </c>
      <c r="L1836" s="7">
        <f t="shared" si="533"/>
        <v>1094.4000000000001</v>
      </c>
      <c r="M1836" s="7">
        <f t="shared" si="534"/>
        <v>2552.4</v>
      </c>
      <c r="N1836" s="7">
        <v>3024.9</v>
      </c>
      <c r="O1836" s="7">
        <f t="shared" si="535"/>
        <v>10656.9</v>
      </c>
      <c r="P1836" s="7">
        <v>25</v>
      </c>
      <c r="Q1836" s="7">
        <v>2296.96</v>
      </c>
      <c r="R1836" s="7">
        <v>0</v>
      </c>
      <c r="S1836" s="7">
        <v>797.28</v>
      </c>
      <c r="T1836" s="7">
        <v>100</v>
      </c>
      <c r="U1836" s="7">
        <f t="shared" si="536"/>
        <v>0</v>
      </c>
      <c r="V1836" s="7">
        <v>0</v>
      </c>
      <c r="W1836" s="7">
        <f t="shared" si="547"/>
        <v>3219.24</v>
      </c>
      <c r="X1836" s="7">
        <f t="shared" si="538"/>
        <v>5152.5</v>
      </c>
      <c r="Y1836" s="7">
        <f t="shared" si="545"/>
        <v>5108.3999999999996</v>
      </c>
      <c r="Z1836" s="7">
        <f t="shared" si="540"/>
        <v>27628.260000000002</v>
      </c>
      <c r="AA1836" s="7" t="s">
        <v>224</v>
      </c>
      <c r="AB1836" s="7">
        <v>2022</v>
      </c>
    </row>
    <row r="1837" spans="1:28" x14ac:dyDescent="0.25">
      <c r="A1837" s="7">
        <v>47</v>
      </c>
      <c r="B1837" s="7" t="s">
        <v>171</v>
      </c>
      <c r="C1837" s="7" t="s">
        <v>102</v>
      </c>
      <c r="D1837" s="7" t="s">
        <v>793</v>
      </c>
      <c r="E1837" s="7" t="s">
        <v>36</v>
      </c>
      <c r="F1837" s="7" t="s">
        <v>100</v>
      </c>
      <c r="G1837" s="7">
        <v>36000</v>
      </c>
      <c r="H1837" s="7">
        <f t="shared" si="541"/>
        <v>33872.400000000001</v>
      </c>
      <c r="I1837" s="7">
        <f t="shared" si="542"/>
        <v>1033.2</v>
      </c>
      <c r="J1837" s="7">
        <f t="shared" si="531"/>
        <v>2555.9999999999995</v>
      </c>
      <c r="K1837" s="7">
        <f t="shared" si="532"/>
        <v>396.00000000000006</v>
      </c>
      <c r="L1837" s="7">
        <f t="shared" si="533"/>
        <v>1094.4000000000001</v>
      </c>
      <c r="M1837" s="7">
        <f t="shared" si="534"/>
        <v>2552.4</v>
      </c>
      <c r="N1837" s="7">
        <v>0</v>
      </c>
      <c r="O1837" s="7">
        <f t="shared" si="535"/>
        <v>7632</v>
      </c>
      <c r="P1837" s="7">
        <v>25</v>
      </c>
      <c r="Q1837" s="7">
        <v>10000</v>
      </c>
      <c r="R1837" s="7">
        <v>451.35</v>
      </c>
      <c r="S1837" s="7">
        <v>0</v>
      </c>
      <c r="T1837" s="7">
        <v>100</v>
      </c>
      <c r="U1837" s="7">
        <f t="shared" si="536"/>
        <v>0</v>
      </c>
      <c r="V1837" s="7">
        <v>0</v>
      </c>
      <c r="W1837" s="7">
        <f t="shared" si="547"/>
        <v>10576.35</v>
      </c>
      <c r="X1837" s="7">
        <f t="shared" si="538"/>
        <v>2127.6000000000004</v>
      </c>
      <c r="Y1837" s="7">
        <f t="shared" si="545"/>
        <v>5108.3999999999996</v>
      </c>
      <c r="Z1837" s="7">
        <f t="shared" si="540"/>
        <v>23296.05</v>
      </c>
      <c r="AA1837" s="7" t="s">
        <v>224</v>
      </c>
      <c r="AB1837" s="7">
        <v>2022</v>
      </c>
    </row>
    <row r="1838" spans="1:28" x14ac:dyDescent="0.25">
      <c r="A1838" s="7">
        <v>48</v>
      </c>
      <c r="B1838" s="7" t="s">
        <v>172</v>
      </c>
      <c r="C1838" s="7" t="s">
        <v>102</v>
      </c>
      <c r="D1838" s="7" t="s">
        <v>6</v>
      </c>
      <c r="E1838" s="7" t="s">
        <v>26</v>
      </c>
      <c r="F1838" s="7" t="s">
        <v>100</v>
      </c>
      <c r="G1838" s="7">
        <v>46000</v>
      </c>
      <c r="H1838" s="7">
        <f t="shared" si="541"/>
        <v>43281.4</v>
      </c>
      <c r="I1838" s="7">
        <f t="shared" si="542"/>
        <v>1320.2</v>
      </c>
      <c r="J1838" s="7">
        <f t="shared" si="531"/>
        <v>3265.9999999999995</v>
      </c>
      <c r="K1838" s="7">
        <f t="shared" si="532"/>
        <v>506.00000000000006</v>
      </c>
      <c r="L1838" s="7">
        <f t="shared" si="533"/>
        <v>1398.4</v>
      </c>
      <c r="M1838" s="7">
        <f t="shared" si="534"/>
        <v>3261.4</v>
      </c>
      <c r="N1838" s="7">
        <v>0</v>
      </c>
      <c r="O1838" s="7">
        <f t="shared" si="535"/>
        <v>9752</v>
      </c>
      <c r="P1838" s="7">
        <v>25</v>
      </c>
      <c r="Q1838" s="7">
        <v>0</v>
      </c>
      <c r="R1838" s="7">
        <v>0</v>
      </c>
      <c r="S1838" s="7">
        <v>398.64</v>
      </c>
      <c r="T1838" s="7">
        <v>100</v>
      </c>
      <c r="U1838" s="7">
        <f t="shared" si="536"/>
        <v>1289.4598750000005</v>
      </c>
      <c r="V1838" s="7">
        <v>0</v>
      </c>
      <c r="W1838" s="7">
        <f t="shared" si="547"/>
        <v>1813.0998750000003</v>
      </c>
      <c r="X1838" s="7">
        <f t="shared" si="538"/>
        <v>2718.6000000000004</v>
      </c>
      <c r="Y1838" s="7">
        <f t="shared" si="545"/>
        <v>6527.4</v>
      </c>
      <c r="Z1838" s="7">
        <f t="shared" si="540"/>
        <v>41468.300125000002</v>
      </c>
      <c r="AA1838" s="7" t="s">
        <v>224</v>
      </c>
      <c r="AB1838" s="7">
        <v>2022</v>
      </c>
    </row>
    <row r="1839" spans="1:28" x14ac:dyDescent="0.25">
      <c r="A1839" s="7">
        <v>49</v>
      </c>
      <c r="B1839" s="7" t="s">
        <v>798</v>
      </c>
      <c r="C1839" s="7" t="s">
        <v>102</v>
      </c>
      <c r="D1839" s="7" t="s">
        <v>12</v>
      </c>
      <c r="E1839" s="7" t="s">
        <v>26</v>
      </c>
      <c r="F1839" s="7" t="s">
        <v>100</v>
      </c>
      <c r="G1839" s="7">
        <v>30000</v>
      </c>
      <c r="H1839" s="7">
        <f t="shared" si="541"/>
        <v>28227</v>
      </c>
      <c r="I1839" s="7">
        <f t="shared" si="542"/>
        <v>861</v>
      </c>
      <c r="J1839" s="7">
        <f t="shared" si="531"/>
        <v>2130</v>
      </c>
      <c r="K1839" s="7">
        <f t="shared" si="532"/>
        <v>330.00000000000006</v>
      </c>
      <c r="L1839" s="7">
        <f t="shared" si="533"/>
        <v>912</v>
      </c>
      <c r="M1839" s="7">
        <f t="shared" si="534"/>
        <v>2127</v>
      </c>
      <c r="N1839" s="7">
        <v>0</v>
      </c>
      <c r="O1839" s="7">
        <f t="shared" si="535"/>
        <v>6360</v>
      </c>
      <c r="P1839" s="7">
        <v>25</v>
      </c>
      <c r="Q1839" s="7">
        <v>0</v>
      </c>
      <c r="R1839" s="7">
        <v>0</v>
      </c>
      <c r="S1839" s="7">
        <v>0</v>
      </c>
      <c r="T1839" s="7">
        <v>100</v>
      </c>
      <c r="U1839" s="7">
        <f t="shared" si="536"/>
        <v>0</v>
      </c>
      <c r="V1839" s="7">
        <v>0</v>
      </c>
      <c r="W1839" s="7">
        <f t="shared" si="547"/>
        <v>125</v>
      </c>
      <c r="X1839" s="7">
        <f t="shared" si="538"/>
        <v>1773</v>
      </c>
      <c r="Y1839" s="7">
        <f t="shared" si="545"/>
        <v>4257</v>
      </c>
      <c r="Z1839" s="7">
        <f t="shared" si="540"/>
        <v>28102</v>
      </c>
      <c r="AA1839" s="7" t="s">
        <v>224</v>
      </c>
      <c r="AB1839" s="7">
        <v>2022</v>
      </c>
    </row>
    <row r="1840" spans="1:28" x14ac:dyDescent="0.25">
      <c r="A1840" s="7">
        <v>50</v>
      </c>
      <c r="B1840" s="7" t="s">
        <v>799</v>
      </c>
      <c r="C1840" s="7" t="s">
        <v>102</v>
      </c>
      <c r="D1840" s="7" t="s">
        <v>6</v>
      </c>
      <c r="E1840" s="7" t="s">
        <v>26</v>
      </c>
      <c r="F1840" s="7" t="s">
        <v>100</v>
      </c>
      <c r="G1840" s="7">
        <v>30000</v>
      </c>
      <c r="H1840" s="7">
        <f t="shared" si="541"/>
        <v>28227</v>
      </c>
      <c r="I1840" s="7">
        <f t="shared" si="542"/>
        <v>861</v>
      </c>
      <c r="J1840" s="7">
        <f t="shared" si="531"/>
        <v>2130</v>
      </c>
      <c r="K1840" s="7">
        <f t="shared" si="532"/>
        <v>330.00000000000006</v>
      </c>
      <c r="L1840" s="7">
        <f t="shared" si="533"/>
        <v>912</v>
      </c>
      <c r="M1840" s="7">
        <f t="shared" si="534"/>
        <v>2127</v>
      </c>
      <c r="N1840" s="7">
        <v>0</v>
      </c>
      <c r="O1840" s="7">
        <f t="shared" si="535"/>
        <v>6360</v>
      </c>
      <c r="P1840" s="7">
        <v>25</v>
      </c>
      <c r="Q1840" s="7">
        <v>0</v>
      </c>
      <c r="R1840" s="7">
        <v>0</v>
      </c>
      <c r="S1840" s="7">
        <v>0</v>
      </c>
      <c r="T1840" s="7">
        <v>100</v>
      </c>
      <c r="U1840" s="7">
        <f t="shared" si="536"/>
        <v>0</v>
      </c>
      <c r="V1840" s="7">
        <v>0</v>
      </c>
      <c r="W1840" s="7">
        <f t="shared" si="547"/>
        <v>125</v>
      </c>
      <c r="X1840" s="7">
        <f t="shared" si="538"/>
        <v>1773</v>
      </c>
      <c r="Y1840" s="7">
        <f t="shared" si="545"/>
        <v>4257</v>
      </c>
      <c r="Z1840" s="7">
        <f t="shared" si="540"/>
        <v>28102</v>
      </c>
      <c r="AA1840" s="7" t="s">
        <v>224</v>
      </c>
      <c r="AB1840" s="7">
        <v>2022</v>
      </c>
    </row>
    <row r="1841" spans="1:28" x14ac:dyDescent="0.25">
      <c r="A1841" s="7">
        <v>51</v>
      </c>
      <c r="B1841" s="7" t="s">
        <v>173</v>
      </c>
      <c r="C1841" s="7" t="s">
        <v>102</v>
      </c>
      <c r="D1841" s="7" t="s">
        <v>6</v>
      </c>
      <c r="E1841" s="7" t="s">
        <v>26</v>
      </c>
      <c r="F1841" s="7" t="s">
        <v>100</v>
      </c>
      <c r="G1841" s="7">
        <v>36000</v>
      </c>
      <c r="H1841" s="7">
        <f t="shared" si="541"/>
        <v>32359.95</v>
      </c>
      <c r="I1841" s="7">
        <f t="shared" si="542"/>
        <v>1033.2</v>
      </c>
      <c r="J1841" s="7">
        <f t="shared" si="531"/>
        <v>2555.9999999999995</v>
      </c>
      <c r="K1841" s="7">
        <f t="shared" si="532"/>
        <v>396.00000000000006</v>
      </c>
      <c r="L1841" s="7">
        <f t="shared" si="533"/>
        <v>1094.4000000000001</v>
      </c>
      <c r="M1841" s="7">
        <f t="shared" si="534"/>
        <v>2552.4</v>
      </c>
      <c r="N1841" s="7">
        <v>1512.45</v>
      </c>
      <c r="O1841" s="7">
        <f t="shared" si="535"/>
        <v>9144.4500000000007</v>
      </c>
      <c r="P1841" s="7">
        <v>25</v>
      </c>
      <c r="Q1841" s="7">
        <v>0</v>
      </c>
      <c r="R1841" s="7">
        <v>0</v>
      </c>
      <c r="S1841" s="7">
        <v>0</v>
      </c>
      <c r="T1841" s="7">
        <v>100</v>
      </c>
      <c r="U1841" s="7">
        <f t="shared" si="536"/>
        <v>0</v>
      </c>
      <c r="V1841" s="7">
        <v>0</v>
      </c>
      <c r="W1841" s="7">
        <f t="shared" si="547"/>
        <v>125</v>
      </c>
      <c r="X1841" s="7">
        <f t="shared" si="538"/>
        <v>3640.05</v>
      </c>
      <c r="Y1841" s="7">
        <f t="shared" si="545"/>
        <v>5108.3999999999996</v>
      </c>
      <c r="Z1841" s="7">
        <f t="shared" si="540"/>
        <v>32234.95</v>
      </c>
      <c r="AA1841" s="7" t="s">
        <v>224</v>
      </c>
      <c r="AB1841" s="7">
        <v>2022</v>
      </c>
    </row>
    <row r="1842" spans="1:28" x14ac:dyDescent="0.25">
      <c r="A1842" s="7">
        <v>52</v>
      </c>
      <c r="B1842" s="7" t="s">
        <v>174</v>
      </c>
      <c r="C1842" s="7" t="s">
        <v>102</v>
      </c>
      <c r="D1842" s="7" t="s">
        <v>6</v>
      </c>
      <c r="E1842" s="7" t="s">
        <v>26</v>
      </c>
      <c r="F1842" s="7" t="s">
        <v>100</v>
      </c>
      <c r="G1842" s="7">
        <v>36000</v>
      </c>
      <c r="H1842" s="7">
        <f t="shared" si="541"/>
        <v>33872.400000000001</v>
      </c>
      <c r="I1842" s="7">
        <f t="shared" si="542"/>
        <v>1033.2</v>
      </c>
      <c r="J1842" s="7">
        <f t="shared" si="531"/>
        <v>2555.9999999999995</v>
      </c>
      <c r="K1842" s="7">
        <f t="shared" si="532"/>
        <v>396.00000000000006</v>
      </c>
      <c r="L1842" s="7">
        <f t="shared" si="533"/>
        <v>1094.4000000000001</v>
      </c>
      <c r="M1842" s="7">
        <f t="shared" si="534"/>
        <v>2552.4</v>
      </c>
      <c r="N1842" s="7">
        <v>0</v>
      </c>
      <c r="O1842" s="7">
        <f t="shared" si="535"/>
        <v>7632</v>
      </c>
      <c r="P1842" s="7">
        <v>25</v>
      </c>
      <c r="Q1842" s="7">
        <v>0</v>
      </c>
      <c r="R1842" s="7">
        <v>1053.1500000000001</v>
      </c>
      <c r="S1842" s="7">
        <v>0</v>
      </c>
      <c r="T1842" s="7">
        <v>100</v>
      </c>
      <c r="U1842" s="7">
        <f t="shared" si="536"/>
        <v>0</v>
      </c>
      <c r="V1842" s="7">
        <v>0</v>
      </c>
      <c r="W1842" s="7">
        <f t="shared" si="547"/>
        <v>1178.1500000000001</v>
      </c>
      <c r="X1842" s="7">
        <f t="shared" si="538"/>
        <v>2127.6000000000004</v>
      </c>
      <c r="Y1842" s="7">
        <f t="shared" si="545"/>
        <v>5108.3999999999996</v>
      </c>
      <c r="Z1842" s="7">
        <f t="shared" si="540"/>
        <v>32694.25</v>
      </c>
      <c r="AA1842" s="7" t="s">
        <v>224</v>
      </c>
      <c r="AB1842" s="7">
        <v>2022</v>
      </c>
    </row>
    <row r="1843" spans="1:28" x14ac:dyDescent="0.25">
      <c r="A1843" s="7">
        <v>53</v>
      </c>
      <c r="B1843" s="7" t="s">
        <v>176</v>
      </c>
      <c r="C1843" s="7" t="s">
        <v>102</v>
      </c>
      <c r="D1843" s="7" t="s">
        <v>6</v>
      </c>
      <c r="E1843" s="7" t="s">
        <v>26</v>
      </c>
      <c r="F1843" s="7" t="s">
        <v>100</v>
      </c>
      <c r="G1843" s="7">
        <v>36000</v>
      </c>
      <c r="H1843" s="7">
        <f t="shared" si="541"/>
        <v>33872.400000000001</v>
      </c>
      <c r="I1843" s="7">
        <f t="shared" si="542"/>
        <v>1033.2</v>
      </c>
      <c r="J1843" s="7">
        <f t="shared" si="531"/>
        <v>2555.9999999999995</v>
      </c>
      <c r="K1843" s="7">
        <f t="shared" si="532"/>
        <v>396.00000000000006</v>
      </c>
      <c r="L1843" s="7">
        <f t="shared" si="533"/>
        <v>1094.4000000000001</v>
      </c>
      <c r="M1843" s="7">
        <f t="shared" si="534"/>
        <v>2552.4</v>
      </c>
      <c r="N1843" s="7">
        <v>0</v>
      </c>
      <c r="O1843" s="7">
        <f t="shared" si="535"/>
        <v>7632</v>
      </c>
      <c r="P1843" s="7">
        <v>25</v>
      </c>
      <c r="Q1843" s="7">
        <v>0</v>
      </c>
      <c r="R1843" s="7">
        <v>0</v>
      </c>
      <c r="S1843" s="7">
        <v>0</v>
      </c>
      <c r="T1843" s="7">
        <v>100</v>
      </c>
      <c r="U1843" s="7">
        <f t="shared" si="536"/>
        <v>0</v>
      </c>
      <c r="V1843" s="7">
        <v>0</v>
      </c>
      <c r="W1843" s="7">
        <f t="shared" si="547"/>
        <v>125</v>
      </c>
      <c r="X1843" s="7">
        <f t="shared" si="538"/>
        <v>2127.6000000000004</v>
      </c>
      <c r="Y1843" s="7">
        <f t="shared" si="545"/>
        <v>5108.3999999999996</v>
      </c>
      <c r="Z1843" s="7">
        <f t="shared" si="540"/>
        <v>33747.4</v>
      </c>
      <c r="AA1843" s="7" t="s">
        <v>224</v>
      </c>
      <c r="AB1843" s="7">
        <v>2022</v>
      </c>
    </row>
    <row r="1844" spans="1:28" x14ac:dyDescent="0.25">
      <c r="A1844" s="7">
        <v>54</v>
      </c>
      <c r="B1844" s="7" t="s">
        <v>177</v>
      </c>
      <c r="C1844" s="7" t="s">
        <v>102</v>
      </c>
      <c r="D1844" s="7" t="s">
        <v>22</v>
      </c>
      <c r="E1844" s="7" t="s">
        <v>26</v>
      </c>
      <c r="F1844" s="7" t="s">
        <v>100</v>
      </c>
      <c r="G1844" s="7">
        <v>36000</v>
      </c>
      <c r="H1844" s="7">
        <f t="shared" si="541"/>
        <v>33872.400000000001</v>
      </c>
      <c r="I1844" s="7">
        <f t="shared" si="542"/>
        <v>1033.2</v>
      </c>
      <c r="J1844" s="7">
        <f t="shared" si="531"/>
        <v>2555.9999999999995</v>
      </c>
      <c r="K1844" s="7">
        <f t="shared" si="532"/>
        <v>396.00000000000006</v>
      </c>
      <c r="L1844" s="7">
        <f t="shared" si="533"/>
        <v>1094.4000000000001</v>
      </c>
      <c r="M1844" s="7">
        <f t="shared" si="534"/>
        <v>2552.4</v>
      </c>
      <c r="N1844" s="7">
        <v>0</v>
      </c>
      <c r="O1844" s="7">
        <f t="shared" si="535"/>
        <v>7632</v>
      </c>
      <c r="P1844" s="7">
        <v>25</v>
      </c>
      <c r="Q1844" s="7">
        <v>0</v>
      </c>
      <c r="R1844" s="7">
        <v>0</v>
      </c>
      <c r="S1844" s="7">
        <v>398.64</v>
      </c>
      <c r="T1844" s="7">
        <v>100</v>
      </c>
      <c r="U1844" s="7">
        <f t="shared" si="536"/>
        <v>0</v>
      </c>
      <c r="V1844" s="7">
        <v>0</v>
      </c>
      <c r="W1844" s="7">
        <f t="shared" si="547"/>
        <v>523.64</v>
      </c>
      <c r="X1844" s="7">
        <f t="shared" si="538"/>
        <v>2127.6000000000004</v>
      </c>
      <c r="Y1844" s="7">
        <f t="shared" si="545"/>
        <v>5108.3999999999996</v>
      </c>
      <c r="Z1844" s="7">
        <f t="shared" si="540"/>
        <v>33348.76</v>
      </c>
      <c r="AA1844" s="7" t="s">
        <v>224</v>
      </c>
      <c r="AB1844" s="7">
        <v>2022</v>
      </c>
    </row>
    <row r="1845" spans="1:28" x14ac:dyDescent="0.25">
      <c r="A1845" s="7">
        <v>55</v>
      </c>
      <c r="B1845" s="7" t="s">
        <v>178</v>
      </c>
      <c r="C1845" s="7" t="s">
        <v>103</v>
      </c>
      <c r="D1845" s="7" t="s">
        <v>6</v>
      </c>
      <c r="E1845" s="7" t="s">
        <v>32</v>
      </c>
      <c r="F1845" s="7" t="s">
        <v>100</v>
      </c>
      <c r="G1845" s="7">
        <v>20000</v>
      </c>
      <c r="H1845" s="7">
        <f>+G1845-(I1845+L1845+N1845)</f>
        <v>18818</v>
      </c>
      <c r="I1845" s="7">
        <f t="shared" si="542"/>
        <v>574</v>
      </c>
      <c r="J1845" s="7">
        <f t="shared" si="531"/>
        <v>1419.9999999999998</v>
      </c>
      <c r="K1845" s="7">
        <f t="shared" si="532"/>
        <v>220.00000000000003</v>
      </c>
      <c r="L1845" s="7">
        <f t="shared" si="533"/>
        <v>608</v>
      </c>
      <c r="M1845" s="7">
        <f t="shared" si="534"/>
        <v>1418</v>
      </c>
      <c r="N1845" s="7">
        <v>0</v>
      </c>
      <c r="O1845" s="7">
        <f>+I1845+J1845+K1845+L1845+M1845+N1845</f>
        <v>4240</v>
      </c>
      <c r="P1845" s="7">
        <v>25</v>
      </c>
      <c r="Q1845" s="7">
        <v>0</v>
      </c>
      <c r="R1845" s="7">
        <v>0</v>
      </c>
      <c r="S1845" s="7">
        <v>0</v>
      </c>
      <c r="T1845" s="7">
        <v>100</v>
      </c>
      <c r="U1845" s="7">
        <f t="shared" si="536"/>
        <v>0</v>
      </c>
      <c r="V1845" s="7">
        <v>0</v>
      </c>
      <c r="W1845" s="7">
        <f t="shared" si="547"/>
        <v>125</v>
      </c>
      <c r="X1845" s="7">
        <f>+I1845+L1845+N1845</f>
        <v>1182</v>
      </c>
      <c r="Y1845" s="7">
        <f t="shared" si="545"/>
        <v>2838</v>
      </c>
      <c r="Z1845" s="7">
        <f t="shared" si="540"/>
        <v>18693</v>
      </c>
      <c r="AA1845" s="7" t="s">
        <v>224</v>
      </c>
      <c r="AB1845" s="7">
        <v>2022</v>
      </c>
    </row>
    <row r="1846" spans="1:28" x14ac:dyDescent="0.25">
      <c r="A1846" s="7">
        <v>56</v>
      </c>
      <c r="B1846" s="7" t="s">
        <v>817</v>
      </c>
      <c r="C1846" s="7" t="s">
        <v>102</v>
      </c>
      <c r="D1846" s="7" t="s">
        <v>793</v>
      </c>
      <c r="E1846" s="7" t="s">
        <v>33</v>
      </c>
      <c r="F1846" s="7" t="s">
        <v>100</v>
      </c>
      <c r="G1846" s="7">
        <v>30000</v>
      </c>
      <c r="H1846" s="7">
        <f t="shared" si="541"/>
        <v>28227</v>
      </c>
      <c r="I1846" s="7">
        <f t="shared" si="542"/>
        <v>861</v>
      </c>
      <c r="J1846" s="7">
        <f t="shared" si="531"/>
        <v>2130</v>
      </c>
      <c r="K1846" s="7">
        <f t="shared" si="532"/>
        <v>330.00000000000006</v>
      </c>
      <c r="L1846" s="7">
        <f t="shared" si="533"/>
        <v>912</v>
      </c>
      <c r="M1846" s="7">
        <f t="shared" si="534"/>
        <v>2127</v>
      </c>
      <c r="N1846" s="7">
        <v>0</v>
      </c>
      <c r="O1846" s="7">
        <f t="shared" ref="O1846:O1853" si="548">+I1846+J1846+K1846+L1846+M1846+N1846</f>
        <v>6360</v>
      </c>
      <c r="P1846" s="7">
        <v>25</v>
      </c>
      <c r="Q1846" s="7">
        <v>0</v>
      </c>
      <c r="R1846" s="7">
        <v>0</v>
      </c>
      <c r="S1846" s="7">
        <v>0</v>
      </c>
      <c r="T1846" s="7">
        <v>100</v>
      </c>
      <c r="U1846" s="7">
        <f t="shared" si="536"/>
        <v>0</v>
      </c>
      <c r="V1846" s="7">
        <v>0</v>
      </c>
      <c r="W1846" s="7">
        <f t="shared" si="547"/>
        <v>125</v>
      </c>
      <c r="X1846" s="7">
        <f t="shared" ref="X1846:X1853" si="549">+I1846+L1846+N1846</f>
        <v>1773</v>
      </c>
      <c r="Y1846" s="7">
        <f t="shared" si="545"/>
        <v>4257</v>
      </c>
      <c r="Z1846" s="7">
        <f t="shared" si="540"/>
        <v>28102</v>
      </c>
      <c r="AA1846" s="7" t="s">
        <v>224</v>
      </c>
      <c r="AB1846" s="7">
        <v>2022</v>
      </c>
    </row>
    <row r="1847" spans="1:28" x14ac:dyDescent="0.25">
      <c r="A1847" s="7">
        <v>57</v>
      </c>
      <c r="B1847" s="7" t="s">
        <v>818</v>
      </c>
      <c r="C1847" s="7" t="s">
        <v>102</v>
      </c>
      <c r="D1847" s="7" t="s">
        <v>793</v>
      </c>
      <c r="E1847" s="7" t="s">
        <v>32</v>
      </c>
      <c r="F1847" s="7" t="s">
        <v>100</v>
      </c>
      <c r="G1847" s="7">
        <v>15000</v>
      </c>
      <c r="H1847" s="7">
        <f t="shared" si="541"/>
        <v>14113.5</v>
      </c>
      <c r="I1847" s="7">
        <f t="shared" si="542"/>
        <v>430.5</v>
      </c>
      <c r="J1847" s="7">
        <f t="shared" si="531"/>
        <v>1065</v>
      </c>
      <c r="K1847" s="7">
        <f t="shared" si="532"/>
        <v>165.00000000000003</v>
      </c>
      <c r="L1847" s="7">
        <f t="shared" si="533"/>
        <v>456</v>
      </c>
      <c r="M1847" s="7">
        <f t="shared" si="534"/>
        <v>1063.5</v>
      </c>
      <c r="N1847" s="7">
        <v>0</v>
      </c>
      <c r="O1847" s="7">
        <f t="shared" si="548"/>
        <v>3180</v>
      </c>
      <c r="P1847" s="7">
        <v>25</v>
      </c>
      <c r="Q1847" s="7">
        <v>0</v>
      </c>
      <c r="R1847" s="7">
        <v>0</v>
      </c>
      <c r="S1847" s="7">
        <v>0</v>
      </c>
      <c r="T1847" s="7">
        <v>100</v>
      </c>
      <c r="U1847" s="7">
        <f t="shared" si="536"/>
        <v>0</v>
      </c>
      <c r="V1847" s="7">
        <v>0</v>
      </c>
      <c r="W1847" s="7">
        <f t="shared" si="547"/>
        <v>125</v>
      </c>
      <c r="X1847" s="7">
        <f t="shared" si="549"/>
        <v>886.5</v>
      </c>
      <c r="Y1847" s="7">
        <f t="shared" si="545"/>
        <v>2128.5</v>
      </c>
      <c r="Z1847" s="7">
        <f t="shared" si="540"/>
        <v>13988.5</v>
      </c>
      <c r="AA1847" s="7" t="s">
        <v>224</v>
      </c>
      <c r="AB1847" s="7">
        <v>2022</v>
      </c>
    </row>
    <row r="1848" spans="1:28" x14ac:dyDescent="0.25">
      <c r="A1848" s="7">
        <v>58</v>
      </c>
      <c r="B1848" s="7" t="s">
        <v>819</v>
      </c>
      <c r="C1848" s="7" t="s">
        <v>103</v>
      </c>
      <c r="D1848" s="7" t="s">
        <v>6</v>
      </c>
      <c r="E1848" s="7" t="s">
        <v>32</v>
      </c>
      <c r="F1848" s="7" t="s">
        <v>100</v>
      </c>
      <c r="G1848" s="7">
        <v>30000</v>
      </c>
      <c r="H1848" s="7">
        <f>+G1848-(I1848+L1848+N1848)</f>
        <v>28227</v>
      </c>
      <c r="I1848" s="7">
        <f t="shared" si="542"/>
        <v>861</v>
      </c>
      <c r="J1848" s="7">
        <f t="shared" si="531"/>
        <v>2130</v>
      </c>
      <c r="K1848" s="7">
        <f t="shared" si="532"/>
        <v>330.00000000000006</v>
      </c>
      <c r="L1848" s="7">
        <f t="shared" si="533"/>
        <v>912</v>
      </c>
      <c r="M1848" s="7">
        <f t="shared" si="534"/>
        <v>2127</v>
      </c>
      <c r="N1848" s="7">
        <v>0</v>
      </c>
      <c r="O1848" s="7">
        <f t="shared" si="548"/>
        <v>6360</v>
      </c>
      <c r="P1848" s="7">
        <v>25</v>
      </c>
      <c r="Q1848" s="7">
        <v>0</v>
      </c>
      <c r="R1848" s="7">
        <v>0</v>
      </c>
      <c r="S1848" s="7">
        <v>0</v>
      </c>
      <c r="T1848" s="7">
        <v>100</v>
      </c>
      <c r="U1848" s="7">
        <f t="shared" si="536"/>
        <v>0</v>
      </c>
      <c r="V1848" s="7">
        <v>0</v>
      </c>
      <c r="W1848" s="7">
        <f t="shared" si="547"/>
        <v>125</v>
      </c>
      <c r="X1848" s="7">
        <f t="shared" si="549"/>
        <v>1773</v>
      </c>
      <c r="Y1848" s="7">
        <f t="shared" si="545"/>
        <v>4257</v>
      </c>
      <c r="Z1848" s="7">
        <f t="shared" si="540"/>
        <v>28102</v>
      </c>
      <c r="AA1848" s="7" t="s">
        <v>224</v>
      </c>
      <c r="AB1848" s="7">
        <v>2022</v>
      </c>
    </row>
    <row r="1849" spans="1:28" x14ac:dyDescent="0.25">
      <c r="A1849" s="7">
        <v>59</v>
      </c>
      <c r="B1849" s="7" t="s">
        <v>820</v>
      </c>
      <c r="C1849" s="7" t="s">
        <v>102</v>
      </c>
      <c r="D1849" s="7" t="s">
        <v>821</v>
      </c>
      <c r="E1849" s="7" t="s">
        <v>32</v>
      </c>
      <c r="F1849" s="7" t="s">
        <v>100</v>
      </c>
      <c r="G1849" s="7">
        <v>30000</v>
      </c>
      <c r="H1849" s="7">
        <f t="shared" si="541"/>
        <v>28227</v>
      </c>
      <c r="I1849" s="7">
        <f t="shared" si="542"/>
        <v>861</v>
      </c>
      <c r="J1849" s="7">
        <f t="shared" si="531"/>
        <v>2130</v>
      </c>
      <c r="K1849" s="7">
        <f t="shared" si="532"/>
        <v>330.00000000000006</v>
      </c>
      <c r="L1849" s="7">
        <f t="shared" si="533"/>
        <v>912</v>
      </c>
      <c r="M1849" s="7">
        <f t="shared" si="534"/>
        <v>2127</v>
      </c>
      <c r="N1849" s="7">
        <v>0</v>
      </c>
      <c r="O1849" s="7">
        <f t="shared" si="548"/>
        <v>6360</v>
      </c>
      <c r="P1849" s="7">
        <v>25</v>
      </c>
      <c r="Q1849" s="7">
        <v>0</v>
      </c>
      <c r="R1849" s="7">
        <v>0</v>
      </c>
      <c r="S1849" s="7">
        <v>398.4</v>
      </c>
      <c r="T1849" s="7">
        <v>100</v>
      </c>
      <c r="U1849" s="7">
        <f t="shared" si="536"/>
        <v>0</v>
      </c>
      <c r="V1849" s="7">
        <v>0</v>
      </c>
      <c r="W1849" s="7">
        <f t="shared" si="547"/>
        <v>523.4</v>
      </c>
      <c r="X1849" s="7">
        <f t="shared" si="549"/>
        <v>1773</v>
      </c>
      <c r="Y1849" s="7">
        <f t="shared" si="545"/>
        <v>4257</v>
      </c>
      <c r="Z1849" s="7">
        <f t="shared" si="540"/>
        <v>27703.599999999999</v>
      </c>
      <c r="AA1849" s="7" t="s">
        <v>224</v>
      </c>
      <c r="AB1849" s="7">
        <v>2022</v>
      </c>
    </row>
    <row r="1850" spans="1:28" x14ac:dyDescent="0.25">
      <c r="A1850" s="7">
        <v>60</v>
      </c>
      <c r="B1850" s="7" t="s">
        <v>822</v>
      </c>
      <c r="C1850" s="7" t="s">
        <v>103</v>
      </c>
      <c r="D1850" s="7" t="s">
        <v>12</v>
      </c>
      <c r="E1850" s="7" t="s">
        <v>32</v>
      </c>
      <c r="F1850" s="7" t="s">
        <v>100</v>
      </c>
      <c r="G1850" s="7">
        <v>46000</v>
      </c>
      <c r="H1850" s="7">
        <f t="shared" si="541"/>
        <v>43281.4</v>
      </c>
      <c r="I1850" s="7">
        <f t="shared" si="542"/>
        <v>1320.2</v>
      </c>
      <c r="J1850" s="7">
        <f t="shared" si="531"/>
        <v>3265.9999999999995</v>
      </c>
      <c r="K1850" s="7">
        <f t="shared" si="532"/>
        <v>506.00000000000006</v>
      </c>
      <c r="L1850" s="7">
        <f t="shared" si="533"/>
        <v>1398.4</v>
      </c>
      <c r="M1850" s="7">
        <f t="shared" si="534"/>
        <v>3261.4</v>
      </c>
      <c r="N1850" s="7">
        <v>0</v>
      </c>
      <c r="O1850" s="7">
        <f t="shared" si="548"/>
        <v>9752</v>
      </c>
      <c r="P1850" s="7">
        <v>25</v>
      </c>
      <c r="Q1850" s="7">
        <v>0</v>
      </c>
      <c r="R1850" s="7">
        <v>0</v>
      </c>
      <c r="S1850" s="7">
        <v>0</v>
      </c>
      <c r="T1850" s="7">
        <v>100</v>
      </c>
      <c r="U1850" s="7">
        <f t="shared" si="536"/>
        <v>1289.4598750000005</v>
      </c>
      <c r="V1850" s="7">
        <v>0</v>
      </c>
      <c r="W1850" s="7">
        <f t="shared" si="547"/>
        <v>1414.4598750000005</v>
      </c>
      <c r="X1850" s="7">
        <f t="shared" si="549"/>
        <v>2718.6000000000004</v>
      </c>
      <c r="Y1850" s="7">
        <f t="shared" si="545"/>
        <v>6527.4</v>
      </c>
      <c r="Z1850" s="7">
        <f t="shared" si="540"/>
        <v>41866.940125000001</v>
      </c>
      <c r="AA1850" s="7" t="s">
        <v>224</v>
      </c>
      <c r="AB1850" s="7">
        <v>2022</v>
      </c>
    </row>
    <row r="1851" spans="1:28" x14ac:dyDescent="0.25">
      <c r="A1851" s="7">
        <v>61</v>
      </c>
      <c r="B1851" s="7" t="s">
        <v>823</v>
      </c>
      <c r="C1851" s="7" t="s">
        <v>102</v>
      </c>
      <c r="D1851" s="7" t="s">
        <v>94</v>
      </c>
      <c r="E1851" s="7" t="s">
        <v>32</v>
      </c>
      <c r="F1851" s="7" t="s">
        <v>100</v>
      </c>
      <c r="G1851" s="7">
        <v>30000</v>
      </c>
      <c r="H1851" s="7">
        <f t="shared" si="541"/>
        <v>28227</v>
      </c>
      <c r="I1851" s="7">
        <f t="shared" si="542"/>
        <v>861</v>
      </c>
      <c r="J1851" s="7">
        <f t="shared" si="531"/>
        <v>2130</v>
      </c>
      <c r="K1851" s="7">
        <f t="shared" si="532"/>
        <v>330.00000000000006</v>
      </c>
      <c r="L1851" s="7">
        <f t="shared" si="533"/>
        <v>912</v>
      </c>
      <c r="M1851" s="7">
        <f t="shared" si="534"/>
        <v>2127</v>
      </c>
      <c r="N1851" s="7">
        <v>0</v>
      </c>
      <c r="O1851" s="7">
        <f t="shared" si="548"/>
        <v>6360</v>
      </c>
      <c r="P1851" s="7">
        <v>25</v>
      </c>
      <c r="Q1851" s="7">
        <v>0</v>
      </c>
      <c r="R1851" s="7">
        <v>0</v>
      </c>
      <c r="S1851" s="7">
        <v>0</v>
      </c>
      <c r="T1851" s="7">
        <v>100</v>
      </c>
      <c r="U1851" s="7">
        <f t="shared" si="536"/>
        <v>0</v>
      </c>
      <c r="V1851" s="7">
        <v>0</v>
      </c>
      <c r="W1851" s="7">
        <f t="shared" si="547"/>
        <v>125</v>
      </c>
      <c r="X1851" s="7">
        <f t="shared" si="549"/>
        <v>1773</v>
      </c>
      <c r="Y1851" s="7">
        <f t="shared" si="545"/>
        <v>4257</v>
      </c>
      <c r="Z1851" s="7">
        <f t="shared" si="540"/>
        <v>28102</v>
      </c>
      <c r="AA1851" s="7" t="s">
        <v>224</v>
      </c>
      <c r="AB1851" s="7">
        <v>2022</v>
      </c>
    </row>
    <row r="1852" spans="1:28" x14ac:dyDescent="0.25">
      <c r="A1852" s="7">
        <v>62</v>
      </c>
      <c r="B1852" s="7" t="s">
        <v>824</v>
      </c>
      <c r="C1852" s="7" t="s">
        <v>103</v>
      </c>
      <c r="D1852" s="7" t="s">
        <v>22</v>
      </c>
      <c r="E1852" s="7" t="s">
        <v>32</v>
      </c>
      <c r="F1852" s="7" t="s">
        <v>100</v>
      </c>
      <c r="G1852" s="7">
        <v>36000</v>
      </c>
      <c r="H1852" s="7">
        <f t="shared" si="541"/>
        <v>33872.400000000001</v>
      </c>
      <c r="I1852" s="7">
        <f t="shared" si="542"/>
        <v>1033.2</v>
      </c>
      <c r="J1852" s="7">
        <f t="shared" si="531"/>
        <v>2555.9999999999995</v>
      </c>
      <c r="K1852" s="7">
        <f t="shared" si="532"/>
        <v>396.00000000000006</v>
      </c>
      <c r="L1852" s="7">
        <f t="shared" si="533"/>
        <v>1094.4000000000001</v>
      </c>
      <c r="M1852" s="7">
        <f t="shared" si="534"/>
        <v>2552.4</v>
      </c>
      <c r="N1852" s="7">
        <v>0</v>
      </c>
      <c r="O1852" s="7">
        <f t="shared" si="548"/>
        <v>7632</v>
      </c>
      <c r="P1852" s="7">
        <v>25</v>
      </c>
      <c r="Q1852" s="7">
        <v>0</v>
      </c>
      <c r="R1852" s="7">
        <v>952.85</v>
      </c>
      <c r="S1852" s="7">
        <v>0</v>
      </c>
      <c r="T1852" s="7">
        <v>100</v>
      </c>
      <c r="U1852" s="7">
        <f t="shared" si="536"/>
        <v>0</v>
      </c>
      <c r="V1852" s="7">
        <v>0</v>
      </c>
      <c r="W1852" s="7">
        <f t="shared" si="547"/>
        <v>1077.8499999999999</v>
      </c>
      <c r="X1852" s="7">
        <f t="shared" si="549"/>
        <v>2127.6000000000004</v>
      </c>
      <c r="Y1852" s="7">
        <f t="shared" si="545"/>
        <v>5108.3999999999996</v>
      </c>
      <c r="Z1852" s="7">
        <f t="shared" si="540"/>
        <v>32794.550000000003</v>
      </c>
      <c r="AA1852" s="7" t="s">
        <v>224</v>
      </c>
      <c r="AB1852" s="7">
        <v>2022</v>
      </c>
    </row>
    <row r="1853" spans="1:28" x14ac:dyDescent="0.25">
      <c r="A1853" s="7">
        <v>63</v>
      </c>
      <c r="B1853" s="7" t="s">
        <v>825</v>
      </c>
      <c r="C1853" s="7" t="s">
        <v>103</v>
      </c>
      <c r="D1853" s="7" t="s">
        <v>793</v>
      </c>
      <c r="E1853" s="7" t="s">
        <v>32</v>
      </c>
      <c r="F1853" s="7" t="s">
        <v>100</v>
      </c>
      <c r="G1853" s="7">
        <v>46000</v>
      </c>
      <c r="H1853" s="7">
        <f t="shared" si="541"/>
        <v>43281.4</v>
      </c>
      <c r="I1853" s="7">
        <f t="shared" si="542"/>
        <v>1320.2</v>
      </c>
      <c r="J1853" s="7">
        <f t="shared" si="531"/>
        <v>3265.9999999999995</v>
      </c>
      <c r="K1853" s="7">
        <f t="shared" si="532"/>
        <v>506.00000000000006</v>
      </c>
      <c r="L1853" s="7">
        <f t="shared" si="533"/>
        <v>1398.4</v>
      </c>
      <c r="M1853" s="7">
        <f t="shared" si="534"/>
        <v>3261.4</v>
      </c>
      <c r="N1853" s="7">
        <v>0</v>
      </c>
      <c r="O1853" s="7">
        <f t="shared" si="548"/>
        <v>9752</v>
      </c>
      <c r="P1853" s="7">
        <v>25</v>
      </c>
      <c r="Q1853" s="7">
        <v>0</v>
      </c>
      <c r="R1853" s="7">
        <v>0</v>
      </c>
      <c r="S1853" s="7">
        <v>0</v>
      </c>
      <c r="T1853" s="7">
        <v>100</v>
      </c>
      <c r="U1853" s="7">
        <f t="shared" si="536"/>
        <v>1289.4598750000005</v>
      </c>
      <c r="V1853" s="7">
        <v>0</v>
      </c>
      <c r="W1853" s="7">
        <f t="shared" si="547"/>
        <v>1414.4598750000005</v>
      </c>
      <c r="X1853" s="7">
        <f t="shared" si="549"/>
        <v>2718.6000000000004</v>
      </c>
      <c r="Y1853" s="7">
        <f t="shared" si="545"/>
        <v>6527.4</v>
      </c>
      <c r="Z1853" s="7">
        <f t="shared" si="540"/>
        <v>41866.940125000001</v>
      </c>
      <c r="AA1853" s="7" t="s">
        <v>224</v>
      </c>
      <c r="AB1853" s="7">
        <v>2022</v>
      </c>
    </row>
    <row r="1854" spans="1:28" x14ac:dyDescent="0.25">
      <c r="A1854" s="7">
        <v>64</v>
      </c>
      <c r="B1854" s="7" t="s">
        <v>179</v>
      </c>
      <c r="C1854" s="7" t="s">
        <v>103</v>
      </c>
      <c r="D1854" s="7" t="s">
        <v>800</v>
      </c>
      <c r="E1854" s="7" t="s">
        <v>32</v>
      </c>
      <c r="F1854" s="7" t="s">
        <v>100</v>
      </c>
      <c r="G1854" s="7">
        <v>30000</v>
      </c>
      <c r="H1854" s="7">
        <f t="shared" si="541"/>
        <v>28227</v>
      </c>
      <c r="I1854" s="7">
        <f t="shared" si="542"/>
        <v>861</v>
      </c>
      <c r="J1854" s="7">
        <f t="shared" si="531"/>
        <v>2130</v>
      </c>
      <c r="K1854" s="7">
        <f t="shared" si="532"/>
        <v>330.00000000000006</v>
      </c>
      <c r="L1854" s="7">
        <f t="shared" si="533"/>
        <v>912</v>
      </c>
      <c r="M1854" s="7">
        <f t="shared" si="534"/>
        <v>2127</v>
      </c>
      <c r="N1854" s="7">
        <v>0</v>
      </c>
      <c r="O1854" s="7">
        <f t="shared" si="535"/>
        <v>6360</v>
      </c>
      <c r="P1854" s="7">
        <v>25</v>
      </c>
      <c r="Q1854" s="7">
        <v>1000</v>
      </c>
      <c r="R1854" s="7">
        <v>0</v>
      </c>
      <c r="S1854" s="7">
        <v>0</v>
      </c>
      <c r="T1854" s="7">
        <v>100</v>
      </c>
      <c r="U1854" s="7">
        <f t="shared" si="536"/>
        <v>0</v>
      </c>
      <c r="V1854" s="7">
        <v>0</v>
      </c>
      <c r="W1854" s="7">
        <f t="shared" si="547"/>
        <v>1125</v>
      </c>
      <c r="X1854" s="7">
        <f t="shared" si="538"/>
        <v>1773</v>
      </c>
      <c r="Y1854" s="7">
        <f t="shared" si="545"/>
        <v>4257</v>
      </c>
      <c r="Z1854" s="7">
        <f t="shared" si="540"/>
        <v>27102</v>
      </c>
      <c r="AA1854" s="7" t="s">
        <v>224</v>
      </c>
      <c r="AB1854" s="7">
        <v>2022</v>
      </c>
    </row>
    <row r="1855" spans="1:28" x14ac:dyDescent="0.25">
      <c r="A1855" s="7">
        <v>65</v>
      </c>
      <c r="B1855" s="7" t="s">
        <v>180</v>
      </c>
      <c r="C1855" s="7" t="s">
        <v>103</v>
      </c>
      <c r="D1855" s="7" t="s">
        <v>22</v>
      </c>
      <c r="E1855" s="7" t="s">
        <v>32</v>
      </c>
      <c r="F1855" s="7" t="s">
        <v>100</v>
      </c>
      <c r="G1855" s="7">
        <v>36000</v>
      </c>
      <c r="H1855" s="7">
        <f t="shared" si="541"/>
        <v>32359.95</v>
      </c>
      <c r="I1855" s="7">
        <f t="shared" si="542"/>
        <v>1033.2</v>
      </c>
      <c r="J1855" s="7">
        <f t="shared" si="531"/>
        <v>2555.9999999999995</v>
      </c>
      <c r="K1855" s="7">
        <f t="shared" si="532"/>
        <v>396.00000000000006</v>
      </c>
      <c r="L1855" s="7">
        <f t="shared" si="533"/>
        <v>1094.4000000000001</v>
      </c>
      <c r="M1855" s="7">
        <f t="shared" si="534"/>
        <v>2552.4</v>
      </c>
      <c r="N1855" s="7">
        <v>1512.45</v>
      </c>
      <c r="O1855" s="7">
        <f t="shared" si="535"/>
        <v>9144.4500000000007</v>
      </c>
      <c r="P1855" s="7">
        <v>25</v>
      </c>
      <c r="Q1855" s="7">
        <v>0</v>
      </c>
      <c r="R1855" s="7">
        <v>1053.1500000000001</v>
      </c>
      <c r="S1855" s="7">
        <v>1195.92</v>
      </c>
      <c r="T1855" s="7">
        <v>100</v>
      </c>
      <c r="U1855" s="7">
        <f t="shared" si="536"/>
        <v>0</v>
      </c>
      <c r="V1855" s="7">
        <v>0</v>
      </c>
      <c r="W1855" s="7">
        <f t="shared" si="547"/>
        <v>2374.0700000000002</v>
      </c>
      <c r="X1855" s="7">
        <f t="shared" si="538"/>
        <v>3640.05</v>
      </c>
      <c r="Y1855" s="7">
        <f t="shared" si="545"/>
        <v>5108.3999999999996</v>
      </c>
      <c r="Z1855" s="7">
        <f t="shared" si="540"/>
        <v>29985.879999999997</v>
      </c>
      <c r="AA1855" s="7" t="s">
        <v>224</v>
      </c>
      <c r="AB1855" s="7">
        <v>2022</v>
      </c>
    </row>
    <row r="1856" spans="1:28" x14ac:dyDescent="0.25">
      <c r="A1856" s="7">
        <v>66</v>
      </c>
      <c r="B1856" s="7" t="s">
        <v>181</v>
      </c>
      <c r="C1856" s="7" t="s">
        <v>103</v>
      </c>
      <c r="D1856" s="7" t="s">
        <v>6</v>
      </c>
      <c r="E1856" s="7" t="s">
        <v>52</v>
      </c>
      <c r="F1856" s="7" t="s">
        <v>100</v>
      </c>
      <c r="G1856" s="7">
        <v>36000</v>
      </c>
      <c r="H1856" s="7">
        <f t="shared" si="541"/>
        <v>33872.400000000001</v>
      </c>
      <c r="I1856" s="7">
        <f t="shared" si="542"/>
        <v>1033.2</v>
      </c>
      <c r="J1856" s="7">
        <f t="shared" ref="J1856:J1877" si="550">IF(G1856&lt;=325250,G1856*7.1%,23092.75)</f>
        <v>2555.9999999999995</v>
      </c>
      <c r="K1856" s="7">
        <f t="shared" ref="K1856:K1877" si="551">IF(G1856&lt;=65050,G1856*1.1%,715.55)</f>
        <v>396.00000000000006</v>
      </c>
      <c r="L1856" s="7">
        <f t="shared" ref="L1856:L1877" si="552">IF(G1856&lt;=162625,G1856*3.04%,4943.8)</f>
        <v>1094.4000000000001</v>
      </c>
      <c r="M1856" s="7">
        <f t="shared" ref="M1856:M1877" si="553">IF(G1856&lt;=162625,G1856*7.09%,11530.11)</f>
        <v>2552.4</v>
      </c>
      <c r="N1856" s="7">
        <v>0</v>
      </c>
      <c r="O1856" s="7">
        <f t="shared" ref="O1856:O1877" si="554">+I1856+J1856+K1856+L1856+M1856+N1856</f>
        <v>7632</v>
      </c>
      <c r="P1856" s="7">
        <v>25</v>
      </c>
      <c r="Q1856" s="7">
        <v>0</v>
      </c>
      <c r="R1856" s="7">
        <v>0</v>
      </c>
      <c r="S1856" s="7">
        <v>797.28</v>
      </c>
      <c r="T1856" s="7">
        <v>100</v>
      </c>
      <c r="U1856" s="7">
        <f t="shared" ref="U1856:U1877" si="555">IF((H1856*12)&gt;867123.01,(79776+(((H1856*12)-867123.01)*0.25))/12,IF((H1856*12)&gt;624329.01,(31216+(((H1856*12)-624329.01)*0.2))/12,IF((H1856*12)&gt;416220.01,(((H1856*12)-416220.01)*0.15)/12,0)))</f>
        <v>0</v>
      </c>
      <c r="V1856" s="7">
        <v>0</v>
      </c>
      <c r="W1856" s="7">
        <f t="shared" si="547"/>
        <v>922.28</v>
      </c>
      <c r="X1856" s="7">
        <f t="shared" ref="X1856:X1863" si="556">+I1856+L1856+N1856</f>
        <v>2127.6000000000004</v>
      </c>
      <c r="Y1856" s="7">
        <f t="shared" si="545"/>
        <v>5108.3999999999996</v>
      </c>
      <c r="Z1856" s="7">
        <f t="shared" ref="Z1856:Z1877" si="557">+G1856-(W1856+X1856)</f>
        <v>32950.120000000003</v>
      </c>
      <c r="AA1856" s="7" t="s">
        <v>224</v>
      </c>
      <c r="AB1856" s="7">
        <v>2022</v>
      </c>
    </row>
    <row r="1857" spans="1:28" x14ac:dyDescent="0.25">
      <c r="A1857" s="7">
        <v>67</v>
      </c>
      <c r="B1857" s="7" t="s">
        <v>183</v>
      </c>
      <c r="C1857" s="7" t="s">
        <v>103</v>
      </c>
      <c r="D1857" s="7" t="s">
        <v>22</v>
      </c>
      <c r="E1857" s="7" t="s">
        <v>52</v>
      </c>
      <c r="F1857" s="7" t="s">
        <v>100</v>
      </c>
      <c r="G1857" s="7">
        <v>36000</v>
      </c>
      <c r="H1857" s="7">
        <f t="shared" ref="H1857:H1877" si="558">+G1857-(I1857+L1857+N1857)</f>
        <v>33872.400000000001</v>
      </c>
      <c r="I1857" s="7">
        <f t="shared" ref="I1857:I1877" si="559">IF(G1857&lt;=325250,G1857*2.87%,9334.68)</f>
        <v>1033.2</v>
      </c>
      <c r="J1857" s="7">
        <f t="shared" si="550"/>
        <v>2555.9999999999995</v>
      </c>
      <c r="K1857" s="7">
        <f t="shared" si="551"/>
        <v>396.00000000000006</v>
      </c>
      <c r="L1857" s="7">
        <f t="shared" si="552"/>
        <v>1094.4000000000001</v>
      </c>
      <c r="M1857" s="7">
        <f t="shared" si="553"/>
        <v>2552.4</v>
      </c>
      <c r="N1857" s="7">
        <v>0</v>
      </c>
      <c r="O1857" s="7">
        <f t="shared" si="554"/>
        <v>7632</v>
      </c>
      <c r="P1857" s="7">
        <v>25</v>
      </c>
      <c r="Q1857" s="7">
        <v>0</v>
      </c>
      <c r="R1857" s="7">
        <v>1053.1500000000001</v>
      </c>
      <c r="S1857" s="7">
        <v>797.28</v>
      </c>
      <c r="T1857" s="7">
        <v>100</v>
      </c>
      <c r="U1857" s="7">
        <f t="shared" si="555"/>
        <v>0</v>
      </c>
      <c r="V1857" s="7">
        <v>0</v>
      </c>
      <c r="W1857" s="7">
        <f t="shared" si="547"/>
        <v>1975.43</v>
      </c>
      <c r="X1857" s="7">
        <f t="shared" si="556"/>
        <v>2127.6000000000004</v>
      </c>
      <c r="Y1857" s="7">
        <f t="shared" si="545"/>
        <v>5108.3999999999996</v>
      </c>
      <c r="Z1857" s="7">
        <f t="shared" si="557"/>
        <v>31896.97</v>
      </c>
      <c r="AA1857" s="7" t="s">
        <v>224</v>
      </c>
      <c r="AB1857" s="7">
        <v>2022</v>
      </c>
    </row>
    <row r="1858" spans="1:28" x14ac:dyDescent="0.25">
      <c r="A1858" s="7">
        <v>68</v>
      </c>
      <c r="B1858" s="7" t="s">
        <v>185</v>
      </c>
      <c r="C1858" s="7" t="s">
        <v>103</v>
      </c>
      <c r="D1858" s="7" t="s">
        <v>22</v>
      </c>
      <c r="E1858" s="7" t="s">
        <v>789</v>
      </c>
      <c r="F1858" s="7" t="s">
        <v>100</v>
      </c>
      <c r="G1858" s="7">
        <v>46000</v>
      </c>
      <c r="H1858" s="7">
        <f t="shared" si="558"/>
        <v>43281.4</v>
      </c>
      <c r="I1858" s="7">
        <f t="shared" si="559"/>
        <v>1320.2</v>
      </c>
      <c r="J1858" s="7">
        <f t="shared" si="550"/>
        <v>3265.9999999999995</v>
      </c>
      <c r="K1858" s="7">
        <f t="shared" si="551"/>
        <v>506.00000000000006</v>
      </c>
      <c r="L1858" s="7">
        <f t="shared" si="552"/>
        <v>1398.4</v>
      </c>
      <c r="M1858" s="7">
        <f t="shared" si="553"/>
        <v>3261.4</v>
      </c>
      <c r="N1858" s="7">
        <v>0</v>
      </c>
      <c r="O1858" s="7">
        <f t="shared" si="554"/>
        <v>9752</v>
      </c>
      <c r="P1858" s="7">
        <v>25</v>
      </c>
      <c r="Q1858" s="7">
        <v>200</v>
      </c>
      <c r="R1858" s="7">
        <v>0</v>
      </c>
      <c r="S1858" s="7">
        <v>1195.9000000000001</v>
      </c>
      <c r="T1858" s="7">
        <v>100</v>
      </c>
      <c r="U1858" s="7">
        <f t="shared" si="555"/>
        <v>1289.4598750000005</v>
      </c>
      <c r="V1858" s="7">
        <v>0</v>
      </c>
      <c r="W1858" s="7">
        <f t="shared" si="547"/>
        <v>2810.3598750000006</v>
      </c>
      <c r="X1858" s="7">
        <f t="shared" si="556"/>
        <v>2718.6000000000004</v>
      </c>
      <c r="Y1858" s="7">
        <f t="shared" si="545"/>
        <v>6527.4</v>
      </c>
      <c r="Z1858" s="7">
        <f t="shared" si="557"/>
        <v>40471.040125</v>
      </c>
      <c r="AA1858" s="7" t="s">
        <v>224</v>
      </c>
      <c r="AB1858" s="7">
        <v>2022</v>
      </c>
    </row>
    <row r="1859" spans="1:28" x14ac:dyDescent="0.25">
      <c r="A1859" s="7">
        <v>69</v>
      </c>
      <c r="B1859" s="7" t="s">
        <v>186</v>
      </c>
      <c r="C1859" s="7" t="s">
        <v>102</v>
      </c>
      <c r="D1859" s="7" t="s">
        <v>17</v>
      </c>
      <c r="E1859" s="7" t="s">
        <v>42</v>
      </c>
      <c r="F1859" s="7" t="s">
        <v>100</v>
      </c>
      <c r="G1859" s="7">
        <v>36000</v>
      </c>
      <c r="H1859" s="7">
        <f t="shared" si="558"/>
        <v>33872.400000000001</v>
      </c>
      <c r="I1859" s="7">
        <f t="shared" si="559"/>
        <v>1033.2</v>
      </c>
      <c r="J1859" s="7">
        <f t="shared" si="550"/>
        <v>2555.9999999999995</v>
      </c>
      <c r="K1859" s="7">
        <f t="shared" si="551"/>
        <v>396.00000000000006</v>
      </c>
      <c r="L1859" s="7">
        <f t="shared" si="552"/>
        <v>1094.4000000000001</v>
      </c>
      <c r="M1859" s="7">
        <f t="shared" si="553"/>
        <v>2552.4</v>
      </c>
      <c r="N1859" s="7">
        <v>0</v>
      </c>
      <c r="O1859" s="7">
        <f t="shared" si="554"/>
        <v>7632</v>
      </c>
      <c r="P1859" s="7">
        <v>25</v>
      </c>
      <c r="Q1859" s="7">
        <v>0</v>
      </c>
      <c r="R1859" s="7">
        <v>802.4</v>
      </c>
      <c r="S1859" s="7">
        <v>398.64</v>
      </c>
      <c r="T1859" s="7">
        <v>100</v>
      </c>
      <c r="U1859" s="7">
        <f t="shared" si="555"/>
        <v>0</v>
      </c>
      <c r="V1859" s="7">
        <v>0</v>
      </c>
      <c r="W1859" s="7">
        <f t="shared" si="547"/>
        <v>1326.04</v>
      </c>
      <c r="X1859" s="7">
        <f t="shared" si="556"/>
        <v>2127.6000000000004</v>
      </c>
      <c r="Y1859" s="7">
        <f t="shared" si="545"/>
        <v>5108.3999999999996</v>
      </c>
      <c r="Z1859" s="7">
        <f t="shared" si="557"/>
        <v>32546.36</v>
      </c>
      <c r="AA1859" s="7" t="s">
        <v>224</v>
      </c>
      <c r="AB1859" s="7">
        <v>2022</v>
      </c>
    </row>
    <row r="1860" spans="1:28" x14ac:dyDescent="0.25">
      <c r="A1860" s="7">
        <v>70</v>
      </c>
      <c r="B1860" s="7" t="s">
        <v>188</v>
      </c>
      <c r="C1860" s="7" t="s">
        <v>102</v>
      </c>
      <c r="D1860" s="7" t="s">
        <v>10</v>
      </c>
      <c r="E1860" s="7" t="s">
        <v>33</v>
      </c>
      <c r="F1860" s="7" t="s">
        <v>100</v>
      </c>
      <c r="G1860" s="7">
        <v>36000</v>
      </c>
      <c r="H1860" s="7">
        <f t="shared" si="558"/>
        <v>30847.5</v>
      </c>
      <c r="I1860" s="7">
        <f t="shared" si="559"/>
        <v>1033.2</v>
      </c>
      <c r="J1860" s="7">
        <f t="shared" si="550"/>
        <v>2555.9999999999995</v>
      </c>
      <c r="K1860" s="7">
        <f t="shared" si="551"/>
        <v>396.00000000000006</v>
      </c>
      <c r="L1860" s="7">
        <f t="shared" si="552"/>
        <v>1094.4000000000001</v>
      </c>
      <c r="M1860" s="7">
        <f t="shared" si="553"/>
        <v>2552.4</v>
      </c>
      <c r="N1860" s="7">
        <v>3024.9</v>
      </c>
      <c r="O1860" s="7">
        <f t="shared" si="554"/>
        <v>10656.9</v>
      </c>
      <c r="P1860" s="7">
        <v>25</v>
      </c>
      <c r="Q1860" s="7">
        <v>0</v>
      </c>
      <c r="R1860" s="7">
        <v>1003</v>
      </c>
      <c r="S1860" s="7">
        <v>1195.92</v>
      </c>
      <c r="T1860" s="7">
        <v>100</v>
      </c>
      <c r="U1860" s="7">
        <f t="shared" si="555"/>
        <v>0</v>
      </c>
      <c r="V1860" s="7">
        <v>0</v>
      </c>
      <c r="W1860" s="7">
        <f t="shared" si="547"/>
        <v>2323.92</v>
      </c>
      <c r="X1860" s="7">
        <f t="shared" si="556"/>
        <v>5152.5</v>
      </c>
      <c r="Y1860" s="7">
        <f t="shared" si="545"/>
        <v>5108.3999999999996</v>
      </c>
      <c r="Z1860" s="7">
        <f t="shared" si="557"/>
        <v>28523.58</v>
      </c>
      <c r="AA1860" s="7" t="s">
        <v>224</v>
      </c>
      <c r="AB1860" s="7">
        <v>2022</v>
      </c>
    </row>
    <row r="1861" spans="1:28" x14ac:dyDescent="0.25">
      <c r="A1861" s="7">
        <v>71</v>
      </c>
      <c r="B1861" s="7" t="s">
        <v>190</v>
      </c>
      <c r="C1861" s="7" t="s">
        <v>102</v>
      </c>
      <c r="D1861" s="7" t="s">
        <v>801</v>
      </c>
      <c r="E1861" s="7" t="s">
        <v>38</v>
      </c>
      <c r="F1861" s="7" t="s">
        <v>100</v>
      </c>
      <c r="G1861" s="7">
        <v>36000</v>
      </c>
      <c r="H1861" s="7">
        <f t="shared" si="558"/>
        <v>33872.400000000001</v>
      </c>
      <c r="I1861" s="7">
        <f t="shared" si="559"/>
        <v>1033.2</v>
      </c>
      <c r="J1861" s="7">
        <f t="shared" si="550"/>
        <v>2555.9999999999995</v>
      </c>
      <c r="K1861" s="7">
        <f t="shared" si="551"/>
        <v>396.00000000000006</v>
      </c>
      <c r="L1861" s="7">
        <f t="shared" si="552"/>
        <v>1094.4000000000001</v>
      </c>
      <c r="M1861" s="7">
        <f t="shared" si="553"/>
        <v>2552.4</v>
      </c>
      <c r="N1861" s="7">
        <v>0</v>
      </c>
      <c r="O1861" s="7">
        <f t="shared" si="554"/>
        <v>7632</v>
      </c>
      <c r="P1861" s="7">
        <v>25</v>
      </c>
      <c r="Q1861" s="7">
        <v>6490.89</v>
      </c>
      <c r="R1861" s="7">
        <v>1053.1500000000001</v>
      </c>
      <c r="S1861" s="7">
        <v>398.64</v>
      </c>
      <c r="T1861" s="7">
        <v>100</v>
      </c>
      <c r="U1861" s="7">
        <f t="shared" si="555"/>
        <v>0</v>
      </c>
      <c r="V1861" s="7">
        <v>0</v>
      </c>
      <c r="W1861" s="7">
        <f t="shared" si="547"/>
        <v>8067.6800000000012</v>
      </c>
      <c r="X1861" s="7">
        <f t="shared" si="556"/>
        <v>2127.6000000000004</v>
      </c>
      <c r="Y1861" s="7">
        <f t="shared" si="545"/>
        <v>5108.3999999999996</v>
      </c>
      <c r="Z1861" s="7">
        <f t="shared" si="557"/>
        <v>25804.719999999998</v>
      </c>
      <c r="AA1861" s="7" t="s">
        <v>224</v>
      </c>
      <c r="AB1861" s="7">
        <v>2022</v>
      </c>
    </row>
    <row r="1862" spans="1:28" x14ac:dyDescent="0.25">
      <c r="A1862" s="7">
        <v>72</v>
      </c>
      <c r="B1862" s="7" t="s">
        <v>802</v>
      </c>
      <c r="C1862" s="7" t="s">
        <v>103</v>
      </c>
      <c r="D1862" s="7" t="s">
        <v>22</v>
      </c>
      <c r="E1862" s="7" t="s">
        <v>54</v>
      </c>
      <c r="F1862" s="7" t="s">
        <v>100</v>
      </c>
      <c r="G1862" s="7">
        <v>30000</v>
      </c>
      <c r="H1862" s="7">
        <f t="shared" si="558"/>
        <v>28227</v>
      </c>
      <c r="I1862" s="7">
        <f t="shared" si="559"/>
        <v>861</v>
      </c>
      <c r="J1862" s="7">
        <f t="shared" si="550"/>
        <v>2130</v>
      </c>
      <c r="K1862" s="7">
        <f t="shared" si="551"/>
        <v>330.00000000000006</v>
      </c>
      <c r="L1862" s="7">
        <f t="shared" si="552"/>
        <v>912</v>
      </c>
      <c r="M1862" s="7">
        <f t="shared" si="553"/>
        <v>2127</v>
      </c>
      <c r="N1862" s="7">
        <v>0</v>
      </c>
      <c r="O1862" s="7">
        <f t="shared" si="554"/>
        <v>6360</v>
      </c>
      <c r="P1862" s="7">
        <v>25</v>
      </c>
      <c r="Q1862" s="7">
        <v>0</v>
      </c>
      <c r="R1862" s="7">
        <v>0</v>
      </c>
      <c r="S1862" s="7">
        <v>0</v>
      </c>
      <c r="T1862" s="7">
        <v>100</v>
      </c>
      <c r="U1862" s="7">
        <f t="shared" si="555"/>
        <v>0</v>
      </c>
      <c r="V1862" s="7">
        <v>0</v>
      </c>
      <c r="W1862" s="7">
        <f t="shared" si="547"/>
        <v>125</v>
      </c>
      <c r="X1862" s="7">
        <f t="shared" si="556"/>
        <v>1773</v>
      </c>
      <c r="Y1862" s="7">
        <f t="shared" si="545"/>
        <v>4257</v>
      </c>
      <c r="Z1862" s="7">
        <f t="shared" si="557"/>
        <v>28102</v>
      </c>
      <c r="AA1862" s="7" t="s">
        <v>224</v>
      </c>
      <c r="AB1862" s="7">
        <v>2022</v>
      </c>
    </row>
    <row r="1863" spans="1:28" x14ac:dyDescent="0.25">
      <c r="A1863" s="7">
        <v>73</v>
      </c>
      <c r="B1863" s="7" t="s">
        <v>193</v>
      </c>
      <c r="C1863" s="7" t="s">
        <v>103</v>
      </c>
      <c r="D1863" s="7" t="s">
        <v>22</v>
      </c>
      <c r="E1863" s="7" t="s">
        <v>54</v>
      </c>
      <c r="F1863" s="7" t="s">
        <v>100</v>
      </c>
      <c r="G1863" s="7">
        <v>30000</v>
      </c>
      <c r="H1863" s="7">
        <f t="shared" si="558"/>
        <v>26714.55</v>
      </c>
      <c r="I1863" s="7">
        <f t="shared" si="559"/>
        <v>861</v>
      </c>
      <c r="J1863" s="7">
        <f t="shared" si="550"/>
        <v>2130</v>
      </c>
      <c r="K1863" s="7">
        <f t="shared" si="551"/>
        <v>330.00000000000006</v>
      </c>
      <c r="L1863" s="7">
        <f t="shared" si="552"/>
        <v>912</v>
      </c>
      <c r="M1863" s="7">
        <f t="shared" si="553"/>
        <v>2127</v>
      </c>
      <c r="N1863" s="7">
        <v>1512.45</v>
      </c>
      <c r="O1863" s="7">
        <f t="shared" si="554"/>
        <v>7872.45</v>
      </c>
      <c r="P1863" s="7">
        <v>25</v>
      </c>
      <c r="Q1863" s="7">
        <v>200</v>
      </c>
      <c r="R1863" s="7">
        <v>0</v>
      </c>
      <c r="S1863" s="7">
        <v>0</v>
      </c>
      <c r="T1863" s="7">
        <v>100</v>
      </c>
      <c r="U1863" s="7">
        <f t="shared" si="555"/>
        <v>0</v>
      </c>
      <c r="V1863" s="7">
        <v>0</v>
      </c>
      <c r="W1863" s="7">
        <f t="shared" si="547"/>
        <v>325</v>
      </c>
      <c r="X1863" s="7">
        <f t="shared" si="556"/>
        <v>3285.45</v>
      </c>
      <c r="Y1863" s="7">
        <f t="shared" si="545"/>
        <v>4257</v>
      </c>
      <c r="Z1863" s="7">
        <f t="shared" si="557"/>
        <v>26389.55</v>
      </c>
      <c r="AA1863" s="7" t="s">
        <v>224</v>
      </c>
      <c r="AB1863" s="7">
        <v>2022</v>
      </c>
    </row>
    <row r="1864" spans="1:28" x14ac:dyDescent="0.25">
      <c r="A1864" s="7">
        <v>74</v>
      </c>
      <c r="B1864" s="7" t="s">
        <v>197</v>
      </c>
      <c r="C1864" s="7" t="s">
        <v>103</v>
      </c>
      <c r="D1864" s="7" t="s">
        <v>94</v>
      </c>
      <c r="E1864" s="7" t="s">
        <v>54</v>
      </c>
      <c r="F1864" s="7" t="s">
        <v>100</v>
      </c>
      <c r="G1864" s="7">
        <v>20000</v>
      </c>
      <c r="H1864" s="7">
        <f t="shared" si="558"/>
        <v>18818</v>
      </c>
      <c r="I1864" s="7">
        <f t="shared" si="559"/>
        <v>574</v>
      </c>
      <c r="J1864" s="7">
        <f t="shared" si="550"/>
        <v>1419.9999999999998</v>
      </c>
      <c r="K1864" s="7">
        <f t="shared" si="551"/>
        <v>220.00000000000003</v>
      </c>
      <c r="L1864" s="7">
        <f t="shared" si="552"/>
        <v>608</v>
      </c>
      <c r="M1864" s="7">
        <f t="shared" si="553"/>
        <v>1418</v>
      </c>
      <c r="N1864" s="7">
        <v>0</v>
      </c>
      <c r="O1864" s="7">
        <f t="shared" si="554"/>
        <v>4240</v>
      </c>
      <c r="P1864" s="7">
        <v>25</v>
      </c>
      <c r="Q1864" s="7">
        <v>0</v>
      </c>
      <c r="R1864" s="7">
        <v>0</v>
      </c>
      <c r="S1864" s="7">
        <v>0</v>
      </c>
      <c r="T1864" s="7">
        <v>100</v>
      </c>
      <c r="U1864" s="7">
        <f t="shared" si="555"/>
        <v>0</v>
      </c>
      <c r="V1864" s="7">
        <v>0</v>
      </c>
      <c r="W1864" s="7">
        <f t="shared" si="547"/>
        <v>125</v>
      </c>
      <c r="X1864" s="7">
        <v>1182</v>
      </c>
      <c r="Y1864" s="7">
        <f t="shared" si="545"/>
        <v>2838</v>
      </c>
      <c r="Z1864" s="7">
        <f t="shared" si="557"/>
        <v>18693</v>
      </c>
      <c r="AA1864" s="7" t="s">
        <v>224</v>
      </c>
      <c r="AB1864" s="7">
        <v>2022</v>
      </c>
    </row>
    <row r="1865" spans="1:28" x14ac:dyDescent="0.25">
      <c r="A1865" s="7">
        <v>75</v>
      </c>
      <c r="B1865" s="7" t="s">
        <v>198</v>
      </c>
      <c r="C1865" s="7" t="s">
        <v>103</v>
      </c>
      <c r="D1865" s="7" t="s">
        <v>22</v>
      </c>
      <c r="E1865" s="7" t="s">
        <v>54</v>
      </c>
      <c r="F1865" s="7" t="s">
        <v>100</v>
      </c>
      <c r="G1865" s="7">
        <v>30000</v>
      </c>
      <c r="H1865" s="7">
        <f t="shared" si="558"/>
        <v>28227</v>
      </c>
      <c r="I1865" s="7">
        <f t="shared" si="559"/>
        <v>861</v>
      </c>
      <c r="J1865" s="7">
        <f t="shared" si="550"/>
        <v>2130</v>
      </c>
      <c r="K1865" s="7">
        <f t="shared" si="551"/>
        <v>330.00000000000006</v>
      </c>
      <c r="L1865" s="7">
        <f t="shared" si="552"/>
        <v>912</v>
      </c>
      <c r="M1865" s="7">
        <f t="shared" si="553"/>
        <v>2127</v>
      </c>
      <c r="N1865" s="7">
        <v>0</v>
      </c>
      <c r="O1865" s="7">
        <f t="shared" si="554"/>
        <v>6360</v>
      </c>
      <c r="P1865" s="7">
        <v>25</v>
      </c>
      <c r="Q1865" s="7">
        <v>2733.44</v>
      </c>
      <c r="R1865" s="7">
        <v>0</v>
      </c>
      <c r="S1865" s="7">
        <v>0</v>
      </c>
      <c r="T1865" s="7">
        <v>100</v>
      </c>
      <c r="U1865" s="7">
        <f t="shared" si="555"/>
        <v>0</v>
      </c>
      <c r="V1865" s="7">
        <v>0</v>
      </c>
      <c r="W1865" s="7">
        <f t="shared" si="547"/>
        <v>2858.44</v>
      </c>
      <c r="X1865" s="7">
        <f t="shared" ref="X1865:X1877" si="560">+I1865+L1865+N1865</f>
        <v>1773</v>
      </c>
      <c r="Y1865" s="7">
        <f t="shared" si="545"/>
        <v>4257</v>
      </c>
      <c r="Z1865" s="7">
        <f t="shared" si="557"/>
        <v>25368.559999999998</v>
      </c>
      <c r="AA1865" s="7" t="s">
        <v>224</v>
      </c>
      <c r="AB1865" s="7">
        <v>2022</v>
      </c>
    </row>
    <row r="1866" spans="1:28" x14ac:dyDescent="0.25">
      <c r="A1866" s="7">
        <v>76</v>
      </c>
      <c r="B1866" s="7" t="s">
        <v>199</v>
      </c>
      <c r="C1866" s="7" t="s">
        <v>103</v>
      </c>
      <c r="D1866" s="7" t="s">
        <v>10</v>
      </c>
      <c r="E1866" s="7" t="s">
        <v>54</v>
      </c>
      <c r="F1866" s="7" t="s">
        <v>100</v>
      </c>
      <c r="G1866" s="7">
        <v>30000</v>
      </c>
      <c r="H1866" s="7">
        <f t="shared" si="558"/>
        <v>28227</v>
      </c>
      <c r="I1866" s="7">
        <f t="shared" si="559"/>
        <v>861</v>
      </c>
      <c r="J1866" s="7">
        <f t="shared" si="550"/>
        <v>2130</v>
      </c>
      <c r="K1866" s="7">
        <f t="shared" si="551"/>
        <v>330.00000000000006</v>
      </c>
      <c r="L1866" s="7">
        <f t="shared" si="552"/>
        <v>912</v>
      </c>
      <c r="M1866" s="7">
        <f t="shared" si="553"/>
        <v>2127</v>
      </c>
      <c r="N1866" s="7">
        <v>0</v>
      </c>
      <c r="O1866" s="7">
        <f t="shared" si="554"/>
        <v>6360</v>
      </c>
      <c r="P1866" s="7">
        <v>25</v>
      </c>
      <c r="Q1866" s="7">
        <v>0</v>
      </c>
      <c r="R1866" s="7">
        <v>0</v>
      </c>
      <c r="S1866" s="7">
        <v>0</v>
      </c>
      <c r="T1866" s="7">
        <v>100</v>
      </c>
      <c r="U1866" s="7">
        <f t="shared" si="555"/>
        <v>0</v>
      </c>
      <c r="V1866" s="7">
        <v>0</v>
      </c>
      <c r="W1866" s="7">
        <f t="shared" si="547"/>
        <v>125</v>
      </c>
      <c r="X1866" s="7">
        <f t="shared" si="560"/>
        <v>1773</v>
      </c>
      <c r="Y1866" s="7">
        <f t="shared" si="545"/>
        <v>4257</v>
      </c>
      <c r="Z1866" s="7">
        <f t="shared" si="557"/>
        <v>28102</v>
      </c>
      <c r="AA1866" s="7" t="s">
        <v>224</v>
      </c>
      <c r="AB1866" s="7">
        <v>2022</v>
      </c>
    </row>
    <row r="1867" spans="1:28" x14ac:dyDescent="0.25">
      <c r="A1867" s="7">
        <v>77</v>
      </c>
      <c r="B1867" s="7" t="s">
        <v>200</v>
      </c>
      <c r="C1867" s="7" t="s">
        <v>103</v>
      </c>
      <c r="D1867" s="7" t="s">
        <v>19</v>
      </c>
      <c r="E1867" s="7" t="s">
        <v>60</v>
      </c>
      <c r="F1867" s="7" t="s">
        <v>100</v>
      </c>
      <c r="G1867" s="7">
        <v>35000</v>
      </c>
      <c r="H1867" s="7">
        <f t="shared" si="558"/>
        <v>32931.5</v>
      </c>
      <c r="I1867" s="7">
        <f t="shared" si="559"/>
        <v>1004.5</v>
      </c>
      <c r="J1867" s="7">
        <f t="shared" si="550"/>
        <v>2485</v>
      </c>
      <c r="K1867" s="7">
        <f t="shared" si="551"/>
        <v>385.00000000000006</v>
      </c>
      <c r="L1867" s="7">
        <f t="shared" si="552"/>
        <v>1064</v>
      </c>
      <c r="M1867" s="7">
        <f t="shared" si="553"/>
        <v>2481.5</v>
      </c>
      <c r="N1867" s="7">
        <v>0</v>
      </c>
      <c r="O1867" s="7">
        <f t="shared" si="554"/>
        <v>7420</v>
      </c>
      <c r="P1867" s="7">
        <v>25</v>
      </c>
      <c r="Q1867" s="7">
        <v>6690.59</v>
      </c>
      <c r="R1867" s="7">
        <v>852.55</v>
      </c>
      <c r="S1867" s="7">
        <v>1195.92</v>
      </c>
      <c r="T1867" s="7">
        <v>100</v>
      </c>
      <c r="U1867" s="7">
        <f t="shared" si="555"/>
        <v>0</v>
      </c>
      <c r="V1867" s="7">
        <v>0</v>
      </c>
      <c r="W1867" s="7">
        <f t="shared" si="547"/>
        <v>8864.0600000000013</v>
      </c>
      <c r="X1867" s="7">
        <f t="shared" si="560"/>
        <v>2068.5</v>
      </c>
      <c r="Y1867" s="7">
        <f t="shared" si="545"/>
        <v>4966.5</v>
      </c>
      <c r="Z1867" s="7">
        <f t="shared" si="557"/>
        <v>24067.439999999999</v>
      </c>
      <c r="AA1867" s="7" t="s">
        <v>224</v>
      </c>
      <c r="AB1867" s="7">
        <v>2022</v>
      </c>
    </row>
    <row r="1868" spans="1:28" x14ac:dyDescent="0.25">
      <c r="A1868" s="7">
        <v>78</v>
      </c>
      <c r="B1868" s="7" t="s">
        <v>201</v>
      </c>
      <c r="C1868" s="7" t="s">
        <v>102</v>
      </c>
      <c r="D1868" s="7" t="s">
        <v>22</v>
      </c>
      <c r="E1868" s="7" t="s">
        <v>37</v>
      </c>
      <c r="F1868" s="7" t="s">
        <v>100</v>
      </c>
      <c r="G1868" s="7">
        <v>20000</v>
      </c>
      <c r="H1868" s="7">
        <f t="shared" si="558"/>
        <v>18818</v>
      </c>
      <c r="I1868" s="7">
        <f t="shared" si="559"/>
        <v>574</v>
      </c>
      <c r="J1868" s="7">
        <f t="shared" si="550"/>
        <v>1419.9999999999998</v>
      </c>
      <c r="K1868" s="7">
        <f t="shared" si="551"/>
        <v>220.00000000000003</v>
      </c>
      <c r="L1868" s="7">
        <f t="shared" si="552"/>
        <v>608</v>
      </c>
      <c r="M1868" s="7">
        <f t="shared" si="553"/>
        <v>1418</v>
      </c>
      <c r="N1868" s="7">
        <v>0</v>
      </c>
      <c r="O1868" s="7">
        <f t="shared" si="554"/>
        <v>4240</v>
      </c>
      <c r="P1868" s="7">
        <v>25</v>
      </c>
      <c r="Q1868" s="7">
        <v>1625.49</v>
      </c>
      <c r="R1868" s="7">
        <v>0</v>
      </c>
      <c r="S1868" s="7">
        <v>0</v>
      </c>
      <c r="T1868" s="7">
        <v>100</v>
      </c>
      <c r="U1868" s="7">
        <f t="shared" si="555"/>
        <v>0</v>
      </c>
      <c r="V1868" s="7">
        <v>0</v>
      </c>
      <c r="W1868" s="7">
        <f t="shared" si="547"/>
        <v>1750.49</v>
      </c>
      <c r="X1868" s="7">
        <f t="shared" si="560"/>
        <v>1182</v>
      </c>
      <c r="Y1868" s="7">
        <f t="shared" si="545"/>
        <v>2838</v>
      </c>
      <c r="Z1868" s="7">
        <f t="shared" si="557"/>
        <v>17067.510000000002</v>
      </c>
      <c r="AA1868" s="7" t="s">
        <v>224</v>
      </c>
      <c r="AB1868" s="7">
        <v>2022</v>
      </c>
    </row>
    <row r="1869" spans="1:28" x14ac:dyDescent="0.25">
      <c r="A1869" s="7">
        <v>79</v>
      </c>
      <c r="B1869" s="7" t="s">
        <v>202</v>
      </c>
      <c r="C1869" s="7" t="s">
        <v>102</v>
      </c>
      <c r="D1869" s="7" t="s">
        <v>22</v>
      </c>
      <c r="E1869" s="7" t="s">
        <v>37</v>
      </c>
      <c r="F1869" s="7" t="s">
        <v>100</v>
      </c>
      <c r="G1869" s="7">
        <v>20000</v>
      </c>
      <c r="H1869" s="7">
        <f t="shared" si="558"/>
        <v>18818</v>
      </c>
      <c r="I1869" s="7">
        <f t="shared" si="559"/>
        <v>574</v>
      </c>
      <c r="J1869" s="7">
        <f t="shared" si="550"/>
        <v>1419.9999999999998</v>
      </c>
      <c r="K1869" s="7">
        <f t="shared" si="551"/>
        <v>220.00000000000003</v>
      </c>
      <c r="L1869" s="7">
        <f t="shared" si="552"/>
        <v>608</v>
      </c>
      <c r="M1869" s="7">
        <f t="shared" si="553"/>
        <v>1418</v>
      </c>
      <c r="N1869" s="7">
        <v>0</v>
      </c>
      <c r="O1869" s="7">
        <f t="shared" si="554"/>
        <v>4240</v>
      </c>
      <c r="P1869" s="7">
        <v>25</v>
      </c>
      <c r="Q1869" s="7">
        <v>1138.06</v>
      </c>
      <c r="R1869" s="7">
        <v>0</v>
      </c>
      <c r="S1869" s="7">
        <v>0</v>
      </c>
      <c r="T1869" s="7">
        <v>100</v>
      </c>
      <c r="U1869" s="7">
        <f t="shared" si="555"/>
        <v>0</v>
      </c>
      <c r="V1869" s="7">
        <v>0</v>
      </c>
      <c r="W1869" s="7">
        <f t="shared" si="547"/>
        <v>1263.06</v>
      </c>
      <c r="X1869" s="7">
        <f t="shared" si="560"/>
        <v>1182</v>
      </c>
      <c r="Y1869" s="7">
        <f t="shared" si="545"/>
        <v>2838</v>
      </c>
      <c r="Z1869" s="7">
        <f t="shared" si="557"/>
        <v>17554.939999999999</v>
      </c>
      <c r="AA1869" s="7" t="s">
        <v>224</v>
      </c>
      <c r="AB1869" s="7">
        <v>2022</v>
      </c>
    </row>
    <row r="1870" spans="1:28" x14ac:dyDescent="0.25">
      <c r="A1870" s="7">
        <v>80</v>
      </c>
      <c r="B1870" s="7" t="s">
        <v>203</v>
      </c>
      <c r="C1870" s="7" t="s">
        <v>102</v>
      </c>
      <c r="D1870" s="7" t="s">
        <v>6</v>
      </c>
      <c r="E1870" s="7" t="s">
        <v>37</v>
      </c>
      <c r="F1870" s="7" t="s">
        <v>100</v>
      </c>
      <c r="G1870" s="7">
        <v>15000</v>
      </c>
      <c r="H1870" s="7">
        <f t="shared" si="558"/>
        <v>14113.5</v>
      </c>
      <c r="I1870" s="7">
        <f t="shared" si="559"/>
        <v>430.5</v>
      </c>
      <c r="J1870" s="7">
        <f t="shared" si="550"/>
        <v>1065</v>
      </c>
      <c r="K1870" s="7">
        <f t="shared" si="551"/>
        <v>165.00000000000003</v>
      </c>
      <c r="L1870" s="7">
        <f t="shared" si="552"/>
        <v>456</v>
      </c>
      <c r="M1870" s="7">
        <f t="shared" si="553"/>
        <v>1063.5</v>
      </c>
      <c r="N1870" s="7">
        <v>0</v>
      </c>
      <c r="O1870" s="7">
        <f t="shared" si="554"/>
        <v>3180</v>
      </c>
      <c r="P1870" s="7">
        <v>25</v>
      </c>
      <c r="Q1870" s="7">
        <v>0</v>
      </c>
      <c r="R1870" s="7">
        <v>0</v>
      </c>
      <c r="S1870" s="7">
        <v>0</v>
      </c>
      <c r="T1870" s="7">
        <v>100</v>
      </c>
      <c r="U1870" s="7">
        <f t="shared" si="555"/>
        <v>0</v>
      </c>
      <c r="V1870" s="7">
        <v>0</v>
      </c>
      <c r="W1870" s="7">
        <f t="shared" si="547"/>
        <v>125</v>
      </c>
      <c r="X1870" s="7">
        <f t="shared" si="560"/>
        <v>886.5</v>
      </c>
      <c r="Y1870" s="7">
        <f t="shared" si="545"/>
        <v>2128.5</v>
      </c>
      <c r="Z1870" s="7">
        <f t="shared" si="557"/>
        <v>13988.5</v>
      </c>
      <c r="AA1870" s="7" t="s">
        <v>224</v>
      </c>
      <c r="AB1870" s="7">
        <v>2022</v>
      </c>
    </row>
    <row r="1871" spans="1:28" x14ac:dyDescent="0.25">
      <c r="A1871" s="7">
        <v>81</v>
      </c>
      <c r="B1871" s="7" t="s">
        <v>204</v>
      </c>
      <c r="C1871" s="7" t="s">
        <v>102</v>
      </c>
      <c r="D1871" s="7" t="s">
        <v>6</v>
      </c>
      <c r="E1871" s="7" t="s">
        <v>37</v>
      </c>
      <c r="F1871" s="7" t="s">
        <v>100</v>
      </c>
      <c r="G1871" s="7">
        <v>15000</v>
      </c>
      <c r="H1871" s="7">
        <f t="shared" si="558"/>
        <v>14113.5</v>
      </c>
      <c r="I1871" s="7">
        <f t="shared" si="559"/>
        <v>430.5</v>
      </c>
      <c r="J1871" s="7">
        <f t="shared" si="550"/>
        <v>1065</v>
      </c>
      <c r="K1871" s="7">
        <f t="shared" si="551"/>
        <v>165.00000000000003</v>
      </c>
      <c r="L1871" s="7">
        <f t="shared" si="552"/>
        <v>456</v>
      </c>
      <c r="M1871" s="7">
        <f t="shared" si="553"/>
        <v>1063.5</v>
      </c>
      <c r="N1871" s="7">
        <v>0</v>
      </c>
      <c r="O1871" s="7">
        <f t="shared" si="554"/>
        <v>3180</v>
      </c>
      <c r="P1871" s="7">
        <v>25</v>
      </c>
      <c r="Q1871" s="7">
        <v>0</v>
      </c>
      <c r="R1871" s="7">
        <v>0</v>
      </c>
      <c r="S1871" s="7">
        <v>0</v>
      </c>
      <c r="T1871" s="7">
        <v>100</v>
      </c>
      <c r="U1871" s="7">
        <f t="shared" si="555"/>
        <v>0</v>
      </c>
      <c r="V1871" s="7">
        <v>0</v>
      </c>
      <c r="W1871" s="7">
        <f t="shared" si="547"/>
        <v>125</v>
      </c>
      <c r="X1871" s="7">
        <f t="shared" si="560"/>
        <v>886.5</v>
      </c>
      <c r="Y1871" s="7">
        <f t="shared" si="545"/>
        <v>2128.5</v>
      </c>
      <c r="Z1871" s="7">
        <f t="shared" si="557"/>
        <v>13988.5</v>
      </c>
      <c r="AA1871" s="7" t="s">
        <v>224</v>
      </c>
      <c r="AB1871" s="7">
        <v>2022</v>
      </c>
    </row>
    <row r="1872" spans="1:28" x14ac:dyDescent="0.25">
      <c r="A1872" s="7">
        <v>82</v>
      </c>
      <c r="B1872" s="7" t="s">
        <v>205</v>
      </c>
      <c r="C1872" s="7" t="s">
        <v>102</v>
      </c>
      <c r="D1872" s="7" t="s">
        <v>6</v>
      </c>
      <c r="E1872" s="7" t="s">
        <v>37</v>
      </c>
      <c r="F1872" s="7" t="s">
        <v>100</v>
      </c>
      <c r="G1872" s="7">
        <v>15000</v>
      </c>
      <c r="H1872" s="7">
        <f t="shared" si="558"/>
        <v>14113.5</v>
      </c>
      <c r="I1872" s="7">
        <f t="shared" si="559"/>
        <v>430.5</v>
      </c>
      <c r="J1872" s="7">
        <f t="shared" si="550"/>
        <v>1065</v>
      </c>
      <c r="K1872" s="7">
        <f t="shared" si="551"/>
        <v>165.00000000000003</v>
      </c>
      <c r="L1872" s="7">
        <f t="shared" si="552"/>
        <v>456</v>
      </c>
      <c r="M1872" s="7">
        <f t="shared" si="553"/>
        <v>1063.5</v>
      </c>
      <c r="N1872" s="7">
        <v>0</v>
      </c>
      <c r="O1872" s="7">
        <f t="shared" si="554"/>
        <v>3180</v>
      </c>
      <c r="P1872" s="7">
        <v>25</v>
      </c>
      <c r="Q1872" s="7">
        <v>0</v>
      </c>
      <c r="R1872" s="7">
        <v>0</v>
      </c>
      <c r="S1872" s="7">
        <v>0</v>
      </c>
      <c r="T1872" s="7">
        <v>100</v>
      </c>
      <c r="U1872" s="7">
        <f t="shared" si="555"/>
        <v>0</v>
      </c>
      <c r="V1872" s="7">
        <v>0</v>
      </c>
      <c r="W1872" s="7">
        <f t="shared" si="547"/>
        <v>125</v>
      </c>
      <c r="X1872" s="7">
        <f t="shared" si="560"/>
        <v>886.5</v>
      </c>
      <c r="Y1872" s="7">
        <f t="shared" ref="Y1872:Y1877" si="561">+J1872+M1872</f>
        <v>2128.5</v>
      </c>
      <c r="Z1872" s="7">
        <f t="shared" si="557"/>
        <v>13988.5</v>
      </c>
      <c r="AA1872" s="7" t="s">
        <v>224</v>
      </c>
      <c r="AB1872" s="7">
        <v>2022</v>
      </c>
    </row>
    <row r="1873" spans="1:28" x14ac:dyDescent="0.25">
      <c r="A1873" s="7">
        <v>83</v>
      </c>
      <c r="B1873" s="7" t="s">
        <v>206</v>
      </c>
      <c r="C1873" s="7" t="s">
        <v>103</v>
      </c>
      <c r="D1873" s="7" t="s">
        <v>22</v>
      </c>
      <c r="E1873" s="7" t="s">
        <v>57</v>
      </c>
      <c r="F1873" s="7" t="s">
        <v>100</v>
      </c>
      <c r="G1873" s="7">
        <v>25000</v>
      </c>
      <c r="H1873" s="7">
        <f t="shared" si="558"/>
        <v>23522.5</v>
      </c>
      <c r="I1873" s="7">
        <f t="shared" si="559"/>
        <v>717.5</v>
      </c>
      <c r="J1873" s="7">
        <f t="shared" si="550"/>
        <v>1774.9999999999998</v>
      </c>
      <c r="K1873" s="7">
        <f t="shared" si="551"/>
        <v>275</v>
      </c>
      <c r="L1873" s="7">
        <f t="shared" si="552"/>
        <v>760</v>
      </c>
      <c r="M1873" s="7">
        <f t="shared" si="553"/>
        <v>1772.5000000000002</v>
      </c>
      <c r="N1873" s="7">
        <v>0</v>
      </c>
      <c r="O1873" s="7">
        <f t="shared" si="554"/>
        <v>5300</v>
      </c>
      <c r="P1873" s="7">
        <v>25</v>
      </c>
      <c r="Q1873" s="7">
        <v>5991.65</v>
      </c>
      <c r="R1873" s="7">
        <v>0</v>
      </c>
      <c r="S1873" s="7">
        <v>0</v>
      </c>
      <c r="T1873" s="7">
        <v>100</v>
      </c>
      <c r="U1873" s="7">
        <f t="shared" si="555"/>
        <v>0</v>
      </c>
      <c r="V1873" s="7">
        <v>0</v>
      </c>
      <c r="W1873" s="7">
        <f t="shared" si="547"/>
        <v>6116.65</v>
      </c>
      <c r="X1873" s="7">
        <f t="shared" si="560"/>
        <v>1477.5</v>
      </c>
      <c r="Y1873" s="7">
        <f t="shared" si="561"/>
        <v>3547.5</v>
      </c>
      <c r="Z1873" s="7">
        <f t="shared" si="557"/>
        <v>17405.849999999999</v>
      </c>
      <c r="AA1873" s="7" t="s">
        <v>224</v>
      </c>
      <c r="AB1873" s="7">
        <v>2022</v>
      </c>
    </row>
    <row r="1874" spans="1:28" x14ac:dyDescent="0.25">
      <c r="A1874" s="7">
        <v>84</v>
      </c>
      <c r="B1874" s="7" t="s">
        <v>207</v>
      </c>
      <c r="C1874" s="7" t="s">
        <v>103</v>
      </c>
      <c r="D1874" s="7" t="s">
        <v>6</v>
      </c>
      <c r="E1874" s="7" t="s">
        <v>28</v>
      </c>
      <c r="F1874" s="7" t="s">
        <v>100</v>
      </c>
      <c r="G1874" s="7">
        <v>25000</v>
      </c>
      <c r="H1874" s="7">
        <f t="shared" si="558"/>
        <v>23522.5</v>
      </c>
      <c r="I1874" s="7">
        <f t="shared" si="559"/>
        <v>717.5</v>
      </c>
      <c r="J1874" s="7">
        <f t="shared" si="550"/>
        <v>1774.9999999999998</v>
      </c>
      <c r="K1874" s="7">
        <f t="shared" si="551"/>
        <v>275</v>
      </c>
      <c r="L1874" s="7">
        <f t="shared" si="552"/>
        <v>760</v>
      </c>
      <c r="M1874" s="7">
        <f t="shared" si="553"/>
        <v>1772.5000000000002</v>
      </c>
      <c r="N1874" s="7">
        <v>0</v>
      </c>
      <c r="O1874" s="7">
        <f t="shared" si="554"/>
        <v>5300</v>
      </c>
      <c r="P1874" s="7">
        <v>25</v>
      </c>
      <c r="Q1874" s="7">
        <v>6140.97</v>
      </c>
      <c r="R1874" s="7">
        <v>0</v>
      </c>
      <c r="S1874" s="7">
        <v>0</v>
      </c>
      <c r="T1874" s="7">
        <v>100</v>
      </c>
      <c r="U1874" s="7">
        <f t="shared" si="555"/>
        <v>0</v>
      </c>
      <c r="V1874" s="7">
        <v>0</v>
      </c>
      <c r="W1874" s="7">
        <f t="shared" si="547"/>
        <v>6265.97</v>
      </c>
      <c r="X1874" s="7">
        <f t="shared" si="560"/>
        <v>1477.5</v>
      </c>
      <c r="Y1874" s="7">
        <f t="shared" si="561"/>
        <v>3547.5</v>
      </c>
      <c r="Z1874" s="7">
        <f t="shared" si="557"/>
        <v>17256.53</v>
      </c>
      <c r="AA1874" s="7" t="s">
        <v>224</v>
      </c>
      <c r="AB1874" s="7">
        <v>2022</v>
      </c>
    </row>
    <row r="1875" spans="1:28" x14ac:dyDescent="0.25">
      <c r="A1875" s="7">
        <v>85</v>
      </c>
      <c r="B1875" s="7" t="s">
        <v>790</v>
      </c>
      <c r="C1875" s="7" t="s">
        <v>103</v>
      </c>
      <c r="D1875" s="7" t="s">
        <v>22</v>
      </c>
      <c r="E1875" s="7" t="s">
        <v>835</v>
      </c>
      <c r="F1875" s="7" t="s">
        <v>100</v>
      </c>
      <c r="G1875" s="7">
        <v>30000</v>
      </c>
      <c r="H1875" s="7">
        <f t="shared" si="558"/>
        <v>28227</v>
      </c>
      <c r="I1875" s="7">
        <f t="shared" si="559"/>
        <v>861</v>
      </c>
      <c r="J1875" s="7">
        <f t="shared" si="550"/>
        <v>2130</v>
      </c>
      <c r="K1875" s="7">
        <f t="shared" si="551"/>
        <v>330.00000000000006</v>
      </c>
      <c r="L1875" s="7">
        <f t="shared" si="552"/>
        <v>912</v>
      </c>
      <c r="M1875" s="7">
        <f t="shared" si="553"/>
        <v>2127</v>
      </c>
      <c r="N1875" s="7">
        <v>0</v>
      </c>
      <c r="O1875" s="7">
        <f t="shared" si="554"/>
        <v>6360</v>
      </c>
      <c r="P1875" s="7">
        <v>25</v>
      </c>
      <c r="Q1875" s="7">
        <v>2796.05</v>
      </c>
      <c r="R1875" s="7">
        <v>0</v>
      </c>
      <c r="S1875" s="7">
        <v>0</v>
      </c>
      <c r="T1875" s="7">
        <v>100</v>
      </c>
      <c r="U1875" s="7">
        <f t="shared" si="555"/>
        <v>0</v>
      </c>
      <c r="V1875" s="7">
        <v>0</v>
      </c>
      <c r="W1875" s="7">
        <f t="shared" si="547"/>
        <v>2921.05</v>
      </c>
      <c r="X1875" s="7">
        <f t="shared" si="560"/>
        <v>1773</v>
      </c>
      <c r="Y1875" s="7">
        <f t="shared" si="561"/>
        <v>4257</v>
      </c>
      <c r="Z1875" s="7">
        <f t="shared" si="557"/>
        <v>25305.95</v>
      </c>
      <c r="AA1875" s="7" t="s">
        <v>224</v>
      </c>
      <c r="AB1875" s="7">
        <v>2022</v>
      </c>
    </row>
    <row r="1876" spans="1:28" x14ac:dyDescent="0.25">
      <c r="A1876" s="7">
        <v>86</v>
      </c>
      <c r="B1876" s="7" t="s">
        <v>813</v>
      </c>
      <c r="C1876" s="7" t="s">
        <v>102</v>
      </c>
      <c r="D1876" s="7" t="s">
        <v>94</v>
      </c>
      <c r="E1876" s="7" t="s">
        <v>37</v>
      </c>
      <c r="F1876" s="7" t="s">
        <v>100</v>
      </c>
      <c r="G1876" s="7">
        <v>25000</v>
      </c>
      <c r="H1876" s="7">
        <f t="shared" si="558"/>
        <v>23522.5</v>
      </c>
      <c r="I1876" s="7">
        <f t="shared" si="559"/>
        <v>717.5</v>
      </c>
      <c r="J1876" s="7">
        <f t="shared" si="550"/>
        <v>1774.9999999999998</v>
      </c>
      <c r="K1876" s="7">
        <f t="shared" si="551"/>
        <v>275</v>
      </c>
      <c r="L1876" s="7">
        <f t="shared" si="552"/>
        <v>760</v>
      </c>
      <c r="M1876" s="7">
        <f t="shared" si="553"/>
        <v>1772.5000000000002</v>
      </c>
      <c r="N1876" s="7">
        <v>0</v>
      </c>
      <c r="O1876" s="7">
        <f t="shared" si="554"/>
        <v>5300</v>
      </c>
      <c r="P1876" s="7">
        <v>25</v>
      </c>
      <c r="Q1876" s="7">
        <v>1000</v>
      </c>
      <c r="R1876" s="7">
        <v>0</v>
      </c>
      <c r="S1876" s="7">
        <v>0</v>
      </c>
      <c r="T1876" s="7">
        <v>100</v>
      </c>
      <c r="U1876" s="7">
        <f t="shared" si="555"/>
        <v>0</v>
      </c>
      <c r="V1876" s="7">
        <v>0</v>
      </c>
      <c r="W1876" s="7">
        <f t="shared" si="547"/>
        <v>1125</v>
      </c>
      <c r="X1876" s="7">
        <f t="shared" si="560"/>
        <v>1477.5</v>
      </c>
      <c r="Y1876" s="7">
        <f t="shared" si="561"/>
        <v>3547.5</v>
      </c>
      <c r="Z1876" s="7">
        <f t="shared" si="557"/>
        <v>22397.5</v>
      </c>
      <c r="AA1876" s="7" t="s">
        <v>224</v>
      </c>
      <c r="AB1876" s="7">
        <v>2022</v>
      </c>
    </row>
    <row r="1877" spans="1:28" x14ac:dyDescent="0.25">
      <c r="A1877" s="7">
        <v>87</v>
      </c>
      <c r="B1877" s="7" t="s">
        <v>814</v>
      </c>
      <c r="C1877" s="7" t="s">
        <v>103</v>
      </c>
      <c r="D1877" s="7" t="s">
        <v>811</v>
      </c>
      <c r="E1877" s="7" t="s">
        <v>54</v>
      </c>
      <c r="F1877" s="7" t="s">
        <v>99</v>
      </c>
      <c r="G1877" s="7">
        <v>45000</v>
      </c>
      <c r="H1877" s="7">
        <f t="shared" si="558"/>
        <v>42340.5</v>
      </c>
      <c r="I1877" s="7">
        <f t="shared" si="559"/>
        <v>1291.5</v>
      </c>
      <c r="J1877" s="7">
        <f t="shared" si="550"/>
        <v>3194.9999999999995</v>
      </c>
      <c r="K1877" s="7">
        <f t="shared" si="551"/>
        <v>495.00000000000006</v>
      </c>
      <c r="L1877" s="7">
        <f t="shared" si="552"/>
        <v>1368</v>
      </c>
      <c r="M1877" s="7">
        <f t="shared" si="553"/>
        <v>3190.5</v>
      </c>
      <c r="N1877" s="7">
        <v>0</v>
      </c>
      <c r="O1877" s="7">
        <f t="shared" si="554"/>
        <v>9540</v>
      </c>
      <c r="P1877" s="7">
        <v>25</v>
      </c>
      <c r="Q1877" s="7">
        <v>0</v>
      </c>
      <c r="R1877" s="7">
        <v>0</v>
      </c>
      <c r="S1877" s="7">
        <v>0</v>
      </c>
      <c r="T1877" s="7">
        <v>100</v>
      </c>
      <c r="U1877" s="7">
        <f t="shared" si="555"/>
        <v>1148.3248749999998</v>
      </c>
      <c r="V1877" s="7">
        <v>0</v>
      </c>
      <c r="W1877" s="7">
        <f t="shared" si="547"/>
        <v>1273.3248749999998</v>
      </c>
      <c r="X1877" s="7">
        <f t="shared" si="560"/>
        <v>2659.5</v>
      </c>
      <c r="Y1877" s="7">
        <f t="shared" si="561"/>
        <v>6385.5</v>
      </c>
      <c r="Z1877" s="7">
        <f t="shared" si="557"/>
        <v>41067.175125000002</v>
      </c>
      <c r="AA1877" s="7" t="s">
        <v>224</v>
      </c>
      <c r="AB1877" s="7">
        <v>2022</v>
      </c>
    </row>
    <row r="1878" spans="1:28" x14ac:dyDescent="0.25">
      <c r="A1878" s="7">
        <v>88</v>
      </c>
      <c r="B1878" s="7" t="s">
        <v>815</v>
      </c>
      <c r="C1878" s="7" t="s">
        <v>102</v>
      </c>
      <c r="D1878" s="7" t="s">
        <v>811</v>
      </c>
      <c r="E1878" s="7" t="s">
        <v>619</v>
      </c>
      <c r="F1878" s="7" t="s">
        <v>85</v>
      </c>
      <c r="G1878" s="7">
        <v>30000</v>
      </c>
      <c r="H1878" s="7">
        <f>+G1878-(I1878+L1878+N1878)</f>
        <v>28227</v>
      </c>
      <c r="I1878" s="7">
        <f>IF(G1878&lt;=325250,G1878*2.87%,9334.68)</f>
        <v>861</v>
      </c>
      <c r="J1878" s="7">
        <f>IF(G1878&lt;=325250,G1878*7.1%,23092.75)</f>
        <v>2130</v>
      </c>
      <c r="K1878" s="7">
        <f>IF(G1878&lt;=65050,G1878*1.1%,715.55)</f>
        <v>330.00000000000006</v>
      </c>
      <c r="L1878" s="7">
        <f>IF(G1878&lt;=162625,G1878*3.04%,4943.8)</f>
        <v>912</v>
      </c>
      <c r="M1878" s="7">
        <f>IF(G1878&lt;=162625,G1878*7.09%,11530.11)</f>
        <v>2127</v>
      </c>
      <c r="N1878" s="7">
        <v>0</v>
      </c>
      <c r="O1878" s="7">
        <f>+I1878+J1878+K1878+L1878+M1878+N1878</f>
        <v>6360</v>
      </c>
      <c r="P1878" s="7">
        <v>25</v>
      </c>
      <c r="Q1878" s="7">
        <v>500</v>
      </c>
      <c r="R1878" s="7">
        <v>0</v>
      </c>
      <c r="S1878" s="7">
        <v>0</v>
      </c>
      <c r="T1878" s="7">
        <v>100</v>
      </c>
      <c r="U1878" s="7">
        <f>IF((H1878*12)&gt;867123.01,(79776+(((H1878*12)-867123.01)*0.25))/12,IF((H1878*12)&gt;624329.01,(31216+(((H1878*12)-624329.01)*0.2))/12,IF((H1878*12)&gt;416220.01,(((H1878*12)-416220.01)*0.15)/12,0)))</f>
        <v>0</v>
      </c>
      <c r="V1878" s="7">
        <v>0</v>
      </c>
      <c r="W1878" s="7">
        <f>P1878+Q1878+R1878+S1878+T1878+U1878</f>
        <v>625</v>
      </c>
      <c r="X1878" s="7">
        <f>+I1878+L1878+N1878</f>
        <v>1773</v>
      </c>
      <c r="Y1878" s="7">
        <f>+J1878+M1878</f>
        <v>4257</v>
      </c>
      <c r="Z1878" s="7">
        <f>+G1878-(W1878+X1878)</f>
        <v>27602</v>
      </c>
      <c r="AA1878" s="7" t="s">
        <v>224</v>
      </c>
      <c r="AB1878" s="7">
        <v>2022</v>
      </c>
    </row>
    <row r="1879" spans="1:28" x14ac:dyDescent="0.25">
      <c r="A1879" s="7">
        <v>89</v>
      </c>
      <c r="B1879" s="7" t="s">
        <v>836</v>
      </c>
      <c r="C1879" s="7" t="s">
        <v>102</v>
      </c>
      <c r="D1879" s="7" t="s">
        <v>22</v>
      </c>
      <c r="E1879" s="7" t="s">
        <v>33</v>
      </c>
      <c r="F1879" s="7" t="s">
        <v>100</v>
      </c>
      <c r="G1879" s="7">
        <v>30000</v>
      </c>
      <c r="H1879" s="7">
        <f>+G1879-(I1879+L1879+N1879)</f>
        <v>28227</v>
      </c>
      <c r="I1879" s="7">
        <f>IF(G1879&lt;=325250,G1879*2.87%,9334.68)</f>
        <v>861</v>
      </c>
      <c r="J1879" s="7">
        <f>IF(G1879&lt;=325250,G1879*7.1%,23092.75)</f>
        <v>2130</v>
      </c>
      <c r="K1879" s="7">
        <f>IF(G1879&lt;=65050,G1879*1.1%,715.55)</f>
        <v>330.00000000000006</v>
      </c>
      <c r="L1879" s="7">
        <f>IF(G1879&lt;=162625,G1879*3.04%,4943.8)</f>
        <v>912</v>
      </c>
      <c r="M1879" s="7">
        <f>IF(G1879&lt;=162625,G1879*7.09%,11530.11)</f>
        <v>2127</v>
      </c>
      <c r="N1879" s="7">
        <v>0</v>
      </c>
      <c r="O1879" s="7">
        <f>+I1879+J1879+K1879+L1879+M1879+N1879</f>
        <v>6360</v>
      </c>
      <c r="P1879" s="7">
        <v>25</v>
      </c>
      <c r="Q1879" s="7">
        <v>0</v>
      </c>
      <c r="R1879" s="7">
        <v>0</v>
      </c>
      <c r="S1879" s="7">
        <v>0</v>
      </c>
      <c r="T1879" s="7">
        <v>100</v>
      </c>
      <c r="U1879" s="7">
        <f>IF((H1879*12)&gt;867123.01,(79776+(((H1879*12)-867123.01)*0.25))/12,IF((H1879*12)&gt;624329.01,(31216+(((H1879*12)-624329.01)*0.2))/12,IF((H1879*12)&gt;416220.01,(((H1879*12)-416220.01)*0.15)/12,0)))</f>
        <v>0</v>
      </c>
      <c r="V1879" s="7">
        <v>0</v>
      </c>
      <c r="W1879" s="7">
        <f t="shared" ref="W1879:W1880" si="562">P1879+Q1879+R1879+S1879+T1879+U1879</f>
        <v>125</v>
      </c>
      <c r="X1879" s="7">
        <f>+I1879+L1879+N1879</f>
        <v>1773</v>
      </c>
      <c r="Y1879" s="7">
        <f>+J1879+M1879</f>
        <v>4257</v>
      </c>
      <c r="Z1879" s="7">
        <f t="shared" ref="Z1879:Z1880" si="563">+G1879-(W1879+X1879)</f>
        <v>28102</v>
      </c>
      <c r="AA1879" s="7" t="s">
        <v>224</v>
      </c>
      <c r="AB1879" s="7">
        <v>2022</v>
      </c>
    </row>
    <row r="1880" spans="1:28" x14ac:dyDescent="0.25">
      <c r="A1880" s="7">
        <v>90</v>
      </c>
      <c r="B1880" s="7" t="s">
        <v>837</v>
      </c>
      <c r="C1880" s="7" t="s">
        <v>103</v>
      </c>
      <c r="D1880" s="7" t="s">
        <v>94</v>
      </c>
      <c r="E1880" s="7" t="s">
        <v>838</v>
      </c>
      <c r="F1880" s="7" t="s">
        <v>100</v>
      </c>
      <c r="G1880" s="7">
        <v>25000</v>
      </c>
      <c r="H1880" s="7">
        <f>+G1880-(I1880+L1880+N1880)</f>
        <v>23522.5</v>
      </c>
      <c r="I1880" s="7">
        <f>IF(G1880&lt;=325250,G1880*2.87%,9334.68)</f>
        <v>717.5</v>
      </c>
      <c r="J1880" s="7">
        <f>IF(G1880&lt;=325250,G1880*7.1%,23092.75)</f>
        <v>1774.9999999999998</v>
      </c>
      <c r="K1880" s="7">
        <f>IF(G1880&lt;=65050,G1880*1.1%,715.55)</f>
        <v>275</v>
      </c>
      <c r="L1880" s="7">
        <f>IF(G1880&lt;=162625,G1880*3.04%,4943.8)</f>
        <v>760</v>
      </c>
      <c r="M1880" s="7">
        <f>IF(G1880&lt;=162625,G1880*7.09%,11530.11)</f>
        <v>1772.5000000000002</v>
      </c>
      <c r="N1880" s="7">
        <v>0</v>
      </c>
      <c r="O1880" s="7">
        <f>+I1880+J1880+K1880+L1880+M1880+N1880</f>
        <v>5300</v>
      </c>
      <c r="P1880" s="7">
        <v>25</v>
      </c>
      <c r="Q1880" s="7">
        <v>0</v>
      </c>
      <c r="R1880" s="7">
        <v>0</v>
      </c>
      <c r="S1880" s="7">
        <v>0</v>
      </c>
      <c r="T1880" s="7">
        <v>100</v>
      </c>
      <c r="U1880" s="7">
        <f>IF((H1880*12)&gt;867123.01,(79776+(((H1880*12)-867123.01)*0.25))/12,IF((H1880*12)&gt;624329.01,(31216+(((H1880*12)-624329.01)*0.2))/12,IF((H1880*12)&gt;416220.01,(((H1880*12)-416220.01)*0.15)/12,0)))</f>
        <v>0</v>
      </c>
      <c r="V1880" s="7">
        <v>0</v>
      </c>
      <c r="W1880" s="7">
        <f t="shared" si="562"/>
        <v>125</v>
      </c>
      <c r="X1880" s="7">
        <f>+I1880+L1880+N1880</f>
        <v>1477.5</v>
      </c>
      <c r="Y1880" s="7">
        <f>+J1880+M1880</f>
        <v>3547.5</v>
      </c>
      <c r="Z1880" s="7">
        <f t="shared" si="563"/>
        <v>23397.5</v>
      </c>
      <c r="AA1880" s="7" t="s">
        <v>224</v>
      </c>
      <c r="AB1880" s="7">
        <v>2022</v>
      </c>
    </row>
    <row r="1881" spans="1:28" x14ac:dyDescent="0.25">
      <c r="A1881" s="7">
        <v>1</v>
      </c>
      <c r="B1881" s="7" t="s">
        <v>807</v>
      </c>
      <c r="C1881" s="7" t="s">
        <v>103</v>
      </c>
      <c r="D1881" s="7" t="s">
        <v>826</v>
      </c>
      <c r="E1881" s="7" t="s">
        <v>27</v>
      </c>
      <c r="F1881" s="7" t="s">
        <v>98</v>
      </c>
      <c r="G1881" s="7">
        <v>360000</v>
      </c>
      <c r="H1881" s="7">
        <f>+G1881-(I1881+L1881+N1881)</f>
        <v>344371.4</v>
      </c>
      <c r="I1881" s="7">
        <f>IF(G1881&lt;=325250,G1881*2.87%,9334.68)</f>
        <v>9334.68</v>
      </c>
      <c r="J1881" s="7">
        <f>IF(G1881&lt;=325250,G1881*7.1%,23092.75)</f>
        <v>23092.75</v>
      </c>
      <c r="K1881" s="7">
        <f>IF(G1881&lt;=65050,G1881*1.1%,715.55)</f>
        <v>715.55</v>
      </c>
      <c r="L1881" s="7">
        <f>IF(G1881&lt;=162625,G1881*3.04%,4943.8)</f>
        <v>4943.8</v>
      </c>
      <c r="M1881" s="7">
        <f>IF(G1881&lt;=162625,G1881*7.09%,11530.11)</f>
        <v>11530.11</v>
      </c>
      <c r="N1881" s="7">
        <v>1350.12</v>
      </c>
      <c r="O1881" s="7">
        <f>+I1881+J1881+K1881+L1881+M1881+N1881</f>
        <v>50967.010000000009</v>
      </c>
      <c r="P1881" s="7">
        <v>25</v>
      </c>
      <c r="Q1881" s="7">
        <v>0</v>
      </c>
      <c r="R1881" s="7">
        <v>0</v>
      </c>
      <c r="S1881" s="7">
        <v>664.4</v>
      </c>
      <c r="T1881" s="7">
        <v>0</v>
      </c>
      <c r="U1881" s="7">
        <f>IF((H1881*12)&gt;867123.01,(79776+(((H1881*12)-867123.01)*0.25))/12,IF((H1881*12)&gt;624329.01,(31216+(((H1881*12)-624329.01)*0.2))/12,IF((H1881*12)&gt;416220.01,(((H1881*12)-416220.01)*0.15)/12,0)))</f>
        <v>74675.787291666667</v>
      </c>
      <c r="V1881" s="7">
        <v>0</v>
      </c>
      <c r="W1881" s="7">
        <f>P1881+Q1881+R1881+S1881+T1881+U1881</f>
        <v>75365.187291666662</v>
      </c>
      <c r="X1881" s="7">
        <f>+I1881+L1881+N1881</f>
        <v>15628.599999999999</v>
      </c>
      <c r="Y1881" s="7">
        <f>+J1881+M1881</f>
        <v>34622.86</v>
      </c>
      <c r="Z1881" s="7">
        <f>+G1881-(W1881+X1881)</f>
        <v>269006.21270833333</v>
      </c>
      <c r="AA1881" s="7" t="s">
        <v>225</v>
      </c>
      <c r="AB1881" s="7">
        <v>2022</v>
      </c>
    </row>
    <row r="1882" spans="1:28" x14ac:dyDescent="0.25">
      <c r="A1882" s="7">
        <v>2</v>
      </c>
      <c r="B1882" s="7" t="s">
        <v>784</v>
      </c>
      <c r="C1882" s="7" t="s">
        <v>102</v>
      </c>
      <c r="D1882" s="7" t="s">
        <v>19</v>
      </c>
      <c r="E1882" s="7" t="s">
        <v>71</v>
      </c>
      <c r="F1882" s="7" t="s">
        <v>98</v>
      </c>
      <c r="G1882" s="7">
        <v>300000</v>
      </c>
      <c r="H1882" s="7">
        <f>+G1882-(I1882+L1882+N1882)</f>
        <v>286446.2</v>
      </c>
      <c r="I1882" s="7">
        <f>IF(G1882&lt;=325250,G1882*2.87%,9334.68)</f>
        <v>8610</v>
      </c>
      <c r="J1882" s="7">
        <f t="shared" ref="J1882:J1945" si="564">IF(G1882&lt;=325250,G1882*7.1%,23092.75)</f>
        <v>21299.999999999996</v>
      </c>
      <c r="K1882" s="7">
        <f t="shared" ref="K1882:K1945" si="565">IF(G1882&lt;=65050,G1882*1.1%,715.55)</f>
        <v>715.55</v>
      </c>
      <c r="L1882" s="7">
        <f t="shared" ref="L1882:L1945" si="566">IF(G1882&lt;=162625,G1882*3.04%,4943.8)</f>
        <v>4943.8</v>
      </c>
      <c r="M1882" s="7">
        <f t="shared" ref="M1882:M1945" si="567">IF(G1882&lt;=162625,G1882*7.09%,11530.11)</f>
        <v>11530.11</v>
      </c>
      <c r="N1882" s="7">
        <v>0</v>
      </c>
      <c r="O1882" s="7">
        <f t="shared" ref="O1882:O1938" si="568">+I1882+J1882+K1882+L1882+M1882+N1882</f>
        <v>47099.46</v>
      </c>
      <c r="P1882" s="7">
        <v>25</v>
      </c>
      <c r="Q1882" s="7">
        <v>0</v>
      </c>
      <c r="R1882" s="7">
        <v>0</v>
      </c>
      <c r="S1882" s="7">
        <v>0</v>
      </c>
      <c r="T1882" s="7">
        <v>0</v>
      </c>
      <c r="U1882" s="7">
        <f t="shared" ref="U1882:U1945" si="569">IF((H1882*12)&gt;867123.01,(79776+(((H1882*12)-867123.01)*0.25))/12,IF((H1882*12)&gt;624329.01,(31216+(((H1882*12)-624329.01)*0.2))/12,IF((H1882*12)&gt;416220.01,(((H1882*12)-416220.01)*0.15)/12,0)))</f>
        <v>60194.487291666679</v>
      </c>
      <c r="V1882" s="7">
        <v>0</v>
      </c>
      <c r="W1882" s="7">
        <f t="shared" ref="W1882:W1903" si="570">P1882+Q1882+R1882+S1882+T1882+U1882</f>
        <v>60219.487291666679</v>
      </c>
      <c r="X1882" s="7">
        <f t="shared" ref="X1882:X1938" si="571">+I1882+L1882+N1882</f>
        <v>13553.8</v>
      </c>
      <c r="Y1882" s="7">
        <f t="shared" ref="Y1882:Y1899" si="572">+J1882+M1882</f>
        <v>32830.11</v>
      </c>
      <c r="Z1882" s="7">
        <f t="shared" ref="Z1882:Z1945" si="573">+G1882-(W1882+X1882)</f>
        <v>226226.71270833333</v>
      </c>
      <c r="AA1882" s="7" t="s">
        <v>225</v>
      </c>
      <c r="AB1882" s="7">
        <v>2022</v>
      </c>
    </row>
    <row r="1883" spans="1:28" x14ac:dyDescent="0.25">
      <c r="A1883" s="7">
        <v>3</v>
      </c>
      <c r="B1883" s="7" t="s">
        <v>110</v>
      </c>
      <c r="C1883" s="7" t="s">
        <v>103</v>
      </c>
      <c r="D1883" s="7" t="s">
        <v>10</v>
      </c>
      <c r="E1883" s="7" t="s">
        <v>53</v>
      </c>
      <c r="F1883" s="7" t="s">
        <v>98</v>
      </c>
      <c r="G1883" s="7">
        <v>300000</v>
      </c>
      <c r="H1883" s="7">
        <f t="shared" ref="H1883:H1946" si="574">+G1883-(I1883+L1883+N1883)</f>
        <v>286446.2</v>
      </c>
      <c r="I1883" s="7">
        <f t="shared" ref="I1883:I1946" si="575">IF(G1883&lt;=325250,G1883*2.87%,9334.68)</f>
        <v>8610</v>
      </c>
      <c r="J1883" s="7">
        <f t="shared" si="564"/>
        <v>21299.999999999996</v>
      </c>
      <c r="K1883" s="7">
        <f t="shared" si="565"/>
        <v>715.55</v>
      </c>
      <c r="L1883" s="7">
        <f t="shared" si="566"/>
        <v>4943.8</v>
      </c>
      <c r="M1883" s="7">
        <f t="shared" si="567"/>
        <v>11530.11</v>
      </c>
      <c r="N1883" s="7">
        <v>0</v>
      </c>
      <c r="O1883" s="7">
        <f t="shared" si="568"/>
        <v>47099.46</v>
      </c>
      <c r="P1883" s="7">
        <v>25</v>
      </c>
      <c r="Q1883" s="7">
        <v>0</v>
      </c>
      <c r="R1883" s="7">
        <v>0</v>
      </c>
      <c r="S1883" s="7">
        <v>0</v>
      </c>
      <c r="T1883" s="7">
        <v>0</v>
      </c>
      <c r="U1883" s="7">
        <f t="shared" si="569"/>
        <v>60194.487291666679</v>
      </c>
      <c r="V1883" s="7">
        <v>0</v>
      </c>
      <c r="W1883" s="7">
        <f t="shared" si="570"/>
        <v>60219.487291666679</v>
      </c>
      <c r="X1883" s="7">
        <f t="shared" si="571"/>
        <v>13553.8</v>
      </c>
      <c r="Y1883" s="7">
        <f t="shared" si="572"/>
        <v>32830.11</v>
      </c>
      <c r="Z1883" s="7">
        <f t="shared" si="573"/>
        <v>226226.71270833333</v>
      </c>
      <c r="AA1883" s="7" t="s">
        <v>225</v>
      </c>
      <c r="AB1883" s="7">
        <v>2022</v>
      </c>
    </row>
    <row r="1884" spans="1:28" x14ac:dyDescent="0.25">
      <c r="A1884" s="7">
        <v>4</v>
      </c>
      <c r="B1884" s="7" t="s">
        <v>115</v>
      </c>
      <c r="C1884" s="7" t="s">
        <v>103</v>
      </c>
      <c r="D1884" s="7" t="s">
        <v>21</v>
      </c>
      <c r="E1884" s="7" t="s">
        <v>81</v>
      </c>
      <c r="F1884" s="7" t="s">
        <v>84</v>
      </c>
      <c r="G1884" s="7">
        <v>185000</v>
      </c>
      <c r="H1884" s="7">
        <f>+G1884-(I1884+L1884+N1884)</f>
        <v>170696.34</v>
      </c>
      <c r="I1884" s="7">
        <f t="shared" si="575"/>
        <v>5309.5</v>
      </c>
      <c r="J1884" s="7">
        <f t="shared" si="564"/>
        <v>13134.999999999998</v>
      </c>
      <c r="K1884" s="7">
        <f t="shared" si="565"/>
        <v>715.55</v>
      </c>
      <c r="L1884" s="7">
        <f t="shared" si="566"/>
        <v>4943.8</v>
      </c>
      <c r="M1884" s="7">
        <f t="shared" si="567"/>
        <v>11530.11</v>
      </c>
      <c r="N1884" s="7">
        <v>4050.36</v>
      </c>
      <c r="O1884" s="7">
        <f t="shared" si="568"/>
        <v>39684.32</v>
      </c>
      <c r="P1884" s="7">
        <v>25</v>
      </c>
      <c r="Q1884" s="7">
        <v>19771.46</v>
      </c>
      <c r="R1884" s="7">
        <v>0</v>
      </c>
      <c r="S1884" s="7">
        <v>0</v>
      </c>
      <c r="T1884" s="7">
        <v>100</v>
      </c>
      <c r="U1884" s="7">
        <f t="shared" si="569"/>
        <v>31257.022291666668</v>
      </c>
      <c r="V1884" s="7">
        <v>0</v>
      </c>
      <c r="W1884" s="7">
        <f t="shared" si="570"/>
        <v>51153.482291666667</v>
      </c>
      <c r="X1884" s="7">
        <f t="shared" si="571"/>
        <v>14303.66</v>
      </c>
      <c r="Y1884" s="7">
        <f t="shared" si="572"/>
        <v>24665.11</v>
      </c>
      <c r="Z1884" s="7">
        <f t="shared" si="573"/>
        <v>119542.85770833334</v>
      </c>
      <c r="AA1884" s="7" t="s">
        <v>225</v>
      </c>
      <c r="AB1884" s="7">
        <v>2022</v>
      </c>
    </row>
    <row r="1885" spans="1:28" x14ac:dyDescent="0.25">
      <c r="A1885" s="7">
        <v>5</v>
      </c>
      <c r="B1885" s="7" t="s">
        <v>116</v>
      </c>
      <c r="C1885" s="7" t="s">
        <v>102</v>
      </c>
      <c r="D1885" s="7" t="s">
        <v>4</v>
      </c>
      <c r="E1885" s="7" t="s">
        <v>91</v>
      </c>
      <c r="F1885" s="7" t="s">
        <v>84</v>
      </c>
      <c r="G1885" s="7">
        <v>185000</v>
      </c>
      <c r="H1885" s="7">
        <f t="shared" si="574"/>
        <v>174746.7</v>
      </c>
      <c r="I1885" s="7">
        <f t="shared" si="575"/>
        <v>5309.5</v>
      </c>
      <c r="J1885" s="7">
        <f t="shared" si="564"/>
        <v>13134.999999999998</v>
      </c>
      <c r="K1885" s="7">
        <f t="shared" si="565"/>
        <v>715.55</v>
      </c>
      <c r="L1885" s="7">
        <f t="shared" si="566"/>
        <v>4943.8</v>
      </c>
      <c r="M1885" s="7">
        <f t="shared" si="567"/>
        <v>11530.11</v>
      </c>
      <c r="N1885" s="7">
        <v>0</v>
      </c>
      <c r="O1885" s="7">
        <f t="shared" si="568"/>
        <v>35633.96</v>
      </c>
      <c r="P1885" s="7">
        <v>25</v>
      </c>
      <c r="Q1885" s="7">
        <v>12441.85</v>
      </c>
      <c r="R1885" s="7">
        <v>0</v>
      </c>
      <c r="S1885" s="7">
        <v>1328.8</v>
      </c>
      <c r="T1885" s="7">
        <v>100</v>
      </c>
      <c r="U1885" s="7">
        <f t="shared" si="569"/>
        <v>32269.612291666668</v>
      </c>
      <c r="V1885" s="7">
        <v>0</v>
      </c>
      <c r="W1885" s="7">
        <f t="shared" si="570"/>
        <v>46165.262291666666</v>
      </c>
      <c r="X1885" s="7">
        <f t="shared" si="571"/>
        <v>10253.299999999999</v>
      </c>
      <c r="Y1885" s="7">
        <f t="shared" si="572"/>
        <v>24665.11</v>
      </c>
      <c r="Z1885" s="7">
        <f t="shared" si="573"/>
        <v>128581.43770833334</v>
      </c>
      <c r="AA1885" s="7" t="s">
        <v>225</v>
      </c>
      <c r="AB1885" s="7">
        <v>2022</v>
      </c>
    </row>
    <row r="1886" spans="1:28" x14ac:dyDescent="0.25">
      <c r="A1886" s="7">
        <v>6</v>
      </c>
      <c r="B1886" s="7" t="s">
        <v>117</v>
      </c>
      <c r="C1886" s="7" t="s">
        <v>102</v>
      </c>
      <c r="D1886" s="7" t="s">
        <v>793</v>
      </c>
      <c r="E1886" s="7" t="s">
        <v>794</v>
      </c>
      <c r="F1886" s="7" t="s">
        <v>84</v>
      </c>
      <c r="G1886" s="7">
        <v>185000</v>
      </c>
      <c r="H1886" s="7">
        <f t="shared" si="574"/>
        <v>172046.46</v>
      </c>
      <c r="I1886" s="7">
        <f t="shared" si="575"/>
        <v>5309.5</v>
      </c>
      <c r="J1886" s="7">
        <f t="shared" si="564"/>
        <v>13134.999999999998</v>
      </c>
      <c r="K1886" s="7">
        <f t="shared" si="565"/>
        <v>715.55</v>
      </c>
      <c r="L1886" s="7">
        <f t="shared" si="566"/>
        <v>4943.8</v>
      </c>
      <c r="M1886" s="7">
        <f t="shared" si="567"/>
        <v>11530.11</v>
      </c>
      <c r="N1886" s="7">
        <v>2700.24</v>
      </c>
      <c r="O1886" s="7">
        <f t="shared" si="568"/>
        <v>38334.199999999997</v>
      </c>
      <c r="P1886" s="7">
        <v>25</v>
      </c>
      <c r="Q1886" s="7">
        <v>0</v>
      </c>
      <c r="R1886" s="7">
        <v>0</v>
      </c>
      <c r="S1886" s="7">
        <v>2657.6</v>
      </c>
      <c r="T1886" s="7">
        <v>100</v>
      </c>
      <c r="U1886" s="7">
        <f t="shared" si="569"/>
        <v>31594.552291666667</v>
      </c>
      <c r="V1886" s="7">
        <v>0</v>
      </c>
      <c r="W1886" s="7">
        <f t="shared" si="570"/>
        <v>34377.152291666665</v>
      </c>
      <c r="X1886" s="7">
        <f t="shared" si="571"/>
        <v>12953.539999999999</v>
      </c>
      <c r="Y1886" s="7">
        <f t="shared" si="572"/>
        <v>24665.11</v>
      </c>
      <c r="Z1886" s="7">
        <f t="shared" si="573"/>
        <v>137669.30770833333</v>
      </c>
      <c r="AA1886" s="7" t="s">
        <v>225</v>
      </c>
      <c r="AB1886" s="7">
        <v>2022</v>
      </c>
    </row>
    <row r="1887" spans="1:28" x14ac:dyDescent="0.25">
      <c r="A1887" s="7">
        <v>7</v>
      </c>
      <c r="B1887" s="7" t="s">
        <v>118</v>
      </c>
      <c r="C1887" s="7" t="s">
        <v>103</v>
      </c>
      <c r="D1887" s="7" t="s">
        <v>795</v>
      </c>
      <c r="E1887" s="7" t="s">
        <v>90</v>
      </c>
      <c r="F1887" s="7" t="s">
        <v>84</v>
      </c>
      <c r="G1887" s="7">
        <v>25000</v>
      </c>
      <c r="H1887" s="7">
        <f t="shared" si="574"/>
        <v>20822.260000000002</v>
      </c>
      <c r="I1887" s="7">
        <f t="shared" si="575"/>
        <v>717.5</v>
      </c>
      <c r="J1887" s="7">
        <f t="shared" si="564"/>
        <v>1774.9999999999998</v>
      </c>
      <c r="K1887" s="7">
        <f t="shared" si="565"/>
        <v>275</v>
      </c>
      <c r="L1887" s="7">
        <f t="shared" si="566"/>
        <v>760</v>
      </c>
      <c r="M1887" s="7">
        <f t="shared" si="567"/>
        <v>1772.5000000000002</v>
      </c>
      <c r="N1887" s="7">
        <v>2700.24</v>
      </c>
      <c r="O1887" s="7">
        <f t="shared" si="568"/>
        <v>8000.24</v>
      </c>
      <c r="P1887" s="7">
        <v>25</v>
      </c>
      <c r="Q1887" s="7">
        <v>0</v>
      </c>
      <c r="R1887" s="7">
        <v>0</v>
      </c>
      <c r="S1887" s="7">
        <v>0</v>
      </c>
      <c r="T1887" s="7">
        <v>100</v>
      </c>
      <c r="U1887" s="7">
        <f t="shared" si="569"/>
        <v>0</v>
      </c>
      <c r="V1887" s="7">
        <v>0</v>
      </c>
      <c r="W1887" s="7">
        <f t="shared" si="570"/>
        <v>125</v>
      </c>
      <c r="X1887" s="7">
        <f t="shared" si="571"/>
        <v>4177.74</v>
      </c>
      <c r="Y1887" s="7">
        <f t="shared" si="572"/>
        <v>3547.5</v>
      </c>
      <c r="Z1887" s="7">
        <f t="shared" si="573"/>
        <v>20697.260000000002</v>
      </c>
      <c r="AA1887" s="7" t="s">
        <v>225</v>
      </c>
      <c r="AB1887" s="7">
        <v>2022</v>
      </c>
    </row>
    <row r="1888" spans="1:28" x14ac:dyDescent="0.25">
      <c r="A1888" s="7">
        <v>8</v>
      </c>
      <c r="B1888" s="7" t="s">
        <v>119</v>
      </c>
      <c r="C1888" s="7" t="s">
        <v>103</v>
      </c>
      <c r="D1888" s="7" t="s">
        <v>10</v>
      </c>
      <c r="E1888" s="7" t="s">
        <v>827</v>
      </c>
      <c r="F1888" s="7" t="s">
        <v>84</v>
      </c>
      <c r="G1888" s="7">
        <v>170000</v>
      </c>
      <c r="H1888" s="7">
        <f t="shared" si="574"/>
        <v>160177.20000000001</v>
      </c>
      <c r="I1888" s="7">
        <f t="shared" si="575"/>
        <v>4879</v>
      </c>
      <c r="J1888" s="7">
        <f t="shared" si="564"/>
        <v>12069.999999999998</v>
      </c>
      <c r="K1888" s="7">
        <f t="shared" si="565"/>
        <v>715.55</v>
      </c>
      <c r="L1888" s="7">
        <f t="shared" si="566"/>
        <v>4943.8</v>
      </c>
      <c r="M1888" s="7">
        <f t="shared" si="567"/>
        <v>11530.11</v>
      </c>
      <c r="N1888" s="7">
        <v>0</v>
      </c>
      <c r="O1888" s="7">
        <f t="shared" si="568"/>
        <v>34138.46</v>
      </c>
      <c r="P1888" s="7">
        <v>25</v>
      </c>
      <c r="Q1888" s="7">
        <v>11358.49</v>
      </c>
      <c r="R1888" s="7">
        <v>1103.3</v>
      </c>
      <c r="S1888" s="7">
        <v>1328.8</v>
      </c>
      <c r="T1888" s="7">
        <v>100</v>
      </c>
      <c r="U1888" s="7">
        <f t="shared" si="569"/>
        <v>28627.237291666668</v>
      </c>
      <c r="V1888" s="7">
        <v>0</v>
      </c>
      <c r="W1888" s="7">
        <f t="shared" si="570"/>
        <v>42542.827291666668</v>
      </c>
      <c r="X1888" s="7">
        <f t="shared" si="571"/>
        <v>9822.7999999999993</v>
      </c>
      <c r="Y1888" s="7">
        <f t="shared" si="572"/>
        <v>23600.11</v>
      </c>
      <c r="Z1888" s="7">
        <f t="shared" si="573"/>
        <v>117634.37270833334</v>
      </c>
      <c r="AA1888" s="7" t="s">
        <v>225</v>
      </c>
      <c r="AB1888" s="7">
        <v>2022</v>
      </c>
    </row>
    <row r="1889" spans="1:28" x14ac:dyDescent="0.25">
      <c r="A1889" s="7">
        <v>9</v>
      </c>
      <c r="B1889" s="7" t="s">
        <v>121</v>
      </c>
      <c r="C1889" s="7" t="s">
        <v>102</v>
      </c>
      <c r="D1889" s="7" t="s">
        <v>21</v>
      </c>
      <c r="E1889" s="7" t="s">
        <v>48</v>
      </c>
      <c r="F1889" s="7" t="s">
        <v>84</v>
      </c>
      <c r="G1889" s="7">
        <v>120000</v>
      </c>
      <c r="H1889" s="7">
        <f t="shared" si="574"/>
        <v>111557.88</v>
      </c>
      <c r="I1889" s="7">
        <f t="shared" si="575"/>
        <v>3444</v>
      </c>
      <c r="J1889" s="7">
        <f t="shared" si="564"/>
        <v>8520</v>
      </c>
      <c r="K1889" s="7">
        <f t="shared" si="565"/>
        <v>715.55</v>
      </c>
      <c r="L1889" s="7">
        <f t="shared" si="566"/>
        <v>3648</v>
      </c>
      <c r="M1889" s="7">
        <f t="shared" si="567"/>
        <v>8508</v>
      </c>
      <c r="N1889" s="7">
        <v>1350.12</v>
      </c>
      <c r="O1889" s="7">
        <f t="shared" si="568"/>
        <v>26185.67</v>
      </c>
      <c r="P1889" s="7">
        <v>25</v>
      </c>
      <c r="Q1889" s="7">
        <v>8487.86</v>
      </c>
      <c r="R1889" s="7">
        <v>100</v>
      </c>
      <c r="S1889" s="7">
        <v>0</v>
      </c>
      <c r="T1889" s="7">
        <v>100</v>
      </c>
      <c r="U1889" s="7">
        <f t="shared" si="569"/>
        <v>16472.407291666666</v>
      </c>
      <c r="V1889" s="7">
        <v>0</v>
      </c>
      <c r="W1889" s="7">
        <f t="shared" ref="W1889:W1894" si="576">P1889+Q1889+R1889+S1889+T1889+U1889-(V1889)</f>
        <v>25185.267291666667</v>
      </c>
      <c r="X1889" s="7">
        <f t="shared" si="571"/>
        <v>8442.119999999999</v>
      </c>
      <c r="Y1889" s="7">
        <f t="shared" si="572"/>
        <v>17028</v>
      </c>
      <c r="Z1889" s="7">
        <f t="shared" si="573"/>
        <v>86372.612708333327</v>
      </c>
      <c r="AA1889" s="7" t="s">
        <v>225</v>
      </c>
      <c r="AB1889" s="7">
        <v>2022</v>
      </c>
    </row>
    <row r="1890" spans="1:28" x14ac:dyDescent="0.25">
      <c r="A1890" s="7">
        <v>10</v>
      </c>
      <c r="B1890" s="7" t="s">
        <v>122</v>
      </c>
      <c r="C1890" s="7" t="s">
        <v>102</v>
      </c>
      <c r="D1890" s="7" t="s">
        <v>4</v>
      </c>
      <c r="E1890" s="7" t="s">
        <v>828</v>
      </c>
      <c r="F1890" s="7" t="s">
        <v>84</v>
      </c>
      <c r="G1890" s="7">
        <v>18600</v>
      </c>
      <c r="H1890" s="7">
        <f t="shared" si="574"/>
        <v>16150.619999999999</v>
      </c>
      <c r="I1890" s="7">
        <f t="shared" si="575"/>
        <v>533.82000000000005</v>
      </c>
      <c r="J1890" s="7">
        <f t="shared" si="564"/>
        <v>1320.6</v>
      </c>
      <c r="K1890" s="7">
        <f t="shared" si="565"/>
        <v>204.60000000000002</v>
      </c>
      <c r="L1890" s="7">
        <f t="shared" si="566"/>
        <v>565.44000000000005</v>
      </c>
      <c r="M1890" s="7">
        <f t="shared" si="567"/>
        <v>1318.74</v>
      </c>
      <c r="N1890" s="7">
        <v>1350.12</v>
      </c>
      <c r="O1890" s="7">
        <f t="shared" si="568"/>
        <v>5293.32</v>
      </c>
      <c r="P1890" s="7">
        <v>25</v>
      </c>
      <c r="Q1890" s="7">
        <v>0</v>
      </c>
      <c r="R1890" s="7">
        <v>0</v>
      </c>
      <c r="S1890" s="7">
        <v>0</v>
      </c>
      <c r="T1890" s="7">
        <v>100</v>
      </c>
      <c r="U1890" s="7">
        <f t="shared" si="569"/>
        <v>0</v>
      </c>
      <c r="V1890" s="7">
        <v>0</v>
      </c>
      <c r="W1890" s="7">
        <f t="shared" si="576"/>
        <v>125</v>
      </c>
      <c r="X1890" s="7">
        <f t="shared" si="571"/>
        <v>2449.38</v>
      </c>
      <c r="Y1890" s="7">
        <f t="shared" si="572"/>
        <v>2639.34</v>
      </c>
      <c r="Z1890" s="7">
        <f t="shared" si="573"/>
        <v>16025.619999999999</v>
      </c>
      <c r="AA1890" s="7" t="s">
        <v>225</v>
      </c>
      <c r="AB1890" s="7">
        <v>2022</v>
      </c>
    </row>
    <row r="1891" spans="1:28" x14ac:dyDescent="0.25">
      <c r="A1891" s="7">
        <v>11</v>
      </c>
      <c r="B1891" s="7" t="s">
        <v>137</v>
      </c>
      <c r="C1891" s="7" t="s">
        <v>102</v>
      </c>
      <c r="D1891" s="7" t="s">
        <v>22</v>
      </c>
      <c r="E1891" s="7" t="s">
        <v>788</v>
      </c>
      <c r="F1891" s="7" t="s">
        <v>85</v>
      </c>
      <c r="G1891" s="7">
        <v>140000</v>
      </c>
      <c r="H1891" s="7">
        <f>+G1891-(I1891+L1891+N1891)</f>
        <v>130375.88</v>
      </c>
      <c r="I1891" s="7">
        <f t="shared" si="575"/>
        <v>4018</v>
      </c>
      <c r="J1891" s="7">
        <f t="shared" si="564"/>
        <v>9940</v>
      </c>
      <c r="K1891" s="7">
        <f t="shared" si="565"/>
        <v>715.55</v>
      </c>
      <c r="L1891" s="7">
        <f t="shared" si="566"/>
        <v>4256</v>
      </c>
      <c r="M1891" s="7">
        <f t="shared" si="567"/>
        <v>9926</v>
      </c>
      <c r="N1891" s="7">
        <v>1350.12</v>
      </c>
      <c r="O1891" s="7">
        <f>+I1891+J1891+K1891+L1891+M1891+N1891</f>
        <v>30205.67</v>
      </c>
      <c r="P1891" s="7">
        <v>25</v>
      </c>
      <c r="Q1891" s="7">
        <v>1000</v>
      </c>
      <c r="R1891" s="7">
        <v>1053.1500000000001</v>
      </c>
      <c r="S1891" s="7">
        <v>0</v>
      </c>
      <c r="T1891" s="7">
        <v>100</v>
      </c>
      <c r="U1891" s="7">
        <f t="shared" si="569"/>
        <v>21176.907291666666</v>
      </c>
      <c r="V1891" s="7">
        <v>0</v>
      </c>
      <c r="W1891" s="7">
        <f t="shared" si="576"/>
        <v>23355.057291666668</v>
      </c>
      <c r="X1891" s="7">
        <f>+I1891+L1891+N1891</f>
        <v>9624.119999999999</v>
      </c>
      <c r="Y1891" s="7">
        <f>+J1891+M1891</f>
        <v>19866</v>
      </c>
      <c r="Z1891" s="7">
        <f>+G1891-(W1891+X1891)</f>
        <v>107020.82270833333</v>
      </c>
      <c r="AA1891" s="7" t="s">
        <v>225</v>
      </c>
      <c r="AB1891" s="7">
        <v>2022</v>
      </c>
    </row>
    <row r="1892" spans="1:28" x14ac:dyDescent="0.25">
      <c r="A1892" s="7">
        <v>12</v>
      </c>
      <c r="B1892" s="7" t="s">
        <v>123</v>
      </c>
      <c r="C1892" s="7" t="s">
        <v>102</v>
      </c>
      <c r="D1892" s="7" t="s">
        <v>10</v>
      </c>
      <c r="E1892" s="7" t="s">
        <v>829</v>
      </c>
      <c r="F1892" s="7" t="s">
        <v>84</v>
      </c>
      <c r="G1892" s="7">
        <v>145000</v>
      </c>
      <c r="H1892" s="7">
        <f t="shared" si="574"/>
        <v>136430.5</v>
      </c>
      <c r="I1892" s="7">
        <f t="shared" si="575"/>
        <v>4161.5</v>
      </c>
      <c r="J1892" s="7">
        <f t="shared" si="564"/>
        <v>10294.999999999998</v>
      </c>
      <c r="K1892" s="7">
        <f t="shared" si="565"/>
        <v>715.55</v>
      </c>
      <c r="L1892" s="7">
        <f t="shared" si="566"/>
        <v>4408</v>
      </c>
      <c r="M1892" s="7">
        <f t="shared" si="567"/>
        <v>10280.5</v>
      </c>
      <c r="N1892" s="7">
        <v>0</v>
      </c>
      <c r="O1892" s="7">
        <f t="shared" si="568"/>
        <v>29860.549999999996</v>
      </c>
      <c r="P1892" s="7">
        <v>25</v>
      </c>
      <c r="Q1892" s="7">
        <v>6000</v>
      </c>
      <c r="R1892" s="7">
        <v>0</v>
      </c>
      <c r="S1892" s="7">
        <v>0</v>
      </c>
      <c r="T1892" s="7">
        <v>100</v>
      </c>
      <c r="U1892" s="7">
        <f t="shared" si="569"/>
        <v>22690.562291666665</v>
      </c>
      <c r="V1892" s="7">
        <v>0</v>
      </c>
      <c r="W1892" s="7">
        <f t="shared" si="576"/>
        <v>28815.562291666665</v>
      </c>
      <c r="X1892" s="7">
        <f t="shared" si="571"/>
        <v>8569.5</v>
      </c>
      <c r="Y1892" s="7">
        <f t="shared" si="572"/>
        <v>20575.5</v>
      </c>
      <c r="Z1892" s="7">
        <f t="shared" si="573"/>
        <v>107614.93770833334</v>
      </c>
      <c r="AA1892" s="7" t="s">
        <v>225</v>
      </c>
      <c r="AB1892" s="7">
        <v>2022</v>
      </c>
    </row>
    <row r="1893" spans="1:28" x14ac:dyDescent="0.25">
      <c r="A1893" s="7">
        <v>13</v>
      </c>
      <c r="B1893" s="7" t="s">
        <v>125</v>
      </c>
      <c r="C1893" s="7" t="s">
        <v>102</v>
      </c>
      <c r="D1893" s="7" t="s">
        <v>94</v>
      </c>
      <c r="E1893" s="7" t="s">
        <v>65</v>
      </c>
      <c r="F1893" s="7" t="s">
        <v>85</v>
      </c>
      <c r="G1893" s="7">
        <v>50000</v>
      </c>
      <c r="H1893" s="7">
        <f t="shared" si="574"/>
        <v>45694.879999999997</v>
      </c>
      <c r="I1893" s="7">
        <f t="shared" si="575"/>
        <v>1435</v>
      </c>
      <c r="J1893" s="7">
        <f t="shared" si="564"/>
        <v>3549.9999999999995</v>
      </c>
      <c r="K1893" s="7">
        <f t="shared" si="565"/>
        <v>550</v>
      </c>
      <c r="L1893" s="7">
        <f t="shared" si="566"/>
        <v>1520</v>
      </c>
      <c r="M1893" s="7">
        <f t="shared" si="567"/>
        <v>3545.0000000000005</v>
      </c>
      <c r="N1893" s="7">
        <v>1350.12</v>
      </c>
      <c r="O1893" s="7">
        <f t="shared" si="568"/>
        <v>11950.119999999999</v>
      </c>
      <c r="P1893" s="7">
        <v>25</v>
      </c>
      <c r="Q1893" s="7">
        <v>1000</v>
      </c>
      <c r="R1893" s="7">
        <v>0</v>
      </c>
      <c r="S1893" s="7">
        <v>797.28</v>
      </c>
      <c r="T1893" s="7">
        <v>100</v>
      </c>
      <c r="U1893" s="7">
        <f t="shared" si="569"/>
        <v>1651.4818749999993</v>
      </c>
      <c r="V1893" s="7">
        <v>0</v>
      </c>
      <c r="W1893" s="7">
        <f t="shared" si="576"/>
        <v>3573.7618749999992</v>
      </c>
      <c r="X1893" s="7">
        <f t="shared" si="571"/>
        <v>4305.12</v>
      </c>
      <c r="Y1893" s="7">
        <f t="shared" si="572"/>
        <v>7095</v>
      </c>
      <c r="Z1893" s="7">
        <f t="shared" si="573"/>
        <v>42121.118125000001</v>
      </c>
      <c r="AA1893" s="7" t="s">
        <v>225</v>
      </c>
      <c r="AB1893" s="7">
        <v>2022</v>
      </c>
    </row>
    <row r="1894" spans="1:28" x14ac:dyDescent="0.25">
      <c r="A1894" s="7">
        <v>14</v>
      </c>
      <c r="B1894" s="7" t="s">
        <v>126</v>
      </c>
      <c r="C1894" s="7" t="s">
        <v>103</v>
      </c>
      <c r="D1894" s="7" t="s">
        <v>94</v>
      </c>
      <c r="E1894" s="7" t="s">
        <v>58</v>
      </c>
      <c r="F1894" s="7" t="s">
        <v>84</v>
      </c>
      <c r="G1894" s="7">
        <v>55000</v>
      </c>
      <c r="H1894" s="7">
        <f t="shared" si="574"/>
        <v>51749.5</v>
      </c>
      <c r="I1894" s="7">
        <f t="shared" si="575"/>
        <v>1578.5</v>
      </c>
      <c r="J1894" s="7">
        <f t="shared" si="564"/>
        <v>3904.9999999999995</v>
      </c>
      <c r="K1894" s="7">
        <f t="shared" si="565"/>
        <v>605.00000000000011</v>
      </c>
      <c r="L1894" s="7">
        <f t="shared" si="566"/>
        <v>1672</v>
      </c>
      <c r="M1894" s="7">
        <f t="shared" si="567"/>
        <v>3899.5000000000005</v>
      </c>
      <c r="N1894" s="7">
        <v>0</v>
      </c>
      <c r="O1894" s="7">
        <f t="shared" si="568"/>
        <v>11660</v>
      </c>
      <c r="P1894" s="7">
        <v>25</v>
      </c>
      <c r="Q1894" s="7">
        <v>2996.21</v>
      </c>
      <c r="R1894" s="7">
        <v>1103.3</v>
      </c>
      <c r="S1894" s="7">
        <v>1195.92</v>
      </c>
      <c r="T1894" s="7">
        <v>100</v>
      </c>
      <c r="U1894" s="7">
        <f t="shared" si="569"/>
        <v>2559.6748749999997</v>
      </c>
      <c r="V1894" s="7">
        <v>0</v>
      </c>
      <c r="W1894" s="7">
        <f t="shared" si="576"/>
        <v>7980.104875</v>
      </c>
      <c r="X1894" s="7">
        <f t="shared" si="571"/>
        <v>3250.5</v>
      </c>
      <c r="Y1894" s="7">
        <f t="shared" si="572"/>
        <v>7804.5</v>
      </c>
      <c r="Z1894" s="7">
        <f t="shared" si="573"/>
        <v>43769.395124999995</v>
      </c>
      <c r="AA1894" s="7" t="s">
        <v>225</v>
      </c>
      <c r="AB1894" s="7">
        <v>2022</v>
      </c>
    </row>
    <row r="1895" spans="1:28" x14ac:dyDescent="0.25">
      <c r="A1895" s="7">
        <v>15</v>
      </c>
      <c r="B1895" s="7" t="s">
        <v>128</v>
      </c>
      <c r="C1895" s="7" t="s">
        <v>102</v>
      </c>
      <c r="D1895" s="7" t="s">
        <v>12</v>
      </c>
      <c r="E1895" s="7" t="s">
        <v>35</v>
      </c>
      <c r="F1895" s="7" t="s">
        <v>84</v>
      </c>
      <c r="G1895" s="7">
        <v>116000</v>
      </c>
      <c r="H1895" s="7">
        <f t="shared" si="574"/>
        <v>106444.16</v>
      </c>
      <c r="I1895" s="7">
        <f t="shared" si="575"/>
        <v>3329.2</v>
      </c>
      <c r="J1895" s="7">
        <f t="shared" si="564"/>
        <v>8236</v>
      </c>
      <c r="K1895" s="7">
        <f t="shared" si="565"/>
        <v>715.55</v>
      </c>
      <c r="L1895" s="7">
        <f t="shared" si="566"/>
        <v>3526.4</v>
      </c>
      <c r="M1895" s="7">
        <f t="shared" si="567"/>
        <v>8224.4</v>
      </c>
      <c r="N1895" s="7">
        <v>2700.24</v>
      </c>
      <c r="O1895" s="7">
        <f t="shared" si="568"/>
        <v>26731.79</v>
      </c>
      <c r="P1895" s="7">
        <v>25</v>
      </c>
      <c r="Q1895" s="7">
        <v>0</v>
      </c>
      <c r="R1895" s="7">
        <v>0</v>
      </c>
      <c r="S1895" s="7">
        <v>0</v>
      </c>
      <c r="T1895" s="7">
        <v>100</v>
      </c>
      <c r="U1895" s="7">
        <f t="shared" si="569"/>
        <v>15193.977291666664</v>
      </c>
      <c r="V1895" s="7">
        <v>0</v>
      </c>
      <c r="W1895" s="7">
        <f>P1895+Q1895+R1895+S1895+T1895+U1895-(V1895)</f>
        <v>15318.977291666664</v>
      </c>
      <c r="X1895" s="7">
        <f t="shared" si="571"/>
        <v>9555.84</v>
      </c>
      <c r="Y1895" s="7">
        <f t="shared" si="572"/>
        <v>16460.400000000001</v>
      </c>
      <c r="Z1895" s="7">
        <f t="shared" si="573"/>
        <v>91125.182708333334</v>
      </c>
      <c r="AA1895" s="7" t="s">
        <v>225</v>
      </c>
      <c r="AB1895" s="7">
        <v>2022</v>
      </c>
    </row>
    <row r="1896" spans="1:28" x14ac:dyDescent="0.25">
      <c r="A1896" s="7">
        <v>16</v>
      </c>
      <c r="B1896" s="7" t="s">
        <v>114</v>
      </c>
      <c r="C1896" s="7" t="s">
        <v>102</v>
      </c>
      <c r="D1896" s="7" t="s">
        <v>17</v>
      </c>
      <c r="E1896" s="7" t="s">
        <v>64</v>
      </c>
      <c r="F1896" s="7" t="s">
        <v>84</v>
      </c>
      <c r="G1896" s="7">
        <v>12000</v>
      </c>
      <c r="H1896" s="7">
        <f t="shared" si="574"/>
        <v>11290.8</v>
      </c>
      <c r="I1896" s="7">
        <f t="shared" si="575"/>
        <v>344.4</v>
      </c>
      <c r="J1896" s="7">
        <f t="shared" si="564"/>
        <v>851.99999999999989</v>
      </c>
      <c r="K1896" s="7">
        <f t="shared" si="565"/>
        <v>132</v>
      </c>
      <c r="L1896" s="7">
        <f t="shared" si="566"/>
        <v>364.8</v>
      </c>
      <c r="M1896" s="7">
        <f t="shared" si="567"/>
        <v>850.80000000000007</v>
      </c>
      <c r="N1896" s="7">
        <v>0</v>
      </c>
      <c r="O1896" s="7">
        <f t="shared" si="568"/>
        <v>2544</v>
      </c>
      <c r="P1896" s="7">
        <v>25</v>
      </c>
      <c r="Q1896" s="7">
        <v>0</v>
      </c>
      <c r="R1896" s="7">
        <v>0</v>
      </c>
      <c r="S1896" s="7">
        <v>0</v>
      </c>
      <c r="T1896" s="7">
        <v>100</v>
      </c>
      <c r="U1896" s="7">
        <f t="shared" si="569"/>
        <v>0</v>
      </c>
      <c r="V1896" s="7">
        <v>0</v>
      </c>
      <c r="W1896" s="7">
        <f t="shared" ref="W1896:W1899" si="577">P1896+Q1896+R1896+S1896+T1896+U1896-(V1896)</f>
        <v>125</v>
      </c>
      <c r="X1896" s="7">
        <f t="shared" si="571"/>
        <v>709.2</v>
      </c>
      <c r="Y1896" s="7">
        <f t="shared" si="572"/>
        <v>1702.8</v>
      </c>
      <c r="Z1896" s="7">
        <f t="shared" si="573"/>
        <v>11165.8</v>
      </c>
      <c r="AA1896" s="7" t="s">
        <v>225</v>
      </c>
      <c r="AB1896" s="7">
        <v>2022</v>
      </c>
    </row>
    <row r="1897" spans="1:28" x14ac:dyDescent="0.25">
      <c r="A1897" s="7">
        <v>17</v>
      </c>
      <c r="B1897" s="7" t="s">
        <v>129</v>
      </c>
      <c r="C1897" s="7" t="s">
        <v>102</v>
      </c>
      <c r="D1897" s="7" t="s">
        <v>16</v>
      </c>
      <c r="E1897" s="7" t="s">
        <v>79</v>
      </c>
      <c r="F1897" s="7" t="s">
        <v>84</v>
      </c>
      <c r="G1897" s="7">
        <v>54000</v>
      </c>
      <c r="H1897" s="7">
        <f t="shared" si="574"/>
        <v>50808.6</v>
      </c>
      <c r="I1897" s="7">
        <f t="shared" si="575"/>
        <v>1549.8</v>
      </c>
      <c r="J1897" s="7">
        <f t="shared" si="564"/>
        <v>3833.9999999999995</v>
      </c>
      <c r="K1897" s="7">
        <f t="shared" si="565"/>
        <v>594.00000000000011</v>
      </c>
      <c r="L1897" s="7">
        <f t="shared" si="566"/>
        <v>1641.6</v>
      </c>
      <c r="M1897" s="7">
        <f t="shared" si="567"/>
        <v>3828.6000000000004</v>
      </c>
      <c r="N1897" s="7">
        <v>0</v>
      </c>
      <c r="O1897" s="7">
        <f t="shared" si="568"/>
        <v>11448</v>
      </c>
      <c r="P1897" s="7">
        <v>25</v>
      </c>
      <c r="Q1897" s="7">
        <v>1066.1199999999999</v>
      </c>
      <c r="R1897" s="7">
        <v>952.85</v>
      </c>
      <c r="S1897" s="7">
        <v>0</v>
      </c>
      <c r="T1897" s="7">
        <v>100</v>
      </c>
      <c r="U1897" s="7">
        <f t="shared" si="569"/>
        <v>2418.539874999999</v>
      </c>
      <c r="V1897" s="7">
        <v>0</v>
      </c>
      <c r="W1897" s="7">
        <f t="shared" si="577"/>
        <v>4562.5098749999988</v>
      </c>
      <c r="X1897" s="7">
        <f t="shared" si="571"/>
        <v>3191.3999999999996</v>
      </c>
      <c r="Y1897" s="7">
        <f t="shared" si="572"/>
        <v>7662.6</v>
      </c>
      <c r="Z1897" s="7">
        <f t="shared" si="573"/>
        <v>46246.090125000002</v>
      </c>
      <c r="AA1897" s="7" t="s">
        <v>225</v>
      </c>
      <c r="AB1897" s="7">
        <v>2022</v>
      </c>
    </row>
    <row r="1898" spans="1:28" x14ac:dyDescent="0.25">
      <c r="A1898" s="7">
        <v>18</v>
      </c>
      <c r="B1898" s="7" t="s">
        <v>130</v>
      </c>
      <c r="C1898" s="7" t="s">
        <v>102</v>
      </c>
      <c r="D1898" s="7" t="s">
        <v>16</v>
      </c>
      <c r="E1898" s="7" t="s">
        <v>61</v>
      </c>
      <c r="F1898" s="7" t="s">
        <v>84</v>
      </c>
      <c r="G1898" s="7">
        <v>65000</v>
      </c>
      <c r="H1898" s="7">
        <f t="shared" si="574"/>
        <v>57108.14</v>
      </c>
      <c r="I1898" s="7">
        <f t="shared" si="575"/>
        <v>1865.5</v>
      </c>
      <c r="J1898" s="7">
        <f t="shared" si="564"/>
        <v>4615</v>
      </c>
      <c r="K1898" s="7">
        <f t="shared" si="565"/>
        <v>715.00000000000011</v>
      </c>
      <c r="L1898" s="7">
        <f t="shared" si="566"/>
        <v>1976</v>
      </c>
      <c r="M1898" s="7">
        <f t="shared" si="567"/>
        <v>4608.5</v>
      </c>
      <c r="N1898" s="7">
        <f>1350.12*3</f>
        <v>4050.3599999999997</v>
      </c>
      <c r="O1898" s="7">
        <f t="shared" si="568"/>
        <v>17830.36</v>
      </c>
      <c r="P1898" s="7">
        <v>25</v>
      </c>
      <c r="Q1898" s="7">
        <v>1200</v>
      </c>
      <c r="R1898" s="7">
        <v>0</v>
      </c>
      <c r="S1898" s="7">
        <v>1594.56</v>
      </c>
      <c r="T1898" s="7">
        <v>100</v>
      </c>
      <c r="U1898" s="7">
        <f t="shared" si="569"/>
        <v>3617.477833333332</v>
      </c>
      <c r="V1898" s="7">
        <v>0</v>
      </c>
      <c r="W1898" s="7">
        <f t="shared" si="577"/>
        <v>6537.0378333333319</v>
      </c>
      <c r="X1898" s="7">
        <f t="shared" si="571"/>
        <v>7891.86</v>
      </c>
      <c r="Y1898" s="7">
        <f t="shared" si="572"/>
        <v>9223.5</v>
      </c>
      <c r="Z1898" s="7">
        <f t="shared" si="573"/>
        <v>50571.102166666664</v>
      </c>
      <c r="AA1898" s="7" t="s">
        <v>225</v>
      </c>
      <c r="AB1898" s="7">
        <v>2022</v>
      </c>
    </row>
    <row r="1899" spans="1:28" x14ac:dyDescent="0.25">
      <c r="A1899" s="7">
        <v>19</v>
      </c>
      <c r="B1899" s="7" t="s">
        <v>131</v>
      </c>
      <c r="C1899" s="7" t="s">
        <v>102</v>
      </c>
      <c r="D1899" s="7" t="s">
        <v>6</v>
      </c>
      <c r="E1899" s="7" t="s">
        <v>830</v>
      </c>
      <c r="F1899" s="7" t="s">
        <v>84</v>
      </c>
      <c r="G1899" s="7">
        <v>70000</v>
      </c>
      <c r="H1899" s="7">
        <f t="shared" si="574"/>
        <v>63162.76</v>
      </c>
      <c r="I1899" s="7">
        <f t="shared" si="575"/>
        <v>2009</v>
      </c>
      <c r="J1899" s="7">
        <f t="shared" si="564"/>
        <v>4970</v>
      </c>
      <c r="K1899" s="7">
        <f t="shared" si="565"/>
        <v>715.55</v>
      </c>
      <c r="L1899" s="7">
        <f t="shared" si="566"/>
        <v>2128</v>
      </c>
      <c r="M1899" s="7">
        <f t="shared" si="567"/>
        <v>4963</v>
      </c>
      <c r="N1899" s="7">
        <v>2700.24</v>
      </c>
      <c r="O1899" s="7">
        <f t="shared" si="568"/>
        <v>17485.79</v>
      </c>
      <c r="P1899" s="7">
        <v>25</v>
      </c>
      <c r="Q1899" s="7">
        <v>0</v>
      </c>
      <c r="R1899" s="7">
        <v>0</v>
      </c>
      <c r="S1899" s="7">
        <v>500</v>
      </c>
      <c r="T1899" s="7">
        <v>100</v>
      </c>
      <c r="U1899" s="7">
        <f t="shared" si="569"/>
        <v>4828.4018333333333</v>
      </c>
      <c r="V1899" s="7">
        <v>0</v>
      </c>
      <c r="W1899" s="7">
        <f t="shared" si="577"/>
        <v>5453.4018333333333</v>
      </c>
      <c r="X1899" s="7">
        <f t="shared" si="571"/>
        <v>6837.24</v>
      </c>
      <c r="Y1899" s="7">
        <f t="shared" si="572"/>
        <v>9933</v>
      </c>
      <c r="Z1899" s="7">
        <f t="shared" si="573"/>
        <v>57709.358166666665</v>
      </c>
      <c r="AA1899" s="7" t="s">
        <v>225</v>
      </c>
      <c r="AB1899" s="7">
        <v>2022</v>
      </c>
    </row>
    <row r="1900" spans="1:28" x14ac:dyDescent="0.25">
      <c r="A1900" s="7">
        <v>20</v>
      </c>
      <c r="B1900" s="7" t="s">
        <v>132</v>
      </c>
      <c r="C1900" s="7" t="s">
        <v>102</v>
      </c>
      <c r="D1900" s="7" t="s">
        <v>4</v>
      </c>
      <c r="E1900" s="7" t="s">
        <v>24</v>
      </c>
      <c r="F1900" s="7" t="s">
        <v>84</v>
      </c>
      <c r="G1900" s="7">
        <v>45000</v>
      </c>
      <c r="H1900" s="7">
        <f t="shared" si="574"/>
        <v>39640.26</v>
      </c>
      <c r="I1900" s="7">
        <f t="shared" si="575"/>
        <v>1291.5</v>
      </c>
      <c r="J1900" s="7">
        <f t="shared" si="564"/>
        <v>3194.9999999999995</v>
      </c>
      <c r="K1900" s="7">
        <f t="shared" si="565"/>
        <v>495.00000000000006</v>
      </c>
      <c r="L1900" s="7">
        <f t="shared" si="566"/>
        <v>1368</v>
      </c>
      <c r="M1900" s="7">
        <f t="shared" si="567"/>
        <v>3190.5</v>
      </c>
      <c r="N1900" s="7">
        <f>1350.12*2</f>
        <v>2700.24</v>
      </c>
      <c r="O1900" s="7">
        <f t="shared" si="568"/>
        <v>12240.24</v>
      </c>
      <c r="P1900" s="7">
        <v>25</v>
      </c>
      <c r="Q1900" s="7">
        <v>10686.79</v>
      </c>
      <c r="R1900" s="7">
        <v>0</v>
      </c>
      <c r="S1900" s="7">
        <v>1594.56</v>
      </c>
      <c r="T1900" s="7">
        <v>100</v>
      </c>
      <c r="U1900" s="7">
        <f t="shared" si="569"/>
        <v>743.28887499999973</v>
      </c>
      <c r="V1900" s="7">
        <v>0</v>
      </c>
      <c r="W1900" s="7">
        <f t="shared" si="570"/>
        <v>13149.638875000001</v>
      </c>
      <c r="X1900" s="7">
        <f t="shared" si="571"/>
        <v>5359.74</v>
      </c>
      <c r="Y1900" s="7">
        <f>+J1900++K1900+M1900</f>
        <v>6880.5</v>
      </c>
      <c r="Z1900" s="7">
        <f t="shared" si="573"/>
        <v>26490.621124999998</v>
      </c>
      <c r="AA1900" s="7" t="s">
        <v>225</v>
      </c>
      <c r="AB1900" s="7">
        <v>2022</v>
      </c>
    </row>
    <row r="1901" spans="1:28" x14ac:dyDescent="0.25">
      <c r="A1901" s="7">
        <v>21</v>
      </c>
      <c r="B1901" s="7" t="s">
        <v>133</v>
      </c>
      <c r="C1901" s="7" t="s">
        <v>103</v>
      </c>
      <c r="D1901" s="7" t="s">
        <v>831</v>
      </c>
      <c r="E1901" s="7" t="s">
        <v>832</v>
      </c>
      <c r="F1901" s="7" t="s">
        <v>84</v>
      </c>
      <c r="G1901" s="7">
        <v>80000</v>
      </c>
      <c r="H1901" s="7">
        <f t="shared" si="574"/>
        <v>75272</v>
      </c>
      <c r="I1901" s="7">
        <f t="shared" si="575"/>
        <v>2296</v>
      </c>
      <c r="J1901" s="7">
        <f t="shared" si="564"/>
        <v>5679.9999999999991</v>
      </c>
      <c r="K1901" s="7">
        <f t="shared" si="565"/>
        <v>715.55</v>
      </c>
      <c r="L1901" s="7">
        <f t="shared" si="566"/>
        <v>2432</v>
      </c>
      <c r="M1901" s="7">
        <f t="shared" si="567"/>
        <v>5672</v>
      </c>
      <c r="N1901" s="7">
        <v>0</v>
      </c>
      <c r="O1901" s="7">
        <f t="shared" si="568"/>
        <v>16795.55</v>
      </c>
      <c r="P1901" s="7">
        <v>25</v>
      </c>
      <c r="Q1901" s="7">
        <v>200</v>
      </c>
      <c r="R1901" s="7">
        <v>952.85</v>
      </c>
      <c r="S1901" s="7">
        <v>0</v>
      </c>
      <c r="T1901" s="7">
        <v>100</v>
      </c>
      <c r="U1901" s="7">
        <f t="shared" si="569"/>
        <v>7400.9372916666662</v>
      </c>
      <c r="V1901" s="7">
        <v>0</v>
      </c>
      <c r="W1901" s="7">
        <f t="shared" si="570"/>
        <v>8678.7872916666656</v>
      </c>
      <c r="X1901" s="7">
        <f t="shared" si="571"/>
        <v>4728</v>
      </c>
      <c r="Y1901" s="7">
        <f t="shared" ref="Y1901:Y1964" si="578">+J1901+M1901</f>
        <v>11352</v>
      </c>
      <c r="Z1901" s="7">
        <f t="shared" si="573"/>
        <v>66593.212708333333</v>
      </c>
      <c r="AA1901" s="7" t="s">
        <v>225</v>
      </c>
      <c r="AB1901" s="7">
        <v>2022</v>
      </c>
    </row>
    <row r="1902" spans="1:28" x14ac:dyDescent="0.25">
      <c r="A1902" s="7">
        <v>22</v>
      </c>
      <c r="B1902" s="7" t="s">
        <v>134</v>
      </c>
      <c r="C1902" s="7" t="s">
        <v>102</v>
      </c>
      <c r="D1902" s="7" t="s">
        <v>16</v>
      </c>
      <c r="E1902" s="7" t="s">
        <v>45</v>
      </c>
      <c r="F1902" s="7" t="s">
        <v>84</v>
      </c>
      <c r="G1902" s="7">
        <v>44000</v>
      </c>
      <c r="H1902" s="7">
        <f t="shared" si="574"/>
        <v>40049.480000000003</v>
      </c>
      <c r="I1902" s="7">
        <f t="shared" si="575"/>
        <v>1262.8</v>
      </c>
      <c r="J1902" s="7">
        <f t="shared" si="564"/>
        <v>3123.9999999999995</v>
      </c>
      <c r="K1902" s="7">
        <f t="shared" si="565"/>
        <v>484.00000000000006</v>
      </c>
      <c r="L1902" s="7">
        <f t="shared" si="566"/>
        <v>1337.6</v>
      </c>
      <c r="M1902" s="7">
        <f t="shared" si="567"/>
        <v>3119.6000000000004</v>
      </c>
      <c r="N1902" s="7">
        <v>1350.12</v>
      </c>
      <c r="O1902" s="7">
        <f t="shared" si="568"/>
        <v>10678.119999999999</v>
      </c>
      <c r="P1902" s="7">
        <v>25</v>
      </c>
      <c r="Q1902" s="7">
        <v>0</v>
      </c>
      <c r="R1902" s="7">
        <v>952.85</v>
      </c>
      <c r="S1902" s="7">
        <v>1594.56</v>
      </c>
      <c r="T1902" s="7">
        <v>100</v>
      </c>
      <c r="U1902" s="7">
        <v>0</v>
      </c>
      <c r="V1902" s="7">
        <v>804.67</v>
      </c>
      <c r="W1902" s="7">
        <f t="shared" si="570"/>
        <v>2672.41</v>
      </c>
      <c r="X1902" s="7">
        <f t="shared" si="571"/>
        <v>3950.5199999999995</v>
      </c>
      <c r="Y1902" s="7">
        <f t="shared" si="578"/>
        <v>6243.6</v>
      </c>
      <c r="Z1902" s="7">
        <f t="shared" si="573"/>
        <v>37377.07</v>
      </c>
      <c r="AA1902" s="7" t="s">
        <v>225</v>
      </c>
      <c r="AB1902" s="7">
        <v>2022</v>
      </c>
    </row>
    <row r="1903" spans="1:28" x14ac:dyDescent="0.25">
      <c r="A1903" s="7">
        <v>23</v>
      </c>
      <c r="B1903" s="7" t="s">
        <v>140</v>
      </c>
      <c r="C1903" s="7" t="s">
        <v>102</v>
      </c>
      <c r="D1903" s="7" t="s">
        <v>826</v>
      </c>
      <c r="E1903" s="7" t="s">
        <v>29</v>
      </c>
      <c r="F1903" s="7" t="s">
        <v>99</v>
      </c>
      <c r="G1903" s="7">
        <v>130000</v>
      </c>
      <c r="H1903" s="7">
        <f t="shared" si="574"/>
        <v>122317</v>
      </c>
      <c r="I1903" s="7">
        <f t="shared" si="575"/>
        <v>3731</v>
      </c>
      <c r="J1903" s="7">
        <f t="shared" si="564"/>
        <v>9230</v>
      </c>
      <c r="K1903" s="7">
        <f t="shared" si="565"/>
        <v>715.55</v>
      </c>
      <c r="L1903" s="7">
        <f t="shared" si="566"/>
        <v>3952</v>
      </c>
      <c r="M1903" s="7">
        <f t="shared" si="567"/>
        <v>9217</v>
      </c>
      <c r="N1903" s="7">
        <v>0</v>
      </c>
      <c r="O1903" s="7">
        <f t="shared" si="568"/>
        <v>26845.55</v>
      </c>
      <c r="P1903" s="7">
        <v>25</v>
      </c>
      <c r="Q1903" s="7">
        <v>0</v>
      </c>
      <c r="R1903" s="7">
        <v>0</v>
      </c>
      <c r="S1903" s="7">
        <v>398.64</v>
      </c>
      <c r="T1903" s="7">
        <v>100</v>
      </c>
      <c r="U1903" s="7">
        <f t="shared" si="569"/>
        <v>19162.187291666665</v>
      </c>
      <c r="V1903" s="7">
        <v>0</v>
      </c>
      <c r="W1903" s="7">
        <f t="shared" si="570"/>
        <v>19685.827291666665</v>
      </c>
      <c r="X1903" s="7">
        <f t="shared" si="571"/>
        <v>7683</v>
      </c>
      <c r="Y1903" s="7">
        <f t="shared" si="578"/>
        <v>18447</v>
      </c>
      <c r="Z1903" s="7">
        <f t="shared" si="573"/>
        <v>102631.17270833334</v>
      </c>
      <c r="AA1903" s="7" t="s">
        <v>225</v>
      </c>
      <c r="AB1903" s="7">
        <v>2022</v>
      </c>
    </row>
    <row r="1904" spans="1:28" x14ac:dyDescent="0.25">
      <c r="A1904" s="7">
        <v>24</v>
      </c>
      <c r="B1904" s="7" t="s">
        <v>144</v>
      </c>
      <c r="C1904" s="7" t="s">
        <v>103</v>
      </c>
      <c r="D1904" s="7" t="s">
        <v>10</v>
      </c>
      <c r="E1904" s="7" t="s">
        <v>40</v>
      </c>
      <c r="F1904" s="7" t="s">
        <v>85</v>
      </c>
      <c r="G1904" s="7">
        <v>80000</v>
      </c>
      <c r="H1904" s="7">
        <f t="shared" si="574"/>
        <v>73921.88</v>
      </c>
      <c r="I1904" s="7">
        <f t="shared" si="575"/>
        <v>2296</v>
      </c>
      <c r="J1904" s="7">
        <f t="shared" si="564"/>
        <v>5679.9999999999991</v>
      </c>
      <c r="K1904" s="7">
        <f t="shared" si="565"/>
        <v>715.55</v>
      </c>
      <c r="L1904" s="7">
        <f t="shared" si="566"/>
        <v>2432</v>
      </c>
      <c r="M1904" s="7">
        <f t="shared" si="567"/>
        <v>5672</v>
      </c>
      <c r="N1904" s="7">
        <v>1350.12</v>
      </c>
      <c r="O1904" s="7">
        <f t="shared" si="568"/>
        <v>18145.669999999998</v>
      </c>
      <c r="P1904" s="7">
        <v>25</v>
      </c>
      <c r="Q1904" s="7">
        <v>0</v>
      </c>
      <c r="R1904" s="7">
        <v>702.1</v>
      </c>
      <c r="S1904" s="7">
        <v>1594.556</v>
      </c>
      <c r="T1904" s="7">
        <v>100</v>
      </c>
      <c r="U1904" s="7">
        <f t="shared" si="569"/>
        <v>7063.4072916666673</v>
      </c>
      <c r="V1904" s="7">
        <v>0</v>
      </c>
      <c r="W1904" s="7">
        <f t="shared" ref="W1904:W1909" si="579">P1904+Q1904+R1904+S1904+T1904+U1904-(V1904)</f>
        <v>9485.0632916666673</v>
      </c>
      <c r="X1904" s="7">
        <f t="shared" si="571"/>
        <v>6078.12</v>
      </c>
      <c r="Y1904" s="7">
        <f t="shared" si="578"/>
        <v>11352</v>
      </c>
      <c r="Z1904" s="7">
        <f t="shared" si="573"/>
        <v>64436.816708333332</v>
      </c>
      <c r="AA1904" s="7" t="s">
        <v>225</v>
      </c>
      <c r="AB1904" s="7">
        <v>2022</v>
      </c>
    </row>
    <row r="1905" spans="1:28" x14ac:dyDescent="0.25">
      <c r="A1905" s="7">
        <v>25</v>
      </c>
      <c r="B1905" s="7" t="s">
        <v>145</v>
      </c>
      <c r="C1905" s="7" t="s">
        <v>102</v>
      </c>
      <c r="D1905" s="7" t="s">
        <v>10</v>
      </c>
      <c r="E1905" s="7" t="s">
        <v>50</v>
      </c>
      <c r="F1905" s="7" t="s">
        <v>84</v>
      </c>
      <c r="G1905" s="7">
        <v>95000</v>
      </c>
      <c r="H1905" s="7">
        <f t="shared" si="574"/>
        <v>86685.26</v>
      </c>
      <c r="I1905" s="7">
        <f t="shared" si="575"/>
        <v>2726.5</v>
      </c>
      <c r="J1905" s="7">
        <f t="shared" si="564"/>
        <v>6744.9999999999991</v>
      </c>
      <c r="K1905" s="7">
        <f t="shared" si="565"/>
        <v>715.55</v>
      </c>
      <c r="L1905" s="7">
        <f t="shared" si="566"/>
        <v>2888</v>
      </c>
      <c r="M1905" s="7">
        <f t="shared" si="567"/>
        <v>6735.5</v>
      </c>
      <c r="N1905" s="7">
        <v>2700.24</v>
      </c>
      <c r="O1905" s="7">
        <f t="shared" si="568"/>
        <v>22510.79</v>
      </c>
      <c r="P1905" s="7">
        <v>25</v>
      </c>
      <c r="Q1905" s="7">
        <v>0</v>
      </c>
      <c r="R1905" s="7">
        <v>50.15</v>
      </c>
      <c r="S1905" s="7">
        <v>0</v>
      </c>
      <c r="T1905" s="7">
        <v>100</v>
      </c>
      <c r="U1905" s="7">
        <f t="shared" si="569"/>
        <v>10254.252291666664</v>
      </c>
      <c r="V1905" s="7">
        <v>0</v>
      </c>
      <c r="W1905" s="7">
        <f t="shared" si="579"/>
        <v>10429.402291666664</v>
      </c>
      <c r="X1905" s="7">
        <f t="shared" si="571"/>
        <v>8314.74</v>
      </c>
      <c r="Y1905" s="7">
        <f t="shared" si="578"/>
        <v>13480.5</v>
      </c>
      <c r="Z1905" s="7">
        <f t="shared" si="573"/>
        <v>76255.857708333337</v>
      </c>
      <c r="AA1905" s="7" t="s">
        <v>225</v>
      </c>
      <c r="AB1905" s="7">
        <v>2022</v>
      </c>
    </row>
    <row r="1906" spans="1:28" x14ac:dyDescent="0.25">
      <c r="A1906" s="7">
        <v>26</v>
      </c>
      <c r="B1906" s="7" t="s">
        <v>146</v>
      </c>
      <c r="C1906" s="7" t="s">
        <v>102</v>
      </c>
      <c r="D1906" s="7" t="s">
        <v>10</v>
      </c>
      <c r="E1906" s="7" t="s">
        <v>44</v>
      </c>
      <c r="F1906" s="7" t="s">
        <v>84</v>
      </c>
      <c r="G1906" s="7">
        <v>80000</v>
      </c>
      <c r="H1906" s="7">
        <f t="shared" si="574"/>
        <v>75272</v>
      </c>
      <c r="I1906" s="7">
        <f t="shared" si="575"/>
        <v>2296</v>
      </c>
      <c r="J1906" s="7">
        <f t="shared" si="564"/>
        <v>5679.9999999999991</v>
      </c>
      <c r="K1906" s="7">
        <f t="shared" si="565"/>
        <v>715.55</v>
      </c>
      <c r="L1906" s="7">
        <f t="shared" si="566"/>
        <v>2432</v>
      </c>
      <c r="M1906" s="7">
        <f t="shared" si="567"/>
        <v>5672</v>
      </c>
      <c r="N1906" s="7">
        <v>0</v>
      </c>
      <c r="O1906" s="7">
        <f t="shared" si="568"/>
        <v>16795.55</v>
      </c>
      <c r="P1906" s="7">
        <v>25</v>
      </c>
      <c r="Q1906" s="7">
        <v>0</v>
      </c>
      <c r="R1906" s="7">
        <v>952.85</v>
      </c>
      <c r="S1906" s="7">
        <v>0</v>
      </c>
      <c r="T1906" s="7">
        <v>100</v>
      </c>
      <c r="U1906" s="7">
        <f t="shared" si="569"/>
        <v>7400.9372916666662</v>
      </c>
      <c r="V1906" s="7">
        <v>0</v>
      </c>
      <c r="W1906" s="7">
        <f t="shared" si="579"/>
        <v>8478.7872916666656</v>
      </c>
      <c r="X1906" s="7">
        <f t="shared" si="571"/>
        <v>4728</v>
      </c>
      <c r="Y1906" s="7">
        <f t="shared" si="578"/>
        <v>11352</v>
      </c>
      <c r="Z1906" s="7">
        <f t="shared" si="573"/>
        <v>66793.212708333333</v>
      </c>
      <c r="AA1906" s="7" t="s">
        <v>225</v>
      </c>
      <c r="AB1906" s="7">
        <v>2022</v>
      </c>
    </row>
    <row r="1907" spans="1:28" x14ac:dyDescent="0.25">
      <c r="A1907" s="7">
        <v>27</v>
      </c>
      <c r="B1907" s="7" t="s">
        <v>147</v>
      </c>
      <c r="C1907" s="7" t="s">
        <v>102</v>
      </c>
      <c r="D1907" s="7" t="s">
        <v>10</v>
      </c>
      <c r="E1907" s="7" t="s">
        <v>44</v>
      </c>
      <c r="F1907" s="7" t="s">
        <v>84</v>
      </c>
      <c r="G1907" s="7">
        <v>80000</v>
      </c>
      <c r="H1907" s="7">
        <f t="shared" si="574"/>
        <v>75272</v>
      </c>
      <c r="I1907" s="7">
        <f t="shared" si="575"/>
        <v>2296</v>
      </c>
      <c r="J1907" s="7">
        <f t="shared" si="564"/>
        <v>5679.9999999999991</v>
      </c>
      <c r="K1907" s="7">
        <f t="shared" si="565"/>
        <v>715.55</v>
      </c>
      <c r="L1907" s="7">
        <f t="shared" si="566"/>
        <v>2432</v>
      </c>
      <c r="M1907" s="7">
        <f t="shared" si="567"/>
        <v>5672</v>
      </c>
      <c r="N1907" s="7">
        <v>0</v>
      </c>
      <c r="O1907" s="7">
        <f t="shared" si="568"/>
        <v>16795.55</v>
      </c>
      <c r="P1907" s="7">
        <v>25</v>
      </c>
      <c r="Q1907" s="7">
        <v>0</v>
      </c>
      <c r="R1907" s="7">
        <v>551.65</v>
      </c>
      <c r="S1907" s="7">
        <v>0</v>
      </c>
      <c r="T1907" s="7">
        <v>100</v>
      </c>
      <c r="U1907" s="7">
        <f t="shared" si="569"/>
        <v>7400.9372916666662</v>
      </c>
      <c r="V1907" s="7">
        <v>0</v>
      </c>
      <c r="W1907" s="7">
        <f t="shared" si="579"/>
        <v>8077.5872916666658</v>
      </c>
      <c r="X1907" s="7">
        <f t="shared" si="571"/>
        <v>4728</v>
      </c>
      <c r="Y1907" s="7">
        <f t="shared" si="578"/>
        <v>11352</v>
      </c>
      <c r="Z1907" s="7">
        <f t="shared" si="573"/>
        <v>67194.41270833333</v>
      </c>
      <c r="AA1907" s="7" t="s">
        <v>225</v>
      </c>
      <c r="AB1907" s="7">
        <v>2022</v>
      </c>
    </row>
    <row r="1908" spans="1:28" x14ac:dyDescent="0.25">
      <c r="A1908" s="7">
        <v>28</v>
      </c>
      <c r="B1908" s="7" t="s">
        <v>148</v>
      </c>
      <c r="C1908" s="7" t="s">
        <v>103</v>
      </c>
      <c r="D1908" s="7" t="s">
        <v>10</v>
      </c>
      <c r="E1908" s="7" t="s">
        <v>44</v>
      </c>
      <c r="F1908" s="7" t="s">
        <v>84</v>
      </c>
      <c r="G1908" s="7">
        <v>80000</v>
      </c>
      <c r="H1908" s="7">
        <f t="shared" si="574"/>
        <v>75272</v>
      </c>
      <c r="I1908" s="7">
        <f t="shared" si="575"/>
        <v>2296</v>
      </c>
      <c r="J1908" s="7">
        <f t="shared" si="564"/>
        <v>5679.9999999999991</v>
      </c>
      <c r="K1908" s="7">
        <f t="shared" si="565"/>
        <v>715.55</v>
      </c>
      <c r="L1908" s="7">
        <f t="shared" si="566"/>
        <v>2432</v>
      </c>
      <c r="M1908" s="7">
        <f t="shared" si="567"/>
        <v>5672</v>
      </c>
      <c r="N1908" s="7">
        <v>0</v>
      </c>
      <c r="O1908" s="7">
        <f t="shared" si="568"/>
        <v>16795.55</v>
      </c>
      <c r="P1908" s="7">
        <v>25</v>
      </c>
      <c r="Q1908" s="7">
        <v>0</v>
      </c>
      <c r="R1908" s="7">
        <v>852.55</v>
      </c>
      <c r="S1908" s="7">
        <v>0</v>
      </c>
      <c r="T1908" s="7">
        <v>100</v>
      </c>
      <c r="U1908" s="7">
        <f t="shared" si="569"/>
        <v>7400.9372916666662</v>
      </c>
      <c r="V1908" s="7">
        <v>0</v>
      </c>
      <c r="W1908" s="7">
        <f t="shared" si="579"/>
        <v>8378.4872916666664</v>
      </c>
      <c r="X1908" s="7">
        <f t="shared" si="571"/>
        <v>4728</v>
      </c>
      <c r="Y1908" s="7">
        <f t="shared" si="578"/>
        <v>11352</v>
      </c>
      <c r="Z1908" s="7">
        <f t="shared" si="573"/>
        <v>66893.512708333335</v>
      </c>
      <c r="AA1908" s="7" t="s">
        <v>225</v>
      </c>
      <c r="AB1908" s="7">
        <v>2022</v>
      </c>
    </row>
    <row r="1909" spans="1:28" x14ac:dyDescent="0.25">
      <c r="A1909" s="7">
        <v>29</v>
      </c>
      <c r="B1909" s="7" t="s">
        <v>149</v>
      </c>
      <c r="C1909" s="7" t="s">
        <v>102</v>
      </c>
      <c r="D1909" s="7" t="s">
        <v>10</v>
      </c>
      <c r="E1909" s="7" t="s">
        <v>43</v>
      </c>
      <c r="F1909" s="7" t="s">
        <v>84</v>
      </c>
      <c r="G1909" s="7">
        <v>95000</v>
      </c>
      <c r="H1909" s="7">
        <f t="shared" si="574"/>
        <v>88035.38</v>
      </c>
      <c r="I1909" s="7">
        <f t="shared" si="575"/>
        <v>2726.5</v>
      </c>
      <c r="J1909" s="7">
        <f t="shared" si="564"/>
        <v>6744.9999999999991</v>
      </c>
      <c r="K1909" s="7">
        <f t="shared" si="565"/>
        <v>715.55</v>
      </c>
      <c r="L1909" s="7">
        <f t="shared" si="566"/>
        <v>2888</v>
      </c>
      <c r="M1909" s="7">
        <f t="shared" si="567"/>
        <v>6735.5</v>
      </c>
      <c r="N1909" s="7">
        <v>1350.12</v>
      </c>
      <c r="O1909" s="7">
        <f t="shared" si="568"/>
        <v>21160.67</v>
      </c>
      <c r="P1909" s="7">
        <v>25</v>
      </c>
      <c r="Q1909" s="7">
        <v>5000</v>
      </c>
      <c r="R1909" s="7">
        <v>1003</v>
      </c>
      <c r="S1909" s="7">
        <v>0</v>
      </c>
      <c r="T1909" s="7">
        <v>100</v>
      </c>
      <c r="U1909" s="7">
        <f t="shared" si="569"/>
        <v>10591.782291666668</v>
      </c>
      <c r="V1909" s="7">
        <v>0</v>
      </c>
      <c r="W1909" s="7">
        <f t="shared" si="579"/>
        <v>16719.78229166667</v>
      </c>
      <c r="X1909" s="7">
        <f t="shared" si="571"/>
        <v>6964.62</v>
      </c>
      <c r="Y1909" s="7">
        <f t="shared" si="578"/>
        <v>13480.5</v>
      </c>
      <c r="Z1909" s="7">
        <f t="shared" si="573"/>
        <v>71315.597708333327</v>
      </c>
      <c r="AA1909" s="7" t="s">
        <v>225</v>
      </c>
      <c r="AB1909" s="7">
        <v>2022</v>
      </c>
    </row>
    <row r="1910" spans="1:28" x14ac:dyDescent="0.25">
      <c r="A1910" s="7">
        <v>30</v>
      </c>
      <c r="B1910" s="7" t="s">
        <v>151</v>
      </c>
      <c r="C1910" s="7" t="s">
        <v>102</v>
      </c>
      <c r="D1910" s="7" t="s">
        <v>793</v>
      </c>
      <c r="E1910" s="7" t="s">
        <v>66</v>
      </c>
      <c r="F1910" s="7" t="s">
        <v>84</v>
      </c>
      <c r="G1910" s="7">
        <v>55000</v>
      </c>
      <c r="H1910" s="7">
        <f t="shared" si="574"/>
        <v>51749.5</v>
      </c>
      <c r="I1910" s="7">
        <f t="shared" si="575"/>
        <v>1578.5</v>
      </c>
      <c r="J1910" s="7">
        <f t="shared" si="564"/>
        <v>3904.9999999999995</v>
      </c>
      <c r="K1910" s="7">
        <f t="shared" si="565"/>
        <v>605.00000000000011</v>
      </c>
      <c r="L1910" s="7">
        <f t="shared" si="566"/>
        <v>1672</v>
      </c>
      <c r="M1910" s="7">
        <f t="shared" si="567"/>
        <v>3899.5000000000005</v>
      </c>
      <c r="N1910" s="7">
        <v>0</v>
      </c>
      <c r="O1910" s="7">
        <f t="shared" si="568"/>
        <v>11660</v>
      </c>
      <c r="P1910" s="7">
        <v>25</v>
      </c>
      <c r="Q1910" s="7">
        <v>4000</v>
      </c>
      <c r="R1910" s="7">
        <v>0</v>
      </c>
      <c r="S1910" s="7">
        <v>0</v>
      </c>
      <c r="T1910" s="7">
        <v>100</v>
      </c>
      <c r="U1910" s="7">
        <f t="shared" si="569"/>
        <v>2559.6748749999997</v>
      </c>
      <c r="V1910" s="7">
        <v>0</v>
      </c>
      <c r="W1910" s="7">
        <f t="shared" ref="W1910:W1972" si="580">P1910+Q1910+R1910+S1910+T1910+U1910</f>
        <v>6684.6748749999997</v>
      </c>
      <c r="X1910" s="7">
        <f t="shared" si="571"/>
        <v>3250.5</v>
      </c>
      <c r="Y1910" s="7">
        <f t="shared" si="578"/>
        <v>7804.5</v>
      </c>
      <c r="Z1910" s="7">
        <f t="shared" si="573"/>
        <v>45064.825125000003</v>
      </c>
      <c r="AA1910" s="7" t="s">
        <v>225</v>
      </c>
      <c r="AB1910" s="7">
        <v>2022</v>
      </c>
    </row>
    <row r="1911" spans="1:28" x14ac:dyDescent="0.25">
      <c r="A1911" s="7">
        <v>31</v>
      </c>
      <c r="B1911" s="7" t="s">
        <v>152</v>
      </c>
      <c r="C1911" s="7" t="s">
        <v>103</v>
      </c>
      <c r="D1911" s="7" t="s">
        <v>21</v>
      </c>
      <c r="E1911" s="7" t="s">
        <v>70</v>
      </c>
      <c r="F1911" s="7" t="s">
        <v>84</v>
      </c>
      <c r="G1911" s="7">
        <v>50000</v>
      </c>
      <c r="H1911" s="7">
        <f t="shared" si="574"/>
        <v>47045</v>
      </c>
      <c r="I1911" s="7">
        <f t="shared" si="575"/>
        <v>1435</v>
      </c>
      <c r="J1911" s="7">
        <f t="shared" si="564"/>
        <v>3549.9999999999995</v>
      </c>
      <c r="K1911" s="7">
        <f t="shared" si="565"/>
        <v>550</v>
      </c>
      <c r="L1911" s="7">
        <f t="shared" si="566"/>
        <v>1520</v>
      </c>
      <c r="M1911" s="7">
        <f t="shared" si="567"/>
        <v>3545.0000000000005</v>
      </c>
      <c r="N1911" s="7">
        <v>0</v>
      </c>
      <c r="O1911" s="7">
        <f t="shared" si="568"/>
        <v>10600</v>
      </c>
      <c r="P1911" s="7">
        <v>25</v>
      </c>
      <c r="Q1911" s="7">
        <v>500</v>
      </c>
      <c r="R1911" s="7">
        <v>752.25</v>
      </c>
      <c r="S1911" s="7">
        <v>797.28</v>
      </c>
      <c r="T1911" s="7">
        <v>100</v>
      </c>
      <c r="U1911" s="7">
        <f t="shared" si="569"/>
        <v>1853.9998749999997</v>
      </c>
      <c r="V1911" s="7">
        <v>0</v>
      </c>
      <c r="W1911" s="7">
        <f t="shared" si="580"/>
        <v>4028.5298749999993</v>
      </c>
      <c r="X1911" s="7">
        <f t="shared" si="571"/>
        <v>2955</v>
      </c>
      <c r="Y1911" s="7">
        <f t="shared" si="578"/>
        <v>7095</v>
      </c>
      <c r="Z1911" s="7">
        <f t="shared" si="573"/>
        <v>43016.470125</v>
      </c>
      <c r="AA1911" s="7" t="s">
        <v>225</v>
      </c>
      <c r="AB1911" s="7">
        <v>2022</v>
      </c>
    </row>
    <row r="1912" spans="1:28" x14ac:dyDescent="0.25">
      <c r="A1912" s="7">
        <v>32</v>
      </c>
      <c r="B1912" s="7" t="s">
        <v>153</v>
      </c>
      <c r="C1912" s="7" t="s">
        <v>102</v>
      </c>
      <c r="D1912" s="7" t="s">
        <v>17</v>
      </c>
      <c r="E1912" s="7" t="s">
        <v>76</v>
      </c>
      <c r="F1912" s="7" t="s">
        <v>84</v>
      </c>
      <c r="G1912" s="7">
        <v>70000</v>
      </c>
      <c r="H1912" s="7">
        <f t="shared" si="574"/>
        <v>64512.88</v>
      </c>
      <c r="I1912" s="7">
        <f t="shared" si="575"/>
        <v>2009</v>
      </c>
      <c r="J1912" s="7">
        <f t="shared" si="564"/>
        <v>4970</v>
      </c>
      <c r="K1912" s="7">
        <f t="shared" si="565"/>
        <v>715.55</v>
      </c>
      <c r="L1912" s="7">
        <f t="shared" si="566"/>
        <v>2128</v>
      </c>
      <c r="M1912" s="7">
        <f t="shared" si="567"/>
        <v>4963</v>
      </c>
      <c r="N1912" s="7">
        <v>1350.12</v>
      </c>
      <c r="O1912" s="7">
        <f t="shared" si="568"/>
        <v>16135.669999999998</v>
      </c>
      <c r="P1912" s="7">
        <v>25</v>
      </c>
      <c r="Q1912" s="7">
        <v>3052.23</v>
      </c>
      <c r="R1912" s="7">
        <v>0</v>
      </c>
      <c r="S1912" s="7">
        <v>0</v>
      </c>
      <c r="T1912" s="7">
        <v>100</v>
      </c>
      <c r="U1912" s="7">
        <f t="shared" si="569"/>
        <v>5098.4258333333319</v>
      </c>
      <c r="V1912" s="7">
        <v>0</v>
      </c>
      <c r="W1912" s="7">
        <f t="shared" si="580"/>
        <v>8275.6558333333323</v>
      </c>
      <c r="X1912" s="7">
        <f t="shared" si="571"/>
        <v>5487.12</v>
      </c>
      <c r="Y1912" s="7">
        <f t="shared" si="578"/>
        <v>9933</v>
      </c>
      <c r="Z1912" s="7">
        <f t="shared" si="573"/>
        <v>56237.224166666667</v>
      </c>
      <c r="AA1912" s="7" t="s">
        <v>225</v>
      </c>
      <c r="AB1912" s="7">
        <v>2022</v>
      </c>
    </row>
    <row r="1913" spans="1:28" x14ac:dyDescent="0.25">
      <c r="A1913" s="7">
        <v>33</v>
      </c>
      <c r="B1913" s="7" t="s">
        <v>154</v>
      </c>
      <c r="C1913" s="7" t="s">
        <v>103</v>
      </c>
      <c r="D1913" s="7" t="s">
        <v>800</v>
      </c>
      <c r="E1913" s="7" t="s">
        <v>83</v>
      </c>
      <c r="F1913" s="7" t="s">
        <v>84</v>
      </c>
      <c r="G1913" s="7">
        <v>33875</v>
      </c>
      <c r="H1913" s="7">
        <f t="shared" si="574"/>
        <v>31872.987499999999</v>
      </c>
      <c r="I1913" s="7">
        <f t="shared" si="575"/>
        <v>972.21249999999998</v>
      </c>
      <c r="J1913" s="7">
        <f t="shared" si="564"/>
        <v>2405.125</v>
      </c>
      <c r="K1913" s="7">
        <f t="shared" si="565"/>
        <v>372.62500000000006</v>
      </c>
      <c r="L1913" s="7">
        <f t="shared" si="566"/>
        <v>1029.8</v>
      </c>
      <c r="M1913" s="7">
        <f t="shared" si="567"/>
        <v>2401.7375000000002</v>
      </c>
      <c r="N1913" s="7">
        <v>0</v>
      </c>
      <c r="O1913" s="7">
        <f t="shared" si="568"/>
        <v>7181.5</v>
      </c>
      <c r="P1913" s="7">
        <v>25</v>
      </c>
      <c r="Q1913" s="7">
        <v>0</v>
      </c>
      <c r="R1913" s="7">
        <v>0</v>
      </c>
      <c r="S1913" s="7">
        <v>0</v>
      </c>
      <c r="T1913" s="7">
        <v>100</v>
      </c>
      <c r="U1913" s="7">
        <f t="shared" si="569"/>
        <v>0</v>
      </c>
      <c r="V1913" s="7">
        <v>0</v>
      </c>
      <c r="W1913" s="7">
        <f t="shared" si="580"/>
        <v>125</v>
      </c>
      <c r="X1913" s="7">
        <f t="shared" si="571"/>
        <v>2002.0124999999998</v>
      </c>
      <c r="Y1913" s="7">
        <f t="shared" si="578"/>
        <v>4806.8625000000002</v>
      </c>
      <c r="Z1913" s="7">
        <f t="shared" si="573"/>
        <v>31747.987499999999</v>
      </c>
      <c r="AA1913" s="7" t="s">
        <v>225</v>
      </c>
      <c r="AB1913" s="7">
        <v>2022</v>
      </c>
    </row>
    <row r="1914" spans="1:28" x14ac:dyDescent="0.25">
      <c r="A1914" s="7">
        <v>34</v>
      </c>
      <c r="B1914" s="7" t="s">
        <v>155</v>
      </c>
      <c r="C1914" s="7" t="s">
        <v>103</v>
      </c>
      <c r="D1914" s="7" t="s">
        <v>793</v>
      </c>
      <c r="E1914" s="7" t="s">
        <v>72</v>
      </c>
      <c r="F1914" s="7" t="s">
        <v>84</v>
      </c>
      <c r="G1914" s="7">
        <v>40000</v>
      </c>
      <c r="H1914" s="7">
        <f t="shared" si="574"/>
        <v>37636</v>
      </c>
      <c r="I1914" s="7">
        <f t="shared" si="575"/>
        <v>1148</v>
      </c>
      <c r="J1914" s="7">
        <f t="shared" si="564"/>
        <v>2839.9999999999995</v>
      </c>
      <c r="K1914" s="7">
        <f t="shared" si="565"/>
        <v>440.00000000000006</v>
      </c>
      <c r="L1914" s="7">
        <f t="shared" si="566"/>
        <v>1216</v>
      </c>
      <c r="M1914" s="7">
        <f t="shared" si="567"/>
        <v>2836</v>
      </c>
      <c r="N1914" s="7">
        <v>0</v>
      </c>
      <c r="O1914" s="7">
        <f t="shared" si="568"/>
        <v>8480</v>
      </c>
      <c r="P1914" s="7">
        <v>25</v>
      </c>
      <c r="Q1914" s="7">
        <v>6590.74</v>
      </c>
      <c r="R1914" s="7">
        <v>1103.5</v>
      </c>
      <c r="S1914" s="7">
        <v>0</v>
      </c>
      <c r="T1914" s="7">
        <v>100</v>
      </c>
      <c r="U1914" s="7">
        <f t="shared" si="569"/>
        <v>442.64987499999984</v>
      </c>
      <c r="V1914" s="7">
        <v>0</v>
      </c>
      <c r="W1914" s="7">
        <f t="shared" si="580"/>
        <v>8261.8898749999989</v>
      </c>
      <c r="X1914" s="7">
        <f t="shared" si="571"/>
        <v>2364</v>
      </c>
      <c r="Y1914" s="7">
        <f t="shared" si="578"/>
        <v>5676</v>
      </c>
      <c r="Z1914" s="7">
        <f t="shared" si="573"/>
        <v>29374.110124999999</v>
      </c>
      <c r="AA1914" s="7" t="s">
        <v>225</v>
      </c>
      <c r="AB1914" s="7">
        <v>2022</v>
      </c>
    </row>
    <row r="1915" spans="1:28" x14ac:dyDescent="0.25">
      <c r="A1915" s="7">
        <v>35</v>
      </c>
      <c r="B1915" s="7" t="s">
        <v>124</v>
      </c>
      <c r="C1915" s="7" t="s">
        <v>103</v>
      </c>
      <c r="D1915" s="7" t="s">
        <v>10</v>
      </c>
      <c r="E1915" s="7" t="s">
        <v>706</v>
      </c>
      <c r="F1915" s="7" t="s">
        <v>84</v>
      </c>
      <c r="G1915" s="7">
        <v>48000</v>
      </c>
      <c r="H1915" s="7">
        <f>+G1915-(I1915+L1915+N1915)</f>
        <v>45163.199999999997</v>
      </c>
      <c r="I1915" s="7">
        <f>IF(G1915&lt;=325250,G1915*2.87%,9334.68)</f>
        <v>1377.6</v>
      </c>
      <c r="J1915" s="7">
        <f>IF(G1915&lt;=325250,G1915*7.1%,23092.75)</f>
        <v>3407.9999999999995</v>
      </c>
      <c r="K1915" s="7">
        <f>IF(G1915&lt;=65050,G1915*1.1%,715.55)</f>
        <v>528</v>
      </c>
      <c r="L1915" s="7">
        <f>IF(G1915&lt;=162625,G1915*3.04%,4943.8)</f>
        <v>1459.2</v>
      </c>
      <c r="M1915" s="7">
        <f>IF(G1915&lt;=162625,G1915*7.09%,11530.11)</f>
        <v>3403.2000000000003</v>
      </c>
      <c r="N1915" s="7">
        <v>0</v>
      </c>
      <c r="O1915" s="7">
        <f>+I1915+J1915+K1915+L1915+M1915+N1915</f>
        <v>10176</v>
      </c>
      <c r="P1915" s="7">
        <v>25</v>
      </c>
      <c r="Q1915" s="7">
        <v>0</v>
      </c>
      <c r="R1915" s="7">
        <v>501.5</v>
      </c>
      <c r="S1915" s="7">
        <v>398.64</v>
      </c>
      <c r="T1915" s="7">
        <v>100</v>
      </c>
      <c r="U1915" s="7">
        <f>IF((H1915*12)&gt;867123.01,(79776+(((H1915*12)-867123.01)*0.25))/12,IF((H1915*12)&gt;624329.01,(31216+(((H1915*12)-624329.01)*0.2))/12,IF((H1915*12)&gt;416220.01,(((H1915*12)-416220.01)*0.15)/12,0)))</f>
        <v>1571.7298749999989</v>
      </c>
      <c r="V1915" s="7">
        <v>0</v>
      </c>
      <c r="W1915" s="7">
        <f>P1915+Q1915+R1915+S1915+T1915+U1915-(V1915)</f>
        <v>2596.8698749999985</v>
      </c>
      <c r="X1915" s="7">
        <f>+I1915+L1915+N1915</f>
        <v>2836.8</v>
      </c>
      <c r="Y1915" s="7">
        <f>+J1915+M1915</f>
        <v>6811.2</v>
      </c>
      <c r="Z1915" s="7">
        <f>+G1915-(W1915+X1915)</f>
        <v>42566.330125</v>
      </c>
      <c r="AA1915" s="7" t="s">
        <v>225</v>
      </c>
      <c r="AB1915" s="7">
        <v>2022</v>
      </c>
    </row>
    <row r="1916" spans="1:28" x14ac:dyDescent="0.25">
      <c r="A1916" s="7">
        <v>36</v>
      </c>
      <c r="B1916" s="7" t="s">
        <v>833</v>
      </c>
      <c r="C1916" s="7" t="s">
        <v>102</v>
      </c>
      <c r="D1916" s="7" t="s">
        <v>19</v>
      </c>
      <c r="E1916" s="7" t="s">
        <v>73</v>
      </c>
      <c r="F1916" s="7" t="s">
        <v>84</v>
      </c>
      <c r="G1916" s="7">
        <v>53000</v>
      </c>
      <c r="H1916" s="7">
        <f t="shared" si="574"/>
        <v>48517.58</v>
      </c>
      <c r="I1916" s="7">
        <f t="shared" si="575"/>
        <v>1521.1</v>
      </c>
      <c r="J1916" s="7">
        <f t="shared" si="564"/>
        <v>3762.9999999999995</v>
      </c>
      <c r="K1916" s="7">
        <f t="shared" si="565"/>
        <v>583.00000000000011</v>
      </c>
      <c r="L1916" s="7">
        <f t="shared" si="566"/>
        <v>1611.2</v>
      </c>
      <c r="M1916" s="7">
        <f t="shared" si="567"/>
        <v>3757.7000000000003</v>
      </c>
      <c r="N1916" s="7">
        <v>1350.12</v>
      </c>
      <c r="O1916" s="7">
        <f t="shared" si="568"/>
        <v>12586.119999999999</v>
      </c>
      <c r="P1916" s="7">
        <v>25</v>
      </c>
      <c r="Q1916" s="7">
        <v>2500</v>
      </c>
      <c r="R1916" s="7">
        <v>0</v>
      </c>
      <c r="S1916" s="7">
        <v>0</v>
      </c>
      <c r="T1916" s="7">
        <v>100</v>
      </c>
      <c r="U1916" s="7">
        <f t="shared" si="569"/>
        <v>2074.8868749999992</v>
      </c>
      <c r="V1916" s="7">
        <v>0</v>
      </c>
      <c r="W1916" s="7">
        <f t="shared" si="580"/>
        <v>4699.8868749999992</v>
      </c>
      <c r="X1916" s="7">
        <f t="shared" si="571"/>
        <v>4482.42</v>
      </c>
      <c r="Y1916" s="7">
        <f t="shared" si="578"/>
        <v>7520.7</v>
      </c>
      <c r="Z1916" s="7">
        <f t="shared" si="573"/>
        <v>43817.693125000005</v>
      </c>
      <c r="AA1916" s="7" t="s">
        <v>225</v>
      </c>
      <c r="AB1916" s="7">
        <v>2022</v>
      </c>
    </row>
    <row r="1917" spans="1:28" x14ac:dyDescent="0.25">
      <c r="A1917" s="7">
        <v>37</v>
      </c>
      <c r="B1917" s="7" t="s">
        <v>157</v>
      </c>
      <c r="C1917" s="7" t="s">
        <v>102</v>
      </c>
      <c r="D1917" s="7" t="s">
        <v>10</v>
      </c>
      <c r="E1917" s="7" t="s">
        <v>46</v>
      </c>
      <c r="F1917" s="7" t="s">
        <v>84</v>
      </c>
      <c r="G1917" s="7">
        <v>53000</v>
      </c>
      <c r="H1917" s="7">
        <f t="shared" si="574"/>
        <v>49867.7</v>
      </c>
      <c r="I1917" s="7">
        <f t="shared" si="575"/>
        <v>1521.1</v>
      </c>
      <c r="J1917" s="7">
        <f t="shared" si="564"/>
        <v>3762.9999999999995</v>
      </c>
      <c r="K1917" s="7">
        <f t="shared" si="565"/>
        <v>583.00000000000011</v>
      </c>
      <c r="L1917" s="7">
        <f t="shared" si="566"/>
        <v>1611.2</v>
      </c>
      <c r="M1917" s="7">
        <f t="shared" si="567"/>
        <v>3757.7000000000003</v>
      </c>
      <c r="N1917" s="7">
        <v>0</v>
      </c>
      <c r="O1917" s="7">
        <f t="shared" si="568"/>
        <v>11236</v>
      </c>
      <c r="P1917" s="7">
        <v>25</v>
      </c>
      <c r="Q1917" s="7">
        <v>3495.45</v>
      </c>
      <c r="R1917" s="7">
        <v>852.55</v>
      </c>
      <c r="S1917" s="7">
        <v>0</v>
      </c>
      <c r="T1917" s="7">
        <v>100</v>
      </c>
      <c r="U1917" s="7">
        <f t="shared" si="569"/>
        <v>2277.4048749999988</v>
      </c>
      <c r="V1917" s="7">
        <v>0</v>
      </c>
      <c r="W1917" s="7">
        <f t="shared" si="580"/>
        <v>6750.4048749999984</v>
      </c>
      <c r="X1917" s="7">
        <f t="shared" si="571"/>
        <v>3132.3</v>
      </c>
      <c r="Y1917" s="7">
        <f t="shared" si="578"/>
        <v>7520.7</v>
      </c>
      <c r="Z1917" s="7">
        <f t="shared" si="573"/>
        <v>43117.295125000004</v>
      </c>
      <c r="AA1917" s="7" t="s">
        <v>225</v>
      </c>
      <c r="AB1917" s="7">
        <v>2022</v>
      </c>
    </row>
    <row r="1918" spans="1:28" x14ac:dyDescent="0.25">
      <c r="A1918" s="7">
        <v>38</v>
      </c>
      <c r="B1918" s="7" t="s">
        <v>158</v>
      </c>
      <c r="C1918" s="7" t="s">
        <v>102</v>
      </c>
      <c r="D1918" s="7" t="s">
        <v>834</v>
      </c>
      <c r="E1918" s="7" t="s">
        <v>46</v>
      </c>
      <c r="F1918" s="7" t="s">
        <v>84</v>
      </c>
      <c r="G1918" s="7">
        <v>32000</v>
      </c>
      <c r="H1918" s="7">
        <f t="shared" si="574"/>
        <v>30108.799999999999</v>
      </c>
      <c r="I1918" s="7">
        <f t="shared" si="575"/>
        <v>918.4</v>
      </c>
      <c r="J1918" s="7">
        <f t="shared" si="564"/>
        <v>2272</v>
      </c>
      <c r="K1918" s="7">
        <f t="shared" si="565"/>
        <v>352.00000000000006</v>
      </c>
      <c r="L1918" s="7">
        <f t="shared" si="566"/>
        <v>972.8</v>
      </c>
      <c r="M1918" s="7">
        <f t="shared" si="567"/>
        <v>2268.8000000000002</v>
      </c>
      <c r="N1918" s="7">
        <v>0</v>
      </c>
      <c r="O1918" s="7">
        <f t="shared" si="568"/>
        <v>6784</v>
      </c>
      <c r="P1918" s="7">
        <v>25</v>
      </c>
      <c r="Q1918" s="7">
        <v>0</v>
      </c>
      <c r="R1918" s="7">
        <v>0</v>
      </c>
      <c r="S1918" s="7">
        <v>0</v>
      </c>
      <c r="T1918" s="7">
        <v>100</v>
      </c>
      <c r="U1918" s="7">
        <f t="shared" si="569"/>
        <v>0</v>
      </c>
      <c r="V1918" s="7">
        <v>0</v>
      </c>
      <c r="W1918" s="7">
        <f t="shared" si="580"/>
        <v>125</v>
      </c>
      <c r="X1918" s="7">
        <f t="shared" si="571"/>
        <v>1891.1999999999998</v>
      </c>
      <c r="Y1918" s="7">
        <f t="shared" si="578"/>
        <v>4540.8</v>
      </c>
      <c r="Z1918" s="7">
        <f t="shared" si="573"/>
        <v>29983.8</v>
      </c>
      <c r="AA1918" s="7" t="s">
        <v>225</v>
      </c>
      <c r="AB1918" s="7">
        <v>2022</v>
      </c>
    </row>
    <row r="1919" spans="1:28" x14ac:dyDescent="0.25">
      <c r="A1919" s="7">
        <v>39</v>
      </c>
      <c r="B1919" s="7" t="s">
        <v>159</v>
      </c>
      <c r="C1919" s="7" t="s">
        <v>103</v>
      </c>
      <c r="D1919" s="7" t="s">
        <v>21</v>
      </c>
      <c r="E1919" s="7" t="s">
        <v>68</v>
      </c>
      <c r="F1919" s="7" t="s">
        <v>84</v>
      </c>
      <c r="G1919" s="7">
        <v>46000</v>
      </c>
      <c r="H1919" s="7">
        <f t="shared" si="574"/>
        <v>41931.279999999999</v>
      </c>
      <c r="I1919" s="7">
        <f t="shared" si="575"/>
        <v>1320.2</v>
      </c>
      <c r="J1919" s="7">
        <f t="shared" si="564"/>
        <v>3265.9999999999995</v>
      </c>
      <c r="K1919" s="7">
        <f t="shared" si="565"/>
        <v>506.00000000000006</v>
      </c>
      <c r="L1919" s="7">
        <f t="shared" si="566"/>
        <v>1398.4</v>
      </c>
      <c r="M1919" s="7">
        <f t="shared" si="567"/>
        <v>3261.4</v>
      </c>
      <c r="N1919" s="7">
        <v>1350.12</v>
      </c>
      <c r="O1919" s="7">
        <f t="shared" si="568"/>
        <v>11102.119999999999</v>
      </c>
      <c r="P1919" s="7">
        <v>25</v>
      </c>
      <c r="Q1919" s="7">
        <v>3495.45</v>
      </c>
      <c r="R1919" s="7">
        <v>501.5</v>
      </c>
      <c r="S1919" s="7">
        <v>0</v>
      </c>
      <c r="T1919" s="7">
        <v>100</v>
      </c>
      <c r="U1919" s="7">
        <f t="shared" si="569"/>
        <v>1086.9418749999998</v>
      </c>
      <c r="V1919" s="7">
        <v>0</v>
      </c>
      <c r="W1919" s="7">
        <f t="shared" si="580"/>
        <v>5208.8918749999993</v>
      </c>
      <c r="X1919" s="7">
        <f t="shared" si="571"/>
        <v>4068.7200000000003</v>
      </c>
      <c r="Y1919" s="7">
        <f t="shared" si="578"/>
        <v>6527.4</v>
      </c>
      <c r="Z1919" s="7">
        <f t="shared" si="573"/>
        <v>36722.388124999998</v>
      </c>
      <c r="AA1919" s="7" t="s">
        <v>225</v>
      </c>
      <c r="AB1919" s="7">
        <v>2022</v>
      </c>
    </row>
    <row r="1920" spans="1:28" x14ac:dyDescent="0.25">
      <c r="A1920" s="7">
        <v>40</v>
      </c>
      <c r="B1920" s="7" t="s">
        <v>150</v>
      </c>
      <c r="C1920" s="7" t="s">
        <v>102</v>
      </c>
      <c r="D1920" s="7" t="s">
        <v>16</v>
      </c>
      <c r="E1920" s="7" t="s">
        <v>95</v>
      </c>
      <c r="F1920" s="7" t="s">
        <v>84</v>
      </c>
      <c r="G1920" s="7">
        <v>32000</v>
      </c>
      <c r="H1920" s="7">
        <f>+G1920-(I1920+L1920+N1920)</f>
        <v>30108.799999999999</v>
      </c>
      <c r="I1920" s="7">
        <f t="shared" si="575"/>
        <v>918.4</v>
      </c>
      <c r="J1920" s="7">
        <f t="shared" si="564"/>
        <v>2272</v>
      </c>
      <c r="K1920" s="7">
        <f t="shared" si="565"/>
        <v>352.00000000000006</v>
      </c>
      <c r="L1920" s="7">
        <f t="shared" si="566"/>
        <v>972.8</v>
      </c>
      <c r="M1920" s="7">
        <f t="shared" si="567"/>
        <v>2268.8000000000002</v>
      </c>
      <c r="N1920" s="7">
        <v>0</v>
      </c>
      <c r="O1920" s="7">
        <f>+I1920+J1920+K1920+L1920+M1920+N1920</f>
        <v>6784</v>
      </c>
      <c r="P1920" s="7">
        <v>25</v>
      </c>
      <c r="Q1920" s="7">
        <v>0</v>
      </c>
      <c r="R1920" s="7">
        <v>0</v>
      </c>
      <c r="S1920" s="7">
        <v>398.64</v>
      </c>
      <c r="T1920" s="7">
        <v>100</v>
      </c>
      <c r="U1920" s="7">
        <f t="shared" si="569"/>
        <v>0</v>
      </c>
      <c r="V1920" s="7">
        <v>0</v>
      </c>
      <c r="W1920" s="7">
        <f>P1920+Q1920+R1920+S1920+T1920+U1920</f>
        <v>523.64</v>
      </c>
      <c r="X1920" s="7">
        <f>+I1920+L1920+N1920</f>
        <v>1891.1999999999998</v>
      </c>
      <c r="Y1920" s="7">
        <f>+J1920+M1920</f>
        <v>4540.8</v>
      </c>
      <c r="Z1920" s="7">
        <f>+G1920-(W1920+X1920)</f>
        <v>29585.16</v>
      </c>
      <c r="AA1920" s="7" t="s">
        <v>225</v>
      </c>
      <c r="AB1920" s="7">
        <v>2022</v>
      </c>
    </row>
    <row r="1921" spans="1:28" x14ac:dyDescent="0.25">
      <c r="A1921" s="7">
        <v>41</v>
      </c>
      <c r="B1921" s="7" t="s">
        <v>160</v>
      </c>
      <c r="C1921" s="7" t="s">
        <v>102</v>
      </c>
      <c r="D1921" s="7" t="s">
        <v>4</v>
      </c>
      <c r="E1921" s="7" t="s">
        <v>93</v>
      </c>
      <c r="F1921" s="7" t="s">
        <v>84</v>
      </c>
      <c r="G1921" s="7">
        <v>31500</v>
      </c>
      <c r="H1921" s="7">
        <f t="shared" si="574"/>
        <v>29638.35</v>
      </c>
      <c r="I1921" s="7">
        <f t="shared" si="575"/>
        <v>904.05</v>
      </c>
      <c r="J1921" s="7">
        <f t="shared" si="564"/>
        <v>2236.5</v>
      </c>
      <c r="K1921" s="7">
        <f t="shared" si="565"/>
        <v>346.50000000000006</v>
      </c>
      <c r="L1921" s="7">
        <f t="shared" si="566"/>
        <v>957.6</v>
      </c>
      <c r="M1921" s="7">
        <f t="shared" si="567"/>
        <v>2233.3500000000004</v>
      </c>
      <c r="N1921" s="7">
        <v>0</v>
      </c>
      <c r="O1921" s="7">
        <f t="shared" si="568"/>
        <v>6678.0000000000009</v>
      </c>
      <c r="P1921" s="7">
        <v>25</v>
      </c>
      <c r="Q1921" s="7">
        <v>1458.4</v>
      </c>
      <c r="R1921" s="7">
        <v>0</v>
      </c>
      <c r="S1921" s="7">
        <v>1594.56</v>
      </c>
      <c r="T1921" s="7">
        <v>100</v>
      </c>
      <c r="U1921" s="7">
        <f t="shared" si="569"/>
        <v>0</v>
      </c>
      <c r="V1921" s="7">
        <v>0</v>
      </c>
      <c r="W1921" s="7">
        <f t="shared" si="580"/>
        <v>3177.96</v>
      </c>
      <c r="X1921" s="7">
        <f t="shared" si="571"/>
        <v>1861.65</v>
      </c>
      <c r="Y1921" s="7">
        <f t="shared" si="578"/>
        <v>4469.8500000000004</v>
      </c>
      <c r="Z1921" s="7">
        <f t="shared" si="573"/>
        <v>26460.39</v>
      </c>
      <c r="AA1921" s="7" t="s">
        <v>225</v>
      </c>
      <c r="AB1921" s="7">
        <v>2022</v>
      </c>
    </row>
    <row r="1922" spans="1:28" x14ac:dyDescent="0.25">
      <c r="A1922" s="7">
        <v>42</v>
      </c>
      <c r="B1922" s="7" t="s">
        <v>809</v>
      </c>
      <c r="C1922" s="7" t="s">
        <v>102</v>
      </c>
      <c r="D1922" s="7" t="s">
        <v>12</v>
      </c>
      <c r="E1922" s="7" t="s">
        <v>75</v>
      </c>
      <c r="F1922" s="7" t="s">
        <v>99</v>
      </c>
      <c r="G1922" s="7">
        <v>65000</v>
      </c>
      <c r="H1922" s="7">
        <f t="shared" si="574"/>
        <v>61158.5</v>
      </c>
      <c r="I1922" s="7">
        <f t="shared" si="575"/>
        <v>1865.5</v>
      </c>
      <c r="J1922" s="7">
        <f t="shared" si="564"/>
        <v>4615</v>
      </c>
      <c r="K1922" s="7">
        <f t="shared" si="565"/>
        <v>715.00000000000011</v>
      </c>
      <c r="L1922" s="7">
        <f t="shared" si="566"/>
        <v>1976</v>
      </c>
      <c r="M1922" s="7">
        <f t="shared" si="567"/>
        <v>4608.5</v>
      </c>
      <c r="N1922" s="7">
        <v>0</v>
      </c>
      <c r="O1922" s="7">
        <f t="shared" si="568"/>
        <v>13780</v>
      </c>
      <c r="P1922" s="7">
        <v>25</v>
      </c>
      <c r="Q1922" s="7">
        <v>7689.07</v>
      </c>
      <c r="R1922" s="7">
        <v>551.65</v>
      </c>
      <c r="S1922" s="7">
        <v>398.64</v>
      </c>
      <c r="T1922" s="7">
        <v>100</v>
      </c>
      <c r="U1922" s="7">
        <f t="shared" si="569"/>
        <v>4427.5498333333335</v>
      </c>
      <c r="V1922" s="7">
        <v>0</v>
      </c>
      <c r="W1922" s="7">
        <f t="shared" si="580"/>
        <v>13191.909833333331</v>
      </c>
      <c r="X1922" s="7">
        <f t="shared" si="571"/>
        <v>3841.5</v>
      </c>
      <c r="Y1922" s="7">
        <f t="shared" si="578"/>
        <v>9223.5</v>
      </c>
      <c r="Z1922" s="7">
        <f t="shared" si="573"/>
        <v>47966.590166666669</v>
      </c>
      <c r="AA1922" s="7" t="s">
        <v>225</v>
      </c>
      <c r="AB1922" s="7">
        <v>2022</v>
      </c>
    </row>
    <row r="1923" spans="1:28" x14ac:dyDescent="0.25">
      <c r="A1923" s="7">
        <v>43</v>
      </c>
      <c r="B1923" s="7" t="s">
        <v>162</v>
      </c>
      <c r="C1923" s="7" t="s">
        <v>102</v>
      </c>
      <c r="D1923" s="7" t="s">
        <v>15</v>
      </c>
      <c r="E1923" s="7" t="s">
        <v>92</v>
      </c>
      <c r="F1923" s="7" t="s">
        <v>99</v>
      </c>
      <c r="G1923" s="7">
        <v>55000</v>
      </c>
      <c r="H1923" s="7">
        <f t="shared" si="574"/>
        <v>47699.14</v>
      </c>
      <c r="I1923" s="7">
        <f t="shared" si="575"/>
        <v>1578.5</v>
      </c>
      <c r="J1923" s="7">
        <f t="shared" si="564"/>
        <v>3904.9999999999995</v>
      </c>
      <c r="K1923" s="7">
        <f t="shared" si="565"/>
        <v>605.00000000000011</v>
      </c>
      <c r="L1923" s="7">
        <f t="shared" si="566"/>
        <v>1672</v>
      </c>
      <c r="M1923" s="7">
        <f t="shared" si="567"/>
        <v>3899.5000000000005</v>
      </c>
      <c r="N1923" s="7">
        <v>4050.36</v>
      </c>
      <c r="O1923" s="7">
        <f t="shared" si="568"/>
        <v>15710.36</v>
      </c>
      <c r="P1923" s="7">
        <v>25</v>
      </c>
      <c r="Q1923" s="7">
        <v>0</v>
      </c>
      <c r="R1923" s="7">
        <v>0</v>
      </c>
      <c r="S1923" s="7">
        <v>0</v>
      </c>
      <c r="T1923" s="7">
        <v>100</v>
      </c>
      <c r="U1923" s="7">
        <f t="shared" si="569"/>
        <v>1952.1208749999989</v>
      </c>
      <c r="V1923" s="7">
        <v>0</v>
      </c>
      <c r="W1923" s="7">
        <f t="shared" si="580"/>
        <v>2077.1208749999987</v>
      </c>
      <c r="X1923" s="7">
        <f t="shared" si="571"/>
        <v>7300.8600000000006</v>
      </c>
      <c r="Y1923" s="7">
        <f t="shared" si="578"/>
        <v>7804.5</v>
      </c>
      <c r="Z1923" s="7">
        <f t="shared" si="573"/>
        <v>45622.019124999999</v>
      </c>
      <c r="AA1923" s="7" t="s">
        <v>225</v>
      </c>
      <c r="AB1923" s="7">
        <v>2022</v>
      </c>
    </row>
    <row r="1924" spans="1:28" x14ac:dyDescent="0.25">
      <c r="A1924" s="7">
        <v>44</v>
      </c>
      <c r="B1924" s="7" t="s">
        <v>810</v>
      </c>
      <c r="C1924" s="7" t="s">
        <v>102</v>
      </c>
      <c r="D1924" s="7" t="s">
        <v>811</v>
      </c>
      <c r="E1924" s="7" t="s">
        <v>62</v>
      </c>
      <c r="F1924" s="7" t="s">
        <v>99</v>
      </c>
      <c r="G1924" s="7">
        <v>125000</v>
      </c>
      <c r="H1924" s="7">
        <f>+G1924-(I1924+L1924+N1924)</f>
        <v>116262.38</v>
      </c>
      <c r="I1924" s="7">
        <f t="shared" si="575"/>
        <v>3587.5</v>
      </c>
      <c r="J1924" s="7">
        <f t="shared" si="564"/>
        <v>8875</v>
      </c>
      <c r="K1924" s="7">
        <f t="shared" si="565"/>
        <v>715.55</v>
      </c>
      <c r="L1924" s="7">
        <f t="shared" si="566"/>
        <v>3800</v>
      </c>
      <c r="M1924" s="7">
        <f t="shared" si="567"/>
        <v>8862.5</v>
      </c>
      <c r="N1924" s="7">
        <v>1350.12</v>
      </c>
      <c r="O1924" s="7">
        <f>+I1924+J1924+K1924+L1924+M1924+N1924</f>
        <v>27190.67</v>
      </c>
      <c r="P1924" s="7">
        <v>25</v>
      </c>
      <c r="Q1924" s="7">
        <v>0</v>
      </c>
      <c r="R1924" s="7">
        <v>0</v>
      </c>
      <c r="S1924" s="7">
        <v>0</v>
      </c>
      <c r="T1924" s="7">
        <v>100</v>
      </c>
      <c r="U1924" s="7">
        <f t="shared" si="569"/>
        <v>17648.532291666666</v>
      </c>
      <c r="V1924" s="7">
        <v>0</v>
      </c>
      <c r="W1924" s="7">
        <f>P1924+Q1924+R1924+S1924+T1924+U1924</f>
        <v>17773.532291666666</v>
      </c>
      <c r="X1924" s="7">
        <f>+I1924+L1924+N1924</f>
        <v>8737.619999999999</v>
      </c>
      <c r="Y1924" s="7">
        <f>+J1924+M1924</f>
        <v>17737.5</v>
      </c>
      <c r="Z1924" s="7">
        <f>+G1924-(W1924+X1924)</f>
        <v>98488.847708333342</v>
      </c>
      <c r="AA1924" s="7" t="s">
        <v>225</v>
      </c>
      <c r="AB1924" s="7">
        <v>2022</v>
      </c>
    </row>
    <row r="1925" spans="1:28" x14ac:dyDescent="0.25">
      <c r="A1925" s="7">
        <v>45</v>
      </c>
      <c r="B1925" s="7" t="s">
        <v>812</v>
      </c>
      <c r="C1925" s="7" t="s">
        <v>102</v>
      </c>
      <c r="D1925" s="7" t="s">
        <v>811</v>
      </c>
      <c r="E1925" s="7" t="s">
        <v>62</v>
      </c>
      <c r="F1925" s="7" t="s">
        <v>99</v>
      </c>
      <c r="G1925" s="7">
        <v>80000</v>
      </c>
      <c r="H1925" s="7">
        <f>+G1925-(I1925+L1925+N1925)</f>
        <v>75272</v>
      </c>
      <c r="I1925" s="7">
        <f t="shared" si="575"/>
        <v>2296</v>
      </c>
      <c r="J1925" s="7">
        <f t="shared" si="564"/>
        <v>5679.9999999999991</v>
      </c>
      <c r="K1925" s="7">
        <f t="shared" si="565"/>
        <v>715.55</v>
      </c>
      <c r="L1925" s="7">
        <f t="shared" si="566"/>
        <v>2432</v>
      </c>
      <c r="M1925" s="7">
        <f t="shared" si="567"/>
        <v>5672</v>
      </c>
      <c r="N1925" s="7">
        <v>0</v>
      </c>
      <c r="O1925" s="7">
        <f>+I1925+J1925+K1925+L1925+M1925+N1925</f>
        <v>16795.55</v>
      </c>
      <c r="P1925" s="7">
        <v>25</v>
      </c>
      <c r="Q1925" s="7">
        <v>0</v>
      </c>
      <c r="R1925" s="7">
        <v>0</v>
      </c>
      <c r="S1925" s="7">
        <v>398.64</v>
      </c>
      <c r="T1925" s="7">
        <v>100</v>
      </c>
      <c r="U1925" s="7">
        <f t="shared" si="569"/>
        <v>7400.9372916666662</v>
      </c>
      <c r="V1925" s="7">
        <v>0</v>
      </c>
      <c r="W1925" s="7">
        <f>P1925+Q1925+R1925+S1925+T1925+U1925</f>
        <v>7924.5772916666665</v>
      </c>
      <c r="X1925" s="7">
        <f>+I1925+L1925+N1925</f>
        <v>4728</v>
      </c>
      <c r="Y1925" s="7">
        <f>+J1925+M1925</f>
        <v>11352</v>
      </c>
      <c r="Z1925" s="7">
        <f>+G1925-(W1925+X1925)</f>
        <v>67347.422708333339</v>
      </c>
      <c r="AA1925" s="7" t="s">
        <v>225</v>
      </c>
      <c r="AB1925" s="7">
        <v>2022</v>
      </c>
    </row>
    <row r="1926" spans="1:28" x14ac:dyDescent="0.25">
      <c r="A1926" s="7">
        <v>46</v>
      </c>
      <c r="B1926" s="7" t="s">
        <v>163</v>
      </c>
      <c r="C1926" s="7" t="s">
        <v>102</v>
      </c>
      <c r="D1926" s="7" t="s">
        <v>826</v>
      </c>
      <c r="E1926" s="7" t="s">
        <v>30</v>
      </c>
      <c r="F1926" s="7" t="s">
        <v>99</v>
      </c>
      <c r="G1926" s="7">
        <v>25000</v>
      </c>
      <c r="H1926" s="7">
        <f t="shared" si="574"/>
        <v>23522.5</v>
      </c>
      <c r="I1926" s="7">
        <f t="shared" si="575"/>
        <v>717.5</v>
      </c>
      <c r="J1926" s="7">
        <f t="shared" si="564"/>
        <v>1774.9999999999998</v>
      </c>
      <c r="K1926" s="7">
        <f t="shared" si="565"/>
        <v>275</v>
      </c>
      <c r="L1926" s="7">
        <f t="shared" si="566"/>
        <v>760</v>
      </c>
      <c r="M1926" s="7">
        <f t="shared" si="567"/>
        <v>1772.5000000000002</v>
      </c>
      <c r="N1926" s="7">
        <v>0</v>
      </c>
      <c r="O1926" s="7">
        <f t="shared" si="568"/>
        <v>5300</v>
      </c>
      <c r="P1926" s="7">
        <v>25</v>
      </c>
      <c r="Q1926" s="7">
        <v>0</v>
      </c>
      <c r="R1926" s="7">
        <v>0</v>
      </c>
      <c r="S1926" s="7">
        <v>0</v>
      </c>
      <c r="T1926" s="7">
        <v>100</v>
      </c>
      <c r="U1926" s="7">
        <f t="shared" si="569"/>
        <v>0</v>
      </c>
      <c r="V1926" s="7">
        <v>0</v>
      </c>
      <c r="W1926" s="7">
        <f t="shared" si="580"/>
        <v>125</v>
      </c>
      <c r="X1926" s="7">
        <f t="shared" si="571"/>
        <v>1477.5</v>
      </c>
      <c r="Y1926" s="7">
        <f t="shared" si="578"/>
        <v>3547.5</v>
      </c>
      <c r="Z1926" s="7">
        <f t="shared" si="573"/>
        <v>23397.5</v>
      </c>
      <c r="AA1926" s="7" t="s">
        <v>225</v>
      </c>
      <c r="AB1926" s="7">
        <v>2022</v>
      </c>
    </row>
    <row r="1927" spans="1:28" x14ac:dyDescent="0.25">
      <c r="A1927" s="7">
        <v>47</v>
      </c>
      <c r="B1927" s="7" t="s">
        <v>816</v>
      </c>
      <c r="C1927" s="7" t="s">
        <v>103</v>
      </c>
      <c r="D1927" s="7" t="s">
        <v>811</v>
      </c>
      <c r="E1927" s="7" t="s">
        <v>92</v>
      </c>
      <c r="F1927" s="7" t="s">
        <v>99</v>
      </c>
      <c r="G1927" s="7">
        <v>80000</v>
      </c>
      <c r="H1927" s="7">
        <f t="shared" si="574"/>
        <v>75272</v>
      </c>
      <c r="I1927" s="7">
        <f t="shared" si="575"/>
        <v>2296</v>
      </c>
      <c r="J1927" s="7">
        <f t="shared" si="564"/>
        <v>5679.9999999999991</v>
      </c>
      <c r="K1927" s="7">
        <f t="shared" si="565"/>
        <v>715.55</v>
      </c>
      <c r="L1927" s="7">
        <f t="shared" si="566"/>
        <v>2432</v>
      </c>
      <c r="M1927" s="7">
        <f t="shared" si="567"/>
        <v>5672</v>
      </c>
      <c r="N1927" s="7">
        <v>0</v>
      </c>
      <c r="O1927" s="7">
        <f t="shared" si="568"/>
        <v>16795.55</v>
      </c>
      <c r="P1927" s="7">
        <v>25</v>
      </c>
      <c r="Q1927" s="7">
        <v>0</v>
      </c>
      <c r="R1927" s="7">
        <v>0</v>
      </c>
      <c r="S1927" s="7">
        <v>0</v>
      </c>
      <c r="T1927" s="7">
        <v>100</v>
      </c>
      <c r="U1927" s="7">
        <f t="shared" si="569"/>
        <v>7400.9372916666662</v>
      </c>
      <c r="V1927" s="7">
        <v>0</v>
      </c>
      <c r="W1927" s="7">
        <f t="shared" si="580"/>
        <v>7525.9372916666662</v>
      </c>
      <c r="X1927" s="7">
        <f t="shared" si="571"/>
        <v>4728</v>
      </c>
      <c r="Y1927" s="7">
        <f t="shared" si="578"/>
        <v>11352</v>
      </c>
      <c r="Z1927" s="7">
        <f t="shared" si="573"/>
        <v>67746.062708333338</v>
      </c>
      <c r="AA1927" s="7" t="s">
        <v>225</v>
      </c>
      <c r="AB1927" s="7">
        <v>2022</v>
      </c>
    </row>
    <row r="1928" spans="1:28" x14ac:dyDescent="0.25">
      <c r="A1928" s="7">
        <v>48</v>
      </c>
      <c r="B1928" s="7" t="s">
        <v>167</v>
      </c>
      <c r="C1928" s="7" t="s">
        <v>102</v>
      </c>
      <c r="D1928" s="7" t="s">
        <v>6</v>
      </c>
      <c r="E1928" s="7" t="s">
        <v>36</v>
      </c>
      <c r="F1928" s="7" t="s">
        <v>100</v>
      </c>
      <c r="G1928" s="7">
        <v>26000</v>
      </c>
      <c r="H1928" s="7">
        <f t="shared" si="574"/>
        <v>24463.4</v>
      </c>
      <c r="I1928" s="7">
        <f t="shared" si="575"/>
        <v>746.2</v>
      </c>
      <c r="J1928" s="7">
        <f t="shared" si="564"/>
        <v>1845.9999999999998</v>
      </c>
      <c r="K1928" s="7">
        <f t="shared" si="565"/>
        <v>286.00000000000006</v>
      </c>
      <c r="L1928" s="7">
        <f t="shared" si="566"/>
        <v>790.4</v>
      </c>
      <c r="M1928" s="7">
        <f t="shared" si="567"/>
        <v>1843.4</v>
      </c>
      <c r="N1928" s="7">
        <v>0</v>
      </c>
      <c r="O1928" s="7">
        <f t="shared" si="568"/>
        <v>5512</v>
      </c>
      <c r="P1928" s="7">
        <v>25</v>
      </c>
      <c r="Q1928" s="7">
        <v>2000</v>
      </c>
      <c r="R1928" s="7">
        <v>0</v>
      </c>
      <c r="S1928" s="7">
        <v>0</v>
      </c>
      <c r="T1928" s="7">
        <v>100</v>
      </c>
      <c r="U1928" s="7">
        <f t="shared" si="569"/>
        <v>0</v>
      </c>
      <c r="V1928" s="7">
        <v>0</v>
      </c>
      <c r="W1928" s="7">
        <f t="shared" si="580"/>
        <v>2125</v>
      </c>
      <c r="X1928" s="7">
        <f t="shared" si="571"/>
        <v>1536.6</v>
      </c>
      <c r="Y1928" s="7">
        <f t="shared" si="578"/>
        <v>3689.3999999999996</v>
      </c>
      <c r="Z1928" s="7">
        <f t="shared" si="573"/>
        <v>22338.400000000001</v>
      </c>
      <c r="AA1928" s="7" t="s">
        <v>225</v>
      </c>
      <c r="AB1928" s="7">
        <v>2022</v>
      </c>
    </row>
    <row r="1929" spans="1:28" x14ac:dyDescent="0.25">
      <c r="A1929" s="7">
        <v>49</v>
      </c>
      <c r="B1929" s="7" t="s">
        <v>169</v>
      </c>
      <c r="C1929" s="7" t="s">
        <v>102</v>
      </c>
      <c r="D1929" s="7" t="s">
        <v>6</v>
      </c>
      <c r="E1929" s="7" t="s">
        <v>36</v>
      </c>
      <c r="F1929" s="7" t="s">
        <v>100</v>
      </c>
      <c r="G1929" s="7">
        <v>30000</v>
      </c>
      <c r="H1929" s="7">
        <f t="shared" si="574"/>
        <v>28227</v>
      </c>
      <c r="I1929" s="7">
        <f t="shared" si="575"/>
        <v>861</v>
      </c>
      <c r="J1929" s="7">
        <f t="shared" si="564"/>
        <v>2130</v>
      </c>
      <c r="K1929" s="7">
        <f t="shared" si="565"/>
        <v>330.00000000000006</v>
      </c>
      <c r="L1929" s="7">
        <f t="shared" si="566"/>
        <v>912</v>
      </c>
      <c r="M1929" s="7">
        <f t="shared" si="567"/>
        <v>2127</v>
      </c>
      <c r="N1929" s="7">
        <v>0</v>
      </c>
      <c r="O1929" s="7">
        <f t="shared" si="568"/>
        <v>6360</v>
      </c>
      <c r="P1929" s="7">
        <v>25</v>
      </c>
      <c r="Q1929" s="7">
        <v>0</v>
      </c>
      <c r="R1929" s="7">
        <v>0</v>
      </c>
      <c r="S1929" s="7">
        <v>0</v>
      </c>
      <c r="T1929" s="7">
        <v>100</v>
      </c>
      <c r="U1929" s="7">
        <f t="shared" si="569"/>
        <v>0</v>
      </c>
      <c r="V1929" s="7">
        <v>0</v>
      </c>
      <c r="W1929" s="7">
        <f t="shared" si="580"/>
        <v>125</v>
      </c>
      <c r="X1929" s="7">
        <f t="shared" si="571"/>
        <v>1773</v>
      </c>
      <c r="Y1929" s="7">
        <f t="shared" si="578"/>
        <v>4257</v>
      </c>
      <c r="Z1929" s="7">
        <f t="shared" si="573"/>
        <v>28102</v>
      </c>
      <c r="AA1929" s="7" t="s">
        <v>225</v>
      </c>
      <c r="AB1929" s="7">
        <v>2022</v>
      </c>
    </row>
    <row r="1930" spans="1:28" x14ac:dyDescent="0.25">
      <c r="A1930" s="7">
        <v>50</v>
      </c>
      <c r="B1930" s="7" t="s">
        <v>170</v>
      </c>
      <c r="C1930" s="7" t="s">
        <v>102</v>
      </c>
      <c r="D1930" s="7" t="s">
        <v>17</v>
      </c>
      <c r="E1930" s="7" t="s">
        <v>36</v>
      </c>
      <c r="F1930" s="7" t="s">
        <v>100</v>
      </c>
      <c r="G1930" s="7">
        <v>36000</v>
      </c>
      <c r="H1930" s="7">
        <f t="shared" si="574"/>
        <v>31172.16</v>
      </c>
      <c r="I1930" s="7">
        <f t="shared" si="575"/>
        <v>1033.2</v>
      </c>
      <c r="J1930" s="7">
        <f t="shared" si="564"/>
        <v>2555.9999999999995</v>
      </c>
      <c r="K1930" s="7">
        <f t="shared" si="565"/>
        <v>396.00000000000006</v>
      </c>
      <c r="L1930" s="7">
        <f t="shared" si="566"/>
        <v>1094.4000000000001</v>
      </c>
      <c r="M1930" s="7">
        <f t="shared" si="567"/>
        <v>2552.4</v>
      </c>
      <c r="N1930" s="7">
        <f>1350.12*2</f>
        <v>2700.24</v>
      </c>
      <c r="O1930" s="7">
        <f t="shared" si="568"/>
        <v>10332.24</v>
      </c>
      <c r="P1930" s="7">
        <v>25</v>
      </c>
      <c r="Q1930" s="7">
        <v>2296.96</v>
      </c>
      <c r="R1930" s="7">
        <v>0</v>
      </c>
      <c r="S1930" s="7">
        <v>797.28</v>
      </c>
      <c r="T1930" s="7">
        <v>100</v>
      </c>
      <c r="U1930" s="7">
        <f t="shared" si="569"/>
        <v>0</v>
      </c>
      <c r="V1930" s="7">
        <v>0</v>
      </c>
      <c r="W1930" s="7">
        <f t="shared" si="580"/>
        <v>3219.24</v>
      </c>
      <c r="X1930" s="7">
        <f t="shared" si="571"/>
        <v>4827.84</v>
      </c>
      <c r="Y1930" s="7">
        <f t="shared" si="578"/>
        <v>5108.3999999999996</v>
      </c>
      <c r="Z1930" s="7">
        <f t="shared" si="573"/>
        <v>27952.92</v>
      </c>
      <c r="AA1930" s="7" t="s">
        <v>225</v>
      </c>
      <c r="AB1930" s="7">
        <v>2022</v>
      </c>
    </row>
    <row r="1931" spans="1:28" x14ac:dyDescent="0.25">
      <c r="A1931" s="7">
        <v>51</v>
      </c>
      <c r="B1931" s="7" t="s">
        <v>171</v>
      </c>
      <c r="C1931" s="7" t="s">
        <v>102</v>
      </c>
      <c r="D1931" s="7" t="s">
        <v>793</v>
      </c>
      <c r="E1931" s="7" t="s">
        <v>36</v>
      </c>
      <c r="F1931" s="7" t="s">
        <v>100</v>
      </c>
      <c r="G1931" s="7">
        <v>36000</v>
      </c>
      <c r="H1931" s="7">
        <f t="shared" si="574"/>
        <v>33872.400000000001</v>
      </c>
      <c r="I1931" s="7">
        <f t="shared" si="575"/>
        <v>1033.2</v>
      </c>
      <c r="J1931" s="7">
        <f t="shared" si="564"/>
        <v>2555.9999999999995</v>
      </c>
      <c r="K1931" s="7">
        <f t="shared" si="565"/>
        <v>396.00000000000006</v>
      </c>
      <c r="L1931" s="7">
        <f t="shared" si="566"/>
        <v>1094.4000000000001</v>
      </c>
      <c r="M1931" s="7">
        <f t="shared" si="567"/>
        <v>2552.4</v>
      </c>
      <c r="N1931" s="7">
        <v>0</v>
      </c>
      <c r="O1931" s="7">
        <f t="shared" si="568"/>
        <v>7632</v>
      </c>
      <c r="P1931" s="7">
        <v>25</v>
      </c>
      <c r="Q1931" s="7">
        <v>10000</v>
      </c>
      <c r="R1931" s="7">
        <v>0</v>
      </c>
      <c r="S1931" s="7">
        <v>0</v>
      </c>
      <c r="T1931" s="7">
        <v>100</v>
      </c>
      <c r="U1931" s="7">
        <f t="shared" si="569"/>
        <v>0</v>
      </c>
      <c r="V1931" s="7">
        <v>0</v>
      </c>
      <c r="W1931" s="7">
        <f t="shared" si="580"/>
        <v>10125</v>
      </c>
      <c r="X1931" s="7">
        <f t="shared" si="571"/>
        <v>2127.6000000000004</v>
      </c>
      <c r="Y1931" s="7">
        <f t="shared" si="578"/>
        <v>5108.3999999999996</v>
      </c>
      <c r="Z1931" s="7">
        <f t="shared" si="573"/>
        <v>23747.4</v>
      </c>
      <c r="AA1931" s="7" t="s">
        <v>225</v>
      </c>
      <c r="AB1931" s="7">
        <v>2022</v>
      </c>
    </row>
    <row r="1932" spans="1:28" x14ac:dyDescent="0.25">
      <c r="A1932" s="7">
        <v>52</v>
      </c>
      <c r="B1932" s="7" t="s">
        <v>172</v>
      </c>
      <c r="C1932" s="7" t="s">
        <v>102</v>
      </c>
      <c r="D1932" s="7" t="s">
        <v>6</v>
      </c>
      <c r="E1932" s="7" t="s">
        <v>26</v>
      </c>
      <c r="F1932" s="7" t="s">
        <v>100</v>
      </c>
      <c r="G1932" s="7">
        <v>46000</v>
      </c>
      <c r="H1932" s="7">
        <f t="shared" si="574"/>
        <v>43281.4</v>
      </c>
      <c r="I1932" s="7">
        <f t="shared" si="575"/>
        <v>1320.2</v>
      </c>
      <c r="J1932" s="7">
        <f t="shared" si="564"/>
        <v>3265.9999999999995</v>
      </c>
      <c r="K1932" s="7">
        <f t="shared" si="565"/>
        <v>506.00000000000006</v>
      </c>
      <c r="L1932" s="7">
        <f t="shared" si="566"/>
        <v>1398.4</v>
      </c>
      <c r="M1932" s="7">
        <f t="shared" si="567"/>
        <v>3261.4</v>
      </c>
      <c r="N1932" s="7">
        <v>0</v>
      </c>
      <c r="O1932" s="7">
        <f t="shared" si="568"/>
        <v>9752</v>
      </c>
      <c r="P1932" s="7">
        <v>25</v>
      </c>
      <c r="Q1932" s="7">
        <v>0</v>
      </c>
      <c r="R1932" s="7">
        <v>0</v>
      </c>
      <c r="S1932" s="7">
        <v>398.64</v>
      </c>
      <c r="T1932" s="7">
        <v>100</v>
      </c>
      <c r="U1932" s="7">
        <f t="shared" si="569"/>
        <v>1289.4598750000005</v>
      </c>
      <c r="V1932" s="7">
        <v>0</v>
      </c>
      <c r="W1932" s="7">
        <f t="shared" si="580"/>
        <v>1813.0998750000003</v>
      </c>
      <c r="X1932" s="7">
        <f t="shared" si="571"/>
        <v>2718.6000000000004</v>
      </c>
      <c r="Y1932" s="7">
        <f t="shared" si="578"/>
        <v>6527.4</v>
      </c>
      <c r="Z1932" s="7">
        <f t="shared" si="573"/>
        <v>41468.300125000002</v>
      </c>
      <c r="AA1932" s="7" t="s">
        <v>225</v>
      </c>
      <c r="AB1932" s="7">
        <v>2022</v>
      </c>
    </row>
    <row r="1933" spans="1:28" x14ac:dyDescent="0.25">
      <c r="A1933" s="7">
        <v>53</v>
      </c>
      <c r="B1933" s="7" t="s">
        <v>798</v>
      </c>
      <c r="C1933" s="7" t="s">
        <v>102</v>
      </c>
      <c r="D1933" s="7" t="s">
        <v>12</v>
      </c>
      <c r="E1933" s="7" t="s">
        <v>26</v>
      </c>
      <c r="F1933" s="7" t="s">
        <v>100</v>
      </c>
      <c r="G1933" s="7">
        <v>30000</v>
      </c>
      <c r="H1933" s="7">
        <f t="shared" si="574"/>
        <v>28227</v>
      </c>
      <c r="I1933" s="7">
        <f t="shared" si="575"/>
        <v>861</v>
      </c>
      <c r="J1933" s="7">
        <f t="shared" si="564"/>
        <v>2130</v>
      </c>
      <c r="K1933" s="7">
        <f t="shared" si="565"/>
        <v>330.00000000000006</v>
      </c>
      <c r="L1933" s="7">
        <f t="shared" si="566"/>
        <v>912</v>
      </c>
      <c r="M1933" s="7">
        <f t="shared" si="567"/>
        <v>2127</v>
      </c>
      <c r="N1933" s="7">
        <v>0</v>
      </c>
      <c r="O1933" s="7">
        <f t="shared" si="568"/>
        <v>6360</v>
      </c>
      <c r="P1933" s="7">
        <v>25</v>
      </c>
      <c r="Q1933" s="7">
        <v>0</v>
      </c>
      <c r="R1933" s="7">
        <v>0</v>
      </c>
      <c r="S1933" s="7">
        <v>0</v>
      </c>
      <c r="T1933" s="7">
        <v>100</v>
      </c>
      <c r="U1933" s="7">
        <f t="shared" si="569"/>
        <v>0</v>
      </c>
      <c r="V1933" s="7">
        <v>0</v>
      </c>
      <c r="W1933" s="7">
        <f t="shared" si="580"/>
        <v>125</v>
      </c>
      <c r="X1933" s="7">
        <f t="shared" si="571"/>
        <v>1773</v>
      </c>
      <c r="Y1933" s="7">
        <f t="shared" si="578"/>
        <v>4257</v>
      </c>
      <c r="Z1933" s="7">
        <f t="shared" si="573"/>
        <v>28102</v>
      </c>
      <c r="AA1933" s="7" t="s">
        <v>225</v>
      </c>
      <c r="AB1933" s="7">
        <v>2022</v>
      </c>
    </row>
    <row r="1934" spans="1:28" x14ac:dyDescent="0.25">
      <c r="A1934" s="7">
        <v>54</v>
      </c>
      <c r="B1934" s="7" t="s">
        <v>799</v>
      </c>
      <c r="C1934" s="7" t="s">
        <v>102</v>
      </c>
      <c r="D1934" s="7" t="s">
        <v>6</v>
      </c>
      <c r="E1934" s="7" t="s">
        <v>26</v>
      </c>
      <c r="F1934" s="7" t="s">
        <v>100</v>
      </c>
      <c r="G1934" s="7">
        <v>30000</v>
      </c>
      <c r="H1934" s="7">
        <f t="shared" si="574"/>
        <v>28227</v>
      </c>
      <c r="I1934" s="7">
        <f t="shared" si="575"/>
        <v>861</v>
      </c>
      <c r="J1934" s="7">
        <f t="shared" si="564"/>
        <v>2130</v>
      </c>
      <c r="K1934" s="7">
        <f t="shared" si="565"/>
        <v>330.00000000000006</v>
      </c>
      <c r="L1934" s="7">
        <f t="shared" si="566"/>
        <v>912</v>
      </c>
      <c r="M1934" s="7">
        <f t="shared" si="567"/>
        <v>2127</v>
      </c>
      <c r="N1934" s="7">
        <v>0</v>
      </c>
      <c r="O1934" s="7">
        <f t="shared" si="568"/>
        <v>6360</v>
      </c>
      <c r="P1934" s="7">
        <v>25</v>
      </c>
      <c r="Q1934" s="7">
        <v>0</v>
      </c>
      <c r="R1934" s="7">
        <v>0</v>
      </c>
      <c r="S1934" s="7">
        <v>0</v>
      </c>
      <c r="T1934" s="7">
        <v>100</v>
      </c>
      <c r="U1934" s="7">
        <f t="shared" si="569"/>
        <v>0</v>
      </c>
      <c r="V1934" s="7">
        <v>0</v>
      </c>
      <c r="W1934" s="7">
        <f t="shared" si="580"/>
        <v>125</v>
      </c>
      <c r="X1934" s="7">
        <f t="shared" si="571"/>
        <v>1773</v>
      </c>
      <c r="Y1934" s="7">
        <f t="shared" si="578"/>
        <v>4257</v>
      </c>
      <c r="Z1934" s="7">
        <f t="shared" si="573"/>
        <v>28102</v>
      </c>
      <c r="AA1934" s="7" t="s">
        <v>225</v>
      </c>
      <c r="AB1934" s="7">
        <v>2022</v>
      </c>
    </row>
    <row r="1935" spans="1:28" x14ac:dyDescent="0.25">
      <c r="A1935" s="7">
        <v>55</v>
      </c>
      <c r="B1935" s="7" t="s">
        <v>173</v>
      </c>
      <c r="C1935" s="7" t="s">
        <v>102</v>
      </c>
      <c r="D1935" s="7" t="s">
        <v>6</v>
      </c>
      <c r="E1935" s="7" t="s">
        <v>26</v>
      </c>
      <c r="F1935" s="7" t="s">
        <v>100</v>
      </c>
      <c r="G1935" s="7">
        <v>36000</v>
      </c>
      <c r="H1935" s="7">
        <f t="shared" si="574"/>
        <v>32522.28</v>
      </c>
      <c r="I1935" s="7">
        <f t="shared" si="575"/>
        <v>1033.2</v>
      </c>
      <c r="J1935" s="7">
        <f t="shared" si="564"/>
        <v>2555.9999999999995</v>
      </c>
      <c r="K1935" s="7">
        <f t="shared" si="565"/>
        <v>396.00000000000006</v>
      </c>
      <c r="L1935" s="7">
        <f t="shared" si="566"/>
        <v>1094.4000000000001</v>
      </c>
      <c r="M1935" s="7">
        <f t="shared" si="567"/>
        <v>2552.4</v>
      </c>
      <c r="N1935" s="7">
        <v>1350.12</v>
      </c>
      <c r="O1935" s="7">
        <f t="shared" si="568"/>
        <v>8982.119999999999</v>
      </c>
      <c r="P1935" s="7">
        <v>25</v>
      </c>
      <c r="Q1935" s="7">
        <v>0</v>
      </c>
      <c r="R1935" s="7">
        <v>0</v>
      </c>
      <c r="S1935" s="7">
        <v>0</v>
      </c>
      <c r="T1935" s="7">
        <v>100</v>
      </c>
      <c r="U1935" s="7">
        <f t="shared" si="569"/>
        <v>0</v>
      </c>
      <c r="V1935" s="7">
        <v>0</v>
      </c>
      <c r="W1935" s="7">
        <f t="shared" si="580"/>
        <v>125</v>
      </c>
      <c r="X1935" s="7">
        <f t="shared" si="571"/>
        <v>3477.7200000000003</v>
      </c>
      <c r="Y1935" s="7">
        <f t="shared" si="578"/>
        <v>5108.3999999999996</v>
      </c>
      <c r="Z1935" s="7">
        <f t="shared" si="573"/>
        <v>32397.279999999999</v>
      </c>
      <c r="AA1935" s="7" t="s">
        <v>225</v>
      </c>
      <c r="AB1935" s="7">
        <v>2022</v>
      </c>
    </row>
    <row r="1936" spans="1:28" x14ac:dyDescent="0.25">
      <c r="A1936" s="7">
        <v>56</v>
      </c>
      <c r="B1936" s="7" t="s">
        <v>174</v>
      </c>
      <c r="C1936" s="7" t="s">
        <v>102</v>
      </c>
      <c r="D1936" s="7" t="s">
        <v>6</v>
      </c>
      <c r="E1936" s="7" t="s">
        <v>26</v>
      </c>
      <c r="F1936" s="7" t="s">
        <v>100</v>
      </c>
      <c r="G1936" s="7">
        <v>36000</v>
      </c>
      <c r="H1936" s="7">
        <f t="shared" si="574"/>
        <v>33872.400000000001</v>
      </c>
      <c r="I1936" s="7">
        <f t="shared" si="575"/>
        <v>1033.2</v>
      </c>
      <c r="J1936" s="7">
        <f t="shared" si="564"/>
        <v>2555.9999999999995</v>
      </c>
      <c r="K1936" s="7">
        <f t="shared" si="565"/>
        <v>396.00000000000006</v>
      </c>
      <c r="L1936" s="7">
        <f t="shared" si="566"/>
        <v>1094.4000000000001</v>
      </c>
      <c r="M1936" s="7">
        <f t="shared" si="567"/>
        <v>2552.4</v>
      </c>
      <c r="N1936" s="7">
        <v>0</v>
      </c>
      <c r="O1936" s="7">
        <f t="shared" si="568"/>
        <v>7632</v>
      </c>
      <c r="P1936" s="7">
        <v>25</v>
      </c>
      <c r="Q1936" s="7">
        <v>0</v>
      </c>
      <c r="R1936" s="7">
        <v>1103.3</v>
      </c>
      <c r="S1936" s="7">
        <v>0</v>
      </c>
      <c r="T1936" s="7">
        <v>100</v>
      </c>
      <c r="U1936" s="7">
        <f t="shared" si="569"/>
        <v>0</v>
      </c>
      <c r="V1936" s="7">
        <v>0</v>
      </c>
      <c r="W1936" s="7">
        <f t="shared" si="580"/>
        <v>1228.3</v>
      </c>
      <c r="X1936" s="7">
        <f t="shared" si="571"/>
        <v>2127.6000000000004</v>
      </c>
      <c r="Y1936" s="7">
        <f t="shared" si="578"/>
        <v>5108.3999999999996</v>
      </c>
      <c r="Z1936" s="7">
        <f t="shared" si="573"/>
        <v>32644.1</v>
      </c>
      <c r="AA1936" s="7" t="s">
        <v>225</v>
      </c>
      <c r="AB1936" s="7">
        <v>2022</v>
      </c>
    </row>
    <row r="1937" spans="1:28" x14ac:dyDescent="0.25">
      <c r="A1937" s="7">
        <v>57</v>
      </c>
      <c r="B1937" s="7" t="s">
        <v>176</v>
      </c>
      <c r="C1937" s="7" t="s">
        <v>102</v>
      </c>
      <c r="D1937" s="7" t="s">
        <v>6</v>
      </c>
      <c r="E1937" s="7" t="s">
        <v>26</v>
      </c>
      <c r="F1937" s="7" t="s">
        <v>100</v>
      </c>
      <c r="G1937" s="7">
        <v>36000</v>
      </c>
      <c r="H1937" s="7">
        <f t="shared" si="574"/>
        <v>33872.400000000001</v>
      </c>
      <c r="I1937" s="7">
        <f t="shared" si="575"/>
        <v>1033.2</v>
      </c>
      <c r="J1937" s="7">
        <f t="shared" si="564"/>
        <v>2555.9999999999995</v>
      </c>
      <c r="K1937" s="7">
        <f t="shared" si="565"/>
        <v>396.00000000000006</v>
      </c>
      <c r="L1937" s="7">
        <f t="shared" si="566"/>
        <v>1094.4000000000001</v>
      </c>
      <c r="M1937" s="7">
        <f t="shared" si="567"/>
        <v>2552.4</v>
      </c>
      <c r="N1937" s="7">
        <v>0</v>
      </c>
      <c r="O1937" s="7">
        <f t="shared" si="568"/>
        <v>7632</v>
      </c>
      <c r="P1937" s="7">
        <v>25</v>
      </c>
      <c r="Q1937" s="7">
        <v>0</v>
      </c>
      <c r="R1937" s="7">
        <v>0</v>
      </c>
      <c r="S1937" s="7">
        <v>0</v>
      </c>
      <c r="T1937" s="7">
        <v>100</v>
      </c>
      <c r="U1937" s="7">
        <f t="shared" si="569"/>
        <v>0</v>
      </c>
      <c r="V1937" s="7">
        <v>0</v>
      </c>
      <c r="W1937" s="7">
        <f t="shared" si="580"/>
        <v>125</v>
      </c>
      <c r="X1937" s="7">
        <f t="shared" si="571"/>
        <v>2127.6000000000004</v>
      </c>
      <c r="Y1937" s="7">
        <f t="shared" si="578"/>
        <v>5108.3999999999996</v>
      </c>
      <c r="Z1937" s="7">
        <f t="shared" si="573"/>
        <v>33747.4</v>
      </c>
      <c r="AA1937" s="7" t="s">
        <v>225</v>
      </c>
      <c r="AB1937" s="7">
        <v>2022</v>
      </c>
    </row>
    <row r="1938" spans="1:28" x14ac:dyDescent="0.25">
      <c r="A1938" s="7">
        <v>58</v>
      </c>
      <c r="B1938" s="7" t="s">
        <v>177</v>
      </c>
      <c r="C1938" s="7" t="s">
        <v>102</v>
      </c>
      <c r="D1938" s="7" t="s">
        <v>22</v>
      </c>
      <c r="E1938" s="7" t="s">
        <v>26</v>
      </c>
      <c r="F1938" s="7" t="s">
        <v>100</v>
      </c>
      <c r="G1938" s="7">
        <v>36000</v>
      </c>
      <c r="H1938" s="7">
        <f t="shared" si="574"/>
        <v>33872.400000000001</v>
      </c>
      <c r="I1938" s="7">
        <f t="shared" si="575"/>
        <v>1033.2</v>
      </c>
      <c r="J1938" s="7">
        <f t="shared" si="564"/>
        <v>2555.9999999999995</v>
      </c>
      <c r="K1938" s="7">
        <f t="shared" si="565"/>
        <v>396.00000000000006</v>
      </c>
      <c r="L1938" s="7">
        <f t="shared" si="566"/>
        <v>1094.4000000000001</v>
      </c>
      <c r="M1938" s="7">
        <f t="shared" si="567"/>
        <v>2552.4</v>
      </c>
      <c r="N1938" s="7">
        <v>0</v>
      </c>
      <c r="O1938" s="7">
        <f t="shared" si="568"/>
        <v>7632</v>
      </c>
      <c r="P1938" s="7">
        <v>25</v>
      </c>
      <c r="Q1938" s="7">
        <v>0</v>
      </c>
      <c r="R1938" s="7">
        <v>0</v>
      </c>
      <c r="S1938" s="7">
        <v>398.64</v>
      </c>
      <c r="T1938" s="7">
        <v>100</v>
      </c>
      <c r="U1938" s="7">
        <f t="shared" si="569"/>
        <v>0</v>
      </c>
      <c r="V1938" s="7">
        <v>0</v>
      </c>
      <c r="W1938" s="7">
        <f t="shared" si="580"/>
        <v>523.64</v>
      </c>
      <c r="X1938" s="7">
        <f t="shared" si="571"/>
        <v>2127.6000000000004</v>
      </c>
      <c r="Y1938" s="7">
        <f t="shared" si="578"/>
        <v>5108.3999999999996</v>
      </c>
      <c r="Z1938" s="7">
        <f t="shared" si="573"/>
        <v>33348.76</v>
      </c>
      <c r="AA1938" s="7" t="s">
        <v>225</v>
      </c>
      <c r="AB1938" s="7">
        <v>2022</v>
      </c>
    </row>
    <row r="1939" spans="1:28" x14ac:dyDescent="0.25">
      <c r="A1939" s="7">
        <v>59</v>
      </c>
      <c r="B1939" s="7" t="s">
        <v>178</v>
      </c>
      <c r="C1939" s="7" t="s">
        <v>103</v>
      </c>
      <c r="D1939" s="7" t="s">
        <v>6</v>
      </c>
      <c r="E1939" s="7" t="s">
        <v>32</v>
      </c>
      <c r="F1939" s="7" t="s">
        <v>100</v>
      </c>
      <c r="G1939" s="7">
        <v>20000</v>
      </c>
      <c r="H1939" s="7">
        <f>+G1939-(I1939+L1939+N1939)</f>
        <v>18818</v>
      </c>
      <c r="I1939" s="7">
        <f t="shared" si="575"/>
        <v>574</v>
      </c>
      <c r="J1939" s="7">
        <f t="shared" si="564"/>
        <v>1419.9999999999998</v>
      </c>
      <c r="K1939" s="7">
        <f t="shared" si="565"/>
        <v>220.00000000000003</v>
      </c>
      <c r="L1939" s="7">
        <f t="shared" si="566"/>
        <v>608</v>
      </c>
      <c r="M1939" s="7">
        <f t="shared" si="567"/>
        <v>1418</v>
      </c>
      <c r="N1939" s="7">
        <v>0</v>
      </c>
      <c r="O1939" s="7">
        <f>+I1939+J1939+K1939+L1939+M1939+N1939</f>
        <v>4240</v>
      </c>
      <c r="P1939" s="7">
        <v>25</v>
      </c>
      <c r="Q1939" s="7">
        <v>0</v>
      </c>
      <c r="R1939" s="7">
        <v>0</v>
      </c>
      <c r="S1939" s="7">
        <v>0</v>
      </c>
      <c r="T1939" s="7">
        <v>100</v>
      </c>
      <c r="U1939" s="7">
        <f t="shared" si="569"/>
        <v>0</v>
      </c>
      <c r="V1939" s="7">
        <v>0</v>
      </c>
      <c r="W1939" s="7">
        <f t="shared" si="580"/>
        <v>125</v>
      </c>
      <c r="X1939" s="7">
        <f>+I1939+L1939+N1939</f>
        <v>1182</v>
      </c>
      <c r="Y1939" s="7">
        <f t="shared" si="578"/>
        <v>2838</v>
      </c>
      <c r="Z1939" s="7">
        <f t="shared" si="573"/>
        <v>18693</v>
      </c>
      <c r="AA1939" s="7" t="s">
        <v>225</v>
      </c>
      <c r="AB1939" s="7">
        <v>2022</v>
      </c>
    </row>
    <row r="1940" spans="1:28" x14ac:dyDescent="0.25">
      <c r="A1940" s="7">
        <v>60</v>
      </c>
      <c r="B1940" s="7" t="s">
        <v>817</v>
      </c>
      <c r="C1940" s="7" t="s">
        <v>102</v>
      </c>
      <c r="D1940" s="7" t="s">
        <v>793</v>
      </c>
      <c r="E1940" s="7" t="s">
        <v>33</v>
      </c>
      <c r="F1940" s="7" t="s">
        <v>100</v>
      </c>
      <c r="G1940" s="7">
        <v>30000</v>
      </c>
      <c r="H1940" s="7">
        <f t="shared" si="574"/>
        <v>28227</v>
      </c>
      <c r="I1940" s="7">
        <f t="shared" si="575"/>
        <v>861</v>
      </c>
      <c r="J1940" s="7">
        <f t="shared" si="564"/>
        <v>2130</v>
      </c>
      <c r="K1940" s="7">
        <f t="shared" si="565"/>
        <v>330.00000000000006</v>
      </c>
      <c r="L1940" s="7">
        <f t="shared" si="566"/>
        <v>912</v>
      </c>
      <c r="M1940" s="7">
        <f t="shared" si="567"/>
        <v>2127</v>
      </c>
      <c r="N1940" s="7">
        <v>0</v>
      </c>
      <c r="O1940" s="7">
        <f t="shared" ref="O1940:O1972" si="581">+I1940+J1940+K1940+L1940+M1940+N1940</f>
        <v>6360</v>
      </c>
      <c r="P1940" s="7">
        <v>25</v>
      </c>
      <c r="Q1940" s="7">
        <v>0</v>
      </c>
      <c r="R1940" s="7">
        <v>0</v>
      </c>
      <c r="S1940" s="7">
        <v>0</v>
      </c>
      <c r="T1940" s="7">
        <v>100</v>
      </c>
      <c r="U1940" s="7">
        <f t="shared" si="569"/>
        <v>0</v>
      </c>
      <c r="V1940" s="7">
        <v>0</v>
      </c>
      <c r="W1940" s="7">
        <f t="shared" si="580"/>
        <v>125</v>
      </c>
      <c r="X1940" s="7">
        <f t="shared" ref="X1940:X1950" si="582">+I1940+L1940+N1940</f>
        <v>1773</v>
      </c>
      <c r="Y1940" s="7">
        <f t="shared" si="578"/>
        <v>4257</v>
      </c>
      <c r="Z1940" s="7">
        <f t="shared" si="573"/>
        <v>28102</v>
      </c>
      <c r="AA1940" s="7" t="s">
        <v>225</v>
      </c>
      <c r="AB1940" s="7">
        <v>2022</v>
      </c>
    </row>
    <row r="1941" spans="1:28" x14ac:dyDescent="0.25">
      <c r="A1941" s="7">
        <v>61</v>
      </c>
      <c r="B1941" s="7" t="s">
        <v>818</v>
      </c>
      <c r="C1941" s="7" t="s">
        <v>102</v>
      </c>
      <c r="D1941" s="7" t="s">
        <v>793</v>
      </c>
      <c r="E1941" s="7" t="s">
        <v>32</v>
      </c>
      <c r="F1941" s="7" t="s">
        <v>100</v>
      </c>
      <c r="G1941" s="7">
        <v>15000</v>
      </c>
      <c r="H1941" s="7">
        <f t="shared" si="574"/>
        <v>14113.5</v>
      </c>
      <c r="I1941" s="7">
        <f t="shared" si="575"/>
        <v>430.5</v>
      </c>
      <c r="J1941" s="7">
        <f t="shared" si="564"/>
        <v>1065</v>
      </c>
      <c r="K1941" s="7">
        <f t="shared" si="565"/>
        <v>165.00000000000003</v>
      </c>
      <c r="L1941" s="7">
        <f t="shared" si="566"/>
        <v>456</v>
      </c>
      <c r="M1941" s="7">
        <f t="shared" si="567"/>
        <v>1063.5</v>
      </c>
      <c r="N1941" s="7">
        <v>0</v>
      </c>
      <c r="O1941" s="7">
        <f t="shared" si="581"/>
        <v>3180</v>
      </c>
      <c r="P1941" s="7">
        <v>25</v>
      </c>
      <c r="Q1941" s="7">
        <v>0</v>
      </c>
      <c r="R1941" s="7">
        <v>0</v>
      </c>
      <c r="S1941" s="7">
        <v>0</v>
      </c>
      <c r="T1941" s="7">
        <v>100</v>
      </c>
      <c r="U1941" s="7">
        <f t="shared" si="569"/>
        <v>0</v>
      </c>
      <c r="V1941" s="7">
        <v>0</v>
      </c>
      <c r="W1941" s="7">
        <f t="shared" si="580"/>
        <v>125</v>
      </c>
      <c r="X1941" s="7">
        <f t="shared" si="582"/>
        <v>886.5</v>
      </c>
      <c r="Y1941" s="7">
        <f t="shared" si="578"/>
        <v>2128.5</v>
      </c>
      <c r="Z1941" s="7">
        <f t="shared" si="573"/>
        <v>13988.5</v>
      </c>
      <c r="AA1941" s="7" t="s">
        <v>225</v>
      </c>
      <c r="AB1941" s="7">
        <v>2022</v>
      </c>
    </row>
    <row r="1942" spans="1:28" x14ac:dyDescent="0.25">
      <c r="A1942" s="7">
        <v>62</v>
      </c>
      <c r="B1942" s="7" t="s">
        <v>819</v>
      </c>
      <c r="C1942" s="7" t="s">
        <v>103</v>
      </c>
      <c r="D1942" s="7" t="s">
        <v>6</v>
      </c>
      <c r="E1942" s="7" t="s">
        <v>32</v>
      </c>
      <c r="F1942" s="7" t="s">
        <v>100</v>
      </c>
      <c r="G1942" s="7">
        <v>30000</v>
      </c>
      <c r="H1942" s="7">
        <f>+G1942-(I1942+L1942+N1942)</f>
        <v>28227</v>
      </c>
      <c r="I1942" s="7">
        <f t="shared" si="575"/>
        <v>861</v>
      </c>
      <c r="J1942" s="7">
        <f t="shared" si="564"/>
        <v>2130</v>
      </c>
      <c r="K1942" s="7">
        <f t="shared" si="565"/>
        <v>330.00000000000006</v>
      </c>
      <c r="L1942" s="7">
        <f t="shared" si="566"/>
        <v>912</v>
      </c>
      <c r="M1942" s="7">
        <f t="shared" si="567"/>
        <v>2127</v>
      </c>
      <c r="N1942" s="7">
        <v>0</v>
      </c>
      <c r="O1942" s="7">
        <f t="shared" si="581"/>
        <v>6360</v>
      </c>
      <c r="P1942" s="7">
        <v>25</v>
      </c>
      <c r="Q1942" s="7">
        <v>0</v>
      </c>
      <c r="R1942" s="7">
        <v>0</v>
      </c>
      <c r="S1942" s="7">
        <v>0</v>
      </c>
      <c r="T1942" s="7">
        <v>100</v>
      </c>
      <c r="U1942" s="7">
        <f t="shared" si="569"/>
        <v>0</v>
      </c>
      <c r="V1942" s="7">
        <v>0</v>
      </c>
      <c r="W1942" s="7">
        <f t="shared" si="580"/>
        <v>125</v>
      </c>
      <c r="X1942" s="7">
        <f t="shared" si="582"/>
        <v>1773</v>
      </c>
      <c r="Y1942" s="7">
        <f t="shared" si="578"/>
        <v>4257</v>
      </c>
      <c r="Z1942" s="7">
        <f t="shared" si="573"/>
        <v>28102</v>
      </c>
      <c r="AA1942" s="7" t="s">
        <v>225</v>
      </c>
      <c r="AB1942" s="7">
        <v>2022</v>
      </c>
    </row>
    <row r="1943" spans="1:28" x14ac:dyDescent="0.25">
      <c r="A1943" s="7">
        <v>63</v>
      </c>
      <c r="B1943" s="7" t="s">
        <v>820</v>
      </c>
      <c r="C1943" s="7" t="s">
        <v>102</v>
      </c>
      <c r="D1943" s="7" t="s">
        <v>821</v>
      </c>
      <c r="E1943" s="7" t="s">
        <v>32</v>
      </c>
      <c r="F1943" s="7" t="s">
        <v>100</v>
      </c>
      <c r="G1943" s="7">
        <v>30000</v>
      </c>
      <c r="H1943" s="7">
        <f t="shared" si="574"/>
        <v>28227</v>
      </c>
      <c r="I1943" s="7">
        <f t="shared" si="575"/>
        <v>861</v>
      </c>
      <c r="J1943" s="7">
        <f t="shared" si="564"/>
        <v>2130</v>
      </c>
      <c r="K1943" s="7">
        <f t="shared" si="565"/>
        <v>330.00000000000006</v>
      </c>
      <c r="L1943" s="7">
        <f t="shared" si="566"/>
        <v>912</v>
      </c>
      <c r="M1943" s="7">
        <f t="shared" si="567"/>
        <v>2127</v>
      </c>
      <c r="N1943" s="7">
        <v>0</v>
      </c>
      <c r="O1943" s="7">
        <f t="shared" si="581"/>
        <v>6360</v>
      </c>
      <c r="P1943" s="7">
        <v>25</v>
      </c>
      <c r="Q1943" s="7">
        <v>0</v>
      </c>
      <c r="R1943" s="7">
        <v>0</v>
      </c>
      <c r="S1943" s="7">
        <v>0</v>
      </c>
      <c r="T1943" s="7">
        <v>100</v>
      </c>
      <c r="U1943" s="7">
        <f t="shared" si="569"/>
        <v>0</v>
      </c>
      <c r="V1943" s="7">
        <v>0</v>
      </c>
      <c r="W1943" s="7">
        <f t="shared" si="580"/>
        <v>125</v>
      </c>
      <c r="X1943" s="7">
        <f t="shared" si="582"/>
        <v>1773</v>
      </c>
      <c r="Y1943" s="7">
        <f t="shared" si="578"/>
        <v>4257</v>
      </c>
      <c r="Z1943" s="7">
        <f t="shared" si="573"/>
        <v>28102</v>
      </c>
      <c r="AA1943" s="7" t="s">
        <v>225</v>
      </c>
      <c r="AB1943" s="7">
        <v>2022</v>
      </c>
    </row>
    <row r="1944" spans="1:28" x14ac:dyDescent="0.25">
      <c r="A1944" s="7">
        <v>64</v>
      </c>
      <c r="B1944" s="7" t="s">
        <v>822</v>
      </c>
      <c r="C1944" s="7" t="s">
        <v>103</v>
      </c>
      <c r="D1944" s="7" t="s">
        <v>12</v>
      </c>
      <c r="E1944" s="7" t="s">
        <v>32</v>
      </c>
      <c r="F1944" s="7" t="s">
        <v>100</v>
      </c>
      <c r="G1944" s="7">
        <v>46000</v>
      </c>
      <c r="H1944" s="7">
        <f t="shared" si="574"/>
        <v>43281.4</v>
      </c>
      <c r="I1944" s="7">
        <f t="shared" si="575"/>
        <v>1320.2</v>
      </c>
      <c r="J1944" s="7">
        <f t="shared" si="564"/>
        <v>3265.9999999999995</v>
      </c>
      <c r="K1944" s="7">
        <f t="shared" si="565"/>
        <v>506.00000000000006</v>
      </c>
      <c r="L1944" s="7">
        <f t="shared" si="566"/>
        <v>1398.4</v>
      </c>
      <c r="M1944" s="7">
        <f t="shared" si="567"/>
        <v>3261.4</v>
      </c>
      <c r="N1944" s="7">
        <v>0</v>
      </c>
      <c r="O1944" s="7">
        <f t="shared" si="581"/>
        <v>9752</v>
      </c>
      <c r="P1944" s="7">
        <v>25</v>
      </c>
      <c r="Q1944" s="7">
        <v>0</v>
      </c>
      <c r="R1944" s="7">
        <v>250.75</v>
      </c>
      <c r="S1944" s="7">
        <v>0</v>
      </c>
      <c r="T1944" s="7">
        <v>100</v>
      </c>
      <c r="U1944" s="7">
        <f t="shared" si="569"/>
        <v>1289.4598750000005</v>
      </c>
      <c r="V1944" s="7">
        <v>0</v>
      </c>
      <c r="W1944" s="7">
        <f t="shared" si="580"/>
        <v>1665.2098750000005</v>
      </c>
      <c r="X1944" s="7">
        <f t="shared" si="582"/>
        <v>2718.6000000000004</v>
      </c>
      <c r="Y1944" s="7">
        <f t="shared" si="578"/>
        <v>6527.4</v>
      </c>
      <c r="Z1944" s="7">
        <f t="shared" si="573"/>
        <v>41616.190125000001</v>
      </c>
      <c r="AA1944" s="7" t="s">
        <v>225</v>
      </c>
      <c r="AB1944" s="7">
        <v>2022</v>
      </c>
    </row>
    <row r="1945" spans="1:28" x14ac:dyDescent="0.25">
      <c r="A1945" s="7">
        <v>65</v>
      </c>
      <c r="B1945" s="7" t="s">
        <v>823</v>
      </c>
      <c r="C1945" s="7" t="s">
        <v>102</v>
      </c>
      <c r="D1945" s="7" t="s">
        <v>94</v>
      </c>
      <c r="E1945" s="7" t="s">
        <v>32</v>
      </c>
      <c r="F1945" s="7" t="s">
        <v>100</v>
      </c>
      <c r="G1945" s="7">
        <v>30000</v>
      </c>
      <c r="H1945" s="7">
        <f t="shared" si="574"/>
        <v>28227</v>
      </c>
      <c r="I1945" s="7">
        <f t="shared" si="575"/>
        <v>861</v>
      </c>
      <c r="J1945" s="7">
        <f t="shared" si="564"/>
        <v>2130</v>
      </c>
      <c r="K1945" s="7">
        <f t="shared" si="565"/>
        <v>330.00000000000006</v>
      </c>
      <c r="L1945" s="7">
        <f t="shared" si="566"/>
        <v>912</v>
      </c>
      <c r="M1945" s="7">
        <f t="shared" si="567"/>
        <v>2127</v>
      </c>
      <c r="N1945" s="7">
        <v>0</v>
      </c>
      <c r="O1945" s="7">
        <f t="shared" si="581"/>
        <v>6360</v>
      </c>
      <c r="P1945" s="7">
        <v>25</v>
      </c>
      <c r="Q1945" s="7">
        <v>0</v>
      </c>
      <c r="R1945" s="7">
        <v>0</v>
      </c>
      <c r="S1945" s="7">
        <v>0</v>
      </c>
      <c r="T1945" s="7">
        <v>100</v>
      </c>
      <c r="U1945" s="7">
        <f t="shared" si="569"/>
        <v>0</v>
      </c>
      <c r="V1945" s="7">
        <v>0</v>
      </c>
      <c r="W1945" s="7">
        <f t="shared" si="580"/>
        <v>125</v>
      </c>
      <c r="X1945" s="7">
        <f t="shared" si="582"/>
        <v>1773</v>
      </c>
      <c r="Y1945" s="7">
        <f t="shared" si="578"/>
        <v>4257</v>
      </c>
      <c r="Z1945" s="7">
        <f t="shared" si="573"/>
        <v>28102</v>
      </c>
      <c r="AA1945" s="7" t="s">
        <v>225</v>
      </c>
      <c r="AB1945" s="7">
        <v>2022</v>
      </c>
    </row>
    <row r="1946" spans="1:28" x14ac:dyDescent="0.25">
      <c r="A1946" s="7">
        <v>66</v>
      </c>
      <c r="B1946" s="7" t="s">
        <v>824</v>
      </c>
      <c r="C1946" s="7" t="s">
        <v>103</v>
      </c>
      <c r="D1946" s="7" t="s">
        <v>22</v>
      </c>
      <c r="E1946" s="7" t="s">
        <v>32</v>
      </c>
      <c r="F1946" s="7" t="s">
        <v>100</v>
      </c>
      <c r="G1946" s="7">
        <v>36000</v>
      </c>
      <c r="H1946" s="7">
        <f t="shared" si="574"/>
        <v>33872.400000000001</v>
      </c>
      <c r="I1946" s="7">
        <f t="shared" si="575"/>
        <v>1033.2</v>
      </c>
      <c r="J1946" s="7">
        <f t="shared" ref="J1946:J1972" si="583">IF(G1946&lt;=325250,G1946*7.1%,23092.75)</f>
        <v>2555.9999999999995</v>
      </c>
      <c r="K1946" s="7">
        <f t="shared" ref="K1946:K1972" si="584">IF(G1946&lt;=65050,G1946*1.1%,715.55)</f>
        <v>396.00000000000006</v>
      </c>
      <c r="L1946" s="7">
        <f t="shared" ref="L1946:L1972" si="585">IF(G1946&lt;=162625,G1946*3.04%,4943.8)</f>
        <v>1094.4000000000001</v>
      </c>
      <c r="M1946" s="7">
        <f t="shared" ref="M1946:M1972" si="586">IF(G1946&lt;=162625,G1946*7.09%,11530.11)</f>
        <v>2552.4</v>
      </c>
      <c r="N1946" s="7">
        <v>0</v>
      </c>
      <c r="O1946" s="7">
        <f t="shared" si="581"/>
        <v>7632</v>
      </c>
      <c r="P1946" s="7">
        <v>25</v>
      </c>
      <c r="Q1946" s="7">
        <v>0</v>
      </c>
      <c r="R1946" s="7">
        <v>601.79999999999995</v>
      </c>
      <c r="S1946" s="7">
        <v>0</v>
      </c>
      <c r="T1946" s="7">
        <v>100</v>
      </c>
      <c r="U1946" s="7">
        <f t="shared" ref="U1946:U1972" si="587">IF((H1946*12)&gt;867123.01,(79776+(((H1946*12)-867123.01)*0.25))/12,IF((H1946*12)&gt;624329.01,(31216+(((H1946*12)-624329.01)*0.2))/12,IF((H1946*12)&gt;416220.01,(((H1946*12)-416220.01)*0.15)/12,0)))</f>
        <v>0</v>
      </c>
      <c r="V1946" s="7">
        <v>0</v>
      </c>
      <c r="W1946" s="7">
        <f t="shared" si="580"/>
        <v>726.8</v>
      </c>
      <c r="X1946" s="7">
        <f t="shared" si="582"/>
        <v>2127.6000000000004</v>
      </c>
      <c r="Y1946" s="7">
        <f t="shared" si="578"/>
        <v>5108.3999999999996</v>
      </c>
      <c r="Z1946" s="7">
        <f t="shared" ref="Z1946:Z1972" si="588">+G1946-(W1946+X1946)</f>
        <v>33145.599999999999</v>
      </c>
      <c r="AA1946" s="7" t="s">
        <v>225</v>
      </c>
      <c r="AB1946" s="7">
        <v>2022</v>
      </c>
    </row>
    <row r="1947" spans="1:28" x14ac:dyDescent="0.25">
      <c r="A1947" s="7">
        <v>67</v>
      </c>
      <c r="B1947" s="7" t="s">
        <v>825</v>
      </c>
      <c r="C1947" s="7" t="s">
        <v>103</v>
      </c>
      <c r="D1947" s="7" t="s">
        <v>793</v>
      </c>
      <c r="E1947" s="7" t="s">
        <v>32</v>
      </c>
      <c r="F1947" s="7" t="s">
        <v>100</v>
      </c>
      <c r="G1947" s="7">
        <v>46000</v>
      </c>
      <c r="H1947" s="7">
        <f t="shared" ref="H1947:H1972" si="589">+G1947-(I1947+L1947+N1947)</f>
        <v>43281.4</v>
      </c>
      <c r="I1947" s="7">
        <f t="shared" ref="I1947:I1972" si="590">IF(G1947&lt;=325250,G1947*2.87%,9334.68)</f>
        <v>1320.2</v>
      </c>
      <c r="J1947" s="7">
        <f t="shared" si="583"/>
        <v>3265.9999999999995</v>
      </c>
      <c r="K1947" s="7">
        <f t="shared" si="584"/>
        <v>506.00000000000006</v>
      </c>
      <c r="L1947" s="7">
        <f t="shared" si="585"/>
        <v>1398.4</v>
      </c>
      <c r="M1947" s="7">
        <f t="shared" si="586"/>
        <v>3261.4</v>
      </c>
      <c r="N1947" s="7">
        <v>0</v>
      </c>
      <c r="O1947" s="7">
        <f t="shared" si="581"/>
        <v>9752</v>
      </c>
      <c r="P1947" s="7">
        <v>25</v>
      </c>
      <c r="Q1947" s="7">
        <v>0</v>
      </c>
      <c r="R1947" s="7">
        <v>0</v>
      </c>
      <c r="S1947" s="7">
        <v>0</v>
      </c>
      <c r="T1947" s="7">
        <v>100</v>
      </c>
      <c r="U1947" s="7">
        <f t="shared" si="587"/>
        <v>1289.4598750000005</v>
      </c>
      <c r="V1947" s="7">
        <v>0</v>
      </c>
      <c r="W1947" s="7">
        <f t="shared" si="580"/>
        <v>1414.4598750000005</v>
      </c>
      <c r="X1947" s="7">
        <f t="shared" si="582"/>
        <v>2718.6000000000004</v>
      </c>
      <c r="Y1947" s="7">
        <f t="shared" si="578"/>
        <v>6527.4</v>
      </c>
      <c r="Z1947" s="7">
        <f t="shared" si="588"/>
        <v>41866.940125000001</v>
      </c>
      <c r="AA1947" s="7" t="s">
        <v>225</v>
      </c>
      <c r="AB1947" s="7">
        <v>2022</v>
      </c>
    </row>
    <row r="1948" spans="1:28" x14ac:dyDescent="0.25">
      <c r="A1948" s="7">
        <v>68</v>
      </c>
      <c r="B1948" s="7" t="s">
        <v>179</v>
      </c>
      <c r="C1948" s="7" t="s">
        <v>103</v>
      </c>
      <c r="D1948" s="7" t="s">
        <v>800</v>
      </c>
      <c r="E1948" s="7" t="s">
        <v>32</v>
      </c>
      <c r="F1948" s="7" t="s">
        <v>100</v>
      </c>
      <c r="G1948" s="7">
        <v>30000</v>
      </c>
      <c r="H1948" s="7">
        <f t="shared" si="589"/>
        <v>28227</v>
      </c>
      <c r="I1948" s="7">
        <f t="shared" si="590"/>
        <v>861</v>
      </c>
      <c r="J1948" s="7">
        <f t="shared" si="583"/>
        <v>2130</v>
      </c>
      <c r="K1948" s="7">
        <f t="shared" si="584"/>
        <v>330.00000000000006</v>
      </c>
      <c r="L1948" s="7">
        <f t="shared" si="585"/>
        <v>912</v>
      </c>
      <c r="M1948" s="7">
        <f t="shared" si="586"/>
        <v>2127</v>
      </c>
      <c r="N1948" s="7">
        <v>0</v>
      </c>
      <c r="O1948" s="7">
        <f t="shared" si="581"/>
        <v>6360</v>
      </c>
      <c r="P1948" s="7">
        <v>25</v>
      </c>
      <c r="Q1948" s="7">
        <v>1000</v>
      </c>
      <c r="R1948" s="7">
        <v>0</v>
      </c>
      <c r="S1948" s="7">
        <v>0</v>
      </c>
      <c r="T1948" s="7">
        <v>100</v>
      </c>
      <c r="U1948" s="7">
        <f t="shared" si="587"/>
        <v>0</v>
      </c>
      <c r="V1948" s="7">
        <v>0</v>
      </c>
      <c r="W1948" s="7">
        <f t="shared" si="580"/>
        <v>1125</v>
      </c>
      <c r="X1948" s="7">
        <f t="shared" si="582"/>
        <v>1773</v>
      </c>
      <c r="Y1948" s="7">
        <f t="shared" si="578"/>
        <v>4257</v>
      </c>
      <c r="Z1948" s="7">
        <f t="shared" si="588"/>
        <v>27102</v>
      </c>
      <c r="AA1948" s="7" t="s">
        <v>225</v>
      </c>
      <c r="AB1948" s="7">
        <v>2022</v>
      </c>
    </row>
    <row r="1949" spans="1:28" x14ac:dyDescent="0.25">
      <c r="A1949" s="7">
        <v>69</v>
      </c>
      <c r="B1949" s="7" t="s">
        <v>180</v>
      </c>
      <c r="C1949" s="7" t="s">
        <v>103</v>
      </c>
      <c r="D1949" s="7" t="s">
        <v>22</v>
      </c>
      <c r="E1949" s="7" t="s">
        <v>32</v>
      </c>
      <c r="F1949" s="7" t="s">
        <v>100</v>
      </c>
      <c r="G1949" s="7">
        <v>36000</v>
      </c>
      <c r="H1949" s="7">
        <f t="shared" si="589"/>
        <v>32522.28</v>
      </c>
      <c r="I1949" s="7">
        <f t="shared" si="590"/>
        <v>1033.2</v>
      </c>
      <c r="J1949" s="7">
        <f t="shared" si="583"/>
        <v>2555.9999999999995</v>
      </c>
      <c r="K1949" s="7">
        <f t="shared" si="584"/>
        <v>396.00000000000006</v>
      </c>
      <c r="L1949" s="7">
        <f t="shared" si="585"/>
        <v>1094.4000000000001</v>
      </c>
      <c r="M1949" s="7">
        <f t="shared" si="586"/>
        <v>2552.4</v>
      </c>
      <c r="N1949" s="7">
        <v>1350.12</v>
      </c>
      <c r="O1949" s="7">
        <f t="shared" si="581"/>
        <v>8982.119999999999</v>
      </c>
      <c r="P1949" s="7">
        <v>25</v>
      </c>
      <c r="Q1949" s="7">
        <v>0</v>
      </c>
      <c r="R1949" s="7">
        <v>1103.3</v>
      </c>
      <c r="S1949" s="7">
        <v>1195.92</v>
      </c>
      <c r="T1949" s="7">
        <v>100</v>
      </c>
      <c r="U1949" s="7">
        <f t="shared" si="587"/>
        <v>0</v>
      </c>
      <c r="V1949" s="7">
        <v>0</v>
      </c>
      <c r="W1949" s="7">
        <f t="shared" si="580"/>
        <v>2424.2200000000003</v>
      </c>
      <c r="X1949" s="7">
        <f t="shared" si="582"/>
        <v>3477.7200000000003</v>
      </c>
      <c r="Y1949" s="7">
        <f t="shared" si="578"/>
        <v>5108.3999999999996</v>
      </c>
      <c r="Z1949" s="7">
        <f t="shared" si="588"/>
        <v>30098.059999999998</v>
      </c>
      <c r="AA1949" s="7" t="s">
        <v>225</v>
      </c>
      <c r="AB1949" s="7">
        <v>2022</v>
      </c>
    </row>
    <row r="1950" spans="1:28" x14ac:dyDescent="0.25">
      <c r="A1950" s="7">
        <v>70</v>
      </c>
      <c r="B1950" s="7" t="s">
        <v>181</v>
      </c>
      <c r="C1950" s="7" t="s">
        <v>103</v>
      </c>
      <c r="D1950" s="7" t="s">
        <v>6</v>
      </c>
      <c r="E1950" s="7" t="s">
        <v>52</v>
      </c>
      <c r="F1950" s="7" t="s">
        <v>100</v>
      </c>
      <c r="G1950" s="7">
        <v>36000</v>
      </c>
      <c r="H1950" s="7">
        <f t="shared" si="589"/>
        <v>33872.400000000001</v>
      </c>
      <c r="I1950" s="7">
        <f t="shared" si="590"/>
        <v>1033.2</v>
      </c>
      <c r="J1950" s="7">
        <f t="shared" si="583"/>
        <v>2555.9999999999995</v>
      </c>
      <c r="K1950" s="7">
        <f t="shared" si="584"/>
        <v>396.00000000000006</v>
      </c>
      <c r="L1950" s="7">
        <f t="shared" si="585"/>
        <v>1094.4000000000001</v>
      </c>
      <c r="M1950" s="7">
        <f t="shared" si="586"/>
        <v>2552.4</v>
      </c>
      <c r="N1950" s="7">
        <v>0</v>
      </c>
      <c r="O1950" s="7">
        <f t="shared" si="581"/>
        <v>7632</v>
      </c>
      <c r="P1950" s="7">
        <v>25</v>
      </c>
      <c r="Q1950" s="7">
        <v>0</v>
      </c>
      <c r="R1950" s="7">
        <v>902.7</v>
      </c>
      <c r="S1950" s="7">
        <v>797.28</v>
      </c>
      <c r="T1950" s="7">
        <v>100</v>
      </c>
      <c r="U1950" s="7">
        <f t="shared" si="587"/>
        <v>0</v>
      </c>
      <c r="V1950" s="7">
        <v>0</v>
      </c>
      <c r="W1950" s="7">
        <f t="shared" si="580"/>
        <v>1824.98</v>
      </c>
      <c r="X1950" s="7">
        <f t="shared" si="582"/>
        <v>2127.6000000000004</v>
      </c>
      <c r="Y1950" s="7">
        <f t="shared" si="578"/>
        <v>5108.3999999999996</v>
      </c>
      <c r="Z1950" s="7">
        <f t="shared" si="588"/>
        <v>32047.42</v>
      </c>
      <c r="AA1950" s="7" t="s">
        <v>225</v>
      </c>
      <c r="AB1950" s="7">
        <v>2022</v>
      </c>
    </row>
    <row r="1951" spans="1:28" x14ac:dyDescent="0.25">
      <c r="A1951" s="7">
        <v>71</v>
      </c>
      <c r="B1951" s="7" t="s">
        <v>182</v>
      </c>
      <c r="C1951" s="7" t="s">
        <v>103</v>
      </c>
      <c r="D1951" s="7" t="s">
        <v>793</v>
      </c>
      <c r="E1951" s="7" t="s">
        <v>52</v>
      </c>
      <c r="F1951" s="7" t="s">
        <v>100</v>
      </c>
      <c r="G1951" s="7">
        <v>20000</v>
      </c>
      <c r="H1951" s="7">
        <f t="shared" si="589"/>
        <v>18818</v>
      </c>
      <c r="I1951" s="7">
        <f t="shared" si="590"/>
        <v>574</v>
      </c>
      <c r="J1951" s="7">
        <f t="shared" si="583"/>
        <v>1419.9999999999998</v>
      </c>
      <c r="K1951" s="7">
        <f t="shared" si="584"/>
        <v>220.00000000000003</v>
      </c>
      <c r="L1951" s="7">
        <f t="shared" si="585"/>
        <v>608</v>
      </c>
      <c r="M1951" s="7">
        <f t="shared" si="586"/>
        <v>1418</v>
      </c>
      <c r="N1951" s="7">
        <v>0</v>
      </c>
      <c r="O1951" s="7">
        <f t="shared" si="581"/>
        <v>4240</v>
      </c>
      <c r="P1951" s="7">
        <v>25</v>
      </c>
      <c r="Q1951" s="7">
        <v>0</v>
      </c>
      <c r="R1951" s="7">
        <v>0</v>
      </c>
      <c r="S1951" s="7">
        <v>0</v>
      </c>
      <c r="T1951" s="7">
        <v>100</v>
      </c>
      <c r="U1951" s="7">
        <f t="shared" si="587"/>
        <v>0</v>
      </c>
      <c r="V1951" s="7">
        <v>0</v>
      </c>
      <c r="W1951" s="7">
        <f t="shared" si="580"/>
        <v>125</v>
      </c>
      <c r="X1951" s="7">
        <v>1182</v>
      </c>
      <c r="Y1951" s="7">
        <f t="shared" si="578"/>
        <v>2838</v>
      </c>
      <c r="Z1951" s="7">
        <f t="shared" si="588"/>
        <v>18693</v>
      </c>
      <c r="AA1951" s="7" t="s">
        <v>225</v>
      </c>
      <c r="AB1951" s="7">
        <v>2022</v>
      </c>
    </row>
    <row r="1952" spans="1:28" x14ac:dyDescent="0.25">
      <c r="A1952" s="7">
        <v>72</v>
      </c>
      <c r="B1952" s="7" t="s">
        <v>183</v>
      </c>
      <c r="C1952" s="7" t="s">
        <v>103</v>
      </c>
      <c r="D1952" s="7" t="s">
        <v>22</v>
      </c>
      <c r="E1952" s="7" t="s">
        <v>52</v>
      </c>
      <c r="F1952" s="7" t="s">
        <v>100</v>
      </c>
      <c r="G1952" s="7">
        <v>36000</v>
      </c>
      <c r="H1952" s="7">
        <f t="shared" si="589"/>
        <v>33872.400000000001</v>
      </c>
      <c r="I1952" s="7">
        <f t="shared" si="590"/>
        <v>1033.2</v>
      </c>
      <c r="J1952" s="7">
        <f t="shared" si="583"/>
        <v>2555.9999999999995</v>
      </c>
      <c r="K1952" s="7">
        <f t="shared" si="584"/>
        <v>396.00000000000006</v>
      </c>
      <c r="L1952" s="7">
        <f t="shared" si="585"/>
        <v>1094.4000000000001</v>
      </c>
      <c r="M1952" s="7">
        <f t="shared" si="586"/>
        <v>2552.4</v>
      </c>
      <c r="N1952" s="7">
        <v>0</v>
      </c>
      <c r="O1952" s="7">
        <f t="shared" si="581"/>
        <v>7632</v>
      </c>
      <c r="P1952" s="7">
        <v>25</v>
      </c>
      <c r="Q1952" s="7">
        <v>0</v>
      </c>
      <c r="R1952" s="7">
        <v>1103.3</v>
      </c>
      <c r="S1952" s="7">
        <v>797.28</v>
      </c>
      <c r="T1952" s="7">
        <v>100</v>
      </c>
      <c r="U1952" s="7">
        <f t="shared" si="587"/>
        <v>0</v>
      </c>
      <c r="V1952" s="7">
        <v>0</v>
      </c>
      <c r="W1952" s="7">
        <f t="shared" si="580"/>
        <v>2025.58</v>
      </c>
      <c r="X1952" s="7">
        <f t="shared" ref="X1952:X1958" si="591">+I1952+L1952+N1952</f>
        <v>2127.6000000000004</v>
      </c>
      <c r="Y1952" s="7">
        <f t="shared" si="578"/>
        <v>5108.3999999999996</v>
      </c>
      <c r="Z1952" s="7">
        <f t="shared" si="588"/>
        <v>31846.82</v>
      </c>
      <c r="AA1952" s="7" t="s">
        <v>225</v>
      </c>
      <c r="AB1952" s="7">
        <v>2022</v>
      </c>
    </row>
    <row r="1953" spans="1:28" x14ac:dyDescent="0.25">
      <c r="A1953" s="7">
        <v>73</v>
      </c>
      <c r="B1953" s="7" t="s">
        <v>185</v>
      </c>
      <c r="C1953" s="7" t="s">
        <v>103</v>
      </c>
      <c r="D1953" s="7" t="s">
        <v>22</v>
      </c>
      <c r="E1953" s="7" t="s">
        <v>789</v>
      </c>
      <c r="F1953" s="7" t="s">
        <v>100</v>
      </c>
      <c r="G1953" s="7">
        <v>46000</v>
      </c>
      <c r="H1953" s="7">
        <f t="shared" si="589"/>
        <v>43281.4</v>
      </c>
      <c r="I1953" s="7">
        <f t="shared" si="590"/>
        <v>1320.2</v>
      </c>
      <c r="J1953" s="7">
        <f t="shared" si="583"/>
        <v>3265.9999999999995</v>
      </c>
      <c r="K1953" s="7">
        <f t="shared" si="584"/>
        <v>506.00000000000006</v>
      </c>
      <c r="L1953" s="7">
        <f t="shared" si="585"/>
        <v>1398.4</v>
      </c>
      <c r="M1953" s="7">
        <f t="shared" si="586"/>
        <v>3261.4</v>
      </c>
      <c r="N1953" s="7">
        <v>0</v>
      </c>
      <c r="O1953" s="7">
        <f t="shared" si="581"/>
        <v>9752</v>
      </c>
      <c r="P1953" s="7">
        <v>25</v>
      </c>
      <c r="Q1953" s="7">
        <v>200</v>
      </c>
      <c r="R1953" s="7">
        <v>0</v>
      </c>
      <c r="S1953" s="7">
        <v>797.28</v>
      </c>
      <c r="T1953" s="7">
        <v>100</v>
      </c>
      <c r="U1953" s="7">
        <f t="shared" si="587"/>
        <v>1289.4598750000005</v>
      </c>
      <c r="V1953" s="7">
        <v>0</v>
      </c>
      <c r="W1953" s="7">
        <f t="shared" si="580"/>
        <v>2411.7398750000002</v>
      </c>
      <c r="X1953" s="7">
        <f t="shared" si="591"/>
        <v>2718.6000000000004</v>
      </c>
      <c r="Y1953" s="7">
        <f t="shared" si="578"/>
        <v>6527.4</v>
      </c>
      <c r="Z1953" s="7">
        <f t="shared" si="588"/>
        <v>40869.660125000002</v>
      </c>
      <c r="AA1953" s="7" t="s">
        <v>225</v>
      </c>
      <c r="AB1953" s="7">
        <v>2022</v>
      </c>
    </row>
    <row r="1954" spans="1:28" x14ac:dyDescent="0.25">
      <c r="A1954" s="7">
        <v>74</v>
      </c>
      <c r="B1954" s="7" t="s">
        <v>186</v>
      </c>
      <c r="C1954" s="7" t="s">
        <v>102</v>
      </c>
      <c r="D1954" s="7" t="s">
        <v>17</v>
      </c>
      <c r="E1954" s="7" t="s">
        <v>42</v>
      </c>
      <c r="F1954" s="7" t="s">
        <v>100</v>
      </c>
      <c r="G1954" s="7">
        <v>36000</v>
      </c>
      <c r="H1954" s="7">
        <f t="shared" si="589"/>
        <v>33872.400000000001</v>
      </c>
      <c r="I1954" s="7">
        <f t="shared" si="590"/>
        <v>1033.2</v>
      </c>
      <c r="J1954" s="7">
        <f t="shared" si="583"/>
        <v>2555.9999999999995</v>
      </c>
      <c r="K1954" s="7">
        <f t="shared" si="584"/>
        <v>396.00000000000006</v>
      </c>
      <c r="L1954" s="7">
        <f t="shared" si="585"/>
        <v>1094.4000000000001</v>
      </c>
      <c r="M1954" s="7">
        <f t="shared" si="586"/>
        <v>2552.4</v>
      </c>
      <c r="N1954" s="7">
        <v>0</v>
      </c>
      <c r="O1954" s="7">
        <f t="shared" si="581"/>
        <v>7632</v>
      </c>
      <c r="P1954" s="7">
        <v>25</v>
      </c>
      <c r="Q1954" s="7">
        <v>0</v>
      </c>
      <c r="R1954" s="7">
        <v>852.55</v>
      </c>
      <c r="S1954" s="7">
        <v>398.64</v>
      </c>
      <c r="T1954" s="7">
        <v>100</v>
      </c>
      <c r="U1954" s="7">
        <f t="shared" si="587"/>
        <v>0</v>
      </c>
      <c r="V1954" s="7">
        <v>0</v>
      </c>
      <c r="W1954" s="7">
        <f t="shared" si="580"/>
        <v>1376.19</v>
      </c>
      <c r="X1954" s="7">
        <f t="shared" si="591"/>
        <v>2127.6000000000004</v>
      </c>
      <c r="Y1954" s="7">
        <f t="shared" si="578"/>
        <v>5108.3999999999996</v>
      </c>
      <c r="Z1954" s="7">
        <f t="shared" si="588"/>
        <v>32496.21</v>
      </c>
      <c r="AA1954" s="7" t="s">
        <v>225</v>
      </c>
      <c r="AB1954" s="7">
        <v>2022</v>
      </c>
    </row>
    <row r="1955" spans="1:28" x14ac:dyDescent="0.25">
      <c r="A1955" s="7">
        <v>75</v>
      </c>
      <c r="B1955" s="7" t="s">
        <v>188</v>
      </c>
      <c r="C1955" s="7" t="s">
        <v>102</v>
      </c>
      <c r="D1955" s="7" t="s">
        <v>10</v>
      </c>
      <c r="E1955" s="7" t="s">
        <v>33</v>
      </c>
      <c r="F1955" s="7" t="s">
        <v>100</v>
      </c>
      <c r="G1955" s="7">
        <v>36000</v>
      </c>
      <c r="H1955" s="7">
        <f t="shared" si="589"/>
        <v>31172.16</v>
      </c>
      <c r="I1955" s="7">
        <f t="shared" si="590"/>
        <v>1033.2</v>
      </c>
      <c r="J1955" s="7">
        <f t="shared" si="583"/>
        <v>2555.9999999999995</v>
      </c>
      <c r="K1955" s="7">
        <f t="shared" si="584"/>
        <v>396.00000000000006</v>
      </c>
      <c r="L1955" s="7">
        <f t="shared" si="585"/>
        <v>1094.4000000000001</v>
      </c>
      <c r="M1955" s="7">
        <f t="shared" si="586"/>
        <v>2552.4</v>
      </c>
      <c r="N1955" s="7">
        <f>1350.12*2</f>
        <v>2700.24</v>
      </c>
      <c r="O1955" s="7">
        <f t="shared" si="581"/>
        <v>10332.24</v>
      </c>
      <c r="P1955" s="7">
        <v>25</v>
      </c>
      <c r="Q1955" s="7">
        <v>0</v>
      </c>
      <c r="R1955" s="7">
        <v>1053.1500000000001</v>
      </c>
      <c r="S1955" s="7">
        <v>1195.92</v>
      </c>
      <c r="T1955" s="7">
        <v>100</v>
      </c>
      <c r="U1955" s="7">
        <f t="shared" si="587"/>
        <v>0</v>
      </c>
      <c r="V1955" s="7">
        <v>0</v>
      </c>
      <c r="W1955" s="7">
        <f t="shared" si="580"/>
        <v>2374.0700000000002</v>
      </c>
      <c r="X1955" s="7">
        <f t="shared" si="591"/>
        <v>4827.84</v>
      </c>
      <c r="Y1955" s="7">
        <f t="shared" si="578"/>
        <v>5108.3999999999996</v>
      </c>
      <c r="Z1955" s="7">
        <f t="shared" si="588"/>
        <v>28798.09</v>
      </c>
      <c r="AA1955" s="7" t="s">
        <v>225</v>
      </c>
      <c r="AB1955" s="7">
        <v>2022</v>
      </c>
    </row>
    <row r="1956" spans="1:28" x14ac:dyDescent="0.25">
      <c r="A1956" s="7">
        <v>76</v>
      </c>
      <c r="B1956" s="7" t="s">
        <v>190</v>
      </c>
      <c r="C1956" s="7" t="s">
        <v>102</v>
      </c>
      <c r="D1956" s="7" t="s">
        <v>801</v>
      </c>
      <c r="E1956" s="7" t="s">
        <v>38</v>
      </c>
      <c r="F1956" s="7" t="s">
        <v>100</v>
      </c>
      <c r="G1956" s="7">
        <v>36000</v>
      </c>
      <c r="H1956" s="7">
        <f t="shared" si="589"/>
        <v>33872.400000000001</v>
      </c>
      <c r="I1956" s="7">
        <f t="shared" si="590"/>
        <v>1033.2</v>
      </c>
      <c r="J1956" s="7">
        <f t="shared" si="583"/>
        <v>2555.9999999999995</v>
      </c>
      <c r="K1956" s="7">
        <f t="shared" si="584"/>
        <v>396.00000000000006</v>
      </c>
      <c r="L1956" s="7">
        <f t="shared" si="585"/>
        <v>1094.4000000000001</v>
      </c>
      <c r="M1956" s="7">
        <f t="shared" si="586"/>
        <v>2552.4</v>
      </c>
      <c r="N1956" s="7">
        <v>0</v>
      </c>
      <c r="O1956" s="7">
        <f t="shared" si="581"/>
        <v>7632</v>
      </c>
      <c r="P1956" s="7">
        <v>25</v>
      </c>
      <c r="Q1956" s="7">
        <v>6490.89</v>
      </c>
      <c r="R1956" s="7">
        <v>1103.3</v>
      </c>
      <c r="S1956" s="7">
        <v>398.64</v>
      </c>
      <c r="T1956" s="7">
        <v>100</v>
      </c>
      <c r="U1956" s="7">
        <f t="shared" si="587"/>
        <v>0</v>
      </c>
      <c r="V1956" s="7">
        <v>0</v>
      </c>
      <c r="W1956" s="7">
        <f t="shared" si="580"/>
        <v>8117.8300000000008</v>
      </c>
      <c r="X1956" s="7">
        <f t="shared" si="591"/>
        <v>2127.6000000000004</v>
      </c>
      <c r="Y1956" s="7">
        <f t="shared" si="578"/>
        <v>5108.3999999999996</v>
      </c>
      <c r="Z1956" s="7">
        <f t="shared" si="588"/>
        <v>25754.57</v>
      </c>
      <c r="AA1956" s="7" t="s">
        <v>225</v>
      </c>
      <c r="AB1956" s="7">
        <v>2022</v>
      </c>
    </row>
    <row r="1957" spans="1:28" x14ac:dyDescent="0.25">
      <c r="A1957" s="7">
        <v>77</v>
      </c>
      <c r="B1957" s="7" t="s">
        <v>802</v>
      </c>
      <c r="C1957" s="7" t="s">
        <v>103</v>
      </c>
      <c r="D1957" s="7" t="s">
        <v>22</v>
      </c>
      <c r="E1957" s="7" t="s">
        <v>54</v>
      </c>
      <c r="F1957" s="7" t="s">
        <v>100</v>
      </c>
      <c r="G1957" s="7">
        <v>30000</v>
      </c>
      <c r="H1957" s="7">
        <f t="shared" si="589"/>
        <v>28227</v>
      </c>
      <c r="I1957" s="7">
        <f t="shared" si="590"/>
        <v>861</v>
      </c>
      <c r="J1957" s="7">
        <f t="shared" si="583"/>
        <v>2130</v>
      </c>
      <c r="K1957" s="7">
        <f t="shared" si="584"/>
        <v>330.00000000000006</v>
      </c>
      <c r="L1957" s="7">
        <f t="shared" si="585"/>
        <v>912</v>
      </c>
      <c r="M1957" s="7">
        <f t="shared" si="586"/>
        <v>2127</v>
      </c>
      <c r="N1957" s="7">
        <v>0</v>
      </c>
      <c r="O1957" s="7">
        <f t="shared" si="581"/>
        <v>6360</v>
      </c>
      <c r="P1957" s="7">
        <v>25</v>
      </c>
      <c r="Q1957" s="7">
        <v>0</v>
      </c>
      <c r="R1957" s="7">
        <v>0</v>
      </c>
      <c r="S1957" s="7">
        <v>0</v>
      </c>
      <c r="T1957" s="7">
        <v>100</v>
      </c>
      <c r="U1957" s="7">
        <f t="shared" si="587"/>
        <v>0</v>
      </c>
      <c r="V1957" s="7">
        <v>0</v>
      </c>
      <c r="W1957" s="7">
        <f t="shared" si="580"/>
        <v>125</v>
      </c>
      <c r="X1957" s="7">
        <f t="shared" si="591"/>
        <v>1773</v>
      </c>
      <c r="Y1957" s="7">
        <f t="shared" si="578"/>
        <v>4257</v>
      </c>
      <c r="Z1957" s="7">
        <f t="shared" si="588"/>
        <v>28102</v>
      </c>
      <c r="AA1957" s="7" t="s">
        <v>225</v>
      </c>
      <c r="AB1957" s="7">
        <v>2022</v>
      </c>
    </row>
    <row r="1958" spans="1:28" x14ac:dyDescent="0.25">
      <c r="A1958" s="7">
        <v>78</v>
      </c>
      <c r="B1958" s="7" t="s">
        <v>193</v>
      </c>
      <c r="C1958" s="7" t="s">
        <v>103</v>
      </c>
      <c r="D1958" s="7" t="s">
        <v>22</v>
      </c>
      <c r="E1958" s="7" t="s">
        <v>54</v>
      </c>
      <c r="F1958" s="7" t="s">
        <v>100</v>
      </c>
      <c r="G1958" s="7">
        <v>30000</v>
      </c>
      <c r="H1958" s="7">
        <f t="shared" si="589"/>
        <v>26876.880000000001</v>
      </c>
      <c r="I1958" s="7">
        <f t="shared" si="590"/>
        <v>861</v>
      </c>
      <c r="J1958" s="7">
        <f t="shared" si="583"/>
        <v>2130</v>
      </c>
      <c r="K1958" s="7">
        <f t="shared" si="584"/>
        <v>330.00000000000006</v>
      </c>
      <c r="L1958" s="7">
        <f t="shared" si="585"/>
        <v>912</v>
      </c>
      <c r="M1958" s="7">
        <f t="shared" si="586"/>
        <v>2127</v>
      </c>
      <c r="N1958" s="7">
        <v>1350.12</v>
      </c>
      <c r="O1958" s="7">
        <f t="shared" si="581"/>
        <v>7710.12</v>
      </c>
      <c r="P1958" s="7">
        <v>25</v>
      </c>
      <c r="Q1958" s="7">
        <v>200</v>
      </c>
      <c r="R1958" s="7">
        <v>0</v>
      </c>
      <c r="S1958" s="7">
        <v>0</v>
      </c>
      <c r="T1958" s="7">
        <v>100</v>
      </c>
      <c r="U1958" s="7">
        <f t="shared" si="587"/>
        <v>0</v>
      </c>
      <c r="V1958" s="7">
        <v>0</v>
      </c>
      <c r="W1958" s="7">
        <f t="shared" si="580"/>
        <v>325</v>
      </c>
      <c r="X1958" s="7">
        <f t="shared" si="591"/>
        <v>3123.12</v>
      </c>
      <c r="Y1958" s="7">
        <f t="shared" si="578"/>
        <v>4257</v>
      </c>
      <c r="Z1958" s="7">
        <f t="shared" si="588"/>
        <v>26551.88</v>
      </c>
      <c r="AA1958" s="7" t="s">
        <v>225</v>
      </c>
      <c r="AB1958" s="7">
        <v>2022</v>
      </c>
    </row>
    <row r="1959" spans="1:28" x14ac:dyDescent="0.25">
      <c r="A1959" s="7">
        <v>79</v>
      </c>
      <c r="B1959" s="7" t="s">
        <v>197</v>
      </c>
      <c r="C1959" s="7" t="s">
        <v>103</v>
      </c>
      <c r="D1959" s="7" t="s">
        <v>94</v>
      </c>
      <c r="E1959" s="7" t="s">
        <v>54</v>
      </c>
      <c r="F1959" s="7" t="s">
        <v>100</v>
      </c>
      <c r="G1959" s="7">
        <v>20000</v>
      </c>
      <c r="H1959" s="7">
        <f t="shared" si="589"/>
        <v>18818</v>
      </c>
      <c r="I1959" s="7">
        <f t="shared" si="590"/>
        <v>574</v>
      </c>
      <c r="J1959" s="7">
        <f t="shared" si="583"/>
        <v>1419.9999999999998</v>
      </c>
      <c r="K1959" s="7">
        <f t="shared" si="584"/>
        <v>220.00000000000003</v>
      </c>
      <c r="L1959" s="7">
        <f t="shared" si="585"/>
        <v>608</v>
      </c>
      <c r="M1959" s="7">
        <f t="shared" si="586"/>
        <v>1418</v>
      </c>
      <c r="N1959" s="7">
        <v>0</v>
      </c>
      <c r="O1959" s="7">
        <f t="shared" si="581"/>
        <v>4240</v>
      </c>
      <c r="P1959" s="7">
        <v>25</v>
      </c>
      <c r="Q1959" s="7">
        <v>0</v>
      </c>
      <c r="R1959" s="7">
        <v>0</v>
      </c>
      <c r="S1959" s="7">
        <v>0</v>
      </c>
      <c r="T1959" s="7">
        <v>100</v>
      </c>
      <c r="U1959" s="7">
        <f t="shared" si="587"/>
        <v>0</v>
      </c>
      <c r="V1959" s="7">
        <v>0</v>
      </c>
      <c r="W1959" s="7">
        <f t="shared" si="580"/>
        <v>125</v>
      </c>
      <c r="X1959" s="7">
        <v>1182</v>
      </c>
      <c r="Y1959" s="7">
        <f t="shared" si="578"/>
        <v>2838</v>
      </c>
      <c r="Z1959" s="7">
        <f t="shared" si="588"/>
        <v>18693</v>
      </c>
      <c r="AA1959" s="7" t="s">
        <v>225</v>
      </c>
      <c r="AB1959" s="7">
        <v>2022</v>
      </c>
    </row>
    <row r="1960" spans="1:28" x14ac:dyDescent="0.25">
      <c r="A1960" s="7">
        <v>80</v>
      </c>
      <c r="B1960" s="7" t="s">
        <v>198</v>
      </c>
      <c r="C1960" s="7" t="s">
        <v>103</v>
      </c>
      <c r="D1960" s="7" t="s">
        <v>22</v>
      </c>
      <c r="E1960" s="7" t="s">
        <v>54</v>
      </c>
      <c r="F1960" s="7" t="s">
        <v>100</v>
      </c>
      <c r="G1960" s="7">
        <v>30000</v>
      </c>
      <c r="H1960" s="7">
        <f t="shared" si="589"/>
        <v>28227</v>
      </c>
      <c r="I1960" s="7">
        <f t="shared" si="590"/>
        <v>861</v>
      </c>
      <c r="J1960" s="7">
        <f t="shared" si="583"/>
        <v>2130</v>
      </c>
      <c r="K1960" s="7">
        <f t="shared" si="584"/>
        <v>330.00000000000006</v>
      </c>
      <c r="L1960" s="7">
        <f t="shared" si="585"/>
        <v>912</v>
      </c>
      <c r="M1960" s="7">
        <f t="shared" si="586"/>
        <v>2127</v>
      </c>
      <c r="N1960" s="7">
        <v>0</v>
      </c>
      <c r="O1960" s="7">
        <f t="shared" si="581"/>
        <v>6360</v>
      </c>
      <c r="P1960" s="7">
        <v>25</v>
      </c>
      <c r="Q1960" s="7">
        <v>2000</v>
      </c>
      <c r="R1960" s="7">
        <v>0</v>
      </c>
      <c r="S1960" s="7">
        <v>0</v>
      </c>
      <c r="T1960" s="7">
        <v>100</v>
      </c>
      <c r="U1960" s="7">
        <f t="shared" si="587"/>
        <v>0</v>
      </c>
      <c r="V1960" s="7">
        <v>0</v>
      </c>
      <c r="W1960" s="7">
        <f t="shared" si="580"/>
        <v>2125</v>
      </c>
      <c r="X1960" s="7">
        <f t="shared" ref="X1960:X1972" si="592">+I1960+L1960+N1960</f>
        <v>1773</v>
      </c>
      <c r="Y1960" s="7">
        <f t="shared" si="578"/>
        <v>4257</v>
      </c>
      <c r="Z1960" s="7">
        <f t="shared" si="588"/>
        <v>26102</v>
      </c>
      <c r="AA1960" s="7" t="s">
        <v>225</v>
      </c>
      <c r="AB1960" s="7">
        <v>2022</v>
      </c>
    </row>
    <row r="1961" spans="1:28" x14ac:dyDescent="0.25">
      <c r="A1961" s="7">
        <v>81</v>
      </c>
      <c r="B1961" s="7" t="s">
        <v>199</v>
      </c>
      <c r="C1961" s="7" t="s">
        <v>103</v>
      </c>
      <c r="D1961" s="7" t="s">
        <v>10</v>
      </c>
      <c r="E1961" s="7" t="s">
        <v>54</v>
      </c>
      <c r="F1961" s="7" t="s">
        <v>100</v>
      </c>
      <c r="G1961" s="7">
        <v>30000</v>
      </c>
      <c r="H1961" s="7">
        <f t="shared" si="589"/>
        <v>28227</v>
      </c>
      <c r="I1961" s="7">
        <f t="shared" si="590"/>
        <v>861</v>
      </c>
      <c r="J1961" s="7">
        <f t="shared" si="583"/>
        <v>2130</v>
      </c>
      <c r="K1961" s="7">
        <f t="shared" si="584"/>
        <v>330.00000000000006</v>
      </c>
      <c r="L1961" s="7">
        <f t="shared" si="585"/>
        <v>912</v>
      </c>
      <c r="M1961" s="7">
        <f t="shared" si="586"/>
        <v>2127</v>
      </c>
      <c r="N1961" s="7">
        <v>0</v>
      </c>
      <c r="O1961" s="7">
        <f t="shared" si="581"/>
        <v>6360</v>
      </c>
      <c r="P1961" s="7">
        <v>25</v>
      </c>
      <c r="Q1961" s="7">
        <v>0</v>
      </c>
      <c r="R1961" s="7">
        <v>0</v>
      </c>
      <c r="S1961" s="7">
        <v>0</v>
      </c>
      <c r="T1961" s="7">
        <v>100</v>
      </c>
      <c r="U1961" s="7">
        <f t="shared" si="587"/>
        <v>0</v>
      </c>
      <c r="V1961" s="7">
        <v>0</v>
      </c>
      <c r="W1961" s="7">
        <f t="shared" si="580"/>
        <v>125</v>
      </c>
      <c r="X1961" s="7">
        <f t="shared" si="592"/>
        <v>1773</v>
      </c>
      <c r="Y1961" s="7">
        <f t="shared" si="578"/>
        <v>4257</v>
      </c>
      <c r="Z1961" s="7">
        <f t="shared" si="588"/>
        <v>28102</v>
      </c>
      <c r="AA1961" s="7" t="s">
        <v>225</v>
      </c>
      <c r="AB1961" s="7">
        <v>2022</v>
      </c>
    </row>
    <row r="1962" spans="1:28" x14ac:dyDescent="0.25">
      <c r="A1962" s="7">
        <v>82</v>
      </c>
      <c r="B1962" s="7" t="s">
        <v>200</v>
      </c>
      <c r="C1962" s="7" t="s">
        <v>103</v>
      </c>
      <c r="D1962" s="7" t="s">
        <v>19</v>
      </c>
      <c r="E1962" s="7" t="s">
        <v>60</v>
      </c>
      <c r="F1962" s="7" t="s">
        <v>100</v>
      </c>
      <c r="G1962" s="7">
        <v>35000</v>
      </c>
      <c r="H1962" s="7">
        <f t="shared" si="589"/>
        <v>32931.5</v>
      </c>
      <c r="I1962" s="7">
        <f t="shared" si="590"/>
        <v>1004.5</v>
      </c>
      <c r="J1962" s="7">
        <f t="shared" si="583"/>
        <v>2485</v>
      </c>
      <c r="K1962" s="7">
        <f t="shared" si="584"/>
        <v>385.00000000000006</v>
      </c>
      <c r="L1962" s="7">
        <f t="shared" si="585"/>
        <v>1064</v>
      </c>
      <c r="M1962" s="7">
        <f t="shared" si="586"/>
        <v>2481.5</v>
      </c>
      <c r="N1962" s="7">
        <v>0</v>
      </c>
      <c r="O1962" s="7">
        <f t="shared" si="581"/>
        <v>7420</v>
      </c>
      <c r="P1962" s="7">
        <v>25</v>
      </c>
      <c r="Q1962" s="7">
        <v>6590.74</v>
      </c>
      <c r="R1962" s="7">
        <v>1003</v>
      </c>
      <c r="S1962" s="7">
        <v>1195.92</v>
      </c>
      <c r="T1962" s="7">
        <v>100</v>
      </c>
      <c r="U1962" s="7">
        <f t="shared" si="587"/>
        <v>0</v>
      </c>
      <c r="V1962" s="7">
        <v>0</v>
      </c>
      <c r="W1962" s="7">
        <f t="shared" si="580"/>
        <v>8914.66</v>
      </c>
      <c r="X1962" s="7">
        <f t="shared" si="592"/>
        <v>2068.5</v>
      </c>
      <c r="Y1962" s="7">
        <f t="shared" si="578"/>
        <v>4966.5</v>
      </c>
      <c r="Z1962" s="7">
        <f t="shared" si="588"/>
        <v>24016.84</v>
      </c>
      <c r="AA1962" s="7" t="s">
        <v>225</v>
      </c>
      <c r="AB1962" s="7">
        <v>2022</v>
      </c>
    </row>
    <row r="1963" spans="1:28" x14ac:dyDescent="0.25">
      <c r="A1963" s="7">
        <v>83</v>
      </c>
      <c r="B1963" s="7" t="s">
        <v>201</v>
      </c>
      <c r="C1963" s="7" t="s">
        <v>102</v>
      </c>
      <c r="D1963" s="7" t="s">
        <v>22</v>
      </c>
      <c r="E1963" s="7" t="s">
        <v>37</v>
      </c>
      <c r="F1963" s="7" t="s">
        <v>100</v>
      </c>
      <c r="G1963" s="7">
        <v>20000</v>
      </c>
      <c r="H1963" s="7">
        <f t="shared" si="589"/>
        <v>18818</v>
      </c>
      <c r="I1963" s="7">
        <f t="shared" si="590"/>
        <v>574</v>
      </c>
      <c r="J1963" s="7">
        <f t="shared" si="583"/>
        <v>1419.9999999999998</v>
      </c>
      <c r="K1963" s="7">
        <f t="shared" si="584"/>
        <v>220.00000000000003</v>
      </c>
      <c r="L1963" s="7">
        <f t="shared" si="585"/>
        <v>608</v>
      </c>
      <c r="M1963" s="7">
        <f t="shared" si="586"/>
        <v>1418</v>
      </c>
      <c r="N1963" s="7">
        <v>0</v>
      </c>
      <c r="O1963" s="7">
        <f t="shared" si="581"/>
        <v>4240</v>
      </c>
      <c r="P1963" s="7">
        <v>25</v>
      </c>
      <c r="Q1963" s="7">
        <v>1625.49</v>
      </c>
      <c r="R1963" s="7">
        <v>0</v>
      </c>
      <c r="S1963" s="7">
        <v>0</v>
      </c>
      <c r="T1963" s="7">
        <v>100</v>
      </c>
      <c r="U1963" s="7">
        <f t="shared" si="587"/>
        <v>0</v>
      </c>
      <c r="V1963" s="7">
        <v>0</v>
      </c>
      <c r="W1963" s="7">
        <f t="shared" si="580"/>
        <v>1750.49</v>
      </c>
      <c r="X1963" s="7">
        <f t="shared" si="592"/>
        <v>1182</v>
      </c>
      <c r="Y1963" s="7">
        <f t="shared" si="578"/>
        <v>2838</v>
      </c>
      <c r="Z1963" s="7">
        <f t="shared" si="588"/>
        <v>17067.510000000002</v>
      </c>
      <c r="AA1963" s="7" t="s">
        <v>225</v>
      </c>
      <c r="AB1963" s="7">
        <v>2022</v>
      </c>
    </row>
    <row r="1964" spans="1:28" x14ac:dyDescent="0.25">
      <c r="A1964" s="7">
        <v>84</v>
      </c>
      <c r="B1964" s="7" t="s">
        <v>202</v>
      </c>
      <c r="C1964" s="7" t="s">
        <v>102</v>
      </c>
      <c r="D1964" s="7" t="s">
        <v>22</v>
      </c>
      <c r="E1964" s="7" t="s">
        <v>37</v>
      </c>
      <c r="F1964" s="7" t="s">
        <v>100</v>
      </c>
      <c r="G1964" s="7">
        <v>20000</v>
      </c>
      <c r="H1964" s="7">
        <f t="shared" si="589"/>
        <v>18818</v>
      </c>
      <c r="I1964" s="7">
        <f t="shared" si="590"/>
        <v>574</v>
      </c>
      <c r="J1964" s="7">
        <f t="shared" si="583"/>
        <v>1419.9999999999998</v>
      </c>
      <c r="K1964" s="7">
        <f t="shared" si="584"/>
        <v>220.00000000000003</v>
      </c>
      <c r="L1964" s="7">
        <f t="shared" si="585"/>
        <v>608</v>
      </c>
      <c r="M1964" s="7">
        <f t="shared" si="586"/>
        <v>1418</v>
      </c>
      <c r="N1964" s="7">
        <v>0</v>
      </c>
      <c r="O1964" s="7">
        <f t="shared" si="581"/>
        <v>4240</v>
      </c>
      <c r="P1964" s="7">
        <v>25</v>
      </c>
      <c r="Q1964" s="7">
        <v>500</v>
      </c>
      <c r="R1964" s="7">
        <v>0</v>
      </c>
      <c r="S1964" s="7">
        <v>0</v>
      </c>
      <c r="T1964" s="7">
        <v>100</v>
      </c>
      <c r="U1964" s="7">
        <f t="shared" si="587"/>
        <v>0</v>
      </c>
      <c r="V1964" s="7">
        <v>0</v>
      </c>
      <c r="W1964" s="7">
        <f t="shared" si="580"/>
        <v>625</v>
      </c>
      <c r="X1964" s="7">
        <f t="shared" si="592"/>
        <v>1182</v>
      </c>
      <c r="Y1964" s="7">
        <f t="shared" si="578"/>
        <v>2838</v>
      </c>
      <c r="Z1964" s="7">
        <f t="shared" si="588"/>
        <v>18193</v>
      </c>
      <c r="AA1964" s="7" t="s">
        <v>225</v>
      </c>
      <c r="AB1964" s="7">
        <v>2022</v>
      </c>
    </row>
    <row r="1965" spans="1:28" x14ac:dyDescent="0.25">
      <c r="A1965" s="7">
        <v>85</v>
      </c>
      <c r="B1965" s="7" t="s">
        <v>203</v>
      </c>
      <c r="C1965" s="7" t="s">
        <v>102</v>
      </c>
      <c r="D1965" s="7" t="s">
        <v>6</v>
      </c>
      <c r="E1965" s="7" t="s">
        <v>37</v>
      </c>
      <c r="F1965" s="7" t="s">
        <v>100</v>
      </c>
      <c r="G1965" s="7">
        <v>15000</v>
      </c>
      <c r="H1965" s="7">
        <f t="shared" si="589"/>
        <v>14113.5</v>
      </c>
      <c r="I1965" s="7">
        <f t="shared" si="590"/>
        <v>430.5</v>
      </c>
      <c r="J1965" s="7">
        <f t="shared" si="583"/>
        <v>1065</v>
      </c>
      <c r="K1965" s="7">
        <f t="shared" si="584"/>
        <v>165.00000000000003</v>
      </c>
      <c r="L1965" s="7">
        <f t="shared" si="585"/>
        <v>456</v>
      </c>
      <c r="M1965" s="7">
        <f t="shared" si="586"/>
        <v>1063.5</v>
      </c>
      <c r="N1965" s="7">
        <v>0</v>
      </c>
      <c r="O1965" s="7">
        <f t="shared" si="581"/>
        <v>3180</v>
      </c>
      <c r="P1965" s="7">
        <v>25</v>
      </c>
      <c r="Q1965" s="7">
        <v>0</v>
      </c>
      <c r="R1965" s="7">
        <v>0</v>
      </c>
      <c r="S1965" s="7">
        <v>0</v>
      </c>
      <c r="T1965" s="7">
        <v>100</v>
      </c>
      <c r="U1965" s="7">
        <f t="shared" si="587"/>
        <v>0</v>
      </c>
      <c r="V1965" s="7">
        <v>0</v>
      </c>
      <c r="W1965" s="7">
        <f t="shared" si="580"/>
        <v>125</v>
      </c>
      <c r="X1965" s="7">
        <f t="shared" si="592"/>
        <v>886.5</v>
      </c>
      <c r="Y1965" s="7">
        <f t="shared" ref="Y1965:Y1972" si="593">+J1965+M1965</f>
        <v>2128.5</v>
      </c>
      <c r="Z1965" s="7">
        <f t="shared" si="588"/>
        <v>13988.5</v>
      </c>
      <c r="AA1965" s="7" t="s">
        <v>225</v>
      </c>
      <c r="AB1965" s="7">
        <v>2022</v>
      </c>
    </row>
    <row r="1966" spans="1:28" x14ac:dyDescent="0.25">
      <c r="A1966" s="7">
        <v>86</v>
      </c>
      <c r="B1966" s="7" t="s">
        <v>204</v>
      </c>
      <c r="C1966" s="7" t="s">
        <v>102</v>
      </c>
      <c r="D1966" s="7" t="s">
        <v>6</v>
      </c>
      <c r="E1966" s="7" t="s">
        <v>37</v>
      </c>
      <c r="F1966" s="7" t="s">
        <v>100</v>
      </c>
      <c r="G1966" s="7">
        <v>15000</v>
      </c>
      <c r="H1966" s="7">
        <f t="shared" si="589"/>
        <v>14113.5</v>
      </c>
      <c r="I1966" s="7">
        <f t="shared" si="590"/>
        <v>430.5</v>
      </c>
      <c r="J1966" s="7">
        <f t="shared" si="583"/>
        <v>1065</v>
      </c>
      <c r="K1966" s="7">
        <f t="shared" si="584"/>
        <v>165.00000000000003</v>
      </c>
      <c r="L1966" s="7">
        <f t="shared" si="585"/>
        <v>456</v>
      </c>
      <c r="M1966" s="7">
        <f t="shared" si="586"/>
        <v>1063.5</v>
      </c>
      <c r="N1966" s="7">
        <v>0</v>
      </c>
      <c r="O1966" s="7">
        <f t="shared" si="581"/>
        <v>3180</v>
      </c>
      <c r="P1966" s="7">
        <v>25</v>
      </c>
      <c r="Q1966" s="7">
        <v>0</v>
      </c>
      <c r="R1966" s="7">
        <v>0</v>
      </c>
      <c r="S1966" s="7">
        <v>0</v>
      </c>
      <c r="T1966" s="7">
        <v>100</v>
      </c>
      <c r="U1966" s="7">
        <f t="shared" si="587"/>
        <v>0</v>
      </c>
      <c r="V1966" s="7">
        <v>0</v>
      </c>
      <c r="W1966" s="7">
        <f t="shared" si="580"/>
        <v>125</v>
      </c>
      <c r="X1966" s="7">
        <f t="shared" si="592"/>
        <v>886.5</v>
      </c>
      <c r="Y1966" s="7">
        <f t="shared" si="593"/>
        <v>2128.5</v>
      </c>
      <c r="Z1966" s="7">
        <f t="shared" si="588"/>
        <v>13988.5</v>
      </c>
      <c r="AA1966" s="7" t="s">
        <v>225</v>
      </c>
      <c r="AB1966" s="7">
        <v>2022</v>
      </c>
    </row>
    <row r="1967" spans="1:28" x14ac:dyDescent="0.25">
      <c r="A1967" s="7">
        <v>87</v>
      </c>
      <c r="B1967" s="7" t="s">
        <v>205</v>
      </c>
      <c r="C1967" s="7" t="s">
        <v>102</v>
      </c>
      <c r="D1967" s="7" t="s">
        <v>6</v>
      </c>
      <c r="E1967" s="7" t="s">
        <v>37</v>
      </c>
      <c r="F1967" s="7" t="s">
        <v>100</v>
      </c>
      <c r="G1967" s="7">
        <v>15000</v>
      </c>
      <c r="H1967" s="7">
        <f t="shared" si="589"/>
        <v>14113.5</v>
      </c>
      <c r="I1967" s="7">
        <f t="shared" si="590"/>
        <v>430.5</v>
      </c>
      <c r="J1967" s="7">
        <f t="shared" si="583"/>
        <v>1065</v>
      </c>
      <c r="K1967" s="7">
        <f t="shared" si="584"/>
        <v>165.00000000000003</v>
      </c>
      <c r="L1967" s="7">
        <f t="shared" si="585"/>
        <v>456</v>
      </c>
      <c r="M1967" s="7">
        <f t="shared" si="586"/>
        <v>1063.5</v>
      </c>
      <c r="N1967" s="7">
        <v>0</v>
      </c>
      <c r="O1967" s="7">
        <f t="shared" si="581"/>
        <v>3180</v>
      </c>
      <c r="P1967" s="7">
        <v>25</v>
      </c>
      <c r="Q1967" s="7">
        <v>0</v>
      </c>
      <c r="R1967" s="7">
        <v>0</v>
      </c>
      <c r="S1967" s="7">
        <v>0</v>
      </c>
      <c r="T1967" s="7">
        <v>100</v>
      </c>
      <c r="U1967" s="7">
        <f t="shared" si="587"/>
        <v>0</v>
      </c>
      <c r="V1967" s="7">
        <v>0</v>
      </c>
      <c r="W1967" s="7">
        <f t="shared" si="580"/>
        <v>125</v>
      </c>
      <c r="X1967" s="7">
        <f t="shared" si="592"/>
        <v>886.5</v>
      </c>
      <c r="Y1967" s="7">
        <f t="shared" si="593"/>
        <v>2128.5</v>
      </c>
      <c r="Z1967" s="7">
        <f t="shared" si="588"/>
        <v>13988.5</v>
      </c>
      <c r="AA1967" s="7" t="s">
        <v>225</v>
      </c>
      <c r="AB1967" s="7">
        <v>2022</v>
      </c>
    </row>
    <row r="1968" spans="1:28" x14ac:dyDescent="0.25">
      <c r="A1968" s="7">
        <v>88</v>
      </c>
      <c r="B1968" s="7" t="s">
        <v>206</v>
      </c>
      <c r="C1968" s="7" t="s">
        <v>103</v>
      </c>
      <c r="D1968" s="7" t="s">
        <v>22</v>
      </c>
      <c r="E1968" s="7" t="s">
        <v>57</v>
      </c>
      <c r="F1968" s="7" t="s">
        <v>100</v>
      </c>
      <c r="G1968" s="7">
        <v>25000</v>
      </c>
      <c r="H1968" s="7">
        <f t="shared" si="589"/>
        <v>23522.5</v>
      </c>
      <c r="I1968" s="7">
        <f t="shared" si="590"/>
        <v>717.5</v>
      </c>
      <c r="J1968" s="7">
        <f t="shared" si="583"/>
        <v>1774.9999999999998</v>
      </c>
      <c r="K1968" s="7">
        <f t="shared" si="584"/>
        <v>275</v>
      </c>
      <c r="L1968" s="7">
        <f t="shared" si="585"/>
        <v>760</v>
      </c>
      <c r="M1968" s="7">
        <f t="shared" si="586"/>
        <v>1772.5000000000002</v>
      </c>
      <c r="N1968" s="7">
        <v>0</v>
      </c>
      <c r="O1968" s="7">
        <f t="shared" si="581"/>
        <v>5300</v>
      </c>
      <c r="P1968" s="7">
        <v>25</v>
      </c>
      <c r="Q1968" s="7">
        <v>5991.65</v>
      </c>
      <c r="R1968" s="7">
        <v>0</v>
      </c>
      <c r="S1968" s="7">
        <v>0</v>
      </c>
      <c r="T1968" s="7">
        <v>100</v>
      </c>
      <c r="U1968" s="7">
        <f t="shared" si="587"/>
        <v>0</v>
      </c>
      <c r="V1968" s="7">
        <v>0</v>
      </c>
      <c r="W1968" s="7">
        <f t="shared" si="580"/>
        <v>6116.65</v>
      </c>
      <c r="X1968" s="7">
        <f t="shared" si="592"/>
        <v>1477.5</v>
      </c>
      <c r="Y1968" s="7">
        <f t="shared" si="593"/>
        <v>3547.5</v>
      </c>
      <c r="Z1968" s="7">
        <f t="shared" si="588"/>
        <v>17405.849999999999</v>
      </c>
      <c r="AA1968" s="7" t="s">
        <v>225</v>
      </c>
      <c r="AB1968" s="7">
        <v>2022</v>
      </c>
    </row>
    <row r="1969" spans="1:28" x14ac:dyDescent="0.25">
      <c r="A1969" s="7">
        <v>89</v>
      </c>
      <c r="B1969" s="7" t="s">
        <v>207</v>
      </c>
      <c r="C1969" s="7" t="s">
        <v>103</v>
      </c>
      <c r="D1969" s="7" t="s">
        <v>6</v>
      </c>
      <c r="E1969" s="7" t="s">
        <v>28</v>
      </c>
      <c r="F1969" s="7" t="s">
        <v>100</v>
      </c>
      <c r="G1969" s="7">
        <v>25000</v>
      </c>
      <c r="H1969" s="7">
        <f t="shared" si="589"/>
        <v>23522.5</v>
      </c>
      <c r="I1969" s="7">
        <f t="shared" si="590"/>
        <v>717.5</v>
      </c>
      <c r="J1969" s="7">
        <f t="shared" si="583"/>
        <v>1774.9999999999998</v>
      </c>
      <c r="K1969" s="7">
        <f t="shared" si="584"/>
        <v>275</v>
      </c>
      <c r="L1969" s="7">
        <f t="shared" si="585"/>
        <v>760</v>
      </c>
      <c r="M1969" s="7">
        <f t="shared" si="586"/>
        <v>1772.5000000000002</v>
      </c>
      <c r="N1969" s="7">
        <v>0</v>
      </c>
      <c r="O1969" s="7">
        <f t="shared" si="581"/>
        <v>5300</v>
      </c>
      <c r="P1969" s="7">
        <v>25</v>
      </c>
      <c r="Q1969" s="7">
        <v>6140.97</v>
      </c>
      <c r="R1969" s="7">
        <v>0</v>
      </c>
      <c r="S1969" s="7">
        <v>0</v>
      </c>
      <c r="T1969" s="7">
        <v>100</v>
      </c>
      <c r="U1969" s="7">
        <f t="shared" si="587"/>
        <v>0</v>
      </c>
      <c r="V1969" s="7">
        <v>0</v>
      </c>
      <c r="W1969" s="7">
        <f t="shared" si="580"/>
        <v>6265.97</v>
      </c>
      <c r="X1969" s="7">
        <f t="shared" si="592"/>
        <v>1477.5</v>
      </c>
      <c r="Y1969" s="7">
        <f t="shared" si="593"/>
        <v>3547.5</v>
      </c>
      <c r="Z1969" s="7">
        <f t="shared" si="588"/>
        <v>17256.53</v>
      </c>
      <c r="AA1969" s="7" t="s">
        <v>225</v>
      </c>
      <c r="AB1969" s="7">
        <v>2022</v>
      </c>
    </row>
    <row r="1970" spans="1:28" x14ac:dyDescent="0.25">
      <c r="A1970" s="7">
        <v>90</v>
      </c>
      <c r="B1970" s="7" t="s">
        <v>790</v>
      </c>
      <c r="C1970" s="7" t="s">
        <v>103</v>
      </c>
      <c r="D1970" s="7" t="s">
        <v>22</v>
      </c>
      <c r="E1970" s="7" t="s">
        <v>835</v>
      </c>
      <c r="F1970" s="7" t="s">
        <v>100</v>
      </c>
      <c r="G1970" s="7">
        <v>30000</v>
      </c>
      <c r="H1970" s="7">
        <f t="shared" si="589"/>
        <v>28227</v>
      </c>
      <c r="I1970" s="7">
        <f t="shared" si="590"/>
        <v>861</v>
      </c>
      <c r="J1970" s="7">
        <f t="shared" si="583"/>
        <v>2130</v>
      </c>
      <c r="K1970" s="7">
        <f t="shared" si="584"/>
        <v>330.00000000000006</v>
      </c>
      <c r="L1970" s="7">
        <f t="shared" si="585"/>
        <v>912</v>
      </c>
      <c r="M1970" s="7">
        <f t="shared" si="586"/>
        <v>2127</v>
      </c>
      <c r="N1970" s="7">
        <v>0</v>
      </c>
      <c r="O1970" s="7">
        <f t="shared" si="581"/>
        <v>6360</v>
      </c>
      <c r="P1970" s="7">
        <v>25</v>
      </c>
      <c r="Q1970" s="7">
        <v>2796.05</v>
      </c>
      <c r="R1970" s="7">
        <v>0</v>
      </c>
      <c r="S1970" s="7">
        <v>0</v>
      </c>
      <c r="T1970" s="7">
        <v>100</v>
      </c>
      <c r="U1970" s="7">
        <f t="shared" si="587"/>
        <v>0</v>
      </c>
      <c r="V1970" s="7">
        <v>0</v>
      </c>
      <c r="W1970" s="7">
        <f t="shared" si="580"/>
        <v>2921.05</v>
      </c>
      <c r="X1970" s="7">
        <f t="shared" si="592"/>
        <v>1773</v>
      </c>
      <c r="Y1970" s="7">
        <f t="shared" si="593"/>
        <v>4257</v>
      </c>
      <c r="Z1970" s="7">
        <f t="shared" si="588"/>
        <v>25305.95</v>
      </c>
      <c r="AA1970" s="7" t="s">
        <v>225</v>
      </c>
      <c r="AB1970" s="7">
        <v>2022</v>
      </c>
    </row>
    <row r="1971" spans="1:28" x14ac:dyDescent="0.25">
      <c r="A1971" s="7">
        <v>91</v>
      </c>
      <c r="B1971" s="7" t="s">
        <v>813</v>
      </c>
      <c r="C1971" s="7" t="s">
        <v>102</v>
      </c>
      <c r="D1971" s="7" t="s">
        <v>94</v>
      </c>
      <c r="E1971" s="7" t="s">
        <v>37</v>
      </c>
      <c r="F1971" s="7" t="s">
        <v>100</v>
      </c>
      <c r="G1971" s="7">
        <v>25000</v>
      </c>
      <c r="H1971" s="7">
        <f t="shared" si="589"/>
        <v>23522.5</v>
      </c>
      <c r="I1971" s="7">
        <f t="shared" si="590"/>
        <v>717.5</v>
      </c>
      <c r="J1971" s="7">
        <f t="shared" si="583"/>
        <v>1774.9999999999998</v>
      </c>
      <c r="K1971" s="7">
        <f t="shared" si="584"/>
        <v>275</v>
      </c>
      <c r="L1971" s="7">
        <f t="shared" si="585"/>
        <v>760</v>
      </c>
      <c r="M1971" s="7">
        <f t="shared" si="586"/>
        <v>1772.5000000000002</v>
      </c>
      <c r="N1971" s="7">
        <v>0</v>
      </c>
      <c r="O1971" s="7">
        <f t="shared" si="581"/>
        <v>5300</v>
      </c>
      <c r="P1971" s="7">
        <v>25</v>
      </c>
      <c r="Q1971" s="7">
        <v>1000</v>
      </c>
      <c r="R1971" s="7">
        <v>0</v>
      </c>
      <c r="S1971" s="7">
        <v>0</v>
      </c>
      <c r="T1971" s="7">
        <v>100</v>
      </c>
      <c r="U1971" s="7">
        <f t="shared" si="587"/>
        <v>0</v>
      </c>
      <c r="V1971" s="7">
        <v>0</v>
      </c>
      <c r="W1971" s="7">
        <f t="shared" si="580"/>
        <v>1125</v>
      </c>
      <c r="X1971" s="7">
        <f t="shared" si="592"/>
        <v>1477.5</v>
      </c>
      <c r="Y1971" s="7">
        <f t="shared" si="593"/>
        <v>3547.5</v>
      </c>
      <c r="Z1971" s="7">
        <f t="shared" si="588"/>
        <v>22397.5</v>
      </c>
      <c r="AA1971" s="7" t="s">
        <v>225</v>
      </c>
      <c r="AB1971" s="7">
        <v>2022</v>
      </c>
    </row>
    <row r="1972" spans="1:28" x14ac:dyDescent="0.25">
      <c r="A1972" s="7">
        <v>92</v>
      </c>
      <c r="B1972" s="7" t="s">
        <v>814</v>
      </c>
      <c r="C1972" s="7" t="s">
        <v>103</v>
      </c>
      <c r="D1972" s="7" t="s">
        <v>811</v>
      </c>
      <c r="E1972" s="7" t="s">
        <v>54</v>
      </c>
      <c r="F1972" s="7" t="s">
        <v>99</v>
      </c>
      <c r="G1972" s="7">
        <v>45000</v>
      </c>
      <c r="H1972" s="7">
        <f t="shared" si="589"/>
        <v>42340.5</v>
      </c>
      <c r="I1972" s="7">
        <f t="shared" si="590"/>
        <v>1291.5</v>
      </c>
      <c r="J1972" s="7">
        <f t="shared" si="583"/>
        <v>3194.9999999999995</v>
      </c>
      <c r="K1972" s="7">
        <f t="shared" si="584"/>
        <v>495.00000000000006</v>
      </c>
      <c r="L1972" s="7">
        <f t="shared" si="585"/>
        <v>1368</v>
      </c>
      <c r="M1972" s="7">
        <f t="shared" si="586"/>
        <v>3190.5</v>
      </c>
      <c r="N1972" s="7">
        <v>0</v>
      </c>
      <c r="O1972" s="7">
        <f t="shared" si="581"/>
        <v>9540</v>
      </c>
      <c r="P1972" s="7">
        <v>25</v>
      </c>
      <c r="Q1972" s="7">
        <v>0</v>
      </c>
      <c r="R1972" s="7">
        <v>0</v>
      </c>
      <c r="S1972" s="7">
        <v>0</v>
      </c>
      <c r="T1972" s="7">
        <v>100</v>
      </c>
      <c r="U1972" s="7">
        <f t="shared" si="587"/>
        <v>1148.3248749999998</v>
      </c>
      <c r="V1972" s="7">
        <v>0</v>
      </c>
      <c r="W1972" s="7">
        <f t="shared" si="580"/>
        <v>1273.3248749999998</v>
      </c>
      <c r="X1972" s="7">
        <f t="shared" si="592"/>
        <v>2659.5</v>
      </c>
      <c r="Y1972" s="7">
        <f t="shared" si="593"/>
        <v>6385.5</v>
      </c>
      <c r="Z1972" s="7">
        <f t="shared" si="588"/>
        <v>41067.175125000002</v>
      </c>
      <c r="AA1972" s="7" t="s">
        <v>225</v>
      </c>
      <c r="AB1972" s="7">
        <v>2022</v>
      </c>
    </row>
    <row r="1973" spans="1:28" x14ac:dyDescent="0.25">
      <c r="A1973" s="7">
        <v>93</v>
      </c>
      <c r="B1973" s="7" t="s">
        <v>815</v>
      </c>
      <c r="C1973" s="7" t="s">
        <v>102</v>
      </c>
      <c r="D1973" s="7" t="s">
        <v>811</v>
      </c>
      <c r="E1973" s="7" t="s">
        <v>619</v>
      </c>
      <c r="F1973" s="7" t="s">
        <v>85</v>
      </c>
      <c r="G1973" s="7">
        <v>30000</v>
      </c>
      <c r="H1973" s="7">
        <f>+G1973-(I1973+L1973+N1973)</f>
        <v>28227</v>
      </c>
      <c r="I1973" s="7">
        <f>IF(G1973&lt;=325250,G1973*2.87%,9334.68)</f>
        <v>861</v>
      </c>
      <c r="J1973" s="7">
        <f>IF(G1973&lt;=325250,G1973*7.1%,23092.75)</f>
        <v>2130</v>
      </c>
      <c r="K1973" s="7">
        <f>IF(G1973&lt;=65050,G1973*1.1%,715.55)</f>
        <v>330.00000000000006</v>
      </c>
      <c r="L1973" s="7">
        <f>IF(G1973&lt;=162625,G1973*3.04%,4943.8)</f>
        <v>912</v>
      </c>
      <c r="M1973" s="7">
        <f>IF(G1973&lt;=162625,G1973*7.09%,11530.11)</f>
        <v>2127</v>
      </c>
      <c r="N1973" s="7">
        <v>0</v>
      </c>
      <c r="O1973" s="7">
        <f>+I1973+J1973+K1973+L1973+M1973+N1973</f>
        <v>6360</v>
      </c>
      <c r="P1973" s="7">
        <v>25</v>
      </c>
      <c r="Q1973" s="7">
        <v>500</v>
      </c>
      <c r="R1973" s="7">
        <v>0</v>
      </c>
      <c r="S1973" s="7">
        <v>0</v>
      </c>
      <c r="T1973" s="7">
        <v>100</v>
      </c>
      <c r="U1973" s="7">
        <f>IF((H1973*12)&gt;867123.01,(79776+(((H1973*12)-867123.01)*0.25))/12,IF((H1973*12)&gt;624329.01,(31216+(((H1973*12)-624329.01)*0.2))/12,IF((H1973*12)&gt;416220.01,(((H1973*12)-416220.01)*0.15)/12,0)))</f>
        <v>0</v>
      </c>
      <c r="V1973" s="7">
        <v>0</v>
      </c>
      <c r="W1973" s="7">
        <f>P1973+Q1973+R1973+S1973+T1973+U1973</f>
        <v>625</v>
      </c>
      <c r="X1973" s="7">
        <f>+I1973+L1973+N1973</f>
        <v>1773</v>
      </c>
      <c r="Y1973" s="7">
        <f>+J1973+M1973</f>
        <v>4257</v>
      </c>
      <c r="Z1973" s="7">
        <f>+G1973-(W1973+X1973)</f>
        <v>27602</v>
      </c>
      <c r="AA1973" s="7" t="s">
        <v>225</v>
      </c>
      <c r="AB1973" s="7">
        <v>2022</v>
      </c>
    </row>
    <row r="1974" spans="1:28" x14ac:dyDescent="0.25">
      <c r="A1974" s="7">
        <v>94</v>
      </c>
      <c r="B1974" s="7" t="s">
        <v>836</v>
      </c>
      <c r="C1974" s="7" t="s">
        <v>102</v>
      </c>
      <c r="D1974" s="7" t="s">
        <v>22</v>
      </c>
      <c r="E1974" s="7" t="s">
        <v>33</v>
      </c>
      <c r="F1974" s="7" t="s">
        <v>100</v>
      </c>
      <c r="G1974" s="7">
        <v>30000</v>
      </c>
      <c r="H1974" s="7">
        <f>+G1974-(I1974+L1974+N1974)</f>
        <v>28227</v>
      </c>
      <c r="I1974" s="7">
        <f>IF(G1974&lt;=325250,G1974*2.87%,9334.68)</f>
        <v>861</v>
      </c>
      <c r="J1974" s="7">
        <f>IF(G1974&lt;=325250,G1974*7.1%,23092.75)</f>
        <v>2130</v>
      </c>
      <c r="K1974" s="7">
        <f>IF(G1974&lt;=65050,G1974*1.1%,715.55)</f>
        <v>330.00000000000006</v>
      </c>
      <c r="L1974" s="7">
        <f>IF(G1974&lt;=162625,G1974*3.04%,4943.8)</f>
        <v>912</v>
      </c>
      <c r="M1974" s="7">
        <f>IF(G1974&lt;=162625,G1974*7.09%,11530.11)</f>
        <v>2127</v>
      </c>
      <c r="N1974" s="7">
        <v>0</v>
      </c>
      <c r="O1974" s="7">
        <f>+I1974+J1974+K1974+L1974+M1974+N1974</f>
        <v>6360</v>
      </c>
      <c r="P1974" s="7">
        <v>25</v>
      </c>
      <c r="Q1974" s="7">
        <v>0</v>
      </c>
      <c r="R1974" s="7">
        <v>0</v>
      </c>
      <c r="S1974" s="7">
        <v>0</v>
      </c>
      <c r="T1974" s="7">
        <v>100</v>
      </c>
      <c r="U1974" s="7">
        <f>IF((H1974*12)&gt;867123.01,(79776+(((H1974*12)-867123.01)*0.25))/12,IF((H1974*12)&gt;624329.01,(31216+(((H1974*12)-624329.01)*0.2))/12,IF((H1974*12)&gt;416220.01,(((H1974*12)-416220.01)*0.15)/12,0)))</f>
        <v>0</v>
      </c>
      <c r="V1974" s="7">
        <v>0</v>
      </c>
      <c r="W1974" s="7">
        <f t="shared" ref="W1974:W1975" si="594">P1974+Q1974+R1974+S1974+T1974+U1974</f>
        <v>125</v>
      </c>
      <c r="X1974" s="7">
        <f>+I1974+L1974+N1974</f>
        <v>1773</v>
      </c>
      <c r="Y1974" s="7">
        <f>+J1974+M1974</f>
        <v>4257</v>
      </c>
      <c r="Z1974" s="7">
        <f t="shared" ref="Z1974:Z1975" si="595">+G1974-(W1974+X1974)</f>
        <v>28102</v>
      </c>
      <c r="AA1974" s="7" t="s">
        <v>225</v>
      </c>
      <c r="AB1974" s="7">
        <v>2022</v>
      </c>
    </row>
    <row r="1975" spans="1:28" x14ac:dyDescent="0.25">
      <c r="A1975" s="7">
        <v>95</v>
      </c>
      <c r="B1975" s="7" t="s">
        <v>837</v>
      </c>
      <c r="C1975" s="7" t="s">
        <v>103</v>
      </c>
      <c r="D1975" s="7" t="s">
        <v>94</v>
      </c>
      <c r="E1975" s="7" t="s">
        <v>838</v>
      </c>
      <c r="F1975" s="7" t="s">
        <v>100</v>
      </c>
      <c r="G1975" s="7">
        <v>25000</v>
      </c>
      <c r="H1975" s="7">
        <f>+G1975-(I1975+L1975+N1975)</f>
        <v>23522.5</v>
      </c>
      <c r="I1975" s="7">
        <f>IF(G1975&lt;=325250,G1975*2.87%,9334.68)</f>
        <v>717.5</v>
      </c>
      <c r="J1975" s="7">
        <f>IF(G1975&lt;=325250,G1975*7.1%,23092.75)</f>
        <v>1774.9999999999998</v>
      </c>
      <c r="K1975" s="7">
        <f>IF(G1975&lt;=65050,G1975*1.1%,715.55)</f>
        <v>275</v>
      </c>
      <c r="L1975" s="7">
        <f>IF(G1975&lt;=162625,G1975*3.04%,4943.8)</f>
        <v>760</v>
      </c>
      <c r="M1975" s="7">
        <f>IF(G1975&lt;=162625,G1975*7.09%,11530.11)</f>
        <v>1772.5000000000002</v>
      </c>
      <c r="N1975" s="7">
        <v>0</v>
      </c>
      <c r="O1975" s="7">
        <f>+I1975+J1975+K1975+L1975+M1975+N1975</f>
        <v>5300</v>
      </c>
      <c r="P1975" s="7">
        <v>25</v>
      </c>
      <c r="Q1975" s="7">
        <v>0</v>
      </c>
      <c r="R1975" s="7">
        <v>0</v>
      </c>
      <c r="S1975" s="7">
        <v>0</v>
      </c>
      <c r="T1975" s="7">
        <v>100</v>
      </c>
      <c r="U1975" s="7">
        <f>IF((H1975*12)&gt;867123.01,(79776+(((H1975*12)-867123.01)*0.25))/12,IF((H1975*12)&gt;624329.01,(31216+(((H1975*12)-624329.01)*0.2))/12,IF((H1975*12)&gt;416220.01,(((H1975*12)-416220.01)*0.15)/12,0)))</f>
        <v>0</v>
      </c>
      <c r="V1975" s="7">
        <v>0</v>
      </c>
      <c r="W1975" s="7">
        <f t="shared" si="594"/>
        <v>125</v>
      </c>
      <c r="X1975" s="7">
        <f>+I1975+L1975+N1975</f>
        <v>1477.5</v>
      </c>
      <c r="Y1975" s="7">
        <f>+J1975+M1975</f>
        <v>3547.5</v>
      </c>
      <c r="Z1975" s="7">
        <f t="shared" si="595"/>
        <v>23397.5</v>
      </c>
      <c r="AA1975" s="7" t="s">
        <v>225</v>
      </c>
      <c r="AB1975" s="7">
        <v>2022</v>
      </c>
    </row>
    <row r="1976" spans="1:28" x14ac:dyDescent="0.25">
      <c r="A1976" s="7">
        <v>1</v>
      </c>
      <c r="B1976" s="7" t="s">
        <v>807</v>
      </c>
      <c r="C1976" s="7" t="s">
        <v>103</v>
      </c>
      <c r="D1976" s="7" t="s">
        <v>826</v>
      </c>
      <c r="E1976" s="7" t="s">
        <v>27</v>
      </c>
      <c r="F1976" s="7" t="s">
        <v>98</v>
      </c>
      <c r="G1976" s="7">
        <v>360000</v>
      </c>
      <c r="H1976" s="7">
        <f>+G1976-(I1976+L1976+N1976)</f>
        <v>344371.4</v>
      </c>
      <c r="I1976" s="7">
        <f>IF(G1976&lt;=325250,G1976*2.87%,9334.68)</f>
        <v>9334.68</v>
      </c>
      <c r="J1976" s="7">
        <f>IF(G1976&lt;=325250,G1976*7.1%,23092.75)</f>
        <v>23092.75</v>
      </c>
      <c r="K1976" s="7">
        <f>IF(G1976&lt;=65050,G1976*1.1%,715.55)</f>
        <v>715.55</v>
      </c>
      <c r="L1976" s="7">
        <f>IF(G1976&lt;=162625,G1976*3.04%,4943.8)</f>
        <v>4943.8</v>
      </c>
      <c r="M1976" s="7">
        <f>IF(G1976&lt;=162625,G1976*7.09%,11530.11)</f>
        <v>11530.11</v>
      </c>
      <c r="N1976" s="7">
        <v>1350.12</v>
      </c>
      <c r="O1976" s="7">
        <f>+I1976+J1976+K1976+L1976+M1976+N1976</f>
        <v>50967.010000000009</v>
      </c>
      <c r="P1976" s="7">
        <v>25</v>
      </c>
      <c r="Q1976" s="7">
        <v>0</v>
      </c>
      <c r="R1976" s="7">
        <v>0</v>
      </c>
      <c r="S1976" s="7">
        <v>0</v>
      </c>
      <c r="T1976" s="7">
        <v>0</v>
      </c>
      <c r="U1976" s="7">
        <f>IF((H1976*12)&gt;867123.01,(79776+(((H1976*12)-867123.01)*0.25))/12,IF((H1976*12)&gt;624329.01,(31216+(((H1976*12)-624329.01)*0.2))/12,IF((H1976*12)&gt;416220.01,(((H1976*12)-416220.01)*0.15)/12,0)))</f>
        <v>74675.787291666667</v>
      </c>
      <c r="V1976" s="7">
        <v>0</v>
      </c>
      <c r="W1976" s="7">
        <f>P1976+Q1976+R1976+S1976+T1976+U1976</f>
        <v>74700.787291666667</v>
      </c>
      <c r="X1976" s="7">
        <f>+I1976+L1976+N1976</f>
        <v>15628.599999999999</v>
      </c>
      <c r="Y1976" s="7">
        <f>+J1976+M1976</f>
        <v>34622.86</v>
      </c>
      <c r="Z1976" s="7">
        <f>+G1976-(W1976+X1976)</f>
        <v>269670.6127083333</v>
      </c>
      <c r="AA1976" s="7" t="s">
        <v>226</v>
      </c>
      <c r="AB1976" s="7">
        <v>2022</v>
      </c>
    </row>
    <row r="1977" spans="1:28" x14ac:dyDescent="0.25">
      <c r="A1977" s="7">
        <v>2</v>
      </c>
      <c r="B1977" s="7" t="s">
        <v>784</v>
      </c>
      <c r="C1977" s="7" t="s">
        <v>102</v>
      </c>
      <c r="D1977" s="7" t="s">
        <v>19</v>
      </c>
      <c r="E1977" s="7" t="s">
        <v>71</v>
      </c>
      <c r="F1977" s="7" t="s">
        <v>98</v>
      </c>
      <c r="G1977" s="7">
        <v>300000</v>
      </c>
      <c r="H1977" s="7">
        <f>+G1977-(I1977+L1977+N1977)</f>
        <v>286446.2</v>
      </c>
      <c r="I1977" s="7">
        <f>IF(G1977&lt;=325250,G1977*2.87%,9334.68)</f>
        <v>8610</v>
      </c>
      <c r="J1977" s="7">
        <f t="shared" ref="J1977:J2040" si="596">IF(G1977&lt;=325250,G1977*7.1%,23092.75)</f>
        <v>21299.999999999996</v>
      </c>
      <c r="K1977" s="7">
        <f t="shared" ref="K1977:K2040" si="597">IF(G1977&lt;=65050,G1977*1.1%,715.55)</f>
        <v>715.55</v>
      </c>
      <c r="L1977" s="7">
        <f t="shared" ref="L1977:L2040" si="598">IF(G1977&lt;=162625,G1977*3.04%,4943.8)</f>
        <v>4943.8</v>
      </c>
      <c r="M1977" s="7">
        <f t="shared" ref="M1977:M2040" si="599">IF(G1977&lt;=162625,G1977*7.09%,11530.11)</f>
        <v>11530.11</v>
      </c>
      <c r="N1977" s="7">
        <v>0</v>
      </c>
      <c r="O1977" s="7">
        <f t="shared" ref="O1977:O2033" si="600">+I1977+J1977+K1977+L1977+M1977+N1977</f>
        <v>47099.46</v>
      </c>
      <c r="P1977" s="7">
        <v>25</v>
      </c>
      <c r="Q1977" s="7">
        <v>0</v>
      </c>
      <c r="R1977" s="7">
        <v>0</v>
      </c>
      <c r="S1977" s="7">
        <v>0</v>
      </c>
      <c r="T1977" s="7">
        <v>0</v>
      </c>
      <c r="U1977" s="7">
        <f t="shared" ref="U1977:U2040" si="601">IF((H1977*12)&gt;867123.01,(79776+(((H1977*12)-867123.01)*0.25))/12,IF((H1977*12)&gt;624329.01,(31216+(((H1977*12)-624329.01)*0.2))/12,IF((H1977*12)&gt;416220.01,(((H1977*12)-416220.01)*0.15)/12,0)))</f>
        <v>60194.487291666679</v>
      </c>
      <c r="V1977" s="7">
        <v>0</v>
      </c>
      <c r="W1977" s="7">
        <f t="shared" ref="W1977:W1998" si="602">P1977+Q1977+R1977+S1977+T1977+U1977</f>
        <v>60219.487291666679</v>
      </c>
      <c r="X1977" s="7">
        <f t="shared" ref="X1977:X2033" si="603">+I1977+L1977+N1977</f>
        <v>13553.8</v>
      </c>
      <c r="Y1977" s="7">
        <f t="shared" ref="Y1977:Y1994" si="604">+J1977+M1977</f>
        <v>32830.11</v>
      </c>
      <c r="Z1977" s="7">
        <f t="shared" ref="Z1977:Z2040" si="605">+G1977-(W1977+X1977)</f>
        <v>226226.71270833333</v>
      </c>
      <c r="AA1977" s="7" t="s">
        <v>226</v>
      </c>
      <c r="AB1977" s="7">
        <v>2022</v>
      </c>
    </row>
    <row r="1978" spans="1:28" x14ac:dyDescent="0.25">
      <c r="A1978" s="7">
        <v>3</v>
      </c>
      <c r="B1978" s="7" t="s">
        <v>110</v>
      </c>
      <c r="C1978" s="7" t="s">
        <v>103</v>
      </c>
      <c r="D1978" s="7" t="s">
        <v>10</v>
      </c>
      <c r="E1978" s="7" t="s">
        <v>53</v>
      </c>
      <c r="F1978" s="7" t="s">
        <v>98</v>
      </c>
      <c r="G1978" s="7">
        <v>300000</v>
      </c>
      <c r="H1978" s="7">
        <f t="shared" ref="H1978:H2041" si="606">+G1978-(I1978+L1978+N1978)</f>
        <v>286446.2</v>
      </c>
      <c r="I1978" s="7">
        <f t="shared" ref="I1978:I2041" si="607">IF(G1978&lt;=325250,G1978*2.87%,9334.68)</f>
        <v>8610</v>
      </c>
      <c r="J1978" s="7">
        <f t="shared" si="596"/>
        <v>21299.999999999996</v>
      </c>
      <c r="K1978" s="7">
        <f t="shared" si="597"/>
        <v>715.55</v>
      </c>
      <c r="L1978" s="7">
        <f t="shared" si="598"/>
        <v>4943.8</v>
      </c>
      <c r="M1978" s="7">
        <f t="shared" si="599"/>
        <v>11530.11</v>
      </c>
      <c r="N1978" s="7">
        <v>0</v>
      </c>
      <c r="O1978" s="7">
        <f t="shared" si="600"/>
        <v>47099.46</v>
      </c>
      <c r="P1978" s="7">
        <v>25</v>
      </c>
      <c r="Q1978" s="7">
        <v>0</v>
      </c>
      <c r="R1978" s="7">
        <v>0</v>
      </c>
      <c r="S1978" s="7">
        <v>0</v>
      </c>
      <c r="T1978" s="7">
        <v>0</v>
      </c>
      <c r="U1978" s="7">
        <f t="shared" si="601"/>
        <v>60194.487291666679</v>
      </c>
      <c r="V1978" s="7">
        <v>0</v>
      </c>
      <c r="W1978" s="7">
        <f t="shared" si="602"/>
        <v>60219.487291666679</v>
      </c>
      <c r="X1978" s="7">
        <f t="shared" si="603"/>
        <v>13553.8</v>
      </c>
      <c r="Y1978" s="7">
        <f t="shared" si="604"/>
        <v>32830.11</v>
      </c>
      <c r="Z1978" s="7">
        <f t="shared" si="605"/>
        <v>226226.71270833333</v>
      </c>
      <c r="AA1978" s="7" t="s">
        <v>226</v>
      </c>
      <c r="AB1978" s="7">
        <v>2022</v>
      </c>
    </row>
    <row r="1979" spans="1:28" x14ac:dyDescent="0.25">
      <c r="A1979" s="7">
        <v>4</v>
      </c>
      <c r="B1979" s="7" t="s">
        <v>115</v>
      </c>
      <c r="C1979" s="7" t="s">
        <v>103</v>
      </c>
      <c r="D1979" s="7" t="s">
        <v>21</v>
      </c>
      <c r="E1979" s="7" t="s">
        <v>81</v>
      </c>
      <c r="F1979" s="7" t="s">
        <v>84</v>
      </c>
      <c r="G1979" s="7">
        <v>185000</v>
      </c>
      <c r="H1979" s="7">
        <f>+G1979-(I1979+L1979+N1979)</f>
        <v>170696.34</v>
      </c>
      <c r="I1979" s="7">
        <f t="shared" si="607"/>
        <v>5309.5</v>
      </c>
      <c r="J1979" s="7">
        <f t="shared" si="596"/>
        <v>13134.999999999998</v>
      </c>
      <c r="K1979" s="7">
        <f t="shared" si="597"/>
        <v>715.55</v>
      </c>
      <c r="L1979" s="7">
        <f t="shared" si="598"/>
        <v>4943.8</v>
      </c>
      <c r="M1979" s="7">
        <f t="shared" si="599"/>
        <v>11530.11</v>
      </c>
      <c r="N1979" s="7">
        <v>4050.36</v>
      </c>
      <c r="O1979" s="7">
        <f t="shared" si="600"/>
        <v>39684.32</v>
      </c>
      <c r="P1979" s="7">
        <v>25</v>
      </c>
      <c r="Q1979" s="7">
        <v>19771.46</v>
      </c>
      <c r="R1979" s="7">
        <v>0</v>
      </c>
      <c r="S1979" s="7">
        <v>0</v>
      </c>
      <c r="T1979" s="7">
        <v>100</v>
      </c>
      <c r="U1979" s="7">
        <f t="shared" si="601"/>
        <v>31257.022291666668</v>
      </c>
      <c r="V1979" s="7">
        <v>0</v>
      </c>
      <c r="W1979" s="7">
        <f t="shared" si="602"/>
        <v>51153.482291666667</v>
      </c>
      <c r="X1979" s="7">
        <f t="shared" si="603"/>
        <v>14303.66</v>
      </c>
      <c r="Y1979" s="7">
        <f t="shared" si="604"/>
        <v>24665.11</v>
      </c>
      <c r="Z1979" s="7">
        <f t="shared" si="605"/>
        <v>119542.85770833334</v>
      </c>
      <c r="AA1979" s="7" t="s">
        <v>226</v>
      </c>
      <c r="AB1979" s="7">
        <v>2022</v>
      </c>
    </row>
    <row r="1980" spans="1:28" x14ac:dyDescent="0.25">
      <c r="A1980" s="7">
        <v>5</v>
      </c>
      <c r="B1980" s="7" t="s">
        <v>116</v>
      </c>
      <c r="C1980" s="7" t="s">
        <v>102</v>
      </c>
      <c r="D1980" s="7" t="s">
        <v>4</v>
      </c>
      <c r="E1980" s="7" t="s">
        <v>91</v>
      </c>
      <c r="F1980" s="7" t="s">
        <v>84</v>
      </c>
      <c r="G1980" s="7">
        <v>185000</v>
      </c>
      <c r="H1980" s="7">
        <f t="shared" si="606"/>
        <v>174746.7</v>
      </c>
      <c r="I1980" s="7">
        <f t="shared" si="607"/>
        <v>5309.5</v>
      </c>
      <c r="J1980" s="7">
        <f t="shared" si="596"/>
        <v>13134.999999999998</v>
      </c>
      <c r="K1980" s="7">
        <f t="shared" si="597"/>
        <v>715.55</v>
      </c>
      <c r="L1980" s="7">
        <f t="shared" si="598"/>
        <v>4943.8</v>
      </c>
      <c r="M1980" s="7">
        <f t="shared" si="599"/>
        <v>11530.11</v>
      </c>
      <c r="N1980" s="7">
        <v>0</v>
      </c>
      <c r="O1980" s="7">
        <f t="shared" si="600"/>
        <v>35633.96</v>
      </c>
      <c r="P1980" s="7">
        <v>25</v>
      </c>
      <c r="Q1980" s="7">
        <v>12441.85</v>
      </c>
      <c r="R1980" s="7">
        <v>952.85</v>
      </c>
      <c r="S1980" s="7">
        <v>1270</v>
      </c>
      <c r="T1980" s="7">
        <v>100</v>
      </c>
      <c r="U1980" s="7">
        <f t="shared" si="601"/>
        <v>32269.612291666668</v>
      </c>
      <c r="V1980" s="7">
        <v>0</v>
      </c>
      <c r="W1980" s="7">
        <f t="shared" si="602"/>
        <v>47059.312291666669</v>
      </c>
      <c r="X1980" s="7">
        <f t="shared" si="603"/>
        <v>10253.299999999999</v>
      </c>
      <c r="Y1980" s="7">
        <f t="shared" si="604"/>
        <v>24665.11</v>
      </c>
      <c r="Z1980" s="7">
        <f t="shared" si="605"/>
        <v>127687.38770833334</v>
      </c>
      <c r="AA1980" s="7" t="s">
        <v>226</v>
      </c>
      <c r="AB1980" s="7">
        <v>2022</v>
      </c>
    </row>
    <row r="1981" spans="1:28" x14ac:dyDescent="0.25">
      <c r="A1981" s="7">
        <v>6</v>
      </c>
      <c r="B1981" s="7" t="s">
        <v>117</v>
      </c>
      <c r="C1981" s="7" t="s">
        <v>102</v>
      </c>
      <c r="D1981" s="7" t="s">
        <v>793</v>
      </c>
      <c r="E1981" s="7" t="s">
        <v>794</v>
      </c>
      <c r="F1981" s="7" t="s">
        <v>84</v>
      </c>
      <c r="G1981" s="7">
        <v>185000</v>
      </c>
      <c r="H1981" s="7">
        <f t="shared" si="606"/>
        <v>172046.46</v>
      </c>
      <c r="I1981" s="7">
        <f t="shared" si="607"/>
        <v>5309.5</v>
      </c>
      <c r="J1981" s="7">
        <f t="shared" si="596"/>
        <v>13134.999999999998</v>
      </c>
      <c r="K1981" s="7">
        <f t="shared" si="597"/>
        <v>715.55</v>
      </c>
      <c r="L1981" s="7">
        <f t="shared" si="598"/>
        <v>4943.8</v>
      </c>
      <c r="M1981" s="7">
        <f t="shared" si="599"/>
        <v>11530.11</v>
      </c>
      <c r="N1981" s="7">
        <v>2700.24</v>
      </c>
      <c r="O1981" s="7">
        <f t="shared" si="600"/>
        <v>38334.199999999997</v>
      </c>
      <c r="P1981" s="7">
        <v>25</v>
      </c>
      <c r="Q1981" s="7">
        <v>0</v>
      </c>
      <c r="R1981" s="7">
        <v>0</v>
      </c>
      <c r="S1981" s="7">
        <v>2440</v>
      </c>
      <c r="T1981" s="7">
        <v>100</v>
      </c>
      <c r="U1981" s="7">
        <f t="shared" si="601"/>
        <v>31594.552291666667</v>
      </c>
      <c r="V1981" s="7">
        <v>0</v>
      </c>
      <c r="W1981" s="7">
        <f t="shared" si="602"/>
        <v>34159.552291666667</v>
      </c>
      <c r="X1981" s="7">
        <f t="shared" si="603"/>
        <v>12953.539999999999</v>
      </c>
      <c r="Y1981" s="7">
        <f t="shared" si="604"/>
        <v>24665.11</v>
      </c>
      <c r="Z1981" s="7">
        <f t="shared" si="605"/>
        <v>137886.90770833334</v>
      </c>
      <c r="AA1981" s="7" t="s">
        <v>226</v>
      </c>
      <c r="AB1981" s="7">
        <v>2022</v>
      </c>
    </row>
    <row r="1982" spans="1:28" x14ac:dyDescent="0.25">
      <c r="A1982" s="7">
        <v>7</v>
      </c>
      <c r="B1982" s="7" t="s">
        <v>118</v>
      </c>
      <c r="C1982" s="7" t="s">
        <v>103</v>
      </c>
      <c r="D1982" s="7" t="s">
        <v>795</v>
      </c>
      <c r="E1982" s="7" t="s">
        <v>90</v>
      </c>
      <c r="F1982" s="7" t="s">
        <v>84</v>
      </c>
      <c r="G1982" s="7">
        <v>125000</v>
      </c>
      <c r="H1982" s="7">
        <f t="shared" si="606"/>
        <v>114912.26</v>
      </c>
      <c r="I1982" s="7">
        <f t="shared" si="607"/>
        <v>3587.5</v>
      </c>
      <c r="J1982" s="7">
        <f t="shared" si="596"/>
        <v>8875</v>
      </c>
      <c r="K1982" s="7">
        <f t="shared" si="597"/>
        <v>715.55</v>
      </c>
      <c r="L1982" s="7">
        <f t="shared" si="598"/>
        <v>3800</v>
      </c>
      <c r="M1982" s="7">
        <f t="shared" si="599"/>
        <v>8862.5</v>
      </c>
      <c r="N1982" s="7">
        <v>2700.24</v>
      </c>
      <c r="O1982" s="7">
        <f t="shared" si="600"/>
        <v>28540.79</v>
      </c>
      <c r="P1982" s="7">
        <v>25</v>
      </c>
      <c r="Q1982" s="7">
        <v>0</v>
      </c>
      <c r="R1982" s="7">
        <v>0</v>
      </c>
      <c r="S1982" s="7">
        <v>0</v>
      </c>
      <c r="T1982" s="7">
        <v>100</v>
      </c>
      <c r="U1982" s="7">
        <f t="shared" si="601"/>
        <v>17311.002291666664</v>
      </c>
      <c r="V1982" s="7">
        <v>0</v>
      </c>
      <c r="W1982" s="7">
        <f t="shared" si="602"/>
        <v>17436.002291666664</v>
      </c>
      <c r="X1982" s="7">
        <f t="shared" si="603"/>
        <v>10087.74</v>
      </c>
      <c r="Y1982" s="7">
        <f t="shared" si="604"/>
        <v>17737.5</v>
      </c>
      <c r="Z1982" s="7">
        <f t="shared" si="605"/>
        <v>97476.257708333345</v>
      </c>
      <c r="AA1982" s="7" t="s">
        <v>226</v>
      </c>
      <c r="AB1982" s="7">
        <v>2022</v>
      </c>
    </row>
    <row r="1983" spans="1:28" x14ac:dyDescent="0.25">
      <c r="A1983" s="7">
        <v>8</v>
      </c>
      <c r="B1983" s="7" t="s">
        <v>119</v>
      </c>
      <c r="C1983" s="7" t="s">
        <v>103</v>
      </c>
      <c r="D1983" s="7" t="s">
        <v>10</v>
      </c>
      <c r="E1983" s="7" t="s">
        <v>827</v>
      </c>
      <c r="F1983" s="7" t="s">
        <v>84</v>
      </c>
      <c r="G1983" s="7">
        <v>170000</v>
      </c>
      <c r="H1983" s="7">
        <f t="shared" si="606"/>
        <v>160177.20000000001</v>
      </c>
      <c r="I1983" s="7">
        <f t="shared" si="607"/>
        <v>4879</v>
      </c>
      <c r="J1983" s="7">
        <f t="shared" si="596"/>
        <v>12069.999999999998</v>
      </c>
      <c r="K1983" s="7">
        <f t="shared" si="597"/>
        <v>715.55</v>
      </c>
      <c r="L1983" s="7">
        <f t="shared" si="598"/>
        <v>4943.8</v>
      </c>
      <c r="M1983" s="7">
        <f t="shared" si="599"/>
        <v>11530.11</v>
      </c>
      <c r="N1983" s="7">
        <v>0</v>
      </c>
      <c r="O1983" s="7">
        <f t="shared" si="600"/>
        <v>34138.46</v>
      </c>
      <c r="P1983" s="7">
        <v>25</v>
      </c>
      <c r="Q1983" s="7">
        <v>11358.49</v>
      </c>
      <c r="R1983" s="7">
        <v>1053.1500000000001</v>
      </c>
      <c r="S1983" s="7">
        <v>1270</v>
      </c>
      <c r="T1983" s="7">
        <v>100</v>
      </c>
      <c r="U1983" s="7">
        <f t="shared" si="601"/>
        <v>28627.237291666668</v>
      </c>
      <c r="V1983" s="7">
        <v>0</v>
      </c>
      <c r="W1983" s="7">
        <f t="shared" si="602"/>
        <v>42433.877291666664</v>
      </c>
      <c r="X1983" s="7">
        <f t="shared" si="603"/>
        <v>9822.7999999999993</v>
      </c>
      <c r="Y1983" s="7">
        <f t="shared" si="604"/>
        <v>23600.11</v>
      </c>
      <c r="Z1983" s="7">
        <f t="shared" si="605"/>
        <v>117743.32270833333</v>
      </c>
      <c r="AA1983" s="7" t="s">
        <v>226</v>
      </c>
      <c r="AB1983" s="7">
        <v>2022</v>
      </c>
    </row>
    <row r="1984" spans="1:28" x14ac:dyDescent="0.25">
      <c r="A1984" s="7">
        <v>9</v>
      </c>
      <c r="B1984" s="7" t="s">
        <v>121</v>
      </c>
      <c r="C1984" s="7" t="s">
        <v>102</v>
      </c>
      <c r="D1984" s="7" t="s">
        <v>21</v>
      </c>
      <c r="E1984" s="7" t="s">
        <v>48</v>
      </c>
      <c r="F1984" s="7" t="s">
        <v>84</v>
      </c>
      <c r="G1984" s="7">
        <v>120000</v>
      </c>
      <c r="H1984" s="7">
        <f t="shared" si="606"/>
        <v>111557.88</v>
      </c>
      <c r="I1984" s="7">
        <f t="shared" si="607"/>
        <v>3444</v>
      </c>
      <c r="J1984" s="7">
        <f t="shared" si="596"/>
        <v>8520</v>
      </c>
      <c r="K1984" s="7">
        <f t="shared" si="597"/>
        <v>715.55</v>
      </c>
      <c r="L1984" s="7">
        <f t="shared" si="598"/>
        <v>3648</v>
      </c>
      <c r="M1984" s="7">
        <f t="shared" si="599"/>
        <v>8508</v>
      </c>
      <c r="N1984" s="7">
        <v>1350.12</v>
      </c>
      <c r="O1984" s="7">
        <f t="shared" si="600"/>
        <v>26185.67</v>
      </c>
      <c r="P1984" s="7">
        <v>25</v>
      </c>
      <c r="Q1984" s="7">
        <v>8487.86</v>
      </c>
      <c r="R1984" s="7">
        <v>250.75</v>
      </c>
      <c r="S1984" s="7">
        <v>0</v>
      </c>
      <c r="T1984" s="7">
        <v>100</v>
      </c>
      <c r="U1984" s="7">
        <f t="shared" si="601"/>
        <v>16472.407291666666</v>
      </c>
      <c r="V1984" s="7">
        <v>0</v>
      </c>
      <c r="W1984" s="7">
        <f t="shared" ref="W1984:W1989" si="608">P1984+Q1984+R1984+S1984+T1984+U1984-(V1984)</f>
        <v>25336.017291666667</v>
      </c>
      <c r="X1984" s="7">
        <f t="shared" si="603"/>
        <v>8442.119999999999</v>
      </c>
      <c r="Y1984" s="7">
        <f t="shared" si="604"/>
        <v>17028</v>
      </c>
      <c r="Z1984" s="7">
        <f t="shared" si="605"/>
        <v>86221.862708333327</v>
      </c>
      <c r="AA1984" s="7" t="s">
        <v>226</v>
      </c>
      <c r="AB1984" s="7">
        <v>2022</v>
      </c>
    </row>
    <row r="1985" spans="1:28" x14ac:dyDescent="0.25">
      <c r="A1985" s="7">
        <v>10</v>
      </c>
      <c r="B1985" s="7" t="s">
        <v>122</v>
      </c>
      <c r="C1985" s="7" t="s">
        <v>102</v>
      </c>
      <c r="D1985" s="7" t="s">
        <v>4</v>
      </c>
      <c r="E1985" s="7" t="s">
        <v>828</v>
      </c>
      <c r="F1985" s="7" t="s">
        <v>84</v>
      </c>
      <c r="G1985" s="7">
        <v>93000</v>
      </c>
      <c r="H1985" s="7">
        <f t="shared" si="606"/>
        <v>86153.58</v>
      </c>
      <c r="I1985" s="7">
        <f t="shared" si="607"/>
        <v>2669.1</v>
      </c>
      <c r="J1985" s="7">
        <f t="shared" si="596"/>
        <v>6602.9999999999991</v>
      </c>
      <c r="K1985" s="7">
        <f t="shared" si="597"/>
        <v>715.55</v>
      </c>
      <c r="L1985" s="7">
        <f t="shared" si="598"/>
        <v>2827.2</v>
      </c>
      <c r="M1985" s="7">
        <f t="shared" si="599"/>
        <v>6593.7000000000007</v>
      </c>
      <c r="N1985" s="7">
        <v>1350.12</v>
      </c>
      <c r="O1985" s="7">
        <f t="shared" si="600"/>
        <v>20758.669999999998</v>
      </c>
      <c r="P1985" s="7">
        <v>25</v>
      </c>
      <c r="Q1985" s="7">
        <v>1000</v>
      </c>
      <c r="R1985" s="7">
        <v>0</v>
      </c>
      <c r="S1985" s="7">
        <v>0</v>
      </c>
      <c r="T1985" s="7">
        <v>100</v>
      </c>
      <c r="U1985" s="7">
        <f t="shared" si="601"/>
        <v>10121.332291666666</v>
      </c>
      <c r="V1985" s="7">
        <v>0</v>
      </c>
      <c r="W1985" s="7">
        <f t="shared" si="608"/>
        <v>11246.332291666666</v>
      </c>
      <c r="X1985" s="7">
        <f t="shared" si="603"/>
        <v>6846.4199999999992</v>
      </c>
      <c r="Y1985" s="7">
        <f t="shared" si="604"/>
        <v>13196.7</v>
      </c>
      <c r="Z1985" s="7">
        <f t="shared" si="605"/>
        <v>74907.247708333336</v>
      </c>
      <c r="AA1985" s="7" t="s">
        <v>226</v>
      </c>
      <c r="AB1985" s="7">
        <v>2022</v>
      </c>
    </row>
    <row r="1986" spans="1:28" x14ac:dyDescent="0.25">
      <c r="A1986" s="7">
        <v>11</v>
      </c>
      <c r="B1986" s="7" t="s">
        <v>137</v>
      </c>
      <c r="C1986" s="7" t="s">
        <v>102</v>
      </c>
      <c r="D1986" s="7" t="s">
        <v>22</v>
      </c>
      <c r="E1986" s="7" t="s">
        <v>788</v>
      </c>
      <c r="F1986" s="7" t="s">
        <v>85</v>
      </c>
      <c r="G1986" s="7">
        <v>140000</v>
      </c>
      <c r="H1986" s="7">
        <f>+G1986-(I1986+L1986+N1986)</f>
        <v>130375.88</v>
      </c>
      <c r="I1986" s="7">
        <f t="shared" si="607"/>
        <v>4018</v>
      </c>
      <c r="J1986" s="7">
        <f t="shared" si="596"/>
        <v>9940</v>
      </c>
      <c r="K1986" s="7">
        <f t="shared" si="597"/>
        <v>715.55</v>
      </c>
      <c r="L1986" s="7">
        <f t="shared" si="598"/>
        <v>4256</v>
      </c>
      <c r="M1986" s="7">
        <f t="shared" si="599"/>
        <v>9926</v>
      </c>
      <c r="N1986" s="7">
        <v>1350.12</v>
      </c>
      <c r="O1986" s="7">
        <f>+I1986+J1986+K1986+L1986+M1986+N1986</f>
        <v>30205.67</v>
      </c>
      <c r="P1986" s="7">
        <v>25</v>
      </c>
      <c r="Q1986" s="7">
        <v>1000</v>
      </c>
      <c r="R1986" s="7">
        <v>351.05</v>
      </c>
      <c r="S1986" s="7">
        <v>0</v>
      </c>
      <c r="T1986" s="7">
        <v>100</v>
      </c>
      <c r="U1986" s="7">
        <f t="shared" si="601"/>
        <v>21176.907291666666</v>
      </c>
      <c r="V1986" s="7">
        <v>0</v>
      </c>
      <c r="W1986" s="7">
        <f t="shared" si="608"/>
        <v>22652.957291666666</v>
      </c>
      <c r="X1986" s="7">
        <f>+I1986+L1986+N1986</f>
        <v>9624.119999999999</v>
      </c>
      <c r="Y1986" s="7">
        <f>+J1986+M1986</f>
        <v>19866</v>
      </c>
      <c r="Z1986" s="7">
        <f>+G1986-(W1986+X1986)</f>
        <v>107722.92270833334</v>
      </c>
      <c r="AA1986" s="7" t="s">
        <v>226</v>
      </c>
      <c r="AB1986" s="7">
        <v>2022</v>
      </c>
    </row>
    <row r="1987" spans="1:28" x14ac:dyDescent="0.25">
      <c r="A1987" s="7">
        <v>12</v>
      </c>
      <c r="B1987" s="7" t="s">
        <v>123</v>
      </c>
      <c r="C1987" s="7" t="s">
        <v>102</v>
      </c>
      <c r="D1987" s="7" t="s">
        <v>10</v>
      </c>
      <c r="E1987" s="7" t="s">
        <v>829</v>
      </c>
      <c r="F1987" s="7" t="s">
        <v>84</v>
      </c>
      <c r="G1987" s="7">
        <v>145000</v>
      </c>
      <c r="H1987" s="7">
        <f t="shared" si="606"/>
        <v>136430.5</v>
      </c>
      <c r="I1987" s="7">
        <f t="shared" si="607"/>
        <v>4161.5</v>
      </c>
      <c r="J1987" s="7">
        <f t="shared" si="596"/>
        <v>10294.999999999998</v>
      </c>
      <c r="K1987" s="7">
        <f t="shared" si="597"/>
        <v>715.55</v>
      </c>
      <c r="L1987" s="7">
        <f t="shared" si="598"/>
        <v>4408</v>
      </c>
      <c r="M1987" s="7">
        <f t="shared" si="599"/>
        <v>10280.5</v>
      </c>
      <c r="N1987" s="7">
        <v>0</v>
      </c>
      <c r="O1987" s="7">
        <f t="shared" si="600"/>
        <v>29860.549999999996</v>
      </c>
      <c r="P1987" s="7">
        <v>25</v>
      </c>
      <c r="Q1987" s="7">
        <v>6000</v>
      </c>
      <c r="R1987" s="7">
        <v>0</v>
      </c>
      <c r="S1987" s="7">
        <v>0</v>
      </c>
      <c r="T1987" s="7">
        <v>100</v>
      </c>
      <c r="U1987" s="7">
        <f t="shared" si="601"/>
        <v>22690.562291666665</v>
      </c>
      <c r="V1987" s="7">
        <v>0</v>
      </c>
      <c r="W1987" s="7">
        <f t="shared" si="608"/>
        <v>28815.562291666665</v>
      </c>
      <c r="X1987" s="7">
        <f t="shared" si="603"/>
        <v>8569.5</v>
      </c>
      <c r="Y1987" s="7">
        <f t="shared" si="604"/>
        <v>20575.5</v>
      </c>
      <c r="Z1987" s="7">
        <f t="shared" si="605"/>
        <v>107614.93770833334</v>
      </c>
      <c r="AA1987" s="7" t="s">
        <v>226</v>
      </c>
      <c r="AB1987" s="7">
        <v>2022</v>
      </c>
    </row>
    <row r="1988" spans="1:28" x14ac:dyDescent="0.25">
      <c r="A1988" s="7">
        <v>13</v>
      </c>
      <c r="B1988" s="7" t="s">
        <v>125</v>
      </c>
      <c r="C1988" s="7" t="s">
        <v>102</v>
      </c>
      <c r="D1988" s="7" t="s">
        <v>94</v>
      </c>
      <c r="E1988" s="7" t="s">
        <v>65</v>
      </c>
      <c r="F1988" s="7" t="s">
        <v>85</v>
      </c>
      <c r="G1988" s="7">
        <v>50000</v>
      </c>
      <c r="H1988" s="7">
        <f t="shared" si="606"/>
        <v>45694.879999999997</v>
      </c>
      <c r="I1988" s="7">
        <f t="shared" si="607"/>
        <v>1435</v>
      </c>
      <c r="J1988" s="7">
        <f t="shared" si="596"/>
        <v>3549.9999999999995</v>
      </c>
      <c r="K1988" s="7">
        <f t="shared" si="597"/>
        <v>550</v>
      </c>
      <c r="L1988" s="7">
        <f t="shared" si="598"/>
        <v>1520</v>
      </c>
      <c r="M1988" s="7">
        <f t="shared" si="599"/>
        <v>3545.0000000000005</v>
      </c>
      <c r="N1988" s="7">
        <v>1350.12</v>
      </c>
      <c r="O1988" s="7">
        <f t="shared" si="600"/>
        <v>11950.119999999999</v>
      </c>
      <c r="P1988" s="7">
        <v>25</v>
      </c>
      <c r="Q1988" s="7">
        <v>1000</v>
      </c>
      <c r="R1988" s="7">
        <v>0</v>
      </c>
      <c r="S1988" s="7">
        <v>1220</v>
      </c>
      <c r="T1988" s="7">
        <v>100</v>
      </c>
      <c r="U1988" s="7">
        <f t="shared" si="601"/>
        <v>1651.4818749999993</v>
      </c>
      <c r="V1988" s="7">
        <v>0</v>
      </c>
      <c r="W1988" s="7">
        <f t="shared" si="608"/>
        <v>3996.4818749999995</v>
      </c>
      <c r="X1988" s="7">
        <f t="shared" si="603"/>
        <v>4305.12</v>
      </c>
      <c r="Y1988" s="7">
        <f t="shared" si="604"/>
        <v>7095</v>
      </c>
      <c r="Z1988" s="7">
        <f t="shared" si="605"/>
        <v>41698.398125</v>
      </c>
      <c r="AA1988" s="7" t="s">
        <v>226</v>
      </c>
      <c r="AB1988" s="7">
        <v>2022</v>
      </c>
    </row>
    <row r="1989" spans="1:28" x14ac:dyDescent="0.25">
      <c r="A1989" s="7">
        <v>14</v>
      </c>
      <c r="B1989" s="7" t="s">
        <v>126</v>
      </c>
      <c r="C1989" s="7" t="s">
        <v>103</v>
      </c>
      <c r="D1989" s="7" t="s">
        <v>94</v>
      </c>
      <c r="E1989" s="7" t="s">
        <v>58</v>
      </c>
      <c r="F1989" s="7" t="s">
        <v>84</v>
      </c>
      <c r="G1989" s="7">
        <v>55000</v>
      </c>
      <c r="H1989" s="7">
        <f t="shared" si="606"/>
        <v>51749.5</v>
      </c>
      <c r="I1989" s="7">
        <f t="shared" si="607"/>
        <v>1578.5</v>
      </c>
      <c r="J1989" s="7">
        <f t="shared" si="596"/>
        <v>3904.9999999999995</v>
      </c>
      <c r="K1989" s="7">
        <f t="shared" si="597"/>
        <v>605.00000000000011</v>
      </c>
      <c r="L1989" s="7">
        <f t="shared" si="598"/>
        <v>1672</v>
      </c>
      <c r="M1989" s="7">
        <f t="shared" si="599"/>
        <v>3899.5000000000005</v>
      </c>
      <c r="N1989" s="7">
        <v>0</v>
      </c>
      <c r="O1989" s="7">
        <f t="shared" si="600"/>
        <v>11660</v>
      </c>
      <c r="P1989" s="7">
        <v>25</v>
      </c>
      <c r="Q1989" s="7">
        <v>2996.21</v>
      </c>
      <c r="R1989" s="7">
        <v>1053.1500000000001</v>
      </c>
      <c r="S1989" s="7">
        <v>1008</v>
      </c>
      <c r="T1989" s="7">
        <v>100</v>
      </c>
      <c r="U1989" s="7">
        <f t="shared" si="601"/>
        <v>2559.6748749999997</v>
      </c>
      <c r="V1989" s="7">
        <v>0</v>
      </c>
      <c r="W1989" s="7">
        <f t="shared" si="608"/>
        <v>7742.0348750000003</v>
      </c>
      <c r="X1989" s="7">
        <f t="shared" si="603"/>
        <v>3250.5</v>
      </c>
      <c r="Y1989" s="7">
        <f t="shared" si="604"/>
        <v>7804.5</v>
      </c>
      <c r="Z1989" s="7">
        <f t="shared" si="605"/>
        <v>44007.465125000002</v>
      </c>
      <c r="AA1989" s="7" t="s">
        <v>226</v>
      </c>
      <c r="AB1989" s="7">
        <v>2022</v>
      </c>
    </row>
    <row r="1990" spans="1:28" x14ac:dyDescent="0.25">
      <c r="A1990" s="7">
        <v>15</v>
      </c>
      <c r="B1990" s="7" t="s">
        <v>128</v>
      </c>
      <c r="C1990" s="7" t="s">
        <v>102</v>
      </c>
      <c r="D1990" s="7" t="s">
        <v>12</v>
      </c>
      <c r="E1990" s="7" t="s">
        <v>35</v>
      </c>
      <c r="F1990" s="7" t="s">
        <v>84</v>
      </c>
      <c r="G1990" s="7">
        <v>85000</v>
      </c>
      <c r="H1990" s="7">
        <f t="shared" si="606"/>
        <v>77276.259999999995</v>
      </c>
      <c r="I1990" s="7">
        <f t="shared" si="607"/>
        <v>2439.5</v>
      </c>
      <c r="J1990" s="7">
        <f t="shared" si="596"/>
        <v>6034.9999999999991</v>
      </c>
      <c r="K1990" s="7">
        <f t="shared" si="597"/>
        <v>715.55</v>
      </c>
      <c r="L1990" s="7">
        <f t="shared" si="598"/>
        <v>2584</v>
      </c>
      <c r="M1990" s="7">
        <f t="shared" si="599"/>
        <v>6026.5</v>
      </c>
      <c r="N1990" s="7">
        <v>2700.24</v>
      </c>
      <c r="O1990" s="7">
        <f t="shared" si="600"/>
        <v>20500.79</v>
      </c>
      <c r="P1990" s="7">
        <v>25</v>
      </c>
      <c r="Q1990" s="7">
        <v>0</v>
      </c>
      <c r="R1990" s="7">
        <v>0</v>
      </c>
      <c r="S1990" s="7">
        <v>0</v>
      </c>
      <c r="T1990" s="7">
        <v>100</v>
      </c>
      <c r="U1990" s="7">
        <f t="shared" si="601"/>
        <v>7902.002291666664</v>
      </c>
      <c r="V1990" s="7">
        <v>0</v>
      </c>
      <c r="W1990" s="7">
        <f>P1990+Q1990+R1990+S1990+T1990+U1990-(V1990)</f>
        <v>8027.002291666664</v>
      </c>
      <c r="X1990" s="7">
        <f t="shared" si="603"/>
        <v>7723.74</v>
      </c>
      <c r="Y1990" s="7">
        <f t="shared" si="604"/>
        <v>12061.5</v>
      </c>
      <c r="Z1990" s="7">
        <f t="shared" si="605"/>
        <v>69249.257708333331</v>
      </c>
      <c r="AA1990" s="7" t="s">
        <v>226</v>
      </c>
      <c r="AB1990" s="7">
        <v>2022</v>
      </c>
    </row>
    <row r="1991" spans="1:28" x14ac:dyDescent="0.25">
      <c r="A1991" s="7">
        <v>16</v>
      </c>
      <c r="B1991" s="7" t="s">
        <v>114</v>
      </c>
      <c r="C1991" s="7" t="s">
        <v>102</v>
      </c>
      <c r="D1991" s="7" t="s">
        <v>17</v>
      </c>
      <c r="E1991" s="7" t="s">
        <v>64</v>
      </c>
      <c r="F1991" s="7" t="s">
        <v>84</v>
      </c>
      <c r="G1991" s="7">
        <v>60000</v>
      </c>
      <c r="H1991" s="7">
        <f t="shared" si="606"/>
        <v>56454</v>
      </c>
      <c r="I1991" s="7">
        <f t="shared" si="607"/>
        <v>1722</v>
      </c>
      <c r="J1991" s="7">
        <f t="shared" si="596"/>
        <v>4260</v>
      </c>
      <c r="K1991" s="7">
        <f t="shared" si="597"/>
        <v>660.00000000000011</v>
      </c>
      <c r="L1991" s="7">
        <f t="shared" si="598"/>
        <v>1824</v>
      </c>
      <c r="M1991" s="7">
        <f t="shared" si="599"/>
        <v>4254</v>
      </c>
      <c r="N1991" s="7">
        <v>0</v>
      </c>
      <c r="O1991" s="7">
        <f t="shared" si="600"/>
        <v>12720</v>
      </c>
      <c r="P1991" s="7">
        <v>25</v>
      </c>
      <c r="Q1991" s="7">
        <v>21600.77</v>
      </c>
      <c r="R1991" s="7">
        <v>0</v>
      </c>
      <c r="S1991" s="7">
        <v>2440</v>
      </c>
      <c r="T1991" s="7">
        <v>100</v>
      </c>
      <c r="U1991" s="7">
        <f t="shared" si="601"/>
        <v>3486.6498333333329</v>
      </c>
      <c r="V1991" s="7">
        <v>0</v>
      </c>
      <c r="W1991" s="7">
        <f t="shared" ref="W1991:W1994" si="609">P1991+Q1991+R1991+S1991+T1991+U1991-(V1991)</f>
        <v>27652.419833333333</v>
      </c>
      <c r="X1991" s="7">
        <f t="shared" si="603"/>
        <v>3546</v>
      </c>
      <c r="Y1991" s="7">
        <f t="shared" si="604"/>
        <v>8514</v>
      </c>
      <c r="Z1991" s="7">
        <f t="shared" si="605"/>
        <v>28801.580166666667</v>
      </c>
      <c r="AA1991" s="7" t="s">
        <v>226</v>
      </c>
      <c r="AB1991" s="7">
        <v>2022</v>
      </c>
    </row>
    <row r="1992" spans="1:28" x14ac:dyDescent="0.25">
      <c r="A1992" s="7">
        <v>17</v>
      </c>
      <c r="B1992" s="7" t="s">
        <v>129</v>
      </c>
      <c r="C1992" s="7" t="s">
        <v>102</v>
      </c>
      <c r="D1992" s="7" t="s">
        <v>16</v>
      </c>
      <c r="E1992" s="7" t="s">
        <v>79</v>
      </c>
      <c r="F1992" s="7" t="s">
        <v>84</v>
      </c>
      <c r="G1992" s="7">
        <v>54000</v>
      </c>
      <c r="H1992" s="7">
        <f t="shared" si="606"/>
        <v>50808.6</v>
      </c>
      <c r="I1992" s="7">
        <f t="shared" si="607"/>
        <v>1549.8</v>
      </c>
      <c r="J1992" s="7">
        <f t="shared" si="596"/>
        <v>3833.9999999999995</v>
      </c>
      <c r="K1992" s="7">
        <f t="shared" si="597"/>
        <v>594.00000000000011</v>
      </c>
      <c r="L1992" s="7">
        <f t="shared" si="598"/>
        <v>1641.6</v>
      </c>
      <c r="M1992" s="7">
        <f t="shared" si="599"/>
        <v>3828.6000000000004</v>
      </c>
      <c r="N1992" s="7">
        <v>0</v>
      </c>
      <c r="O1992" s="7">
        <f t="shared" si="600"/>
        <v>11448</v>
      </c>
      <c r="P1992" s="7">
        <v>25</v>
      </c>
      <c r="Q1992" s="7">
        <v>1066.1199999999999</v>
      </c>
      <c r="R1992" s="7">
        <v>1003</v>
      </c>
      <c r="S1992" s="7">
        <v>0</v>
      </c>
      <c r="T1992" s="7">
        <v>100</v>
      </c>
      <c r="U1992" s="7">
        <f t="shared" si="601"/>
        <v>2418.539874999999</v>
      </c>
      <c r="V1992" s="7">
        <v>0</v>
      </c>
      <c r="W1992" s="7">
        <f t="shared" si="609"/>
        <v>4612.6598749999994</v>
      </c>
      <c r="X1992" s="7">
        <f t="shared" si="603"/>
        <v>3191.3999999999996</v>
      </c>
      <c r="Y1992" s="7">
        <f t="shared" si="604"/>
        <v>7662.6</v>
      </c>
      <c r="Z1992" s="7">
        <f t="shared" si="605"/>
        <v>46195.940125000001</v>
      </c>
      <c r="AA1992" s="7" t="s">
        <v>226</v>
      </c>
      <c r="AB1992" s="7">
        <v>2022</v>
      </c>
    </row>
    <row r="1993" spans="1:28" x14ac:dyDescent="0.25">
      <c r="A1993" s="7">
        <v>18</v>
      </c>
      <c r="B1993" s="7" t="s">
        <v>130</v>
      </c>
      <c r="C1993" s="7" t="s">
        <v>102</v>
      </c>
      <c r="D1993" s="7" t="s">
        <v>16</v>
      </c>
      <c r="E1993" s="7" t="s">
        <v>61</v>
      </c>
      <c r="F1993" s="7" t="s">
        <v>84</v>
      </c>
      <c r="G1993" s="7">
        <v>65000</v>
      </c>
      <c r="H1993" s="7">
        <f t="shared" si="606"/>
        <v>57108.14</v>
      </c>
      <c r="I1993" s="7">
        <f t="shared" si="607"/>
        <v>1865.5</v>
      </c>
      <c r="J1993" s="7">
        <f t="shared" si="596"/>
        <v>4615</v>
      </c>
      <c r="K1993" s="7">
        <f t="shared" si="597"/>
        <v>715.00000000000011</v>
      </c>
      <c r="L1993" s="7">
        <f t="shared" si="598"/>
        <v>1976</v>
      </c>
      <c r="M1993" s="7">
        <f t="shared" si="599"/>
        <v>4608.5</v>
      </c>
      <c r="N1993" s="7">
        <f>1350.12*3</f>
        <v>4050.3599999999997</v>
      </c>
      <c r="O1993" s="7">
        <f t="shared" si="600"/>
        <v>17830.36</v>
      </c>
      <c r="P1993" s="7">
        <v>25</v>
      </c>
      <c r="Q1993" s="7">
        <v>1200</v>
      </c>
      <c r="R1993" s="7">
        <v>0</v>
      </c>
      <c r="S1993" s="7">
        <v>0</v>
      </c>
      <c r="T1993" s="7">
        <v>100</v>
      </c>
      <c r="U1993" s="7">
        <f t="shared" si="601"/>
        <v>3617.477833333332</v>
      </c>
      <c r="V1993" s="7">
        <v>0</v>
      </c>
      <c r="W1993" s="7">
        <f t="shared" si="609"/>
        <v>4942.4778333333325</v>
      </c>
      <c r="X1993" s="7">
        <f t="shared" si="603"/>
        <v>7891.86</v>
      </c>
      <c r="Y1993" s="7">
        <f t="shared" si="604"/>
        <v>9223.5</v>
      </c>
      <c r="Z1993" s="7">
        <f t="shared" si="605"/>
        <v>52165.662166666669</v>
      </c>
      <c r="AA1993" s="7" t="s">
        <v>226</v>
      </c>
      <c r="AB1993" s="7">
        <v>2022</v>
      </c>
    </row>
    <row r="1994" spans="1:28" x14ac:dyDescent="0.25">
      <c r="A1994" s="7">
        <v>19</v>
      </c>
      <c r="B1994" s="7" t="s">
        <v>131</v>
      </c>
      <c r="C1994" s="7" t="s">
        <v>102</v>
      </c>
      <c r="D1994" s="7" t="s">
        <v>6</v>
      </c>
      <c r="E1994" s="7" t="s">
        <v>830</v>
      </c>
      <c r="F1994" s="7" t="s">
        <v>84</v>
      </c>
      <c r="G1994" s="7">
        <v>70000</v>
      </c>
      <c r="H1994" s="7">
        <f t="shared" si="606"/>
        <v>63162.76</v>
      </c>
      <c r="I1994" s="7">
        <f t="shared" si="607"/>
        <v>2009</v>
      </c>
      <c r="J1994" s="7">
        <f t="shared" si="596"/>
        <v>4970</v>
      </c>
      <c r="K1994" s="7">
        <f t="shared" si="597"/>
        <v>715.55</v>
      </c>
      <c r="L1994" s="7">
        <f t="shared" si="598"/>
        <v>2128</v>
      </c>
      <c r="M1994" s="7">
        <f t="shared" si="599"/>
        <v>4963</v>
      </c>
      <c r="N1994" s="7">
        <v>2700.24</v>
      </c>
      <c r="O1994" s="7">
        <f t="shared" si="600"/>
        <v>17485.79</v>
      </c>
      <c r="P1994" s="7">
        <v>25</v>
      </c>
      <c r="Q1994" s="7">
        <v>0</v>
      </c>
      <c r="R1994" s="7">
        <v>0</v>
      </c>
      <c r="S1994" s="7">
        <v>4250</v>
      </c>
      <c r="T1994" s="7">
        <v>100</v>
      </c>
      <c r="U1994" s="7">
        <f t="shared" si="601"/>
        <v>4828.4018333333333</v>
      </c>
      <c r="V1994" s="7">
        <v>0</v>
      </c>
      <c r="W1994" s="7">
        <f t="shared" si="609"/>
        <v>9203.4018333333333</v>
      </c>
      <c r="X1994" s="7">
        <f t="shared" si="603"/>
        <v>6837.24</v>
      </c>
      <c r="Y1994" s="7">
        <f t="shared" si="604"/>
        <v>9933</v>
      </c>
      <c r="Z1994" s="7">
        <f t="shared" si="605"/>
        <v>53959.358166666665</v>
      </c>
      <c r="AA1994" s="7" t="s">
        <v>226</v>
      </c>
      <c r="AB1994" s="7">
        <v>2022</v>
      </c>
    </row>
    <row r="1995" spans="1:28" x14ac:dyDescent="0.25">
      <c r="A1995" s="7">
        <v>20</v>
      </c>
      <c r="B1995" s="7" t="s">
        <v>132</v>
      </c>
      <c r="C1995" s="7" t="s">
        <v>102</v>
      </c>
      <c r="D1995" s="7" t="s">
        <v>4</v>
      </c>
      <c r="E1995" s="7" t="s">
        <v>24</v>
      </c>
      <c r="F1995" s="7" t="s">
        <v>84</v>
      </c>
      <c r="G1995" s="7">
        <v>45000</v>
      </c>
      <c r="H1995" s="7">
        <f t="shared" si="606"/>
        <v>39640.26</v>
      </c>
      <c r="I1995" s="7">
        <f t="shared" si="607"/>
        <v>1291.5</v>
      </c>
      <c r="J1995" s="7">
        <f t="shared" si="596"/>
        <v>3194.9999999999995</v>
      </c>
      <c r="K1995" s="7">
        <f t="shared" si="597"/>
        <v>495.00000000000006</v>
      </c>
      <c r="L1995" s="7">
        <f t="shared" si="598"/>
        <v>1368</v>
      </c>
      <c r="M1995" s="7">
        <f t="shared" si="599"/>
        <v>3190.5</v>
      </c>
      <c r="N1995" s="7">
        <f>1350.12*2</f>
        <v>2700.24</v>
      </c>
      <c r="O1995" s="7">
        <f t="shared" si="600"/>
        <v>12240.24</v>
      </c>
      <c r="P1995" s="7">
        <v>25</v>
      </c>
      <c r="Q1995" s="7">
        <v>10686.79</v>
      </c>
      <c r="R1995" s="7">
        <v>0</v>
      </c>
      <c r="S1995" s="7">
        <v>0</v>
      </c>
      <c r="T1995" s="7">
        <v>100</v>
      </c>
      <c r="U1995" s="7">
        <f t="shared" si="601"/>
        <v>743.28887499999973</v>
      </c>
      <c r="V1995" s="7">
        <v>0</v>
      </c>
      <c r="W1995" s="7">
        <f t="shared" si="602"/>
        <v>11555.078875000001</v>
      </c>
      <c r="X1995" s="7">
        <f t="shared" si="603"/>
        <v>5359.74</v>
      </c>
      <c r="Y1995" s="7">
        <f>+J1995++K1995+M1995</f>
        <v>6880.5</v>
      </c>
      <c r="Z1995" s="7">
        <f t="shared" si="605"/>
        <v>28085.181124999999</v>
      </c>
      <c r="AA1995" s="7" t="s">
        <v>226</v>
      </c>
      <c r="AB1995" s="7">
        <v>2022</v>
      </c>
    </row>
    <row r="1996" spans="1:28" x14ac:dyDescent="0.25">
      <c r="A1996" s="7">
        <v>21</v>
      </c>
      <c r="B1996" s="7" t="s">
        <v>133</v>
      </c>
      <c r="C1996" s="7" t="s">
        <v>103</v>
      </c>
      <c r="D1996" s="7" t="s">
        <v>831</v>
      </c>
      <c r="E1996" s="7" t="s">
        <v>832</v>
      </c>
      <c r="F1996" s="7" t="s">
        <v>84</v>
      </c>
      <c r="G1996" s="7">
        <v>80000</v>
      </c>
      <c r="H1996" s="7">
        <f t="shared" si="606"/>
        <v>75272</v>
      </c>
      <c r="I1996" s="7">
        <f t="shared" si="607"/>
        <v>2296</v>
      </c>
      <c r="J1996" s="7">
        <f t="shared" si="596"/>
        <v>5679.9999999999991</v>
      </c>
      <c r="K1996" s="7">
        <f t="shared" si="597"/>
        <v>715.55</v>
      </c>
      <c r="L1996" s="7">
        <f t="shared" si="598"/>
        <v>2432</v>
      </c>
      <c r="M1996" s="7">
        <f t="shared" si="599"/>
        <v>5672</v>
      </c>
      <c r="N1996" s="7">
        <v>0</v>
      </c>
      <c r="O1996" s="7">
        <f t="shared" si="600"/>
        <v>16795.55</v>
      </c>
      <c r="P1996" s="7">
        <v>25</v>
      </c>
      <c r="Q1996" s="7">
        <v>200</v>
      </c>
      <c r="R1996" s="7">
        <v>902.7</v>
      </c>
      <c r="S1996" s="7">
        <v>0</v>
      </c>
      <c r="T1996" s="7">
        <v>100</v>
      </c>
      <c r="U1996" s="7">
        <f t="shared" si="601"/>
        <v>7400.9372916666662</v>
      </c>
      <c r="V1996" s="7">
        <v>0</v>
      </c>
      <c r="W1996" s="7">
        <f t="shared" si="602"/>
        <v>8628.637291666666</v>
      </c>
      <c r="X1996" s="7">
        <f t="shared" si="603"/>
        <v>4728</v>
      </c>
      <c r="Y1996" s="7">
        <f t="shared" ref="Y1996:Y2059" si="610">+J1996+M1996</f>
        <v>11352</v>
      </c>
      <c r="Z1996" s="7">
        <f t="shared" si="605"/>
        <v>66643.362708333327</v>
      </c>
      <c r="AA1996" s="7" t="s">
        <v>226</v>
      </c>
      <c r="AB1996" s="7">
        <v>2022</v>
      </c>
    </row>
    <row r="1997" spans="1:28" x14ac:dyDescent="0.25">
      <c r="A1997" s="7">
        <v>22</v>
      </c>
      <c r="B1997" s="7" t="s">
        <v>134</v>
      </c>
      <c r="C1997" s="7" t="s">
        <v>102</v>
      </c>
      <c r="D1997" s="7" t="s">
        <v>16</v>
      </c>
      <c r="E1997" s="7" t="s">
        <v>45</v>
      </c>
      <c r="F1997" s="7" t="s">
        <v>84</v>
      </c>
      <c r="G1997" s="7">
        <v>44000</v>
      </c>
      <c r="H1997" s="7">
        <f t="shared" si="606"/>
        <v>40049.480000000003</v>
      </c>
      <c r="I1997" s="7">
        <f t="shared" si="607"/>
        <v>1262.8</v>
      </c>
      <c r="J1997" s="7">
        <f t="shared" si="596"/>
        <v>3123.9999999999995</v>
      </c>
      <c r="K1997" s="7">
        <f t="shared" si="597"/>
        <v>484.00000000000006</v>
      </c>
      <c r="L1997" s="7">
        <f t="shared" si="598"/>
        <v>1337.6</v>
      </c>
      <c r="M1997" s="7">
        <f t="shared" si="599"/>
        <v>3119.6000000000004</v>
      </c>
      <c r="N1997" s="7">
        <v>1350.12</v>
      </c>
      <c r="O1997" s="7">
        <f t="shared" si="600"/>
        <v>10678.119999999999</v>
      </c>
      <c r="P1997" s="7">
        <v>25</v>
      </c>
      <c r="Q1997" s="7">
        <v>0</v>
      </c>
      <c r="R1997" s="7">
        <v>1053.1500000000001</v>
      </c>
      <c r="S1997" s="7">
        <v>0</v>
      </c>
      <c r="T1997" s="7">
        <v>100</v>
      </c>
      <c r="U1997" s="7">
        <v>0</v>
      </c>
      <c r="V1997" s="7">
        <v>804.67</v>
      </c>
      <c r="W1997" s="7">
        <f t="shared" si="602"/>
        <v>1178.1500000000001</v>
      </c>
      <c r="X1997" s="7">
        <f t="shared" si="603"/>
        <v>3950.5199999999995</v>
      </c>
      <c r="Y1997" s="7">
        <f t="shared" si="610"/>
        <v>6243.6</v>
      </c>
      <c r="Z1997" s="7">
        <f t="shared" si="605"/>
        <v>38871.33</v>
      </c>
      <c r="AA1997" s="7" t="s">
        <v>226</v>
      </c>
      <c r="AB1997" s="7">
        <v>2022</v>
      </c>
    </row>
    <row r="1998" spans="1:28" x14ac:dyDescent="0.25">
      <c r="A1998" s="7">
        <v>23</v>
      </c>
      <c r="B1998" s="7" t="s">
        <v>140</v>
      </c>
      <c r="C1998" s="7" t="s">
        <v>102</v>
      </c>
      <c r="D1998" s="7" t="s">
        <v>826</v>
      </c>
      <c r="E1998" s="7" t="s">
        <v>29</v>
      </c>
      <c r="F1998" s="7" t="s">
        <v>99</v>
      </c>
      <c r="G1998" s="7">
        <v>130000</v>
      </c>
      <c r="H1998" s="7">
        <f t="shared" si="606"/>
        <v>122317</v>
      </c>
      <c r="I1998" s="7">
        <f t="shared" si="607"/>
        <v>3731</v>
      </c>
      <c r="J1998" s="7">
        <f t="shared" si="596"/>
        <v>9230</v>
      </c>
      <c r="K1998" s="7">
        <f t="shared" si="597"/>
        <v>715.55</v>
      </c>
      <c r="L1998" s="7">
        <f t="shared" si="598"/>
        <v>3952</v>
      </c>
      <c r="M1998" s="7">
        <f t="shared" si="599"/>
        <v>9217</v>
      </c>
      <c r="N1998" s="7">
        <v>0</v>
      </c>
      <c r="O1998" s="7">
        <f t="shared" si="600"/>
        <v>26845.55</v>
      </c>
      <c r="P1998" s="7">
        <v>25</v>
      </c>
      <c r="Q1998" s="7">
        <v>0</v>
      </c>
      <c r="R1998" s="7">
        <v>0</v>
      </c>
      <c r="S1998" s="7">
        <v>0</v>
      </c>
      <c r="T1998" s="7">
        <v>100</v>
      </c>
      <c r="U1998" s="7">
        <f t="shared" si="601"/>
        <v>19162.187291666665</v>
      </c>
      <c r="V1998" s="7">
        <v>0</v>
      </c>
      <c r="W1998" s="7">
        <f t="shared" si="602"/>
        <v>19287.187291666665</v>
      </c>
      <c r="X1998" s="7">
        <f t="shared" si="603"/>
        <v>7683</v>
      </c>
      <c r="Y1998" s="7">
        <f t="shared" si="610"/>
        <v>18447</v>
      </c>
      <c r="Z1998" s="7">
        <f t="shared" si="605"/>
        <v>103029.81270833334</v>
      </c>
      <c r="AA1998" s="7" t="s">
        <v>226</v>
      </c>
      <c r="AB1998" s="7">
        <v>2022</v>
      </c>
    </row>
    <row r="1999" spans="1:28" x14ac:dyDescent="0.25">
      <c r="A1999" s="7">
        <v>24</v>
      </c>
      <c r="B1999" s="7" t="s">
        <v>144</v>
      </c>
      <c r="C1999" s="7" t="s">
        <v>103</v>
      </c>
      <c r="D1999" s="7" t="s">
        <v>10</v>
      </c>
      <c r="E1999" s="7" t="s">
        <v>40</v>
      </c>
      <c r="F1999" s="7" t="s">
        <v>85</v>
      </c>
      <c r="G1999" s="7">
        <v>80000</v>
      </c>
      <c r="H1999" s="7">
        <f t="shared" si="606"/>
        <v>73921.88</v>
      </c>
      <c r="I1999" s="7">
        <f t="shared" si="607"/>
        <v>2296</v>
      </c>
      <c r="J1999" s="7">
        <f t="shared" si="596"/>
        <v>5679.9999999999991</v>
      </c>
      <c r="K1999" s="7">
        <f t="shared" si="597"/>
        <v>715.55</v>
      </c>
      <c r="L1999" s="7">
        <f t="shared" si="598"/>
        <v>2432</v>
      </c>
      <c r="M1999" s="7">
        <f t="shared" si="599"/>
        <v>5672</v>
      </c>
      <c r="N1999" s="7">
        <v>1350.12</v>
      </c>
      <c r="O1999" s="7">
        <f t="shared" si="600"/>
        <v>18145.669999999998</v>
      </c>
      <c r="P1999" s="7">
        <v>25</v>
      </c>
      <c r="Q1999" s="7">
        <v>0</v>
      </c>
      <c r="R1999" s="7">
        <v>401.2</v>
      </c>
      <c r="S1999" s="7">
        <v>0</v>
      </c>
      <c r="T1999" s="7">
        <v>100</v>
      </c>
      <c r="U1999" s="7">
        <f t="shared" si="601"/>
        <v>7063.4072916666673</v>
      </c>
      <c r="V1999" s="7">
        <v>0</v>
      </c>
      <c r="W1999" s="7">
        <f t="shared" ref="W1999:W2004" si="611">P1999+Q1999+R1999+S1999+T1999+U1999-(V1999)</f>
        <v>7589.6072916666672</v>
      </c>
      <c r="X1999" s="7">
        <f t="shared" si="603"/>
        <v>6078.12</v>
      </c>
      <c r="Y1999" s="7">
        <f t="shared" si="610"/>
        <v>11352</v>
      </c>
      <c r="Z1999" s="7">
        <f t="shared" si="605"/>
        <v>66332.27270833333</v>
      </c>
      <c r="AA1999" s="7" t="s">
        <v>226</v>
      </c>
      <c r="AB1999" s="7">
        <v>2022</v>
      </c>
    </row>
    <row r="2000" spans="1:28" x14ac:dyDescent="0.25">
      <c r="A2000" s="7">
        <v>25</v>
      </c>
      <c r="B2000" s="7" t="s">
        <v>145</v>
      </c>
      <c r="C2000" s="7" t="s">
        <v>102</v>
      </c>
      <c r="D2000" s="7" t="s">
        <v>10</v>
      </c>
      <c r="E2000" s="7" t="s">
        <v>50</v>
      </c>
      <c r="F2000" s="7" t="s">
        <v>84</v>
      </c>
      <c r="G2000" s="7">
        <v>95000</v>
      </c>
      <c r="H2000" s="7">
        <f t="shared" si="606"/>
        <v>86685.26</v>
      </c>
      <c r="I2000" s="7">
        <f t="shared" si="607"/>
        <v>2726.5</v>
      </c>
      <c r="J2000" s="7">
        <f t="shared" si="596"/>
        <v>6744.9999999999991</v>
      </c>
      <c r="K2000" s="7">
        <f t="shared" si="597"/>
        <v>715.55</v>
      </c>
      <c r="L2000" s="7">
        <f t="shared" si="598"/>
        <v>2888</v>
      </c>
      <c r="M2000" s="7">
        <f t="shared" si="599"/>
        <v>6735.5</v>
      </c>
      <c r="N2000" s="7">
        <v>2700.24</v>
      </c>
      <c r="O2000" s="7">
        <f t="shared" si="600"/>
        <v>22510.79</v>
      </c>
      <c r="P2000" s="7">
        <v>25</v>
      </c>
      <c r="Q2000" s="7">
        <v>0</v>
      </c>
      <c r="R2000" s="7">
        <v>250.75</v>
      </c>
      <c r="S2000" s="7">
        <v>0</v>
      </c>
      <c r="T2000" s="7">
        <v>100</v>
      </c>
      <c r="U2000" s="7">
        <f t="shared" si="601"/>
        <v>10254.252291666664</v>
      </c>
      <c r="V2000" s="7">
        <v>0</v>
      </c>
      <c r="W2000" s="7">
        <f t="shared" si="611"/>
        <v>10630.002291666664</v>
      </c>
      <c r="X2000" s="7">
        <f t="shared" si="603"/>
        <v>8314.74</v>
      </c>
      <c r="Y2000" s="7">
        <f t="shared" si="610"/>
        <v>13480.5</v>
      </c>
      <c r="Z2000" s="7">
        <f t="shared" si="605"/>
        <v>76055.257708333345</v>
      </c>
      <c r="AA2000" s="7" t="s">
        <v>226</v>
      </c>
      <c r="AB2000" s="7">
        <v>2022</v>
      </c>
    </row>
    <row r="2001" spans="1:28" x14ac:dyDescent="0.25">
      <c r="A2001" s="7">
        <v>26</v>
      </c>
      <c r="B2001" s="7" t="s">
        <v>146</v>
      </c>
      <c r="C2001" s="7" t="s">
        <v>102</v>
      </c>
      <c r="D2001" s="7" t="s">
        <v>10</v>
      </c>
      <c r="E2001" s="7" t="s">
        <v>44</v>
      </c>
      <c r="F2001" s="7" t="s">
        <v>84</v>
      </c>
      <c r="G2001" s="7">
        <v>80000</v>
      </c>
      <c r="H2001" s="7">
        <f t="shared" si="606"/>
        <v>75272</v>
      </c>
      <c r="I2001" s="7">
        <f t="shared" si="607"/>
        <v>2296</v>
      </c>
      <c r="J2001" s="7">
        <f t="shared" si="596"/>
        <v>5679.9999999999991</v>
      </c>
      <c r="K2001" s="7">
        <f t="shared" si="597"/>
        <v>715.55</v>
      </c>
      <c r="L2001" s="7">
        <f t="shared" si="598"/>
        <v>2432</v>
      </c>
      <c r="M2001" s="7">
        <f t="shared" si="599"/>
        <v>5672</v>
      </c>
      <c r="N2001" s="7">
        <v>0</v>
      </c>
      <c r="O2001" s="7">
        <f t="shared" si="600"/>
        <v>16795.55</v>
      </c>
      <c r="P2001" s="7">
        <v>25</v>
      </c>
      <c r="Q2001" s="7">
        <v>0</v>
      </c>
      <c r="R2001" s="7">
        <v>902.7</v>
      </c>
      <c r="S2001" s="7">
        <v>0</v>
      </c>
      <c r="T2001" s="7">
        <v>100</v>
      </c>
      <c r="U2001" s="7">
        <f t="shared" si="601"/>
        <v>7400.9372916666662</v>
      </c>
      <c r="V2001" s="7">
        <v>0</v>
      </c>
      <c r="W2001" s="7">
        <f t="shared" si="611"/>
        <v>8428.637291666666</v>
      </c>
      <c r="X2001" s="7">
        <f t="shared" si="603"/>
        <v>4728</v>
      </c>
      <c r="Y2001" s="7">
        <f t="shared" si="610"/>
        <v>11352</v>
      </c>
      <c r="Z2001" s="7">
        <f t="shared" si="605"/>
        <v>66843.362708333327</v>
      </c>
      <c r="AA2001" s="7" t="s">
        <v>226</v>
      </c>
      <c r="AB2001" s="7">
        <v>2022</v>
      </c>
    </row>
    <row r="2002" spans="1:28" x14ac:dyDescent="0.25">
      <c r="A2002" s="7">
        <v>27</v>
      </c>
      <c r="B2002" s="7" t="s">
        <v>147</v>
      </c>
      <c r="C2002" s="7" t="s">
        <v>102</v>
      </c>
      <c r="D2002" s="7" t="s">
        <v>10</v>
      </c>
      <c r="E2002" s="7" t="s">
        <v>44</v>
      </c>
      <c r="F2002" s="7" t="s">
        <v>84</v>
      </c>
      <c r="G2002" s="7">
        <v>80000</v>
      </c>
      <c r="H2002" s="7">
        <f t="shared" si="606"/>
        <v>75272</v>
      </c>
      <c r="I2002" s="7">
        <f t="shared" si="607"/>
        <v>2296</v>
      </c>
      <c r="J2002" s="7">
        <f t="shared" si="596"/>
        <v>5679.9999999999991</v>
      </c>
      <c r="K2002" s="7">
        <f t="shared" si="597"/>
        <v>715.55</v>
      </c>
      <c r="L2002" s="7">
        <f t="shared" si="598"/>
        <v>2432</v>
      </c>
      <c r="M2002" s="7">
        <f t="shared" si="599"/>
        <v>5672</v>
      </c>
      <c r="N2002" s="7">
        <v>0</v>
      </c>
      <c r="O2002" s="7">
        <f t="shared" si="600"/>
        <v>16795.55</v>
      </c>
      <c r="P2002" s="7">
        <v>25</v>
      </c>
      <c r="Q2002" s="7">
        <v>0</v>
      </c>
      <c r="R2002" s="7">
        <v>702.1</v>
      </c>
      <c r="S2002" s="7">
        <v>0</v>
      </c>
      <c r="T2002" s="7">
        <v>100</v>
      </c>
      <c r="U2002" s="7">
        <f t="shared" si="601"/>
        <v>7400.9372916666662</v>
      </c>
      <c r="V2002" s="7">
        <v>0</v>
      </c>
      <c r="W2002" s="7">
        <f t="shared" si="611"/>
        <v>8228.0372916666656</v>
      </c>
      <c r="X2002" s="7">
        <f t="shared" si="603"/>
        <v>4728</v>
      </c>
      <c r="Y2002" s="7">
        <f t="shared" si="610"/>
        <v>11352</v>
      </c>
      <c r="Z2002" s="7">
        <f t="shared" si="605"/>
        <v>67043.962708333333</v>
      </c>
      <c r="AA2002" s="7" t="s">
        <v>226</v>
      </c>
      <c r="AB2002" s="7">
        <v>2022</v>
      </c>
    </row>
    <row r="2003" spans="1:28" x14ac:dyDescent="0.25">
      <c r="A2003" s="7">
        <v>28</v>
      </c>
      <c r="B2003" s="7" t="s">
        <v>148</v>
      </c>
      <c r="C2003" s="7" t="s">
        <v>103</v>
      </c>
      <c r="D2003" s="7" t="s">
        <v>10</v>
      </c>
      <c r="E2003" s="7" t="s">
        <v>44</v>
      </c>
      <c r="F2003" s="7" t="s">
        <v>84</v>
      </c>
      <c r="G2003" s="7">
        <v>80000</v>
      </c>
      <c r="H2003" s="7">
        <f t="shared" si="606"/>
        <v>75272</v>
      </c>
      <c r="I2003" s="7">
        <f t="shared" si="607"/>
        <v>2296</v>
      </c>
      <c r="J2003" s="7">
        <f t="shared" si="596"/>
        <v>5679.9999999999991</v>
      </c>
      <c r="K2003" s="7">
        <f t="shared" si="597"/>
        <v>715.55</v>
      </c>
      <c r="L2003" s="7">
        <f t="shared" si="598"/>
        <v>2432</v>
      </c>
      <c r="M2003" s="7">
        <f t="shared" si="599"/>
        <v>5672</v>
      </c>
      <c r="N2003" s="7">
        <v>0</v>
      </c>
      <c r="O2003" s="7">
        <f t="shared" si="600"/>
        <v>16795.55</v>
      </c>
      <c r="P2003" s="7">
        <v>25</v>
      </c>
      <c r="Q2003" s="7">
        <v>0</v>
      </c>
      <c r="R2003" s="7">
        <v>802.4</v>
      </c>
      <c r="S2003" s="7">
        <v>0</v>
      </c>
      <c r="T2003" s="7">
        <v>100</v>
      </c>
      <c r="U2003" s="7">
        <f t="shared" si="601"/>
        <v>7400.9372916666662</v>
      </c>
      <c r="V2003" s="7">
        <v>0</v>
      </c>
      <c r="W2003" s="7">
        <f t="shared" si="611"/>
        <v>8328.3372916666667</v>
      </c>
      <c r="X2003" s="7">
        <f t="shared" si="603"/>
        <v>4728</v>
      </c>
      <c r="Y2003" s="7">
        <f t="shared" si="610"/>
        <v>11352</v>
      </c>
      <c r="Z2003" s="7">
        <f t="shared" si="605"/>
        <v>66943.66270833333</v>
      </c>
      <c r="AA2003" s="7" t="s">
        <v>226</v>
      </c>
      <c r="AB2003" s="7">
        <v>2022</v>
      </c>
    </row>
    <row r="2004" spans="1:28" x14ac:dyDescent="0.25">
      <c r="A2004" s="7">
        <v>29</v>
      </c>
      <c r="B2004" s="7" t="s">
        <v>149</v>
      </c>
      <c r="C2004" s="7" t="s">
        <v>102</v>
      </c>
      <c r="D2004" s="7" t="s">
        <v>10</v>
      </c>
      <c r="E2004" s="7" t="s">
        <v>43</v>
      </c>
      <c r="F2004" s="7" t="s">
        <v>84</v>
      </c>
      <c r="G2004" s="7">
        <v>95000</v>
      </c>
      <c r="H2004" s="7">
        <f t="shared" si="606"/>
        <v>88035.38</v>
      </c>
      <c r="I2004" s="7">
        <f t="shared" si="607"/>
        <v>2726.5</v>
      </c>
      <c r="J2004" s="7">
        <f t="shared" si="596"/>
        <v>6744.9999999999991</v>
      </c>
      <c r="K2004" s="7">
        <f t="shared" si="597"/>
        <v>715.55</v>
      </c>
      <c r="L2004" s="7">
        <f t="shared" si="598"/>
        <v>2888</v>
      </c>
      <c r="M2004" s="7">
        <f t="shared" si="599"/>
        <v>6735.5</v>
      </c>
      <c r="N2004" s="7">
        <v>1350.12</v>
      </c>
      <c r="O2004" s="7">
        <f t="shared" si="600"/>
        <v>21160.67</v>
      </c>
      <c r="P2004" s="7">
        <v>25</v>
      </c>
      <c r="Q2004" s="7">
        <v>5000</v>
      </c>
      <c r="R2004" s="7">
        <v>1003</v>
      </c>
      <c r="S2004" s="7">
        <v>0</v>
      </c>
      <c r="T2004" s="7">
        <v>100</v>
      </c>
      <c r="U2004" s="7">
        <f t="shared" si="601"/>
        <v>10591.782291666668</v>
      </c>
      <c r="V2004" s="7">
        <v>0</v>
      </c>
      <c r="W2004" s="7">
        <f t="shared" si="611"/>
        <v>16719.78229166667</v>
      </c>
      <c r="X2004" s="7">
        <f t="shared" si="603"/>
        <v>6964.62</v>
      </c>
      <c r="Y2004" s="7">
        <f t="shared" si="610"/>
        <v>13480.5</v>
      </c>
      <c r="Z2004" s="7">
        <f t="shared" si="605"/>
        <v>71315.597708333327</v>
      </c>
      <c r="AA2004" s="7" t="s">
        <v>226</v>
      </c>
      <c r="AB2004" s="7">
        <v>2022</v>
      </c>
    </row>
    <row r="2005" spans="1:28" x14ac:dyDescent="0.25">
      <c r="A2005" s="7">
        <v>30</v>
      </c>
      <c r="B2005" s="7" t="s">
        <v>151</v>
      </c>
      <c r="C2005" s="7" t="s">
        <v>102</v>
      </c>
      <c r="D2005" s="7" t="s">
        <v>793</v>
      </c>
      <c r="E2005" s="7" t="s">
        <v>66</v>
      </c>
      <c r="F2005" s="7" t="s">
        <v>84</v>
      </c>
      <c r="G2005" s="7">
        <v>55000</v>
      </c>
      <c r="H2005" s="7">
        <f t="shared" si="606"/>
        <v>51749.5</v>
      </c>
      <c r="I2005" s="7">
        <f t="shared" si="607"/>
        <v>1578.5</v>
      </c>
      <c r="J2005" s="7">
        <f t="shared" si="596"/>
        <v>3904.9999999999995</v>
      </c>
      <c r="K2005" s="7">
        <f t="shared" si="597"/>
        <v>605.00000000000011</v>
      </c>
      <c r="L2005" s="7">
        <f t="shared" si="598"/>
        <v>1672</v>
      </c>
      <c r="M2005" s="7">
        <f t="shared" si="599"/>
        <v>3899.5000000000005</v>
      </c>
      <c r="N2005" s="7">
        <v>0</v>
      </c>
      <c r="O2005" s="7">
        <f t="shared" si="600"/>
        <v>11660</v>
      </c>
      <c r="P2005" s="7">
        <v>25</v>
      </c>
      <c r="Q2005" s="7">
        <v>4000</v>
      </c>
      <c r="R2005" s="7">
        <v>0</v>
      </c>
      <c r="S2005" s="7">
        <v>0</v>
      </c>
      <c r="T2005" s="7">
        <v>100</v>
      </c>
      <c r="U2005" s="7">
        <f t="shared" si="601"/>
        <v>2559.6748749999997</v>
      </c>
      <c r="V2005" s="7">
        <v>0</v>
      </c>
      <c r="W2005" s="7">
        <f t="shared" ref="W2005:W2068" si="612">P2005+Q2005+R2005+S2005+T2005+U2005</f>
        <v>6684.6748749999997</v>
      </c>
      <c r="X2005" s="7">
        <f t="shared" si="603"/>
        <v>3250.5</v>
      </c>
      <c r="Y2005" s="7">
        <f t="shared" si="610"/>
        <v>7804.5</v>
      </c>
      <c r="Z2005" s="7">
        <f t="shared" si="605"/>
        <v>45064.825125000003</v>
      </c>
      <c r="AA2005" s="7" t="s">
        <v>226</v>
      </c>
      <c r="AB2005" s="7">
        <v>2022</v>
      </c>
    </row>
    <row r="2006" spans="1:28" x14ac:dyDescent="0.25">
      <c r="A2006" s="7">
        <v>31</v>
      </c>
      <c r="B2006" s="7" t="s">
        <v>152</v>
      </c>
      <c r="C2006" s="7" t="s">
        <v>103</v>
      </c>
      <c r="D2006" s="7" t="s">
        <v>21</v>
      </c>
      <c r="E2006" s="7" t="s">
        <v>70</v>
      </c>
      <c r="F2006" s="7" t="s">
        <v>84</v>
      </c>
      <c r="G2006" s="7">
        <v>50000</v>
      </c>
      <c r="H2006" s="7">
        <f t="shared" si="606"/>
        <v>47045</v>
      </c>
      <c r="I2006" s="7">
        <f t="shared" si="607"/>
        <v>1435</v>
      </c>
      <c r="J2006" s="7">
        <f t="shared" si="596"/>
        <v>3549.9999999999995</v>
      </c>
      <c r="K2006" s="7">
        <f t="shared" si="597"/>
        <v>550</v>
      </c>
      <c r="L2006" s="7">
        <f t="shared" si="598"/>
        <v>1520</v>
      </c>
      <c r="M2006" s="7">
        <f t="shared" si="599"/>
        <v>3545.0000000000005</v>
      </c>
      <c r="N2006" s="7">
        <v>0</v>
      </c>
      <c r="O2006" s="7">
        <f t="shared" si="600"/>
        <v>10600</v>
      </c>
      <c r="P2006" s="7">
        <v>25</v>
      </c>
      <c r="Q2006" s="7">
        <v>500</v>
      </c>
      <c r="R2006" s="7">
        <v>952.85</v>
      </c>
      <c r="S2006" s="7">
        <v>0</v>
      </c>
      <c r="T2006" s="7">
        <v>100</v>
      </c>
      <c r="U2006" s="7">
        <f t="shared" si="601"/>
        <v>1853.9998749999997</v>
      </c>
      <c r="V2006" s="7">
        <v>0</v>
      </c>
      <c r="W2006" s="7">
        <f t="shared" si="612"/>
        <v>3431.8498749999999</v>
      </c>
      <c r="X2006" s="7">
        <f t="shared" si="603"/>
        <v>2955</v>
      </c>
      <c r="Y2006" s="7">
        <f t="shared" si="610"/>
        <v>7095</v>
      </c>
      <c r="Z2006" s="7">
        <f t="shared" si="605"/>
        <v>43613.150125</v>
      </c>
      <c r="AA2006" s="7" t="s">
        <v>226</v>
      </c>
      <c r="AB2006" s="7">
        <v>2022</v>
      </c>
    </row>
    <row r="2007" spans="1:28" x14ac:dyDescent="0.25">
      <c r="A2007" s="7">
        <v>32</v>
      </c>
      <c r="B2007" s="7" t="s">
        <v>153</v>
      </c>
      <c r="C2007" s="7" t="s">
        <v>102</v>
      </c>
      <c r="D2007" s="7" t="s">
        <v>17</v>
      </c>
      <c r="E2007" s="7" t="s">
        <v>76</v>
      </c>
      <c r="F2007" s="7" t="s">
        <v>84</v>
      </c>
      <c r="G2007" s="7">
        <v>70000</v>
      </c>
      <c r="H2007" s="7">
        <f t="shared" si="606"/>
        <v>64512.88</v>
      </c>
      <c r="I2007" s="7">
        <f t="shared" si="607"/>
        <v>2009</v>
      </c>
      <c r="J2007" s="7">
        <f t="shared" si="596"/>
        <v>4970</v>
      </c>
      <c r="K2007" s="7">
        <f t="shared" si="597"/>
        <v>715.55</v>
      </c>
      <c r="L2007" s="7">
        <f t="shared" si="598"/>
        <v>2128</v>
      </c>
      <c r="M2007" s="7">
        <f t="shared" si="599"/>
        <v>4963</v>
      </c>
      <c r="N2007" s="7">
        <v>1350.12</v>
      </c>
      <c r="O2007" s="7">
        <f t="shared" si="600"/>
        <v>16135.669999999998</v>
      </c>
      <c r="P2007" s="7">
        <v>25</v>
      </c>
      <c r="Q2007" s="7">
        <v>3052.23</v>
      </c>
      <c r="R2007" s="7">
        <v>0</v>
      </c>
      <c r="S2007" s="7">
        <v>0</v>
      </c>
      <c r="T2007" s="7">
        <v>100</v>
      </c>
      <c r="U2007" s="7">
        <f t="shared" si="601"/>
        <v>5098.4258333333319</v>
      </c>
      <c r="V2007" s="7">
        <v>0</v>
      </c>
      <c r="W2007" s="7">
        <f t="shared" si="612"/>
        <v>8275.6558333333323</v>
      </c>
      <c r="X2007" s="7">
        <f t="shared" si="603"/>
        <v>5487.12</v>
      </c>
      <c r="Y2007" s="7">
        <f t="shared" si="610"/>
        <v>9933</v>
      </c>
      <c r="Z2007" s="7">
        <f t="shared" si="605"/>
        <v>56237.224166666667</v>
      </c>
      <c r="AA2007" s="7" t="s">
        <v>226</v>
      </c>
      <c r="AB2007" s="7">
        <v>2022</v>
      </c>
    </row>
    <row r="2008" spans="1:28" x14ac:dyDescent="0.25">
      <c r="A2008" s="7">
        <v>33</v>
      </c>
      <c r="B2008" s="7" t="s">
        <v>154</v>
      </c>
      <c r="C2008" s="7" t="s">
        <v>103</v>
      </c>
      <c r="D2008" s="7" t="s">
        <v>800</v>
      </c>
      <c r="E2008" s="7" t="s">
        <v>83</v>
      </c>
      <c r="F2008" s="7" t="s">
        <v>84</v>
      </c>
      <c r="G2008" s="7">
        <v>33875</v>
      </c>
      <c r="H2008" s="7">
        <f t="shared" si="606"/>
        <v>31872.987499999999</v>
      </c>
      <c r="I2008" s="7">
        <f t="shared" si="607"/>
        <v>972.21249999999998</v>
      </c>
      <c r="J2008" s="7">
        <f t="shared" si="596"/>
        <v>2405.125</v>
      </c>
      <c r="K2008" s="7">
        <f t="shared" si="597"/>
        <v>372.62500000000006</v>
      </c>
      <c r="L2008" s="7">
        <f t="shared" si="598"/>
        <v>1029.8</v>
      </c>
      <c r="M2008" s="7">
        <f t="shared" si="599"/>
        <v>2401.7375000000002</v>
      </c>
      <c r="N2008" s="7">
        <v>0</v>
      </c>
      <c r="O2008" s="7">
        <f t="shared" si="600"/>
        <v>7181.5</v>
      </c>
      <c r="P2008" s="7">
        <v>25</v>
      </c>
      <c r="Q2008" s="7">
        <v>0</v>
      </c>
      <c r="R2008" s="7">
        <v>0</v>
      </c>
      <c r="S2008" s="7">
        <v>0</v>
      </c>
      <c r="T2008" s="7">
        <v>100</v>
      </c>
      <c r="U2008" s="7">
        <f t="shared" si="601"/>
        <v>0</v>
      </c>
      <c r="V2008" s="7">
        <v>0</v>
      </c>
      <c r="W2008" s="7">
        <f t="shared" si="612"/>
        <v>125</v>
      </c>
      <c r="X2008" s="7">
        <f t="shared" si="603"/>
        <v>2002.0124999999998</v>
      </c>
      <c r="Y2008" s="7">
        <f t="shared" si="610"/>
        <v>4806.8625000000002</v>
      </c>
      <c r="Z2008" s="7">
        <f t="shared" si="605"/>
        <v>31747.987499999999</v>
      </c>
      <c r="AA2008" s="7" t="s">
        <v>226</v>
      </c>
      <c r="AB2008" s="7">
        <v>2022</v>
      </c>
    </row>
    <row r="2009" spans="1:28" x14ac:dyDescent="0.25">
      <c r="A2009" s="7">
        <v>34</v>
      </c>
      <c r="B2009" s="7" t="s">
        <v>155</v>
      </c>
      <c r="C2009" s="7" t="s">
        <v>103</v>
      </c>
      <c r="D2009" s="7" t="s">
        <v>793</v>
      </c>
      <c r="E2009" s="7" t="s">
        <v>72</v>
      </c>
      <c r="F2009" s="7" t="s">
        <v>84</v>
      </c>
      <c r="G2009" s="7">
        <v>40000</v>
      </c>
      <c r="H2009" s="7">
        <f t="shared" si="606"/>
        <v>37636</v>
      </c>
      <c r="I2009" s="7">
        <f t="shared" si="607"/>
        <v>1148</v>
      </c>
      <c r="J2009" s="7">
        <f t="shared" si="596"/>
        <v>2839.9999999999995</v>
      </c>
      <c r="K2009" s="7">
        <f t="shared" si="597"/>
        <v>440.00000000000006</v>
      </c>
      <c r="L2009" s="7">
        <f t="shared" si="598"/>
        <v>1216</v>
      </c>
      <c r="M2009" s="7">
        <f t="shared" si="599"/>
        <v>2836</v>
      </c>
      <c r="N2009" s="7">
        <v>0</v>
      </c>
      <c r="O2009" s="7">
        <f t="shared" si="600"/>
        <v>8480</v>
      </c>
      <c r="P2009" s="7">
        <v>25</v>
      </c>
      <c r="Q2009" s="7">
        <v>6590.74</v>
      </c>
      <c r="R2009" s="7">
        <v>1053.1500000000001</v>
      </c>
      <c r="S2009" s="7">
        <v>0</v>
      </c>
      <c r="T2009" s="7">
        <v>100</v>
      </c>
      <c r="U2009" s="7">
        <f t="shared" si="601"/>
        <v>442.64987499999984</v>
      </c>
      <c r="V2009" s="7">
        <v>0</v>
      </c>
      <c r="W2009" s="7">
        <f t="shared" si="612"/>
        <v>8211.5398749999986</v>
      </c>
      <c r="X2009" s="7">
        <f t="shared" si="603"/>
        <v>2364</v>
      </c>
      <c r="Y2009" s="7">
        <f t="shared" si="610"/>
        <v>5676</v>
      </c>
      <c r="Z2009" s="7">
        <f t="shared" si="605"/>
        <v>29424.460125000001</v>
      </c>
      <c r="AA2009" s="7" t="s">
        <v>226</v>
      </c>
      <c r="AB2009" s="7">
        <v>2022</v>
      </c>
    </row>
    <row r="2010" spans="1:28" x14ac:dyDescent="0.25">
      <c r="A2010" s="7">
        <v>35</v>
      </c>
      <c r="B2010" s="7" t="s">
        <v>124</v>
      </c>
      <c r="C2010" s="7" t="s">
        <v>103</v>
      </c>
      <c r="D2010" s="7" t="s">
        <v>10</v>
      </c>
      <c r="E2010" s="7" t="s">
        <v>706</v>
      </c>
      <c r="F2010" s="7" t="s">
        <v>84</v>
      </c>
      <c r="G2010" s="7">
        <v>48000</v>
      </c>
      <c r="H2010" s="7">
        <f>+G2010-(I2010+L2010+N2010)</f>
        <v>45163.199999999997</v>
      </c>
      <c r="I2010" s="7">
        <f>IF(G2010&lt;=325250,G2010*2.87%,9334.68)</f>
        <v>1377.6</v>
      </c>
      <c r="J2010" s="7">
        <f>IF(G2010&lt;=325250,G2010*7.1%,23092.75)</f>
        <v>3407.9999999999995</v>
      </c>
      <c r="K2010" s="7">
        <f>IF(G2010&lt;=65050,G2010*1.1%,715.55)</f>
        <v>528</v>
      </c>
      <c r="L2010" s="7">
        <f>IF(G2010&lt;=162625,G2010*3.04%,4943.8)</f>
        <v>1459.2</v>
      </c>
      <c r="M2010" s="7">
        <f>IF(G2010&lt;=162625,G2010*7.09%,11530.11)</f>
        <v>3403.2000000000003</v>
      </c>
      <c r="N2010" s="7">
        <v>0</v>
      </c>
      <c r="O2010" s="7">
        <f>+I2010+J2010+K2010+L2010+M2010+N2010</f>
        <v>10176</v>
      </c>
      <c r="P2010" s="7">
        <v>25</v>
      </c>
      <c r="Q2010" s="7">
        <v>0</v>
      </c>
      <c r="R2010" s="7">
        <v>451.35</v>
      </c>
      <c r="S2010" s="7">
        <v>0</v>
      </c>
      <c r="T2010" s="7">
        <v>100</v>
      </c>
      <c r="U2010" s="7">
        <f>IF((H2010*12)&gt;867123.01,(79776+(((H2010*12)-867123.01)*0.25))/12,IF((H2010*12)&gt;624329.01,(31216+(((H2010*12)-624329.01)*0.2))/12,IF((H2010*12)&gt;416220.01,(((H2010*12)-416220.01)*0.15)/12,0)))</f>
        <v>1571.7298749999989</v>
      </c>
      <c r="V2010" s="7">
        <v>0</v>
      </c>
      <c r="W2010" s="7">
        <f>P2010+Q2010+R2010+S2010+T2010+U2010-(V2010)</f>
        <v>2148.079874999999</v>
      </c>
      <c r="X2010" s="7">
        <f>+I2010+L2010+N2010</f>
        <v>2836.8</v>
      </c>
      <c r="Y2010" s="7">
        <f>+J2010+M2010</f>
        <v>6811.2</v>
      </c>
      <c r="Z2010" s="7">
        <f>+G2010-(W2010+X2010)</f>
        <v>43015.120125000001</v>
      </c>
      <c r="AA2010" s="7" t="s">
        <v>226</v>
      </c>
      <c r="AB2010" s="7">
        <v>2022</v>
      </c>
    </row>
    <row r="2011" spans="1:28" x14ac:dyDescent="0.25">
      <c r="A2011" s="7">
        <v>36</v>
      </c>
      <c r="B2011" s="7" t="s">
        <v>833</v>
      </c>
      <c r="C2011" s="7" t="s">
        <v>102</v>
      </c>
      <c r="D2011" s="7" t="s">
        <v>19</v>
      </c>
      <c r="E2011" s="7" t="s">
        <v>73</v>
      </c>
      <c r="F2011" s="7" t="s">
        <v>84</v>
      </c>
      <c r="G2011" s="7">
        <v>53000</v>
      </c>
      <c r="H2011" s="7">
        <f t="shared" si="606"/>
        <v>48517.58</v>
      </c>
      <c r="I2011" s="7">
        <f t="shared" si="607"/>
        <v>1521.1</v>
      </c>
      <c r="J2011" s="7">
        <f t="shared" si="596"/>
        <v>3762.9999999999995</v>
      </c>
      <c r="K2011" s="7">
        <f t="shared" si="597"/>
        <v>583.00000000000011</v>
      </c>
      <c r="L2011" s="7">
        <f t="shared" si="598"/>
        <v>1611.2</v>
      </c>
      <c r="M2011" s="7">
        <f t="shared" si="599"/>
        <v>3757.7000000000003</v>
      </c>
      <c r="N2011" s="7">
        <v>1350.12</v>
      </c>
      <c r="O2011" s="7">
        <f t="shared" si="600"/>
        <v>12586.119999999999</v>
      </c>
      <c r="P2011" s="7">
        <v>25</v>
      </c>
      <c r="Q2011" s="7">
        <v>2500</v>
      </c>
      <c r="R2011" s="7">
        <v>0</v>
      </c>
      <c r="S2011" s="7">
        <v>0</v>
      </c>
      <c r="T2011" s="7">
        <v>100</v>
      </c>
      <c r="U2011" s="7">
        <f t="shared" si="601"/>
        <v>2074.8868749999992</v>
      </c>
      <c r="V2011" s="7">
        <v>0</v>
      </c>
      <c r="W2011" s="7">
        <f t="shared" si="612"/>
        <v>4699.8868749999992</v>
      </c>
      <c r="X2011" s="7">
        <f t="shared" si="603"/>
        <v>4482.42</v>
      </c>
      <c r="Y2011" s="7">
        <f t="shared" si="610"/>
        <v>7520.7</v>
      </c>
      <c r="Z2011" s="7">
        <f t="shared" si="605"/>
        <v>43817.693125000005</v>
      </c>
      <c r="AA2011" s="7" t="s">
        <v>226</v>
      </c>
      <c r="AB2011" s="7">
        <v>2022</v>
      </c>
    </row>
    <row r="2012" spans="1:28" x14ac:dyDescent="0.25">
      <c r="A2012" s="7">
        <v>37</v>
      </c>
      <c r="B2012" s="7" t="s">
        <v>157</v>
      </c>
      <c r="C2012" s="7" t="s">
        <v>102</v>
      </c>
      <c r="D2012" s="7" t="s">
        <v>10</v>
      </c>
      <c r="E2012" s="7" t="s">
        <v>46</v>
      </c>
      <c r="F2012" s="7" t="s">
        <v>84</v>
      </c>
      <c r="G2012" s="7">
        <v>53000</v>
      </c>
      <c r="H2012" s="7">
        <f t="shared" si="606"/>
        <v>49867.7</v>
      </c>
      <c r="I2012" s="7">
        <f t="shared" si="607"/>
        <v>1521.1</v>
      </c>
      <c r="J2012" s="7">
        <f t="shared" si="596"/>
        <v>3762.9999999999995</v>
      </c>
      <c r="K2012" s="7">
        <f t="shared" si="597"/>
        <v>583.00000000000011</v>
      </c>
      <c r="L2012" s="7">
        <f t="shared" si="598"/>
        <v>1611.2</v>
      </c>
      <c r="M2012" s="7">
        <f t="shared" si="599"/>
        <v>3757.7000000000003</v>
      </c>
      <c r="N2012" s="7">
        <v>0</v>
      </c>
      <c r="O2012" s="7">
        <f t="shared" si="600"/>
        <v>11236</v>
      </c>
      <c r="P2012" s="7">
        <v>25</v>
      </c>
      <c r="Q2012" s="7">
        <v>3495.45</v>
      </c>
      <c r="R2012" s="7">
        <v>1003</v>
      </c>
      <c r="S2012" s="7">
        <v>0</v>
      </c>
      <c r="T2012" s="7">
        <v>100</v>
      </c>
      <c r="U2012" s="7">
        <f t="shared" si="601"/>
        <v>2277.4048749999988</v>
      </c>
      <c r="V2012" s="7">
        <v>0</v>
      </c>
      <c r="W2012" s="7">
        <f t="shared" si="612"/>
        <v>6900.8548749999991</v>
      </c>
      <c r="X2012" s="7">
        <f t="shared" si="603"/>
        <v>3132.3</v>
      </c>
      <c r="Y2012" s="7">
        <f t="shared" si="610"/>
        <v>7520.7</v>
      </c>
      <c r="Z2012" s="7">
        <f t="shared" si="605"/>
        <v>42966.845125</v>
      </c>
      <c r="AA2012" s="7" t="s">
        <v>226</v>
      </c>
      <c r="AB2012" s="7">
        <v>2022</v>
      </c>
    </row>
    <row r="2013" spans="1:28" x14ac:dyDescent="0.25">
      <c r="A2013" s="7">
        <v>38</v>
      </c>
      <c r="B2013" s="7" t="s">
        <v>158</v>
      </c>
      <c r="C2013" s="7" t="s">
        <v>102</v>
      </c>
      <c r="D2013" s="7" t="s">
        <v>834</v>
      </c>
      <c r="E2013" s="7" t="s">
        <v>46</v>
      </c>
      <c r="F2013" s="7" t="s">
        <v>84</v>
      </c>
      <c r="G2013" s="7">
        <v>32000</v>
      </c>
      <c r="H2013" s="7">
        <f t="shared" si="606"/>
        <v>30108.799999999999</v>
      </c>
      <c r="I2013" s="7">
        <f t="shared" si="607"/>
        <v>918.4</v>
      </c>
      <c r="J2013" s="7">
        <f t="shared" si="596"/>
        <v>2272</v>
      </c>
      <c r="K2013" s="7">
        <f t="shared" si="597"/>
        <v>352.00000000000006</v>
      </c>
      <c r="L2013" s="7">
        <f t="shared" si="598"/>
        <v>972.8</v>
      </c>
      <c r="M2013" s="7">
        <f t="shared" si="599"/>
        <v>2268.8000000000002</v>
      </c>
      <c r="N2013" s="7">
        <v>0</v>
      </c>
      <c r="O2013" s="7">
        <f t="shared" si="600"/>
        <v>6784</v>
      </c>
      <c r="P2013" s="7">
        <v>25</v>
      </c>
      <c r="Q2013" s="7">
        <v>0</v>
      </c>
      <c r="R2013" s="7">
        <v>0</v>
      </c>
      <c r="S2013" s="7">
        <v>0</v>
      </c>
      <c r="T2013" s="7">
        <v>100</v>
      </c>
      <c r="U2013" s="7">
        <f t="shared" si="601"/>
        <v>0</v>
      </c>
      <c r="V2013" s="7">
        <v>0</v>
      </c>
      <c r="W2013" s="7">
        <f t="shared" si="612"/>
        <v>125</v>
      </c>
      <c r="X2013" s="7">
        <f t="shared" si="603"/>
        <v>1891.1999999999998</v>
      </c>
      <c r="Y2013" s="7">
        <f t="shared" si="610"/>
        <v>4540.8</v>
      </c>
      <c r="Z2013" s="7">
        <f t="shared" si="605"/>
        <v>29983.8</v>
      </c>
      <c r="AA2013" s="7" t="s">
        <v>226</v>
      </c>
      <c r="AB2013" s="7">
        <v>2022</v>
      </c>
    </row>
    <row r="2014" spans="1:28" x14ac:dyDescent="0.25">
      <c r="A2014" s="7">
        <v>39</v>
      </c>
      <c r="B2014" s="7" t="s">
        <v>159</v>
      </c>
      <c r="C2014" s="7" t="s">
        <v>103</v>
      </c>
      <c r="D2014" s="7" t="s">
        <v>21</v>
      </c>
      <c r="E2014" s="7" t="s">
        <v>68</v>
      </c>
      <c r="F2014" s="7" t="s">
        <v>84</v>
      </c>
      <c r="G2014" s="7">
        <v>46000</v>
      </c>
      <c r="H2014" s="7">
        <f t="shared" si="606"/>
        <v>41931.279999999999</v>
      </c>
      <c r="I2014" s="7">
        <f t="shared" si="607"/>
        <v>1320.2</v>
      </c>
      <c r="J2014" s="7">
        <f t="shared" si="596"/>
        <v>3265.9999999999995</v>
      </c>
      <c r="K2014" s="7">
        <f t="shared" si="597"/>
        <v>506.00000000000006</v>
      </c>
      <c r="L2014" s="7">
        <f t="shared" si="598"/>
        <v>1398.4</v>
      </c>
      <c r="M2014" s="7">
        <f t="shared" si="599"/>
        <v>3261.4</v>
      </c>
      <c r="N2014" s="7">
        <v>1350.12</v>
      </c>
      <c r="O2014" s="7">
        <f t="shared" si="600"/>
        <v>11102.119999999999</v>
      </c>
      <c r="P2014" s="7">
        <v>25</v>
      </c>
      <c r="Q2014" s="7">
        <v>500</v>
      </c>
      <c r="R2014" s="7">
        <v>852.55</v>
      </c>
      <c r="S2014" s="7">
        <v>0</v>
      </c>
      <c r="T2014" s="7">
        <v>100</v>
      </c>
      <c r="U2014" s="7">
        <f t="shared" si="601"/>
        <v>1086.9418749999998</v>
      </c>
      <c r="V2014" s="7">
        <v>0</v>
      </c>
      <c r="W2014" s="7">
        <f t="shared" si="612"/>
        <v>2564.4918749999997</v>
      </c>
      <c r="X2014" s="7">
        <f t="shared" si="603"/>
        <v>4068.7200000000003</v>
      </c>
      <c r="Y2014" s="7">
        <f t="shared" si="610"/>
        <v>6527.4</v>
      </c>
      <c r="Z2014" s="7">
        <f t="shared" si="605"/>
        <v>39366.788124999999</v>
      </c>
      <c r="AA2014" s="7" t="s">
        <v>226</v>
      </c>
      <c r="AB2014" s="7">
        <v>2022</v>
      </c>
    </row>
    <row r="2015" spans="1:28" x14ac:dyDescent="0.25">
      <c r="A2015" s="7">
        <v>40</v>
      </c>
      <c r="B2015" s="7" t="s">
        <v>150</v>
      </c>
      <c r="C2015" s="7" t="s">
        <v>102</v>
      </c>
      <c r="D2015" s="7" t="s">
        <v>16</v>
      </c>
      <c r="E2015" s="7" t="s">
        <v>95</v>
      </c>
      <c r="F2015" s="7" t="s">
        <v>84</v>
      </c>
      <c r="G2015" s="7">
        <v>32000</v>
      </c>
      <c r="H2015" s="7">
        <f>+G2015-(I2015+L2015+N2015)</f>
        <v>30108.799999999999</v>
      </c>
      <c r="I2015" s="7">
        <f t="shared" si="607"/>
        <v>918.4</v>
      </c>
      <c r="J2015" s="7">
        <f t="shared" si="596"/>
        <v>2272</v>
      </c>
      <c r="K2015" s="7">
        <f t="shared" si="597"/>
        <v>352.00000000000006</v>
      </c>
      <c r="L2015" s="7">
        <f t="shared" si="598"/>
        <v>972.8</v>
      </c>
      <c r="M2015" s="7">
        <f t="shared" si="599"/>
        <v>2268.8000000000002</v>
      </c>
      <c r="N2015" s="7">
        <v>0</v>
      </c>
      <c r="O2015" s="7">
        <f>+I2015+J2015+K2015+L2015+M2015+N2015</f>
        <v>6784</v>
      </c>
      <c r="P2015" s="7">
        <v>25</v>
      </c>
      <c r="Q2015" s="7">
        <v>0</v>
      </c>
      <c r="R2015" s="7">
        <v>0</v>
      </c>
      <c r="S2015" s="7">
        <v>336</v>
      </c>
      <c r="T2015" s="7">
        <v>100</v>
      </c>
      <c r="U2015" s="7">
        <f t="shared" si="601"/>
        <v>0</v>
      </c>
      <c r="V2015" s="7">
        <v>0</v>
      </c>
      <c r="W2015" s="7">
        <f>P2015+Q2015+R2015+S2015+T2015+U2015</f>
        <v>461</v>
      </c>
      <c r="X2015" s="7">
        <f>+I2015+L2015+N2015</f>
        <v>1891.1999999999998</v>
      </c>
      <c r="Y2015" s="7">
        <f>+J2015+M2015</f>
        <v>4540.8</v>
      </c>
      <c r="Z2015" s="7">
        <f>+G2015-(W2015+X2015)</f>
        <v>29647.8</v>
      </c>
      <c r="AA2015" s="7" t="s">
        <v>226</v>
      </c>
      <c r="AB2015" s="7">
        <v>2022</v>
      </c>
    </row>
    <row r="2016" spans="1:28" x14ac:dyDescent="0.25">
      <c r="A2016" s="7">
        <v>41</v>
      </c>
      <c r="B2016" s="7" t="s">
        <v>160</v>
      </c>
      <c r="C2016" s="7" t="s">
        <v>102</v>
      </c>
      <c r="D2016" s="7" t="s">
        <v>4</v>
      </c>
      <c r="E2016" s="7" t="s">
        <v>93</v>
      </c>
      <c r="F2016" s="7" t="s">
        <v>84</v>
      </c>
      <c r="G2016" s="7">
        <v>31500</v>
      </c>
      <c r="H2016" s="7">
        <f t="shared" si="606"/>
        <v>29638.35</v>
      </c>
      <c r="I2016" s="7">
        <f t="shared" si="607"/>
        <v>904.05</v>
      </c>
      <c r="J2016" s="7">
        <f t="shared" si="596"/>
        <v>2236.5</v>
      </c>
      <c r="K2016" s="7">
        <f t="shared" si="597"/>
        <v>346.50000000000006</v>
      </c>
      <c r="L2016" s="7">
        <f t="shared" si="598"/>
        <v>957.6</v>
      </c>
      <c r="M2016" s="7">
        <f t="shared" si="599"/>
        <v>2233.3500000000004</v>
      </c>
      <c r="N2016" s="7">
        <v>0</v>
      </c>
      <c r="O2016" s="7">
        <f t="shared" si="600"/>
        <v>6678.0000000000009</v>
      </c>
      <c r="P2016" s="7">
        <v>25</v>
      </c>
      <c r="Q2016" s="7">
        <v>1000</v>
      </c>
      <c r="R2016" s="7">
        <v>0</v>
      </c>
      <c r="S2016" s="7">
        <v>635</v>
      </c>
      <c r="T2016" s="7">
        <v>100</v>
      </c>
      <c r="U2016" s="7">
        <f t="shared" si="601"/>
        <v>0</v>
      </c>
      <c r="V2016" s="7">
        <v>0</v>
      </c>
      <c r="W2016" s="7">
        <f t="shared" si="612"/>
        <v>1760</v>
      </c>
      <c r="X2016" s="7">
        <f t="shared" si="603"/>
        <v>1861.65</v>
      </c>
      <c r="Y2016" s="7">
        <f t="shared" si="610"/>
        <v>4469.8500000000004</v>
      </c>
      <c r="Z2016" s="7">
        <f t="shared" si="605"/>
        <v>27878.35</v>
      </c>
      <c r="AA2016" s="7" t="s">
        <v>226</v>
      </c>
      <c r="AB2016" s="7">
        <v>2022</v>
      </c>
    </row>
    <row r="2017" spans="1:28" x14ac:dyDescent="0.25">
      <c r="A2017" s="7">
        <v>42</v>
      </c>
      <c r="B2017" s="7" t="s">
        <v>809</v>
      </c>
      <c r="C2017" s="7" t="s">
        <v>102</v>
      </c>
      <c r="D2017" s="7" t="s">
        <v>12</v>
      </c>
      <c r="E2017" s="7" t="s">
        <v>75</v>
      </c>
      <c r="F2017" s="7" t="s">
        <v>99</v>
      </c>
      <c r="G2017" s="7">
        <v>65000</v>
      </c>
      <c r="H2017" s="7">
        <f t="shared" si="606"/>
        <v>61158.5</v>
      </c>
      <c r="I2017" s="7">
        <f t="shared" si="607"/>
        <v>1865.5</v>
      </c>
      <c r="J2017" s="7">
        <f t="shared" si="596"/>
        <v>4615</v>
      </c>
      <c r="K2017" s="7">
        <f t="shared" si="597"/>
        <v>715.00000000000011</v>
      </c>
      <c r="L2017" s="7">
        <f t="shared" si="598"/>
        <v>1976</v>
      </c>
      <c r="M2017" s="7">
        <f t="shared" si="599"/>
        <v>4608.5</v>
      </c>
      <c r="N2017" s="7">
        <v>0</v>
      </c>
      <c r="O2017" s="7">
        <f t="shared" si="600"/>
        <v>13780</v>
      </c>
      <c r="P2017" s="7">
        <v>25</v>
      </c>
      <c r="Q2017" s="7">
        <v>7139.91</v>
      </c>
      <c r="R2017" s="7">
        <v>300.89999999999998</v>
      </c>
      <c r="S2017" s="7">
        <v>635</v>
      </c>
      <c r="T2017" s="7">
        <v>100</v>
      </c>
      <c r="U2017" s="7">
        <f t="shared" si="601"/>
        <v>4427.5498333333335</v>
      </c>
      <c r="V2017" s="7">
        <v>0</v>
      </c>
      <c r="W2017" s="7">
        <f t="shared" si="612"/>
        <v>12628.359833333332</v>
      </c>
      <c r="X2017" s="7">
        <f t="shared" si="603"/>
        <v>3841.5</v>
      </c>
      <c r="Y2017" s="7">
        <f t="shared" si="610"/>
        <v>9223.5</v>
      </c>
      <c r="Z2017" s="7">
        <f t="shared" si="605"/>
        <v>48530.140166666664</v>
      </c>
      <c r="AA2017" s="7" t="s">
        <v>226</v>
      </c>
      <c r="AB2017" s="7">
        <v>2022</v>
      </c>
    </row>
    <row r="2018" spans="1:28" x14ac:dyDescent="0.25">
      <c r="A2018" s="7">
        <v>43</v>
      </c>
      <c r="B2018" s="7" t="s">
        <v>162</v>
      </c>
      <c r="C2018" s="7" t="s">
        <v>102</v>
      </c>
      <c r="D2018" s="7" t="s">
        <v>15</v>
      </c>
      <c r="E2018" s="7" t="s">
        <v>92</v>
      </c>
      <c r="F2018" s="7" t="s">
        <v>99</v>
      </c>
      <c r="G2018" s="7">
        <v>55000</v>
      </c>
      <c r="H2018" s="7">
        <f t="shared" si="606"/>
        <v>47699.14</v>
      </c>
      <c r="I2018" s="7">
        <f t="shared" si="607"/>
        <v>1578.5</v>
      </c>
      <c r="J2018" s="7">
        <f t="shared" si="596"/>
        <v>3904.9999999999995</v>
      </c>
      <c r="K2018" s="7">
        <f t="shared" si="597"/>
        <v>605.00000000000011</v>
      </c>
      <c r="L2018" s="7">
        <f t="shared" si="598"/>
        <v>1672</v>
      </c>
      <c r="M2018" s="7">
        <f t="shared" si="599"/>
        <v>3899.5000000000005</v>
      </c>
      <c r="N2018" s="7">
        <v>4050.36</v>
      </c>
      <c r="O2018" s="7">
        <f t="shared" si="600"/>
        <v>15710.36</v>
      </c>
      <c r="P2018" s="7">
        <v>25</v>
      </c>
      <c r="Q2018" s="7">
        <v>0</v>
      </c>
      <c r="R2018" s="7">
        <v>0</v>
      </c>
      <c r="S2018" s="7">
        <v>0</v>
      </c>
      <c r="T2018" s="7">
        <v>100</v>
      </c>
      <c r="U2018" s="7">
        <f t="shared" si="601"/>
        <v>1952.1208749999989</v>
      </c>
      <c r="V2018" s="7">
        <v>0</v>
      </c>
      <c r="W2018" s="7">
        <f t="shared" si="612"/>
        <v>2077.1208749999987</v>
      </c>
      <c r="X2018" s="7">
        <f t="shared" si="603"/>
        <v>7300.8600000000006</v>
      </c>
      <c r="Y2018" s="7">
        <f t="shared" si="610"/>
        <v>7804.5</v>
      </c>
      <c r="Z2018" s="7">
        <f t="shared" si="605"/>
        <v>45622.019124999999</v>
      </c>
      <c r="AA2018" s="7" t="s">
        <v>226</v>
      </c>
      <c r="AB2018" s="7">
        <v>2022</v>
      </c>
    </row>
    <row r="2019" spans="1:28" x14ac:dyDescent="0.25">
      <c r="A2019" s="7">
        <v>44</v>
      </c>
      <c r="B2019" s="7" t="s">
        <v>810</v>
      </c>
      <c r="C2019" s="7" t="s">
        <v>102</v>
      </c>
      <c r="D2019" s="7" t="s">
        <v>811</v>
      </c>
      <c r="E2019" s="7" t="s">
        <v>62</v>
      </c>
      <c r="F2019" s="7" t="s">
        <v>99</v>
      </c>
      <c r="G2019" s="7">
        <v>125000</v>
      </c>
      <c r="H2019" s="7">
        <f>+G2019-(I2019+L2019+N2019)</f>
        <v>116262.38</v>
      </c>
      <c r="I2019" s="7">
        <f t="shared" si="607"/>
        <v>3587.5</v>
      </c>
      <c r="J2019" s="7">
        <f t="shared" si="596"/>
        <v>8875</v>
      </c>
      <c r="K2019" s="7">
        <f t="shared" si="597"/>
        <v>715.55</v>
      </c>
      <c r="L2019" s="7">
        <f t="shared" si="598"/>
        <v>3800</v>
      </c>
      <c r="M2019" s="7">
        <f t="shared" si="599"/>
        <v>8862.5</v>
      </c>
      <c r="N2019" s="7">
        <v>1350.12</v>
      </c>
      <c r="O2019" s="7">
        <f>+I2019+J2019+K2019+L2019+M2019+N2019</f>
        <v>27190.67</v>
      </c>
      <c r="P2019" s="7">
        <v>25</v>
      </c>
      <c r="Q2019" s="7">
        <v>0</v>
      </c>
      <c r="R2019" s="7">
        <v>0</v>
      </c>
      <c r="S2019" s="7">
        <v>0</v>
      </c>
      <c r="T2019" s="7">
        <v>100</v>
      </c>
      <c r="U2019" s="7">
        <f t="shared" si="601"/>
        <v>17648.532291666666</v>
      </c>
      <c r="V2019" s="7">
        <v>0</v>
      </c>
      <c r="W2019" s="7">
        <f>P2019+Q2019+R2019+S2019+T2019+U2019</f>
        <v>17773.532291666666</v>
      </c>
      <c r="X2019" s="7">
        <f>+I2019+L2019+N2019</f>
        <v>8737.619999999999</v>
      </c>
      <c r="Y2019" s="7">
        <f>+J2019+M2019</f>
        <v>17737.5</v>
      </c>
      <c r="Z2019" s="7">
        <f>+G2019-(W2019+X2019)</f>
        <v>98488.847708333342</v>
      </c>
      <c r="AA2019" s="7" t="s">
        <v>226</v>
      </c>
      <c r="AB2019" s="7">
        <v>2022</v>
      </c>
    </row>
    <row r="2020" spans="1:28" x14ac:dyDescent="0.25">
      <c r="A2020" s="7">
        <v>45</v>
      </c>
      <c r="B2020" s="7" t="s">
        <v>812</v>
      </c>
      <c r="C2020" s="7" t="s">
        <v>102</v>
      </c>
      <c r="D2020" s="7" t="s">
        <v>811</v>
      </c>
      <c r="E2020" s="7" t="s">
        <v>62</v>
      </c>
      <c r="F2020" s="7" t="s">
        <v>99</v>
      </c>
      <c r="G2020" s="7">
        <v>80000</v>
      </c>
      <c r="H2020" s="7">
        <f>+G2020-(I2020+L2020+N2020)</f>
        <v>75272</v>
      </c>
      <c r="I2020" s="7">
        <f t="shared" si="607"/>
        <v>2296</v>
      </c>
      <c r="J2020" s="7">
        <f t="shared" si="596"/>
        <v>5679.9999999999991</v>
      </c>
      <c r="K2020" s="7">
        <f t="shared" si="597"/>
        <v>715.55</v>
      </c>
      <c r="L2020" s="7">
        <f t="shared" si="598"/>
        <v>2432</v>
      </c>
      <c r="M2020" s="7">
        <f t="shared" si="599"/>
        <v>5672</v>
      </c>
      <c r="N2020" s="7">
        <v>0</v>
      </c>
      <c r="O2020" s="7">
        <f>+I2020+J2020+K2020+L2020+M2020+N2020</f>
        <v>16795.55</v>
      </c>
      <c r="P2020" s="7">
        <v>25</v>
      </c>
      <c r="Q2020" s="7">
        <v>0</v>
      </c>
      <c r="R2020" s="7">
        <v>0</v>
      </c>
      <c r="S2020" s="7">
        <v>0</v>
      </c>
      <c r="T2020" s="7">
        <v>100</v>
      </c>
      <c r="U2020" s="7">
        <f t="shared" si="601"/>
        <v>7400.9372916666662</v>
      </c>
      <c r="V2020" s="7">
        <v>0</v>
      </c>
      <c r="W2020" s="7">
        <f>P2020+Q2020+R2020+S2020+T2020+U2020</f>
        <v>7525.9372916666662</v>
      </c>
      <c r="X2020" s="7">
        <f>+I2020+L2020+N2020</f>
        <v>4728</v>
      </c>
      <c r="Y2020" s="7">
        <f>+J2020+M2020</f>
        <v>11352</v>
      </c>
      <c r="Z2020" s="7">
        <f>+G2020-(W2020+X2020)</f>
        <v>67746.062708333338</v>
      </c>
      <c r="AA2020" s="7" t="s">
        <v>226</v>
      </c>
      <c r="AB2020" s="7">
        <v>2022</v>
      </c>
    </row>
    <row r="2021" spans="1:28" x14ac:dyDescent="0.25">
      <c r="A2021" s="7">
        <v>46</v>
      </c>
      <c r="B2021" s="7" t="s">
        <v>163</v>
      </c>
      <c r="C2021" s="7" t="s">
        <v>102</v>
      </c>
      <c r="D2021" s="7" t="s">
        <v>826</v>
      </c>
      <c r="E2021" s="7" t="s">
        <v>30</v>
      </c>
      <c r="F2021" s="7" t="s">
        <v>99</v>
      </c>
      <c r="G2021" s="7">
        <v>150000</v>
      </c>
      <c r="H2021" s="7">
        <f t="shared" si="606"/>
        <v>141135</v>
      </c>
      <c r="I2021" s="7">
        <f t="shared" si="607"/>
        <v>4305</v>
      </c>
      <c r="J2021" s="7">
        <f t="shared" si="596"/>
        <v>10649.999999999998</v>
      </c>
      <c r="K2021" s="7">
        <f t="shared" si="597"/>
        <v>715.55</v>
      </c>
      <c r="L2021" s="7">
        <f t="shared" si="598"/>
        <v>4560</v>
      </c>
      <c r="M2021" s="7">
        <f t="shared" si="599"/>
        <v>10635</v>
      </c>
      <c r="N2021" s="7">
        <v>0</v>
      </c>
      <c r="O2021" s="7">
        <f t="shared" si="600"/>
        <v>30865.549999999996</v>
      </c>
      <c r="P2021" s="7">
        <v>25</v>
      </c>
      <c r="Q2021" s="7">
        <v>0</v>
      </c>
      <c r="R2021" s="7">
        <v>0</v>
      </c>
      <c r="S2021" s="7">
        <v>0</v>
      </c>
      <c r="T2021" s="7">
        <v>100</v>
      </c>
      <c r="U2021" s="7">
        <f t="shared" si="601"/>
        <v>23866.687291666665</v>
      </c>
      <c r="V2021" s="7">
        <v>0</v>
      </c>
      <c r="W2021" s="7">
        <f t="shared" si="612"/>
        <v>23991.687291666665</v>
      </c>
      <c r="X2021" s="7">
        <f t="shared" si="603"/>
        <v>8865</v>
      </c>
      <c r="Y2021" s="7">
        <f t="shared" si="610"/>
        <v>21285</v>
      </c>
      <c r="Z2021" s="7">
        <f t="shared" si="605"/>
        <v>117143.31270833334</v>
      </c>
      <c r="AA2021" s="7" t="s">
        <v>226</v>
      </c>
      <c r="AB2021" s="7">
        <v>2022</v>
      </c>
    </row>
    <row r="2022" spans="1:28" x14ac:dyDescent="0.25">
      <c r="A2022" s="7">
        <v>47</v>
      </c>
      <c r="B2022" s="7" t="s">
        <v>816</v>
      </c>
      <c r="C2022" s="7" t="s">
        <v>103</v>
      </c>
      <c r="D2022" s="7" t="s">
        <v>811</v>
      </c>
      <c r="E2022" s="7" t="s">
        <v>92</v>
      </c>
      <c r="F2022" s="7" t="s">
        <v>99</v>
      </c>
      <c r="G2022" s="7">
        <v>80000</v>
      </c>
      <c r="H2022" s="7">
        <f t="shared" si="606"/>
        <v>75272</v>
      </c>
      <c r="I2022" s="7">
        <f t="shared" si="607"/>
        <v>2296</v>
      </c>
      <c r="J2022" s="7">
        <f t="shared" si="596"/>
        <v>5679.9999999999991</v>
      </c>
      <c r="K2022" s="7">
        <f t="shared" si="597"/>
        <v>715.55</v>
      </c>
      <c r="L2022" s="7">
        <f t="shared" si="598"/>
        <v>2432</v>
      </c>
      <c r="M2022" s="7">
        <f t="shared" si="599"/>
        <v>5672</v>
      </c>
      <c r="N2022" s="7">
        <v>0</v>
      </c>
      <c r="O2022" s="7">
        <f t="shared" si="600"/>
        <v>16795.55</v>
      </c>
      <c r="P2022" s="7">
        <v>25</v>
      </c>
      <c r="Q2022" s="7">
        <v>0</v>
      </c>
      <c r="R2022" s="7">
        <v>0</v>
      </c>
      <c r="S2022" s="7">
        <v>0</v>
      </c>
      <c r="T2022" s="7">
        <v>100</v>
      </c>
      <c r="U2022" s="7">
        <f t="shared" si="601"/>
        <v>7400.9372916666662</v>
      </c>
      <c r="V2022" s="7">
        <v>0</v>
      </c>
      <c r="W2022" s="7">
        <f t="shared" si="612"/>
        <v>7525.9372916666662</v>
      </c>
      <c r="X2022" s="7">
        <f t="shared" si="603"/>
        <v>4728</v>
      </c>
      <c r="Y2022" s="7">
        <f t="shared" si="610"/>
        <v>11352</v>
      </c>
      <c r="Z2022" s="7">
        <f t="shared" si="605"/>
        <v>67746.062708333338</v>
      </c>
      <c r="AA2022" s="7" t="s">
        <v>226</v>
      </c>
      <c r="AB2022" s="7">
        <v>2022</v>
      </c>
    </row>
    <row r="2023" spans="1:28" x14ac:dyDescent="0.25">
      <c r="A2023" s="7">
        <v>48</v>
      </c>
      <c r="B2023" s="7" t="s">
        <v>167</v>
      </c>
      <c r="C2023" s="7" t="s">
        <v>102</v>
      </c>
      <c r="D2023" s="7" t="s">
        <v>6</v>
      </c>
      <c r="E2023" s="7" t="s">
        <v>36</v>
      </c>
      <c r="F2023" s="7" t="s">
        <v>100</v>
      </c>
      <c r="G2023" s="7">
        <v>26000</v>
      </c>
      <c r="H2023" s="7">
        <f t="shared" si="606"/>
        <v>24463.4</v>
      </c>
      <c r="I2023" s="7">
        <f t="shared" si="607"/>
        <v>746.2</v>
      </c>
      <c r="J2023" s="7">
        <f t="shared" si="596"/>
        <v>1845.9999999999998</v>
      </c>
      <c r="K2023" s="7">
        <f t="shared" si="597"/>
        <v>286.00000000000006</v>
      </c>
      <c r="L2023" s="7">
        <f t="shared" si="598"/>
        <v>790.4</v>
      </c>
      <c r="M2023" s="7">
        <f t="shared" si="599"/>
        <v>1843.4</v>
      </c>
      <c r="N2023" s="7">
        <v>0</v>
      </c>
      <c r="O2023" s="7">
        <f t="shared" si="600"/>
        <v>5512</v>
      </c>
      <c r="P2023" s="7">
        <v>25</v>
      </c>
      <c r="Q2023" s="7">
        <v>2000</v>
      </c>
      <c r="R2023" s="7">
        <v>0</v>
      </c>
      <c r="S2023" s="7">
        <v>0</v>
      </c>
      <c r="T2023" s="7">
        <v>100</v>
      </c>
      <c r="U2023" s="7">
        <f t="shared" si="601"/>
        <v>0</v>
      </c>
      <c r="V2023" s="7">
        <v>0</v>
      </c>
      <c r="W2023" s="7">
        <f t="shared" si="612"/>
        <v>2125</v>
      </c>
      <c r="X2023" s="7">
        <f t="shared" si="603"/>
        <v>1536.6</v>
      </c>
      <c r="Y2023" s="7">
        <f t="shared" si="610"/>
        <v>3689.3999999999996</v>
      </c>
      <c r="Z2023" s="7">
        <f t="shared" si="605"/>
        <v>22338.400000000001</v>
      </c>
      <c r="AA2023" s="7" t="s">
        <v>226</v>
      </c>
      <c r="AB2023" s="7">
        <v>2022</v>
      </c>
    </row>
    <row r="2024" spans="1:28" x14ac:dyDescent="0.25">
      <c r="A2024" s="7">
        <v>49</v>
      </c>
      <c r="B2024" s="7" t="s">
        <v>169</v>
      </c>
      <c r="C2024" s="7" t="s">
        <v>102</v>
      </c>
      <c r="D2024" s="7" t="s">
        <v>6</v>
      </c>
      <c r="E2024" s="7" t="s">
        <v>36</v>
      </c>
      <c r="F2024" s="7" t="s">
        <v>100</v>
      </c>
      <c r="G2024" s="7">
        <v>30000</v>
      </c>
      <c r="H2024" s="7">
        <f t="shared" si="606"/>
        <v>28227</v>
      </c>
      <c r="I2024" s="7">
        <f t="shared" si="607"/>
        <v>861</v>
      </c>
      <c r="J2024" s="7">
        <f t="shared" si="596"/>
        <v>2130</v>
      </c>
      <c r="K2024" s="7">
        <f t="shared" si="597"/>
        <v>330.00000000000006</v>
      </c>
      <c r="L2024" s="7">
        <f t="shared" si="598"/>
        <v>912</v>
      </c>
      <c r="M2024" s="7">
        <f t="shared" si="599"/>
        <v>2127</v>
      </c>
      <c r="N2024" s="7">
        <v>0</v>
      </c>
      <c r="O2024" s="7">
        <f t="shared" si="600"/>
        <v>6360</v>
      </c>
      <c r="P2024" s="7">
        <v>25</v>
      </c>
      <c r="Q2024" s="7">
        <v>0</v>
      </c>
      <c r="R2024" s="7">
        <v>0</v>
      </c>
      <c r="S2024" s="7">
        <v>0</v>
      </c>
      <c r="T2024" s="7">
        <v>100</v>
      </c>
      <c r="U2024" s="7">
        <f t="shared" si="601"/>
        <v>0</v>
      </c>
      <c r="V2024" s="7">
        <v>0</v>
      </c>
      <c r="W2024" s="7">
        <f t="shared" si="612"/>
        <v>125</v>
      </c>
      <c r="X2024" s="7">
        <f t="shared" si="603"/>
        <v>1773</v>
      </c>
      <c r="Y2024" s="7">
        <f t="shared" si="610"/>
        <v>4257</v>
      </c>
      <c r="Z2024" s="7">
        <f t="shared" si="605"/>
        <v>28102</v>
      </c>
      <c r="AA2024" s="7" t="s">
        <v>226</v>
      </c>
      <c r="AB2024" s="7">
        <v>2022</v>
      </c>
    </row>
    <row r="2025" spans="1:28" x14ac:dyDescent="0.25">
      <c r="A2025" s="7">
        <v>50</v>
      </c>
      <c r="B2025" s="7" t="s">
        <v>170</v>
      </c>
      <c r="C2025" s="7" t="s">
        <v>102</v>
      </c>
      <c r="D2025" s="7" t="s">
        <v>17</v>
      </c>
      <c r="E2025" s="7" t="s">
        <v>36</v>
      </c>
      <c r="F2025" s="7" t="s">
        <v>100</v>
      </c>
      <c r="G2025" s="7">
        <v>36000</v>
      </c>
      <c r="H2025" s="7">
        <f t="shared" si="606"/>
        <v>31172.16</v>
      </c>
      <c r="I2025" s="7">
        <f t="shared" si="607"/>
        <v>1033.2</v>
      </c>
      <c r="J2025" s="7">
        <f t="shared" si="596"/>
        <v>2555.9999999999995</v>
      </c>
      <c r="K2025" s="7">
        <f t="shared" si="597"/>
        <v>396.00000000000006</v>
      </c>
      <c r="L2025" s="7">
        <f t="shared" si="598"/>
        <v>1094.4000000000001</v>
      </c>
      <c r="M2025" s="7">
        <f t="shared" si="599"/>
        <v>2552.4</v>
      </c>
      <c r="N2025" s="7">
        <f>1350.12*2</f>
        <v>2700.24</v>
      </c>
      <c r="O2025" s="7">
        <f t="shared" si="600"/>
        <v>10332.24</v>
      </c>
      <c r="P2025" s="7">
        <v>25</v>
      </c>
      <c r="Q2025" s="7">
        <v>2296.96</v>
      </c>
      <c r="R2025" s="7">
        <v>0</v>
      </c>
      <c r="S2025" s="7">
        <v>0</v>
      </c>
      <c r="T2025" s="7">
        <v>100</v>
      </c>
      <c r="U2025" s="7">
        <f t="shared" si="601"/>
        <v>0</v>
      </c>
      <c r="V2025" s="7">
        <v>0</v>
      </c>
      <c r="W2025" s="7">
        <f t="shared" si="612"/>
        <v>2421.96</v>
      </c>
      <c r="X2025" s="7">
        <f t="shared" si="603"/>
        <v>4827.84</v>
      </c>
      <c r="Y2025" s="7">
        <f t="shared" si="610"/>
        <v>5108.3999999999996</v>
      </c>
      <c r="Z2025" s="7">
        <f t="shared" si="605"/>
        <v>28750.2</v>
      </c>
      <c r="AA2025" s="7" t="s">
        <v>226</v>
      </c>
      <c r="AB2025" s="7">
        <v>2022</v>
      </c>
    </row>
    <row r="2026" spans="1:28" x14ac:dyDescent="0.25">
      <c r="A2026" s="7">
        <v>51</v>
      </c>
      <c r="B2026" s="7" t="s">
        <v>171</v>
      </c>
      <c r="C2026" s="7" t="s">
        <v>102</v>
      </c>
      <c r="D2026" s="7" t="s">
        <v>793</v>
      </c>
      <c r="E2026" s="7" t="s">
        <v>36</v>
      </c>
      <c r="F2026" s="7" t="s">
        <v>100</v>
      </c>
      <c r="G2026" s="7">
        <v>36000</v>
      </c>
      <c r="H2026" s="7">
        <f t="shared" si="606"/>
        <v>33872.400000000001</v>
      </c>
      <c r="I2026" s="7">
        <f t="shared" si="607"/>
        <v>1033.2</v>
      </c>
      <c r="J2026" s="7">
        <f t="shared" si="596"/>
        <v>2555.9999999999995</v>
      </c>
      <c r="K2026" s="7">
        <f t="shared" si="597"/>
        <v>396.00000000000006</v>
      </c>
      <c r="L2026" s="7">
        <f t="shared" si="598"/>
        <v>1094.4000000000001</v>
      </c>
      <c r="M2026" s="7">
        <f t="shared" si="599"/>
        <v>2552.4</v>
      </c>
      <c r="N2026" s="7">
        <v>0</v>
      </c>
      <c r="O2026" s="7">
        <f t="shared" si="600"/>
        <v>7632</v>
      </c>
      <c r="P2026" s="7">
        <v>25</v>
      </c>
      <c r="Q2026" s="7">
        <v>10000</v>
      </c>
      <c r="R2026" s="7">
        <v>1003</v>
      </c>
      <c r="S2026" s="7">
        <v>0</v>
      </c>
      <c r="T2026" s="7">
        <v>100</v>
      </c>
      <c r="U2026" s="7">
        <f t="shared" si="601"/>
        <v>0</v>
      </c>
      <c r="V2026" s="7">
        <v>0</v>
      </c>
      <c r="W2026" s="7">
        <f t="shared" si="612"/>
        <v>11128</v>
      </c>
      <c r="X2026" s="7">
        <f t="shared" si="603"/>
        <v>2127.6000000000004</v>
      </c>
      <c r="Y2026" s="7">
        <f t="shared" si="610"/>
        <v>5108.3999999999996</v>
      </c>
      <c r="Z2026" s="7">
        <f t="shared" si="605"/>
        <v>22744.400000000001</v>
      </c>
      <c r="AA2026" s="7" t="s">
        <v>226</v>
      </c>
      <c r="AB2026" s="7">
        <v>2022</v>
      </c>
    </row>
    <row r="2027" spans="1:28" x14ac:dyDescent="0.25">
      <c r="A2027" s="7">
        <v>52</v>
      </c>
      <c r="B2027" s="7" t="s">
        <v>172</v>
      </c>
      <c r="C2027" s="7" t="s">
        <v>102</v>
      </c>
      <c r="D2027" s="7" t="s">
        <v>6</v>
      </c>
      <c r="E2027" s="7" t="s">
        <v>26</v>
      </c>
      <c r="F2027" s="7" t="s">
        <v>100</v>
      </c>
      <c r="G2027" s="7">
        <v>46000</v>
      </c>
      <c r="H2027" s="7">
        <f t="shared" si="606"/>
        <v>43281.4</v>
      </c>
      <c r="I2027" s="7">
        <f t="shared" si="607"/>
        <v>1320.2</v>
      </c>
      <c r="J2027" s="7">
        <f t="shared" si="596"/>
        <v>3265.9999999999995</v>
      </c>
      <c r="K2027" s="7">
        <f t="shared" si="597"/>
        <v>506.00000000000006</v>
      </c>
      <c r="L2027" s="7">
        <f t="shared" si="598"/>
        <v>1398.4</v>
      </c>
      <c r="M2027" s="7">
        <f t="shared" si="599"/>
        <v>3261.4</v>
      </c>
      <c r="N2027" s="7">
        <v>0</v>
      </c>
      <c r="O2027" s="7">
        <f t="shared" si="600"/>
        <v>9752</v>
      </c>
      <c r="P2027" s="7">
        <v>25</v>
      </c>
      <c r="Q2027" s="7">
        <v>0</v>
      </c>
      <c r="R2027" s="7">
        <v>0</v>
      </c>
      <c r="S2027" s="7">
        <v>0</v>
      </c>
      <c r="T2027" s="7">
        <v>100</v>
      </c>
      <c r="U2027" s="7">
        <f t="shared" si="601"/>
        <v>1289.4598750000005</v>
      </c>
      <c r="V2027" s="7">
        <v>0</v>
      </c>
      <c r="W2027" s="7">
        <f t="shared" si="612"/>
        <v>1414.4598750000005</v>
      </c>
      <c r="X2027" s="7">
        <f t="shared" si="603"/>
        <v>2718.6000000000004</v>
      </c>
      <c r="Y2027" s="7">
        <f t="shared" si="610"/>
        <v>6527.4</v>
      </c>
      <c r="Z2027" s="7">
        <f t="shared" si="605"/>
        <v>41866.940125000001</v>
      </c>
      <c r="AA2027" s="7" t="s">
        <v>226</v>
      </c>
      <c r="AB2027" s="7">
        <v>2022</v>
      </c>
    </row>
    <row r="2028" spans="1:28" x14ac:dyDescent="0.25">
      <c r="A2028" s="7">
        <v>53</v>
      </c>
      <c r="B2028" s="7" t="s">
        <v>798</v>
      </c>
      <c r="C2028" s="7" t="s">
        <v>102</v>
      </c>
      <c r="D2028" s="7" t="s">
        <v>12</v>
      </c>
      <c r="E2028" s="7" t="s">
        <v>26</v>
      </c>
      <c r="F2028" s="7" t="s">
        <v>100</v>
      </c>
      <c r="G2028" s="7">
        <v>30000</v>
      </c>
      <c r="H2028" s="7">
        <f t="shared" si="606"/>
        <v>28227</v>
      </c>
      <c r="I2028" s="7">
        <f t="shared" si="607"/>
        <v>861</v>
      </c>
      <c r="J2028" s="7">
        <f t="shared" si="596"/>
        <v>2130</v>
      </c>
      <c r="K2028" s="7">
        <f t="shared" si="597"/>
        <v>330.00000000000006</v>
      </c>
      <c r="L2028" s="7">
        <f t="shared" si="598"/>
        <v>912</v>
      </c>
      <c r="M2028" s="7">
        <f t="shared" si="599"/>
        <v>2127</v>
      </c>
      <c r="N2028" s="7">
        <v>0</v>
      </c>
      <c r="O2028" s="7">
        <f t="shared" si="600"/>
        <v>6360</v>
      </c>
      <c r="P2028" s="7">
        <v>25</v>
      </c>
      <c r="Q2028" s="7">
        <v>0</v>
      </c>
      <c r="R2028" s="7">
        <v>0</v>
      </c>
      <c r="S2028" s="7">
        <v>0</v>
      </c>
      <c r="T2028" s="7">
        <v>100</v>
      </c>
      <c r="U2028" s="7">
        <f t="shared" si="601"/>
        <v>0</v>
      </c>
      <c r="V2028" s="7">
        <v>0</v>
      </c>
      <c r="W2028" s="7">
        <f t="shared" si="612"/>
        <v>125</v>
      </c>
      <c r="X2028" s="7">
        <f t="shared" si="603"/>
        <v>1773</v>
      </c>
      <c r="Y2028" s="7">
        <f t="shared" si="610"/>
        <v>4257</v>
      </c>
      <c r="Z2028" s="7">
        <f t="shared" si="605"/>
        <v>28102</v>
      </c>
      <c r="AA2028" s="7" t="s">
        <v>226</v>
      </c>
      <c r="AB2028" s="7">
        <v>2022</v>
      </c>
    </row>
    <row r="2029" spans="1:28" x14ac:dyDescent="0.25">
      <c r="A2029" s="7">
        <v>54</v>
      </c>
      <c r="B2029" s="7" t="s">
        <v>799</v>
      </c>
      <c r="C2029" s="7" t="s">
        <v>102</v>
      </c>
      <c r="D2029" s="7" t="s">
        <v>6</v>
      </c>
      <c r="E2029" s="7" t="s">
        <v>26</v>
      </c>
      <c r="F2029" s="7" t="s">
        <v>100</v>
      </c>
      <c r="G2029" s="7">
        <v>30000</v>
      </c>
      <c r="H2029" s="7">
        <f t="shared" si="606"/>
        <v>28227</v>
      </c>
      <c r="I2029" s="7">
        <f t="shared" si="607"/>
        <v>861</v>
      </c>
      <c r="J2029" s="7">
        <f t="shared" si="596"/>
        <v>2130</v>
      </c>
      <c r="K2029" s="7">
        <f t="shared" si="597"/>
        <v>330.00000000000006</v>
      </c>
      <c r="L2029" s="7">
        <f t="shared" si="598"/>
        <v>912</v>
      </c>
      <c r="M2029" s="7">
        <f t="shared" si="599"/>
        <v>2127</v>
      </c>
      <c r="N2029" s="7">
        <v>0</v>
      </c>
      <c r="O2029" s="7">
        <f t="shared" si="600"/>
        <v>6360</v>
      </c>
      <c r="P2029" s="7">
        <v>25</v>
      </c>
      <c r="Q2029" s="7">
        <v>0</v>
      </c>
      <c r="R2029" s="7">
        <v>0</v>
      </c>
      <c r="S2029" s="7">
        <v>0</v>
      </c>
      <c r="T2029" s="7">
        <v>100</v>
      </c>
      <c r="U2029" s="7">
        <f t="shared" si="601"/>
        <v>0</v>
      </c>
      <c r="V2029" s="7">
        <v>0</v>
      </c>
      <c r="W2029" s="7">
        <f t="shared" si="612"/>
        <v>125</v>
      </c>
      <c r="X2029" s="7">
        <f t="shared" si="603"/>
        <v>1773</v>
      </c>
      <c r="Y2029" s="7">
        <f t="shared" si="610"/>
        <v>4257</v>
      </c>
      <c r="Z2029" s="7">
        <f t="shared" si="605"/>
        <v>28102</v>
      </c>
      <c r="AA2029" s="7" t="s">
        <v>226</v>
      </c>
      <c r="AB2029" s="7">
        <v>2022</v>
      </c>
    </row>
    <row r="2030" spans="1:28" x14ac:dyDescent="0.25">
      <c r="A2030" s="7">
        <v>55</v>
      </c>
      <c r="B2030" s="7" t="s">
        <v>173</v>
      </c>
      <c r="C2030" s="7" t="s">
        <v>102</v>
      </c>
      <c r="D2030" s="7" t="s">
        <v>6</v>
      </c>
      <c r="E2030" s="7" t="s">
        <v>26</v>
      </c>
      <c r="F2030" s="7" t="s">
        <v>100</v>
      </c>
      <c r="G2030" s="7">
        <v>36000</v>
      </c>
      <c r="H2030" s="7">
        <f t="shared" si="606"/>
        <v>32522.28</v>
      </c>
      <c r="I2030" s="7">
        <f t="shared" si="607"/>
        <v>1033.2</v>
      </c>
      <c r="J2030" s="7">
        <f t="shared" si="596"/>
        <v>2555.9999999999995</v>
      </c>
      <c r="K2030" s="7">
        <f t="shared" si="597"/>
        <v>396.00000000000006</v>
      </c>
      <c r="L2030" s="7">
        <f t="shared" si="598"/>
        <v>1094.4000000000001</v>
      </c>
      <c r="M2030" s="7">
        <f t="shared" si="599"/>
        <v>2552.4</v>
      </c>
      <c r="N2030" s="7">
        <v>1350.12</v>
      </c>
      <c r="O2030" s="7">
        <f t="shared" si="600"/>
        <v>8982.119999999999</v>
      </c>
      <c r="P2030" s="7">
        <v>25</v>
      </c>
      <c r="Q2030" s="7">
        <v>0</v>
      </c>
      <c r="R2030" s="7">
        <v>0</v>
      </c>
      <c r="S2030" s="7">
        <v>0</v>
      </c>
      <c r="T2030" s="7">
        <v>100</v>
      </c>
      <c r="U2030" s="7">
        <f t="shared" si="601"/>
        <v>0</v>
      </c>
      <c r="V2030" s="7">
        <v>0</v>
      </c>
      <c r="W2030" s="7">
        <f t="shared" si="612"/>
        <v>125</v>
      </c>
      <c r="X2030" s="7">
        <f t="shared" si="603"/>
        <v>3477.7200000000003</v>
      </c>
      <c r="Y2030" s="7">
        <f t="shared" si="610"/>
        <v>5108.3999999999996</v>
      </c>
      <c r="Z2030" s="7">
        <f t="shared" si="605"/>
        <v>32397.279999999999</v>
      </c>
      <c r="AA2030" s="7" t="s">
        <v>226</v>
      </c>
      <c r="AB2030" s="7">
        <v>2022</v>
      </c>
    </row>
    <row r="2031" spans="1:28" x14ac:dyDescent="0.25">
      <c r="A2031" s="7">
        <v>56</v>
      </c>
      <c r="B2031" s="7" t="s">
        <v>174</v>
      </c>
      <c r="C2031" s="7" t="s">
        <v>102</v>
      </c>
      <c r="D2031" s="7" t="s">
        <v>6</v>
      </c>
      <c r="E2031" s="7" t="s">
        <v>26</v>
      </c>
      <c r="F2031" s="7" t="s">
        <v>100</v>
      </c>
      <c r="G2031" s="7">
        <v>36000</v>
      </c>
      <c r="H2031" s="7">
        <f t="shared" si="606"/>
        <v>33872.400000000001</v>
      </c>
      <c r="I2031" s="7">
        <f t="shared" si="607"/>
        <v>1033.2</v>
      </c>
      <c r="J2031" s="7">
        <f t="shared" si="596"/>
        <v>2555.9999999999995</v>
      </c>
      <c r="K2031" s="7">
        <f t="shared" si="597"/>
        <v>396.00000000000006</v>
      </c>
      <c r="L2031" s="7">
        <f t="shared" si="598"/>
        <v>1094.4000000000001</v>
      </c>
      <c r="M2031" s="7">
        <f t="shared" si="599"/>
        <v>2552.4</v>
      </c>
      <c r="N2031" s="7">
        <v>0</v>
      </c>
      <c r="O2031" s="7">
        <f t="shared" si="600"/>
        <v>7632</v>
      </c>
      <c r="P2031" s="7">
        <v>25</v>
      </c>
      <c r="Q2031" s="7">
        <v>0</v>
      </c>
      <c r="R2031" s="7">
        <v>0</v>
      </c>
      <c r="S2031" s="7">
        <v>0</v>
      </c>
      <c r="T2031" s="7">
        <v>100</v>
      </c>
      <c r="U2031" s="7">
        <f t="shared" si="601"/>
        <v>0</v>
      </c>
      <c r="V2031" s="7">
        <v>0</v>
      </c>
      <c r="W2031" s="7">
        <f t="shared" si="612"/>
        <v>125</v>
      </c>
      <c r="X2031" s="7">
        <f t="shared" si="603"/>
        <v>2127.6000000000004</v>
      </c>
      <c r="Y2031" s="7">
        <f t="shared" si="610"/>
        <v>5108.3999999999996</v>
      </c>
      <c r="Z2031" s="7">
        <f t="shared" si="605"/>
        <v>33747.4</v>
      </c>
      <c r="AA2031" s="7" t="s">
        <v>226</v>
      </c>
      <c r="AB2031" s="7">
        <v>2022</v>
      </c>
    </row>
    <row r="2032" spans="1:28" x14ac:dyDescent="0.25">
      <c r="A2032" s="7">
        <v>57</v>
      </c>
      <c r="B2032" s="7" t="s">
        <v>176</v>
      </c>
      <c r="C2032" s="7" t="s">
        <v>102</v>
      </c>
      <c r="D2032" s="7" t="s">
        <v>6</v>
      </c>
      <c r="E2032" s="7" t="s">
        <v>26</v>
      </c>
      <c r="F2032" s="7" t="s">
        <v>100</v>
      </c>
      <c r="G2032" s="7">
        <v>36000</v>
      </c>
      <c r="H2032" s="7">
        <f t="shared" si="606"/>
        <v>33872.400000000001</v>
      </c>
      <c r="I2032" s="7">
        <f t="shared" si="607"/>
        <v>1033.2</v>
      </c>
      <c r="J2032" s="7">
        <f t="shared" si="596"/>
        <v>2555.9999999999995</v>
      </c>
      <c r="K2032" s="7">
        <f t="shared" si="597"/>
        <v>396.00000000000006</v>
      </c>
      <c r="L2032" s="7">
        <f t="shared" si="598"/>
        <v>1094.4000000000001</v>
      </c>
      <c r="M2032" s="7">
        <f t="shared" si="599"/>
        <v>2552.4</v>
      </c>
      <c r="N2032" s="7">
        <v>0</v>
      </c>
      <c r="O2032" s="7">
        <f t="shared" si="600"/>
        <v>7632</v>
      </c>
      <c r="P2032" s="7">
        <v>25</v>
      </c>
      <c r="Q2032" s="7">
        <v>0</v>
      </c>
      <c r="R2032" s="7">
        <v>0</v>
      </c>
      <c r="S2032" s="7">
        <v>0</v>
      </c>
      <c r="T2032" s="7">
        <v>100</v>
      </c>
      <c r="U2032" s="7">
        <f t="shared" si="601"/>
        <v>0</v>
      </c>
      <c r="V2032" s="7">
        <v>0</v>
      </c>
      <c r="W2032" s="7">
        <f t="shared" si="612"/>
        <v>125</v>
      </c>
      <c r="X2032" s="7">
        <f t="shared" si="603"/>
        <v>2127.6000000000004</v>
      </c>
      <c r="Y2032" s="7">
        <f t="shared" si="610"/>
        <v>5108.3999999999996</v>
      </c>
      <c r="Z2032" s="7">
        <f t="shared" si="605"/>
        <v>33747.4</v>
      </c>
      <c r="AA2032" s="7" t="s">
        <v>226</v>
      </c>
      <c r="AB2032" s="7">
        <v>2022</v>
      </c>
    </row>
    <row r="2033" spans="1:28" x14ac:dyDescent="0.25">
      <c r="A2033" s="7">
        <v>58</v>
      </c>
      <c r="B2033" s="7" t="s">
        <v>177</v>
      </c>
      <c r="C2033" s="7" t="s">
        <v>102</v>
      </c>
      <c r="D2033" s="7" t="s">
        <v>22</v>
      </c>
      <c r="E2033" s="7" t="s">
        <v>26</v>
      </c>
      <c r="F2033" s="7" t="s">
        <v>100</v>
      </c>
      <c r="G2033" s="7">
        <v>36000</v>
      </c>
      <c r="H2033" s="7">
        <f t="shared" si="606"/>
        <v>33872.400000000001</v>
      </c>
      <c r="I2033" s="7">
        <f t="shared" si="607"/>
        <v>1033.2</v>
      </c>
      <c r="J2033" s="7">
        <f t="shared" si="596"/>
        <v>2555.9999999999995</v>
      </c>
      <c r="K2033" s="7">
        <f t="shared" si="597"/>
        <v>396.00000000000006</v>
      </c>
      <c r="L2033" s="7">
        <f t="shared" si="598"/>
        <v>1094.4000000000001</v>
      </c>
      <c r="M2033" s="7">
        <f t="shared" si="599"/>
        <v>2552.4</v>
      </c>
      <c r="N2033" s="7">
        <v>0</v>
      </c>
      <c r="O2033" s="7">
        <f t="shared" si="600"/>
        <v>7632</v>
      </c>
      <c r="P2033" s="7">
        <v>25</v>
      </c>
      <c r="Q2033" s="7">
        <v>0</v>
      </c>
      <c r="R2033" s="7">
        <v>0</v>
      </c>
      <c r="S2033" s="7">
        <v>0</v>
      </c>
      <c r="T2033" s="7">
        <v>100</v>
      </c>
      <c r="U2033" s="7">
        <f t="shared" si="601"/>
        <v>0</v>
      </c>
      <c r="V2033" s="7">
        <v>0</v>
      </c>
      <c r="W2033" s="7">
        <f t="shared" si="612"/>
        <v>125</v>
      </c>
      <c r="X2033" s="7">
        <f t="shared" si="603"/>
        <v>2127.6000000000004</v>
      </c>
      <c r="Y2033" s="7">
        <f t="shared" si="610"/>
        <v>5108.3999999999996</v>
      </c>
      <c r="Z2033" s="7">
        <f t="shared" si="605"/>
        <v>33747.4</v>
      </c>
      <c r="AA2033" s="7" t="s">
        <v>226</v>
      </c>
      <c r="AB2033" s="7">
        <v>2022</v>
      </c>
    </row>
    <row r="2034" spans="1:28" x14ac:dyDescent="0.25">
      <c r="A2034" s="7">
        <v>59</v>
      </c>
      <c r="B2034" s="7" t="s">
        <v>178</v>
      </c>
      <c r="C2034" s="7" t="s">
        <v>103</v>
      </c>
      <c r="D2034" s="7" t="s">
        <v>6</v>
      </c>
      <c r="E2034" s="7" t="s">
        <v>32</v>
      </c>
      <c r="F2034" s="7" t="s">
        <v>100</v>
      </c>
      <c r="G2034" s="7">
        <v>20000</v>
      </c>
      <c r="H2034" s="7">
        <f>+G2034-(I2034+L2034+N2034)</f>
        <v>18818</v>
      </c>
      <c r="I2034" s="7">
        <f t="shared" si="607"/>
        <v>574</v>
      </c>
      <c r="J2034" s="7">
        <f t="shared" si="596"/>
        <v>1419.9999999999998</v>
      </c>
      <c r="K2034" s="7">
        <f t="shared" si="597"/>
        <v>220.00000000000003</v>
      </c>
      <c r="L2034" s="7">
        <f t="shared" si="598"/>
        <v>608</v>
      </c>
      <c r="M2034" s="7">
        <f t="shared" si="599"/>
        <v>1418</v>
      </c>
      <c r="N2034" s="7">
        <v>0</v>
      </c>
      <c r="O2034" s="7">
        <f>+I2034+J2034+K2034+L2034+M2034+N2034</f>
        <v>4240</v>
      </c>
      <c r="P2034" s="7">
        <v>25</v>
      </c>
      <c r="Q2034" s="7">
        <v>0</v>
      </c>
      <c r="R2034" s="7">
        <v>0</v>
      </c>
      <c r="S2034" s="7">
        <v>0</v>
      </c>
      <c r="T2034" s="7">
        <v>100</v>
      </c>
      <c r="U2034" s="7">
        <f t="shared" si="601"/>
        <v>0</v>
      </c>
      <c r="V2034" s="7">
        <v>0</v>
      </c>
      <c r="W2034" s="7">
        <f t="shared" si="612"/>
        <v>125</v>
      </c>
      <c r="X2034" s="7">
        <f>+I2034+L2034+N2034</f>
        <v>1182</v>
      </c>
      <c r="Y2034" s="7">
        <f t="shared" si="610"/>
        <v>2838</v>
      </c>
      <c r="Z2034" s="7">
        <f t="shared" si="605"/>
        <v>18693</v>
      </c>
      <c r="AA2034" s="7" t="s">
        <v>226</v>
      </c>
      <c r="AB2034" s="7">
        <v>2022</v>
      </c>
    </row>
    <row r="2035" spans="1:28" x14ac:dyDescent="0.25">
      <c r="A2035" s="7">
        <v>60</v>
      </c>
      <c r="B2035" s="7" t="s">
        <v>817</v>
      </c>
      <c r="C2035" s="7" t="s">
        <v>102</v>
      </c>
      <c r="D2035" s="7" t="s">
        <v>793</v>
      </c>
      <c r="E2035" s="7" t="s">
        <v>33</v>
      </c>
      <c r="F2035" s="7" t="s">
        <v>100</v>
      </c>
      <c r="G2035" s="7">
        <v>30000</v>
      </c>
      <c r="H2035" s="7">
        <f t="shared" si="606"/>
        <v>28227</v>
      </c>
      <c r="I2035" s="7">
        <f t="shared" si="607"/>
        <v>861</v>
      </c>
      <c r="J2035" s="7">
        <f t="shared" si="596"/>
        <v>2130</v>
      </c>
      <c r="K2035" s="7">
        <f t="shared" si="597"/>
        <v>330.00000000000006</v>
      </c>
      <c r="L2035" s="7">
        <f t="shared" si="598"/>
        <v>912</v>
      </c>
      <c r="M2035" s="7">
        <f t="shared" si="599"/>
        <v>2127</v>
      </c>
      <c r="N2035" s="7">
        <v>0</v>
      </c>
      <c r="O2035" s="7">
        <f t="shared" ref="O2035:O2068" si="613">+I2035+J2035+K2035+L2035+M2035+N2035</f>
        <v>6360</v>
      </c>
      <c r="P2035" s="7">
        <v>25</v>
      </c>
      <c r="Q2035" s="7">
        <v>0</v>
      </c>
      <c r="R2035" s="7">
        <v>0</v>
      </c>
      <c r="S2035" s="7">
        <v>0</v>
      </c>
      <c r="T2035" s="7">
        <v>100</v>
      </c>
      <c r="U2035" s="7">
        <f t="shared" si="601"/>
        <v>0</v>
      </c>
      <c r="V2035" s="7">
        <v>0</v>
      </c>
      <c r="W2035" s="7">
        <f t="shared" si="612"/>
        <v>125</v>
      </c>
      <c r="X2035" s="7">
        <f t="shared" ref="X2035:X2045" si="614">+I2035+L2035+N2035</f>
        <v>1773</v>
      </c>
      <c r="Y2035" s="7">
        <f t="shared" si="610"/>
        <v>4257</v>
      </c>
      <c r="Z2035" s="7">
        <f t="shared" si="605"/>
        <v>28102</v>
      </c>
      <c r="AA2035" s="7" t="s">
        <v>226</v>
      </c>
      <c r="AB2035" s="7">
        <v>2022</v>
      </c>
    </row>
    <row r="2036" spans="1:28" x14ac:dyDescent="0.25">
      <c r="A2036" s="7">
        <v>61</v>
      </c>
      <c r="B2036" s="7" t="s">
        <v>818</v>
      </c>
      <c r="C2036" s="7" t="s">
        <v>102</v>
      </c>
      <c r="D2036" s="7" t="s">
        <v>793</v>
      </c>
      <c r="E2036" s="7" t="s">
        <v>32</v>
      </c>
      <c r="F2036" s="7" t="s">
        <v>100</v>
      </c>
      <c r="G2036" s="7">
        <v>15000</v>
      </c>
      <c r="H2036" s="7">
        <f t="shared" si="606"/>
        <v>14113.5</v>
      </c>
      <c r="I2036" s="7">
        <f t="shared" si="607"/>
        <v>430.5</v>
      </c>
      <c r="J2036" s="7">
        <f t="shared" si="596"/>
        <v>1065</v>
      </c>
      <c r="K2036" s="7">
        <f t="shared" si="597"/>
        <v>165.00000000000003</v>
      </c>
      <c r="L2036" s="7">
        <f t="shared" si="598"/>
        <v>456</v>
      </c>
      <c r="M2036" s="7">
        <f t="shared" si="599"/>
        <v>1063.5</v>
      </c>
      <c r="N2036" s="7">
        <v>0</v>
      </c>
      <c r="O2036" s="7">
        <f t="shared" si="613"/>
        <v>3180</v>
      </c>
      <c r="P2036" s="7">
        <v>25</v>
      </c>
      <c r="Q2036" s="7">
        <v>0</v>
      </c>
      <c r="R2036" s="7">
        <v>0</v>
      </c>
      <c r="S2036" s="7">
        <v>0</v>
      </c>
      <c r="T2036" s="7">
        <v>100</v>
      </c>
      <c r="U2036" s="7">
        <f t="shared" si="601"/>
        <v>0</v>
      </c>
      <c r="V2036" s="7">
        <v>0</v>
      </c>
      <c r="W2036" s="7">
        <f t="shared" si="612"/>
        <v>125</v>
      </c>
      <c r="X2036" s="7">
        <f t="shared" si="614"/>
        <v>886.5</v>
      </c>
      <c r="Y2036" s="7">
        <f t="shared" si="610"/>
        <v>2128.5</v>
      </c>
      <c r="Z2036" s="7">
        <f t="shared" si="605"/>
        <v>13988.5</v>
      </c>
      <c r="AA2036" s="7" t="s">
        <v>226</v>
      </c>
      <c r="AB2036" s="7">
        <v>2022</v>
      </c>
    </row>
    <row r="2037" spans="1:28" x14ac:dyDescent="0.25">
      <c r="A2037" s="7">
        <v>62</v>
      </c>
      <c r="B2037" s="7" t="s">
        <v>819</v>
      </c>
      <c r="C2037" s="7" t="s">
        <v>103</v>
      </c>
      <c r="D2037" s="7" t="s">
        <v>6</v>
      </c>
      <c r="E2037" s="7" t="s">
        <v>32</v>
      </c>
      <c r="F2037" s="7" t="s">
        <v>100</v>
      </c>
      <c r="G2037" s="7">
        <v>30000</v>
      </c>
      <c r="H2037" s="7">
        <f>+G2037-(I2037+L2037+N2037)</f>
        <v>28227</v>
      </c>
      <c r="I2037" s="7">
        <f t="shared" si="607"/>
        <v>861</v>
      </c>
      <c r="J2037" s="7">
        <f t="shared" si="596"/>
        <v>2130</v>
      </c>
      <c r="K2037" s="7">
        <f t="shared" si="597"/>
        <v>330.00000000000006</v>
      </c>
      <c r="L2037" s="7">
        <f t="shared" si="598"/>
        <v>912</v>
      </c>
      <c r="M2037" s="7">
        <f t="shared" si="599"/>
        <v>2127</v>
      </c>
      <c r="N2037" s="7">
        <v>0</v>
      </c>
      <c r="O2037" s="7">
        <f t="shared" si="613"/>
        <v>6360</v>
      </c>
      <c r="P2037" s="7">
        <v>25</v>
      </c>
      <c r="Q2037" s="7">
        <v>0</v>
      </c>
      <c r="R2037" s="7">
        <v>0</v>
      </c>
      <c r="S2037" s="7">
        <v>0</v>
      </c>
      <c r="T2037" s="7">
        <v>100</v>
      </c>
      <c r="U2037" s="7">
        <f t="shared" si="601"/>
        <v>0</v>
      </c>
      <c r="V2037" s="7">
        <v>0</v>
      </c>
      <c r="W2037" s="7">
        <f t="shared" si="612"/>
        <v>125</v>
      </c>
      <c r="X2037" s="7">
        <f t="shared" si="614"/>
        <v>1773</v>
      </c>
      <c r="Y2037" s="7">
        <f t="shared" si="610"/>
        <v>4257</v>
      </c>
      <c r="Z2037" s="7">
        <f t="shared" si="605"/>
        <v>28102</v>
      </c>
      <c r="AA2037" s="7" t="s">
        <v>226</v>
      </c>
      <c r="AB2037" s="7">
        <v>2022</v>
      </c>
    </row>
    <row r="2038" spans="1:28" x14ac:dyDescent="0.25">
      <c r="A2038" s="7">
        <v>63</v>
      </c>
      <c r="B2038" s="7" t="s">
        <v>820</v>
      </c>
      <c r="C2038" s="7" t="s">
        <v>102</v>
      </c>
      <c r="D2038" s="7" t="s">
        <v>821</v>
      </c>
      <c r="E2038" s="7" t="s">
        <v>32</v>
      </c>
      <c r="F2038" s="7" t="s">
        <v>100</v>
      </c>
      <c r="G2038" s="7">
        <v>30000</v>
      </c>
      <c r="H2038" s="7">
        <f t="shared" si="606"/>
        <v>28227</v>
      </c>
      <c r="I2038" s="7">
        <f t="shared" si="607"/>
        <v>861</v>
      </c>
      <c r="J2038" s="7">
        <f t="shared" si="596"/>
        <v>2130</v>
      </c>
      <c r="K2038" s="7">
        <f t="shared" si="597"/>
        <v>330.00000000000006</v>
      </c>
      <c r="L2038" s="7">
        <f t="shared" si="598"/>
        <v>912</v>
      </c>
      <c r="M2038" s="7">
        <f t="shared" si="599"/>
        <v>2127</v>
      </c>
      <c r="N2038" s="7">
        <v>0</v>
      </c>
      <c r="O2038" s="7">
        <f t="shared" si="613"/>
        <v>6360</v>
      </c>
      <c r="P2038" s="7">
        <v>25</v>
      </c>
      <c r="Q2038" s="7">
        <v>0</v>
      </c>
      <c r="R2038" s="7">
        <v>0</v>
      </c>
      <c r="S2038" s="7">
        <v>0</v>
      </c>
      <c r="T2038" s="7">
        <v>100</v>
      </c>
      <c r="U2038" s="7">
        <f t="shared" si="601"/>
        <v>0</v>
      </c>
      <c r="V2038" s="7">
        <v>0</v>
      </c>
      <c r="W2038" s="7">
        <f t="shared" si="612"/>
        <v>125</v>
      </c>
      <c r="X2038" s="7">
        <f t="shared" si="614"/>
        <v>1773</v>
      </c>
      <c r="Y2038" s="7">
        <f t="shared" si="610"/>
        <v>4257</v>
      </c>
      <c r="Z2038" s="7">
        <f t="shared" si="605"/>
        <v>28102</v>
      </c>
      <c r="AA2038" s="7" t="s">
        <v>226</v>
      </c>
      <c r="AB2038" s="7">
        <v>2022</v>
      </c>
    </row>
    <row r="2039" spans="1:28" x14ac:dyDescent="0.25">
      <c r="A2039" s="7">
        <v>64</v>
      </c>
      <c r="B2039" s="7" t="s">
        <v>822</v>
      </c>
      <c r="C2039" s="7" t="s">
        <v>103</v>
      </c>
      <c r="D2039" s="7" t="s">
        <v>12</v>
      </c>
      <c r="E2039" s="7" t="s">
        <v>32</v>
      </c>
      <c r="F2039" s="7" t="s">
        <v>100</v>
      </c>
      <c r="G2039" s="7">
        <v>46000</v>
      </c>
      <c r="H2039" s="7">
        <f t="shared" si="606"/>
        <v>43281.4</v>
      </c>
      <c r="I2039" s="7">
        <f t="shared" si="607"/>
        <v>1320.2</v>
      </c>
      <c r="J2039" s="7">
        <f t="shared" si="596"/>
        <v>3265.9999999999995</v>
      </c>
      <c r="K2039" s="7">
        <f t="shared" si="597"/>
        <v>506.00000000000006</v>
      </c>
      <c r="L2039" s="7">
        <f t="shared" si="598"/>
        <v>1398.4</v>
      </c>
      <c r="M2039" s="7">
        <f t="shared" si="599"/>
        <v>3261.4</v>
      </c>
      <c r="N2039" s="7">
        <v>0</v>
      </c>
      <c r="O2039" s="7">
        <f t="shared" si="613"/>
        <v>9752</v>
      </c>
      <c r="P2039" s="7">
        <v>25</v>
      </c>
      <c r="Q2039" s="7">
        <v>0</v>
      </c>
      <c r="R2039" s="7">
        <v>651.95000000000005</v>
      </c>
      <c r="S2039" s="7">
        <v>0</v>
      </c>
      <c r="T2039" s="7">
        <v>100</v>
      </c>
      <c r="U2039" s="7">
        <f t="shared" si="601"/>
        <v>1289.4598750000005</v>
      </c>
      <c r="V2039" s="7">
        <v>0</v>
      </c>
      <c r="W2039" s="7">
        <f t="shared" si="612"/>
        <v>2066.4098750000003</v>
      </c>
      <c r="X2039" s="7">
        <f t="shared" si="614"/>
        <v>2718.6000000000004</v>
      </c>
      <c r="Y2039" s="7">
        <f t="shared" si="610"/>
        <v>6527.4</v>
      </c>
      <c r="Z2039" s="7">
        <f t="shared" si="605"/>
        <v>41214.990124999997</v>
      </c>
      <c r="AA2039" s="7" t="s">
        <v>226</v>
      </c>
      <c r="AB2039" s="7">
        <v>2022</v>
      </c>
    </row>
    <row r="2040" spans="1:28" x14ac:dyDescent="0.25">
      <c r="A2040" s="7">
        <v>65</v>
      </c>
      <c r="B2040" s="7" t="s">
        <v>823</v>
      </c>
      <c r="C2040" s="7" t="s">
        <v>102</v>
      </c>
      <c r="D2040" s="7" t="s">
        <v>94</v>
      </c>
      <c r="E2040" s="7" t="s">
        <v>32</v>
      </c>
      <c r="F2040" s="7" t="s">
        <v>100</v>
      </c>
      <c r="G2040" s="7">
        <v>30000</v>
      </c>
      <c r="H2040" s="7">
        <f t="shared" si="606"/>
        <v>28227</v>
      </c>
      <c r="I2040" s="7">
        <f t="shared" si="607"/>
        <v>861</v>
      </c>
      <c r="J2040" s="7">
        <f t="shared" si="596"/>
        <v>2130</v>
      </c>
      <c r="K2040" s="7">
        <f t="shared" si="597"/>
        <v>330.00000000000006</v>
      </c>
      <c r="L2040" s="7">
        <f t="shared" si="598"/>
        <v>912</v>
      </c>
      <c r="M2040" s="7">
        <f t="shared" si="599"/>
        <v>2127</v>
      </c>
      <c r="N2040" s="7">
        <v>0</v>
      </c>
      <c r="O2040" s="7">
        <f t="shared" si="613"/>
        <v>6360</v>
      </c>
      <c r="P2040" s="7">
        <v>25</v>
      </c>
      <c r="Q2040" s="7">
        <v>0</v>
      </c>
      <c r="R2040" s="7">
        <v>0</v>
      </c>
      <c r="S2040" s="7">
        <v>0</v>
      </c>
      <c r="T2040" s="7">
        <v>100</v>
      </c>
      <c r="U2040" s="7">
        <f t="shared" si="601"/>
        <v>0</v>
      </c>
      <c r="V2040" s="7">
        <v>0</v>
      </c>
      <c r="W2040" s="7">
        <f t="shared" si="612"/>
        <v>125</v>
      </c>
      <c r="X2040" s="7">
        <f t="shared" si="614"/>
        <v>1773</v>
      </c>
      <c r="Y2040" s="7">
        <f t="shared" si="610"/>
        <v>4257</v>
      </c>
      <c r="Z2040" s="7">
        <f t="shared" si="605"/>
        <v>28102</v>
      </c>
      <c r="AA2040" s="7" t="s">
        <v>226</v>
      </c>
      <c r="AB2040" s="7">
        <v>2022</v>
      </c>
    </row>
    <row r="2041" spans="1:28" x14ac:dyDescent="0.25">
      <c r="A2041" s="7">
        <v>66</v>
      </c>
      <c r="B2041" s="7" t="s">
        <v>824</v>
      </c>
      <c r="C2041" s="7" t="s">
        <v>103</v>
      </c>
      <c r="D2041" s="7" t="s">
        <v>22</v>
      </c>
      <c r="E2041" s="7" t="s">
        <v>32</v>
      </c>
      <c r="F2041" s="7" t="s">
        <v>100</v>
      </c>
      <c r="G2041" s="7">
        <v>36000</v>
      </c>
      <c r="H2041" s="7">
        <f t="shared" si="606"/>
        <v>33872.400000000001</v>
      </c>
      <c r="I2041" s="7">
        <f t="shared" si="607"/>
        <v>1033.2</v>
      </c>
      <c r="J2041" s="7">
        <f t="shared" ref="J2041:J2068" si="615">IF(G2041&lt;=325250,G2041*7.1%,23092.75)</f>
        <v>2555.9999999999995</v>
      </c>
      <c r="K2041" s="7">
        <f t="shared" ref="K2041:K2068" si="616">IF(G2041&lt;=65050,G2041*1.1%,715.55)</f>
        <v>396.00000000000006</v>
      </c>
      <c r="L2041" s="7">
        <f t="shared" ref="L2041:L2068" si="617">IF(G2041&lt;=162625,G2041*3.04%,4943.8)</f>
        <v>1094.4000000000001</v>
      </c>
      <c r="M2041" s="7">
        <f t="shared" ref="M2041:M2068" si="618">IF(G2041&lt;=162625,G2041*7.09%,11530.11)</f>
        <v>2552.4</v>
      </c>
      <c r="N2041" s="7">
        <v>0</v>
      </c>
      <c r="O2041" s="7">
        <f t="shared" si="613"/>
        <v>7632</v>
      </c>
      <c r="P2041" s="7">
        <v>25</v>
      </c>
      <c r="Q2041" s="7">
        <v>0</v>
      </c>
      <c r="R2041" s="7">
        <v>902.7</v>
      </c>
      <c r="S2041" s="7">
        <v>0</v>
      </c>
      <c r="T2041" s="7">
        <v>100</v>
      </c>
      <c r="U2041" s="7">
        <f t="shared" ref="U2041:U2068" si="619">IF((H2041*12)&gt;867123.01,(79776+(((H2041*12)-867123.01)*0.25))/12,IF((H2041*12)&gt;624329.01,(31216+(((H2041*12)-624329.01)*0.2))/12,IF((H2041*12)&gt;416220.01,(((H2041*12)-416220.01)*0.15)/12,0)))</f>
        <v>0</v>
      </c>
      <c r="V2041" s="7">
        <v>0</v>
      </c>
      <c r="W2041" s="7">
        <f t="shared" si="612"/>
        <v>1027.7</v>
      </c>
      <c r="X2041" s="7">
        <f t="shared" si="614"/>
        <v>2127.6000000000004</v>
      </c>
      <c r="Y2041" s="7">
        <f t="shared" si="610"/>
        <v>5108.3999999999996</v>
      </c>
      <c r="Z2041" s="7">
        <f t="shared" ref="Z2041:Z2067" si="620">+G2041-(W2041+X2041)</f>
        <v>32844.699999999997</v>
      </c>
      <c r="AA2041" s="7" t="s">
        <v>226</v>
      </c>
      <c r="AB2041" s="7">
        <v>2022</v>
      </c>
    </row>
    <row r="2042" spans="1:28" x14ac:dyDescent="0.25">
      <c r="A2042" s="7">
        <v>67</v>
      </c>
      <c r="B2042" s="7" t="s">
        <v>825</v>
      </c>
      <c r="C2042" s="7" t="s">
        <v>103</v>
      </c>
      <c r="D2042" s="7" t="s">
        <v>793</v>
      </c>
      <c r="E2042" s="7" t="s">
        <v>32</v>
      </c>
      <c r="F2042" s="7" t="s">
        <v>100</v>
      </c>
      <c r="G2042" s="7">
        <v>46000</v>
      </c>
      <c r="H2042" s="7">
        <f t="shared" ref="H2042:H2068" si="621">+G2042-(I2042+L2042+N2042)</f>
        <v>43281.4</v>
      </c>
      <c r="I2042" s="7">
        <f t="shared" ref="I2042:I2067" si="622">IF(G2042&lt;=325250,G2042*2.87%,9334.68)</f>
        <v>1320.2</v>
      </c>
      <c r="J2042" s="7">
        <f t="shared" si="615"/>
        <v>3265.9999999999995</v>
      </c>
      <c r="K2042" s="7">
        <f t="shared" si="616"/>
        <v>506.00000000000006</v>
      </c>
      <c r="L2042" s="7">
        <f t="shared" si="617"/>
        <v>1398.4</v>
      </c>
      <c r="M2042" s="7">
        <f t="shared" si="618"/>
        <v>3261.4</v>
      </c>
      <c r="N2042" s="7">
        <v>0</v>
      </c>
      <c r="O2042" s="7">
        <f t="shared" si="613"/>
        <v>9752</v>
      </c>
      <c r="P2042" s="7">
        <v>25</v>
      </c>
      <c r="Q2042" s="7">
        <v>0</v>
      </c>
      <c r="R2042" s="7">
        <v>0</v>
      </c>
      <c r="S2042" s="7">
        <v>0</v>
      </c>
      <c r="T2042" s="7">
        <v>100</v>
      </c>
      <c r="U2042" s="7">
        <f t="shared" si="619"/>
        <v>1289.4598750000005</v>
      </c>
      <c r="V2042" s="7">
        <v>0</v>
      </c>
      <c r="W2042" s="7">
        <f t="shared" si="612"/>
        <v>1414.4598750000005</v>
      </c>
      <c r="X2042" s="7">
        <f t="shared" si="614"/>
        <v>2718.6000000000004</v>
      </c>
      <c r="Y2042" s="7">
        <f t="shared" si="610"/>
        <v>6527.4</v>
      </c>
      <c r="Z2042" s="7">
        <f t="shared" si="620"/>
        <v>41866.940125000001</v>
      </c>
      <c r="AA2042" s="7" t="s">
        <v>226</v>
      </c>
      <c r="AB2042" s="7">
        <v>2022</v>
      </c>
    </row>
    <row r="2043" spans="1:28" x14ac:dyDescent="0.25">
      <c r="A2043" s="7">
        <v>68</v>
      </c>
      <c r="B2043" s="7" t="s">
        <v>179</v>
      </c>
      <c r="C2043" s="7" t="s">
        <v>103</v>
      </c>
      <c r="D2043" s="7" t="s">
        <v>800</v>
      </c>
      <c r="E2043" s="7" t="s">
        <v>32</v>
      </c>
      <c r="F2043" s="7" t="s">
        <v>100</v>
      </c>
      <c r="G2043" s="7">
        <v>30000</v>
      </c>
      <c r="H2043" s="7">
        <f t="shared" si="621"/>
        <v>28227</v>
      </c>
      <c r="I2043" s="7">
        <f t="shared" si="622"/>
        <v>861</v>
      </c>
      <c r="J2043" s="7">
        <f t="shared" si="615"/>
        <v>2130</v>
      </c>
      <c r="K2043" s="7">
        <f t="shared" si="616"/>
        <v>330.00000000000006</v>
      </c>
      <c r="L2043" s="7">
        <f t="shared" si="617"/>
        <v>912</v>
      </c>
      <c r="M2043" s="7">
        <f t="shared" si="618"/>
        <v>2127</v>
      </c>
      <c r="N2043" s="7">
        <v>0</v>
      </c>
      <c r="O2043" s="7">
        <f t="shared" si="613"/>
        <v>6360</v>
      </c>
      <c r="P2043" s="7">
        <v>25</v>
      </c>
      <c r="Q2043" s="7">
        <v>1000</v>
      </c>
      <c r="R2043" s="7">
        <v>0</v>
      </c>
      <c r="S2043" s="7">
        <v>0</v>
      </c>
      <c r="T2043" s="7">
        <v>100</v>
      </c>
      <c r="U2043" s="7">
        <f t="shared" si="619"/>
        <v>0</v>
      </c>
      <c r="V2043" s="7">
        <v>0</v>
      </c>
      <c r="W2043" s="7">
        <f t="shared" si="612"/>
        <v>1125</v>
      </c>
      <c r="X2043" s="7">
        <f t="shared" si="614"/>
        <v>1773</v>
      </c>
      <c r="Y2043" s="7">
        <f t="shared" si="610"/>
        <v>4257</v>
      </c>
      <c r="Z2043" s="7">
        <f t="shared" si="620"/>
        <v>27102</v>
      </c>
      <c r="AA2043" s="7" t="s">
        <v>226</v>
      </c>
      <c r="AB2043" s="7">
        <v>2022</v>
      </c>
    </row>
    <row r="2044" spans="1:28" x14ac:dyDescent="0.25">
      <c r="A2044" s="7">
        <v>69</v>
      </c>
      <c r="B2044" s="7" t="s">
        <v>180</v>
      </c>
      <c r="C2044" s="7" t="s">
        <v>103</v>
      </c>
      <c r="D2044" s="7" t="s">
        <v>22</v>
      </c>
      <c r="E2044" s="7" t="s">
        <v>32</v>
      </c>
      <c r="F2044" s="7" t="s">
        <v>100</v>
      </c>
      <c r="G2044" s="7">
        <v>36000</v>
      </c>
      <c r="H2044" s="7">
        <f t="shared" si="621"/>
        <v>32522.28</v>
      </c>
      <c r="I2044" s="7">
        <f t="shared" si="622"/>
        <v>1033.2</v>
      </c>
      <c r="J2044" s="7">
        <f t="shared" si="615"/>
        <v>2555.9999999999995</v>
      </c>
      <c r="K2044" s="7">
        <f t="shared" si="616"/>
        <v>396.00000000000006</v>
      </c>
      <c r="L2044" s="7">
        <f t="shared" si="617"/>
        <v>1094.4000000000001</v>
      </c>
      <c r="M2044" s="7">
        <f t="shared" si="618"/>
        <v>2552.4</v>
      </c>
      <c r="N2044" s="7">
        <v>1350.12</v>
      </c>
      <c r="O2044" s="7">
        <f t="shared" si="613"/>
        <v>8982.119999999999</v>
      </c>
      <c r="P2044" s="7">
        <v>25</v>
      </c>
      <c r="Q2044" s="7">
        <v>0</v>
      </c>
      <c r="R2044" s="7">
        <v>1003</v>
      </c>
      <c r="S2044" s="7">
        <v>0</v>
      </c>
      <c r="T2044" s="7">
        <v>100</v>
      </c>
      <c r="U2044" s="7">
        <f t="shared" si="619"/>
        <v>0</v>
      </c>
      <c r="V2044" s="7">
        <v>0</v>
      </c>
      <c r="W2044" s="7">
        <f t="shared" si="612"/>
        <v>1128</v>
      </c>
      <c r="X2044" s="7">
        <f t="shared" si="614"/>
        <v>3477.7200000000003</v>
      </c>
      <c r="Y2044" s="7">
        <f t="shared" si="610"/>
        <v>5108.3999999999996</v>
      </c>
      <c r="Z2044" s="7">
        <f t="shared" si="620"/>
        <v>31394.28</v>
      </c>
      <c r="AA2044" s="7" t="s">
        <v>226</v>
      </c>
      <c r="AB2044" s="7">
        <v>2022</v>
      </c>
    </row>
    <row r="2045" spans="1:28" x14ac:dyDescent="0.25">
      <c r="A2045" s="7">
        <v>70</v>
      </c>
      <c r="B2045" s="7" t="s">
        <v>181</v>
      </c>
      <c r="C2045" s="7" t="s">
        <v>103</v>
      </c>
      <c r="D2045" s="7" t="s">
        <v>6</v>
      </c>
      <c r="E2045" s="7" t="s">
        <v>52</v>
      </c>
      <c r="F2045" s="7" t="s">
        <v>100</v>
      </c>
      <c r="G2045" s="7">
        <v>36000</v>
      </c>
      <c r="H2045" s="7">
        <f t="shared" si="621"/>
        <v>33872.400000000001</v>
      </c>
      <c r="I2045" s="7">
        <f t="shared" si="622"/>
        <v>1033.2</v>
      </c>
      <c r="J2045" s="7">
        <f t="shared" si="615"/>
        <v>2555.9999999999995</v>
      </c>
      <c r="K2045" s="7">
        <f t="shared" si="616"/>
        <v>396.00000000000006</v>
      </c>
      <c r="L2045" s="7">
        <f t="shared" si="617"/>
        <v>1094.4000000000001</v>
      </c>
      <c r="M2045" s="7">
        <f t="shared" si="618"/>
        <v>2552.4</v>
      </c>
      <c r="N2045" s="7">
        <v>0</v>
      </c>
      <c r="O2045" s="7">
        <f t="shared" si="613"/>
        <v>7632</v>
      </c>
      <c r="P2045" s="7">
        <v>25</v>
      </c>
      <c r="Q2045" s="7">
        <v>0</v>
      </c>
      <c r="R2045" s="7">
        <v>200.6</v>
      </c>
      <c r="S2045" s="7">
        <v>0</v>
      </c>
      <c r="T2045" s="7">
        <v>100</v>
      </c>
      <c r="U2045" s="7">
        <f t="shared" si="619"/>
        <v>0</v>
      </c>
      <c r="V2045" s="7">
        <v>0</v>
      </c>
      <c r="W2045" s="7">
        <f t="shared" si="612"/>
        <v>325.60000000000002</v>
      </c>
      <c r="X2045" s="7">
        <f t="shared" si="614"/>
        <v>2127.6000000000004</v>
      </c>
      <c r="Y2045" s="7">
        <f t="shared" si="610"/>
        <v>5108.3999999999996</v>
      </c>
      <c r="Z2045" s="7">
        <f t="shared" si="620"/>
        <v>33546.800000000003</v>
      </c>
      <c r="AA2045" s="7" t="s">
        <v>226</v>
      </c>
      <c r="AB2045" s="7">
        <v>2022</v>
      </c>
    </row>
    <row r="2046" spans="1:28" x14ac:dyDescent="0.25">
      <c r="A2046" s="7">
        <v>71</v>
      </c>
      <c r="B2046" s="7" t="s">
        <v>182</v>
      </c>
      <c r="C2046" s="7" t="s">
        <v>103</v>
      </c>
      <c r="D2046" s="7" t="s">
        <v>793</v>
      </c>
      <c r="E2046" s="7" t="s">
        <v>52</v>
      </c>
      <c r="F2046" s="7" t="s">
        <v>100</v>
      </c>
      <c r="G2046" s="7">
        <v>20000</v>
      </c>
      <c r="H2046" s="7">
        <f t="shared" si="621"/>
        <v>18818</v>
      </c>
      <c r="I2046" s="7">
        <f t="shared" si="622"/>
        <v>574</v>
      </c>
      <c r="J2046" s="7">
        <f t="shared" si="615"/>
        <v>1419.9999999999998</v>
      </c>
      <c r="K2046" s="7">
        <f t="shared" si="616"/>
        <v>220.00000000000003</v>
      </c>
      <c r="L2046" s="7">
        <f t="shared" si="617"/>
        <v>608</v>
      </c>
      <c r="M2046" s="7">
        <f t="shared" si="618"/>
        <v>1418</v>
      </c>
      <c r="N2046" s="7">
        <v>0</v>
      </c>
      <c r="O2046" s="7">
        <f t="shared" si="613"/>
        <v>4240</v>
      </c>
      <c r="P2046" s="7">
        <v>25</v>
      </c>
      <c r="Q2046" s="7">
        <v>0</v>
      </c>
      <c r="R2046" s="7">
        <v>0</v>
      </c>
      <c r="S2046" s="7">
        <v>0</v>
      </c>
      <c r="T2046" s="7">
        <v>100</v>
      </c>
      <c r="U2046" s="7">
        <f t="shared" si="619"/>
        <v>0</v>
      </c>
      <c r="V2046" s="7">
        <v>0</v>
      </c>
      <c r="W2046" s="7">
        <f t="shared" si="612"/>
        <v>125</v>
      </c>
      <c r="X2046" s="7">
        <v>1182</v>
      </c>
      <c r="Y2046" s="7">
        <f t="shared" si="610"/>
        <v>2838</v>
      </c>
      <c r="Z2046" s="7">
        <f t="shared" si="620"/>
        <v>18693</v>
      </c>
      <c r="AA2046" s="7" t="s">
        <v>226</v>
      </c>
      <c r="AB2046" s="7">
        <v>2022</v>
      </c>
    </row>
    <row r="2047" spans="1:28" x14ac:dyDescent="0.25">
      <c r="A2047" s="7">
        <v>72</v>
      </c>
      <c r="B2047" s="7" t="s">
        <v>183</v>
      </c>
      <c r="C2047" s="7" t="s">
        <v>103</v>
      </c>
      <c r="D2047" s="7" t="s">
        <v>22</v>
      </c>
      <c r="E2047" s="7" t="s">
        <v>52</v>
      </c>
      <c r="F2047" s="7" t="s">
        <v>100</v>
      </c>
      <c r="G2047" s="7">
        <v>36000</v>
      </c>
      <c r="H2047" s="7">
        <f t="shared" si="621"/>
        <v>33872.400000000001</v>
      </c>
      <c r="I2047" s="7">
        <f t="shared" si="622"/>
        <v>1033.2</v>
      </c>
      <c r="J2047" s="7">
        <f t="shared" si="615"/>
        <v>2555.9999999999995</v>
      </c>
      <c r="K2047" s="7">
        <f t="shared" si="616"/>
        <v>396.00000000000006</v>
      </c>
      <c r="L2047" s="7">
        <f t="shared" si="617"/>
        <v>1094.4000000000001</v>
      </c>
      <c r="M2047" s="7">
        <f t="shared" si="618"/>
        <v>2552.4</v>
      </c>
      <c r="N2047" s="7">
        <v>0</v>
      </c>
      <c r="O2047" s="7">
        <f t="shared" si="613"/>
        <v>7632</v>
      </c>
      <c r="P2047" s="7">
        <v>25</v>
      </c>
      <c r="Q2047" s="7">
        <v>0</v>
      </c>
      <c r="R2047" s="7">
        <v>1003</v>
      </c>
      <c r="S2047" s="7">
        <v>1270</v>
      </c>
      <c r="T2047" s="7">
        <v>100</v>
      </c>
      <c r="U2047" s="7">
        <f t="shared" si="619"/>
        <v>0</v>
      </c>
      <c r="V2047" s="7">
        <v>0</v>
      </c>
      <c r="W2047" s="7">
        <f t="shared" si="612"/>
        <v>2398</v>
      </c>
      <c r="X2047" s="7">
        <f t="shared" ref="X2047:X2053" si="623">+I2047+L2047+N2047</f>
        <v>2127.6000000000004</v>
      </c>
      <c r="Y2047" s="7">
        <f t="shared" si="610"/>
        <v>5108.3999999999996</v>
      </c>
      <c r="Z2047" s="7">
        <f t="shared" si="620"/>
        <v>31474.400000000001</v>
      </c>
      <c r="AA2047" s="7" t="s">
        <v>226</v>
      </c>
      <c r="AB2047" s="7">
        <v>2022</v>
      </c>
    </row>
    <row r="2048" spans="1:28" x14ac:dyDescent="0.25">
      <c r="A2048" s="7">
        <v>73</v>
      </c>
      <c r="B2048" s="7" t="s">
        <v>185</v>
      </c>
      <c r="C2048" s="7" t="s">
        <v>103</v>
      </c>
      <c r="D2048" s="7" t="s">
        <v>22</v>
      </c>
      <c r="E2048" s="7" t="s">
        <v>789</v>
      </c>
      <c r="F2048" s="7" t="s">
        <v>100</v>
      </c>
      <c r="G2048" s="7">
        <v>46000</v>
      </c>
      <c r="H2048" s="7">
        <f t="shared" si="621"/>
        <v>43281.4</v>
      </c>
      <c r="I2048" s="7">
        <f t="shared" si="622"/>
        <v>1320.2</v>
      </c>
      <c r="J2048" s="7">
        <f t="shared" si="615"/>
        <v>3265.9999999999995</v>
      </c>
      <c r="K2048" s="7">
        <f t="shared" si="616"/>
        <v>506.00000000000006</v>
      </c>
      <c r="L2048" s="7">
        <f t="shared" si="617"/>
        <v>1398.4</v>
      </c>
      <c r="M2048" s="7">
        <f t="shared" si="618"/>
        <v>3261.4</v>
      </c>
      <c r="N2048" s="7">
        <v>0</v>
      </c>
      <c r="O2048" s="7">
        <f t="shared" si="613"/>
        <v>9752</v>
      </c>
      <c r="P2048" s="7">
        <v>25</v>
      </c>
      <c r="Q2048" s="7">
        <v>200</v>
      </c>
      <c r="R2048" s="7">
        <v>0</v>
      </c>
      <c r="S2048" s="7">
        <v>0</v>
      </c>
      <c r="T2048" s="7">
        <v>100</v>
      </c>
      <c r="U2048" s="7">
        <f t="shared" si="619"/>
        <v>1289.4598750000005</v>
      </c>
      <c r="V2048" s="7">
        <v>0</v>
      </c>
      <c r="W2048" s="7">
        <f t="shared" si="612"/>
        <v>1614.4598750000005</v>
      </c>
      <c r="X2048" s="7">
        <f t="shared" si="623"/>
        <v>2718.6000000000004</v>
      </c>
      <c r="Y2048" s="7">
        <f t="shared" si="610"/>
        <v>6527.4</v>
      </c>
      <c r="Z2048" s="7">
        <f t="shared" si="620"/>
        <v>41666.940125000001</v>
      </c>
      <c r="AA2048" s="7" t="s">
        <v>226</v>
      </c>
      <c r="AB2048" s="7">
        <v>2022</v>
      </c>
    </row>
    <row r="2049" spans="1:28" x14ac:dyDescent="0.25">
      <c r="A2049" s="7">
        <v>74</v>
      </c>
      <c r="B2049" s="7" t="s">
        <v>186</v>
      </c>
      <c r="C2049" s="7" t="s">
        <v>102</v>
      </c>
      <c r="D2049" s="7" t="s">
        <v>17</v>
      </c>
      <c r="E2049" s="7" t="s">
        <v>42</v>
      </c>
      <c r="F2049" s="7" t="s">
        <v>100</v>
      </c>
      <c r="G2049" s="7">
        <v>36000</v>
      </c>
      <c r="H2049" s="7">
        <f t="shared" si="621"/>
        <v>33872.400000000001</v>
      </c>
      <c r="I2049" s="7">
        <f t="shared" si="622"/>
        <v>1033.2</v>
      </c>
      <c r="J2049" s="7">
        <f t="shared" si="615"/>
        <v>2555.9999999999995</v>
      </c>
      <c r="K2049" s="7">
        <f t="shared" si="616"/>
        <v>396.00000000000006</v>
      </c>
      <c r="L2049" s="7">
        <f t="shared" si="617"/>
        <v>1094.4000000000001</v>
      </c>
      <c r="M2049" s="7">
        <f t="shared" si="618"/>
        <v>2552.4</v>
      </c>
      <c r="N2049" s="7">
        <v>0</v>
      </c>
      <c r="O2049" s="7">
        <f t="shared" si="613"/>
        <v>7632</v>
      </c>
      <c r="P2049" s="7">
        <v>25</v>
      </c>
      <c r="Q2049" s="7">
        <v>0</v>
      </c>
      <c r="R2049" s="7">
        <v>200.6</v>
      </c>
      <c r="S2049" s="7">
        <v>0</v>
      </c>
      <c r="T2049" s="7">
        <v>100</v>
      </c>
      <c r="U2049" s="7">
        <f t="shared" si="619"/>
        <v>0</v>
      </c>
      <c r="V2049" s="7">
        <v>0</v>
      </c>
      <c r="W2049" s="7">
        <f t="shared" si="612"/>
        <v>325.60000000000002</v>
      </c>
      <c r="X2049" s="7">
        <f t="shared" si="623"/>
        <v>2127.6000000000004</v>
      </c>
      <c r="Y2049" s="7">
        <f t="shared" si="610"/>
        <v>5108.3999999999996</v>
      </c>
      <c r="Z2049" s="7">
        <f t="shared" si="620"/>
        <v>33546.800000000003</v>
      </c>
      <c r="AA2049" s="7" t="s">
        <v>226</v>
      </c>
      <c r="AB2049" s="7">
        <v>2022</v>
      </c>
    </row>
    <row r="2050" spans="1:28" x14ac:dyDescent="0.25">
      <c r="A2050" s="7">
        <v>75</v>
      </c>
      <c r="B2050" s="7" t="s">
        <v>188</v>
      </c>
      <c r="C2050" s="7" t="s">
        <v>102</v>
      </c>
      <c r="D2050" s="7" t="s">
        <v>10</v>
      </c>
      <c r="E2050" s="7" t="s">
        <v>33</v>
      </c>
      <c r="F2050" s="7" t="s">
        <v>100</v>
      </c>
      <c r="G2050" s="7">
        <v>36000</v>
      </c>
      <c r="H2050" s="7">
        <f t="shared" si="621"/>
        <v>31172.16</v>
      </c>
      <c r="I2050" s="7">
        <f t="shared" si="622"/>
        <v>1033.2</v>
      </c>
      <c r="J2050" s="7">
        <f t="shared" si="615"/>
        <v>2555.9999999999995</v>
      </c>
      <c r="K2050" s="7">
        <f t="shared" si="616"/>
        <v>396.00000000000006</v>
      </c>
      <c r="L2050" s="7">
        <f t="shared" si="617"/>
        <v>1094.4000000000001</v>
      </c>
      <c r="M2050" s="7">
        <f t="shared" si="618"/>
        <v>2552.4</v>
      </c>
      <c r="N2050" s="7">
        <f>1350.12*2</f>
        <v>2700.24</v>
      </c>
      <c r="O2050" s="7">
        <f t="shared" si="613"/>
        <v>10332.24</v>
      </c>
      <c r="P2050" s="7">
        <v>25</v>
      </c>
      <c r="Q2050" s="7">
        <v>0</v>
      </c>
      <c r="R2050" s="7">
        <v>1053.1500000000001</v>
      </c>
      <c r="S2050" s="7">
        <v>0</v>
      </c>
      <c r="T2050" s="7">
        <v>100</v>
      </c>
      <c r="U2050" s="7">
        <f t="shared" si="619"/>
        <v>0</v>
      </c>
      <c r="V2050" s="7">
        <v>0</v>
      </c>
      <c r="W2050" s="7">
        <f t="shared" si="612"/>
        <v>1178.1500000000001</v>
      </c>
      <c r="X2050" s="7">
        <f t="shared" si="623"/>
        <v>4827.84</v>
      </c>
      <c r="Y2050" s="7">
        <f t="shared" si="610"/>
        <v>5108.3999999999996</v>
      </c>
      <c r="Z2050" s="7">
        <f t="shared" si="620"/>
        <v>29994.010000000002</v>
      </c>
      <c r="AA2050" s="7" t="s">
        <v>226</v>
      </c>
      <c r="AB2050" s="7">
        <v>2022</v>
      </c>
    </row>
    <row r="2051" spans="1:28" x14ac:dyDescent="0.25">
      <c r="A2051" s="7">
        <v>76</v>
      </c>
      <c r="B2051" s="7" t="s">
        <v>190</v>
      </c>
      <c r="C2051" s="7" t="s">
        <v>102</v>
      </c>
      <c r="D2051" s="7" t="s">
        <v>801</v>
      </c>
      <c r="E2051" s="7" t="s">
        <v>38</v>
      </c>
      <c r="F2051" s="7" t="s">
        <v>100</v>
      </c>
      <c r="G2051" s="7">
        <v>36000</v>
      </c>
      <c r="H2051" s="7">
        <f t="shared" si="621"/>
        <v>33872.400000000001</v>
      </c>
      <c r="I2051" s="7">
        <f t="shared" si="622"/>
        <v>1033.2</v>
      </c>
      <c r="J2051" s="7">
        <f t="shared" si="615"/>
        <v>2555.9999999999995</v>
      </c>
      <c r="K2051" s="7">
        <f t="shared" si="616"/>
        <v>396.00000000000006</v>
      </c>
      <c r="L2051" s="7">
        <f t="shared" si="617"/>
        <v>1094.4000000000001</v>
      </c>
      <c r="M2051" s="7">
        <f t="shared" si="618"/>
        <v>2552.4</v>
      </c>
      <c r="N2051" s="7">
        <v>0</v>
      </c>
      <c r="O2051" s="7">
        <f t="shared" si="613"/>
        <v>7632</v>
      </c>
      <c r="P2051" s="7">
        <v>25</v>
      </c>
      <c r="Q2051" s="7">
        <v>6490.89</v>
      </c>
      <c r="R2051" s="7">
        <v>300.89999999999998</v>
      </c>
      <c r="S2051" s="7">
        <v>0</v>
      </c>
      <c r="T2051" s="7">
        <v>100</v>
      </c>
      <c r="U2051" s="7">
        <f t="shared" si="619"/>
        <v>0</v>
      </c>
      <c r="V2051" s="7">
        <v>0</v>
      </c>
      <c r="W2051" s="7">
        <f t="shared" si="612"/>
        <v>6916.79</v>
      </c>
      <c r="X2051" s="7">
        <f t="shared" si="623"/>
        <v>2127.6000000000004</v>
      </c>
      <c r="Y2051" s="7">
        <f t="shared" si="610"/>
        <v>5108.3999999999996</v>
      </c>
      <c r="Z2051" s="7">
        <f t="shared" si="620"/>
        <v>26955.61</v>
      </c>
      <c r="AA2051" s="7" t="s">
        <v>226</v>
      </c>
      <c r="AB2051" s="7">
        <v>2022</v>
      </c>
    </row>
    <row r="2052" spans="1:28" x14ac:dyDescent="0.25">
      <c r="A2052" s="7">
        <v>77</v>
      </c>
      <c r="B2052" s="7" t="s">
        <v>802</v>
      </c>
      <c r="C2052" s="7" t="s">
        <v>103</v>
      </c>
      <c r="D2052" s="7" t="s">
        <v>22</v>
      </c>
      <c r="E2052" s="7" t="s">
        <v>54</v>
      </c>
      <c r="F2052" s="7" t="s">
        <v>100</v>
      </c>
      <c r="G2052" s="7">
        <v>30000</v>
      </c>
      <c r="H2052" s="7">
        <f t="shared" si="621"/>
        <v>28227</v>
      </c>
      <c r="I2052" s="7">
        <f t="shared" si="622"/>
        <v>861</v>
      </c>
      <c r="J2052" s="7">
        <f t="shared" si="615"/>
        <v>2130</v>
      </c>
      <c r="K2052" s="7">
        <f t="shared" si="616"/>
        <v>330.00000000000006</v>
      </c>
      <c r="L2052" s="7">
        <f t="shared" si="617"/>
        <v>912</v>
      </c>
      <c r="M2052" s="7">
        <f t="shared" si="618"/>
        <v>2127</v>
      </c>
      <c r="N2052" s="7">
        <v>0</v>
      </c>
      <c r="O2052" s="7">
        <f t="shared" si="613"/>
        <v>6360</v>
      </c>
      <c r="P2052" s="7">
        <v>25</v>
      </c>
      <c r="Q2052" s="7">
        <v>0</v>
      </c>
      <c r="R2052" s="7">
        <v>0</v>
      </c>
      <c r="S2052" s="7">
        <v>0</v>
      </c>
      <c r="T2052" s="7">
        <v>100</v>
      </c>
      <c r="U2052" s="7">
        <f t="shared" si="619"/>
        <v>0</v>
      </c>
      <c r="V2052" s="7">
        <v>0</v>
      </c>
      <c r="W2052" s="7">
        <f t="shared" si="612"/>
        <v>125</v>
      </c>
      <c r="X2052" s="7">
        <f t="shared" si="623"/>
        <v>1773</v>
      </c>
      <c r="Y2052" s="7">
        <f t="shared" si="610"/>
        <v>4257</v>
      </c>
      <c r="Z2052" s="7">
        <f t="shared" si="620"/>
        <v>28102</v>
      </c>
      <c r="AA2052" s="7" t="s">
        <v>226</v>
      </c>
      <c r="AB2052" s="7">
        <v>2022</v>
      </c>
    </row>
    <row r="2053" spans="1:28" x14ac:dyDescent="0.25">
      <c r="A2053" s="7">
        <v>78</v>
      </c>
      <c r="B2053" s="7" t="s">
        <v>193</v>
      </c>
      <c r="C2053" s="7" t="s">
        <v>103</v>
      </c>
      <c r="D2053" s="7" t="s">
        <v>22</v>
      </c>
      <c r="E2053" s="7" t="s">
        <v>54</v>
      </c>
      <c r="F2053" s="7" t="s">
        <v>100</v>
      </c>
      <c r="G2053" s="7">
        <v>30000</v>
      </c>
      <c r="H2053" s="7">
        <f t="shared" si="621"/>
        <v>26876.880000000001</v>
      </c>
      <c r="I2053" s="7">
        <f t="shared" si="622"/>
        <v>861</v>
      </c>
      <c r="J2053" s="7">
        <f t="shared" si="615"/>
        <v>2130</v>
      </c>
      <c r="K2053" s="7">
        <f t="shared" si="616"/>
        <v>330.00000000000006</v>
      </c>
      <c r="L2053" s="7">
        <f t="shared" si="617"/>
        <v>912</v>
      </c>
      <c r="M2053" s="7">
        <f t="shared" si="618"/>
        <v>2127</v>
      </c>
      <c r="N2053" s="7">
        <v>1350.12</v>
      </c>
      <c r="O2053" s="7">
        <f t="shared" si="613"/>
        <v>7710.12</v>
      </c>
      <c r="P2053" s="7">
        <v>25</v>
      </c>
      <c r="Q2053" s="7">
        <v>200</v>
      </c>
      <c r="R2053" s="7">
        <v>0</v>
      </c>
      <c r="S2053" s="7">
        <v>0</v>
      </c>
      <c r="T2053" s="7">
        <v>100</v>
      </c>
      <c r="U2053" s="7">
        <f t="shared" si="619"/>
        <v>0</v>
      </c>
      <c r="V2053" s="7">
        <v>0</v>
      </c>
      <c r="W2053" s="7">
        <f t="shared" si="612"/>
        <v>325</v>
      </c>
      <c r="X2053" s="7">
        <f t="shared" si="623"/>
        <v>3123.12</v>
      </c>
      <c r="Y2053" s="7">
        <f t="shared" si="610"/>
        <v>4257</v>
      </c>
      <c r="Z2053" s="7">
        <f t="shared" si="620"/>
        <v>26551.88</v>
      </c>
      <c r="AA2053" s="7" t="s">
        <v>226</v>
      </c>
      <c r="AB2053" s="7">
        <v>2022</v>
      </c>
    </row>
    <row r="2054" spans="1:28" x14ac:dyDescent="0.25">
      <c r="A2054" s="7">
        <v>79</v>
      </c>
      <c r="B2054" s="7" t="s">
        <v>197</v>
      </c>
      <c r="C2054" s="7" t="s">
        <v>103</v>
      </c>
      <c r="D2054" s="7" t="s">
        <v>94</v>
      </c>
      <c r="E2054" s="7" t="s">
        <v>54</v>
      </c>
      <c r="F2054" s="7" t="s">
        <v>100</v>
      </c>
      <c r="G2054" s="7">
        <v>20000</v>
      </c>
      <c r="H2054" s="7">
        <f t="shared" si="621"/>
        <v>18818</v>
      </c>
      <c r="I2054" s="7">
        <f t="shared" si="622"/>
        <v>574</v>
      </c>
      <c r="J2054" s="7">
        <f t="shared" si="615"/>
        <v>1419.9999999999998</v>
      </c>
      <c r="K2054" s="7">
        <f t="shared" si="616"/>
        <v>220.00000000000003</v>
      </c>
      <c r="L2054" s="7">
        <f t="shared" si="617"/>
        <v>608</v>
      </c>
      <c r="M2054" s="7">
        <f t="shared" si="618"/>
        <v>1418</v>
      </c>
      <c r="N2054" s="7">
        <v>0</v>
      </c>
      <c r="O2054" s="7">
        <f t="shared" si="613"/>
        <v>4240</v>
      </c>
      <c r="P2054" s="7">
        <v>25</v>
      </c>
      <c r="Q2054" s="7">
        <v>0</v>
      </c>
      <c r="R2054" s="7">
        <v>0</v>
      </c>
      <c r="S2054" s="7">
        <v>0</v>
      </c>
      <c r="T2054" s="7">
        <v>100</v>
      </c>
      <c r="U2054" s="7">
        <f t="shared" si="619"/>
        <v>0</v>
      </c>
      <c r="V2054" s="7">
        <v>0</v>
      </c>
      <c r="W2054" s="7">
        <f t="shared" si="612"/>
        <v>125</v>
      </c>
      <c r="X2054" s="7">
        <v>1182</v>
      </c>
      <c r="Y2054" s="7">
        <f t="shared" si="610"/>
        <v>2838</v>
      </c>
      <c r="Z2054" s="7">
        <f t="shared" si="620"/>
        <v>18693</v>
      </c>
      <c r="AA2054" s="7" t="s">
        <v>226</v>
      </c>
      <c r="AB2054" s="7">
        <v>2022</v>
      </c>
    </row>
    <row r="2055" spans="1:28" x14ac:dyDescent="0.25">
      <c r="A2055" s="7">
        <v>80</v>
      </c>
      <c r="B2055" s="7" t="s">
        <v>198</v>
      </c>
      <c r="C2055" s="7" t="s">
        <v>103</v>
      </c>
      <c r="D2055" s="7" t="s">
        <v>22</v>
      </c>
      <c r="E2055" s="7" t="s">
        <v>54</v>
      </c>
      <c r="F2055" s="7" t="s">
        <v>100</v>
      </c>
      <c r="G2055" s="7">
        <v>30000</v>
      </c>
      <c r="H2055" s="7">
        <f t="shared" si="621"/>
        <v>28227</v>
      </c>
      <c r="I2055" s="7">
        <f t="shared" si="622"/>
        <v>861</v>
      </c>
      <c r="J2055" s="7">
        <f t="shared" si="615"/>
        <v>2130</v>
      </c>
      <c r="K2055" s="7">
        <f t="shared" si="616"/>
        <v>330.00000000000006</v>
      </c>
      <c r="L2055" s="7">
        <f t="shared" si="617"/>
        <v>912</v>
      </c>
      <c r="M2055" s="7">
        <f t="shared" si="618"/>
        <v>2127</v>
      </c>
      <c r="N2055" s="7">
        <v>0</v>
      </c>
      <c r="O2055" s="7">
        <f t="shared" si="613"/>
        <v>6360</v>
      </c>
      <c r="P2055" s="7">
        <v>25</v>
      </c>
      <c r="Q2055" s="7">
        <v>2000</v>
      </c>
      <c r="R2055" s="7">
        <v>0</v>
      </c>
      <c r="S2055" s="7">
        <v>0</v>
      </c>
      <c r="T2055" s="7">
        <v>100</v>
      </c>
      <c r="U2055" s="7">
        <f t="shared" si="619"/>
        <v>0</v>
      </c>
      <c r="V2055" s="7">
        <v>0</v>
      </c>
      <c r="W2055" s="7">
        <f t="shared" si="612"/>
        <v>2125</v>
      </c>
      <c r="X2055" s="7">
        <f t="shared" ref="X2055:X2118" si="624">+I2055+L2055+N2055</f>
        <v>1773</v>
      </c>
      <c r="Y2055" s="7">
        <f t="shared" si="610"/>
        <v>4257</v>
      </c>
      <c r="Z2055" s="7">
        <f t="shared" si="620"/>
        <v>26102</v>
      </c>
      <c r="AA2055" s="7" t="s">
        <v>226</v>
      </c>
      <c r="AB2055" s="7">
        <v>2022</v>
      </c>
    </row>
    <row r="2056" spans="1:28" x14ac:dyDescent="0.25">
      <c r="A2056" s="7">
        <v>81</v>
      </c>
      <c r="B2056" s="7" t="s">
        <v>199</v>
      </c>
      <c r="C2056" s="7" t="s">
        <v>103</v>
      </c>
      <c r="D2056" s="7" t="s">
        <v>10</v>
      </c>
      <c r="E2056" s="7" t="s">
        <v>54</v>
      </c>
      <c r="F2056" s="7" t="s">
        <v>100</v>
      </c>
      <c r="G2056" s="7">
        <v>30000</v>
      </c>
      <c r="H2056" s="7">
        <f t="shared" si="621"/>
        <v>28227</v>
      </c>
      <c r="I2056" s="7">
        <f t="shared" si="622"/>
        <v>861</v>
      </c>
      <c r="J2056" s="7">
        <f t="shared" si="615"/>
        <v>2130</v>
      </c>
      <c r="K2056" s="7">
        <f t="shared" si="616"/>
        <v>330.00000000000006</v>
      </c>
      <c r="L2056" s="7">
        <f t="shared" si="617"/>
        <v>912</v>
      </c>
      <c r="M2056" s="7">
        <f t="shared" si="618"/>
        <v>2127</v>
      </c>
      <c r="N2056" s="7">
        <v>0</v>
      </c>
      <c r="O2056" s="7">
        <f t="shared" si="613"/>
        <v>6360</v>
      </c>
      <c r="P2056" s="7">
        <v>25</v>
      </c>
      <c r="Q2056" s="7">
        <v>0</v>
      </c>
      <c r="R2056" s="7">
        <v>0</v>
      </c>
      <c r="S2056" s="7">
        <v>0</v>
      </c>
      <c r="T2056" s="7">
        <v>100</v>
      </c>
      <c r="U2056" s="7">
        <f t="shared" si="619"/>
        <v>0</v>
      </c>
      <c r="V2056" s="7">
        <v>0</v>
      </c>
      <c r="W2056" s="7">
        <f t="shared" si="612"/>
        <v>125</v>
      </c>
      <c r="X2056" s="7">
        <f t="shared" si="624"/>
        <v>1773</v>
      </c>
      <c r="Y2056" s="7">
        <f t="shared" si="610"/>
        <v>4257</v>
      </c>
      <c r="Z2056" s="7">
        <f t="shared" si="620"/>
        <v>28102</v>
      </c>
      <c r="AA2056" s="7" t="s">
        <v>226</v>
      </c>
      <c r="AB2056" s="7">
        <v>2022</v>
      </c>
    </row>
    <row r="2057" spans="1:28" x14ac:dyDescent="0.25">
      <c r="A2057" s="7">
        <v>82</v>
      </c>
      <c r="B2057" s="7" t="s">
        <v>200</v>
      </c>
      <c r="C2057" s="7" t="s">
        <v>103</v>
      </c>
      <c r="D2057" s="7" t="s">
        <v>19</v>
      </c>
      <c r="E2057" s="7" t="s">
        <v>60</v>
      </c>
      <c r="F2057" s="7" t="s">
        <v>100</v>
      </c>
      <c r="G2057" s="7">
        <v>35000</v>
      </c>
      <c r="H2057" s="7">
        <f t="shared" si="621"/>
        <v>32931.5</v>
      </c>
      <c r="I2057" s="7">
        <f t="shared" si="622"/>
        <v>1004.5</v>
      </c>
      <c r="J2057" s="7">
        <f t="shared" si="615"/>
        <v>2485</v>
      </c>
      <c r="K2057" s="7">
        <f t="shared" si="616"/>
        <v>385.00000000000006</v>
      </c>
      <c r="L2057" s="7">
        <f t="shared" si="617"/>
        <v>1064</v>
      </c>
      <c r="M2057" s="7">
        <f t="shared" si="618"/>
        <v>2481.5</v>
      </c>
      <c r="N2057" s="7">
        <v>0</v>
      </c>
      <c r="O2057" s="7">
        <f t="shared" si="613"/>
        <v>7420</v>
      </c>
      <c r="P2057" s="7">
        <v>25</v>
      </c>
      <c r="Q2057" s="7">
        <v>6590.74</v>
      </c>
      <c r="R2057" s="7">
        <v>1053.1500000000001</v>
      </c>
      <c r="S2057" s="7">
        <v>0</v>
      </c>
      <c r="T2057" s="7">
        <v>100</v>
      </c>
      <c r="U2057" s="7">
        <f t="shared" si="619"/>
        <v>0</v>
      </c>
      <c r="V2057" s="7">
        <v>0</v>
      </c>
      <c r="W2057" s="7">
        <f t="shared" si="612"/>
        <v>7768.8899999999994</v>
      </c>
      <c r="X2057" s="7">
        <f t="shared" si="624"/>
        <v>2068.5</v>
      </c>
      <c r="Y2057" s="7">
        <f t="shared" si="610"/>
        <v>4966.5</v>
      </c>
      <c r="Z2057" s="7">
        <f t="shared" si="620"/>
        <v>25162.61</v>
      </c>
      <c r="AA2057" s="7" t="s">
        <v>226</v>
      </c>
      <c r="AB2057" s="7">
        <v>2022</v>
      </c>
    </row>
    <row r="2058" spans="1:28" x14ac:dyDescent="0.25">
      <c r="A2058" s="7">
        <v>83</v>
      </c>
      <c r="B2058" s="7" t="s">
        <v>201</v>
      </c>
      <c r="C2058" s="7" t="s">
        <v>102</v>
      </c>
      <c r="D2058" s="7" t="s">
        <v>22</v>
      </c>
      <c r="E2058" s="7" t="s">
        <v>37</v>
      </c>
      <c r="F2058" s="7" t="s">
        <v>100</v>
      </c>
      <c r="G2058" s="7">
        <v>20000</v>
      </c>
      <c r="H2058" s="7">
        <f t="shared" si="621"/>
        <v>18818</v>
      </c>
      <c r="I2058" s="7">
        <f t="shared" si="622"/>
        <v>574</v>
      </c>
      <c r="J2058" s="7">
        <f t="shared" si="615"/>
        <v>1419.9999999999998</v>
      </c>
      <c r="K2058" s="7">
        <f t="shared" si="616"/>
        <v>220.00000000000003</v>
      </c>
      <c r="L2058" s="7">
        <f t="shared" si="617"/>
        <v>608</v>
      </c>
      <c r="M2058" s="7">
        <f t="shared" si="618"/>
        <v>1418</v>
      </c>
      <c r="N2058" s="7">
        <v>0</v>
      </c>
      <c r="O2058" s="7">
        <f t="shared" si="613"/>
        <v>4240</v>
      </c>
      <c r="P2058" s="7">
        <v>25</v>
      </c>
      <c r="Q2058" s="7">
        <v>1625.49</v>
      </c>
      <c r="R2058" s="7">
        <v>0</v>
      </c>
      <c r="S2058" s="7">
        <v>0</v>
      </c>
      <c r="T2058" s="7">
        <v>100</v>
      </c>
      <c r="U2058" s="7">
        <f t="shared" si="619"/>
        <v>0</v>
      </c>
      <c r="V2058" s="7">
        <v>0</v>
      </c>
      <c r="W2058" s="7">
        <f t="shared" si="612"/>
        <v>1750.49</v>
      </c>
      <c r="X2058" s="7">
        <f t="shared" si="624"/>
        <v>1182</v>
      </c>
      <c r="Y2058" s="7">
        <f t="shared" si="610"/>
        <v>2838</v>
      </c>
      <c r="Z2058" s="7">
        <f t="shared" si="620"/>
        <v>17067.510000000002</v>
      </c>
      <c r="AA2058" s="7" t="s">
        <v>226</v>
      </c>
      <c r="AB2058" s="7">
        <v>2022</v>
      </c>
    </row>
    <row r="2059" spans="1:28" x14ac:dyDescent="0.25">
      <c r="A2059" s="7">
        <v>84</v>
      </c>
      <c r="B2059" s="7" t="s">
        <v>202</v>
      </c>
      <c r="C2059" s="7" t="s">
        <v>102</v>
      </c>
      <c r="D2059" s="7" t="s">
        <v>22</v>
      </c>
      <c r="E2059" s="7" t="s">
        <v>37</v>
      </c>
      <c r="F2059" s="7" t="s">
        <v>100</v>
      </c>
      <c r="G2059" s="7">
        <v>20000</v>
      </c>
      <c r="H2059" s="7">
        <f t="shared" si="621"/>
        <v>18818</v>
      </c>
      <c r="I2059" s="7">
        <f t="shared" si="622"/>
        <v>574</v>
      </c>
      <c r="J2059" s="7">
        <f t="shared" si="615"/>
        <v>1419.9999999999998</v>
      </c>
      <c r="K2059" s="7">
        <f t="shared" si="616"/>
        <v>220.00000000000003</v>
      </c>
      <c r="L2059" s="7">
        <f t="shared" si="617"/>
        <v>608</v>
      </c>
      <c r="M2059" s="7">
        <f t="shared" si="618"/>
        <v>1418</v>
      </c>
      <c r="N2059" s="7">
        <v>0</v>
      </c>
      <c r="O2059" s="7">
        <f t="shared" si="613"/>
        <v>4240</v>
      </c>
      <c r="P2059" s="7">
        <v>25</v>
      </c>
      <c r="Q2059" s="7">
        <v>500</v>
      </c>
      <c r="R2059" s="7">
        <v>0</v>
      </c>
      <c r="S2059" s="7">
        <v>1270</v>
      </c>
      <c r="T2059" s="7">
        <v>100</v>
      </c>
      <c r="U2059" s="7">
        <f t="shared" si="619"/>
        <v>0</v>
      </c>
      <c r="V2059" s="7">
        <v>0</v>
      </c>
      <c r="W2059" s="7">
        <f t="shared" si="612"/>
        <v>1895</v>
      </c>
      <c r="X2059" s="7">
        <f t="shared" si="624"/>
        <v>1182</v>
      </c>
      <c r="Y2059" s="7">
        <f t="shared" si="610"/>
        <v>2838</v>
      </c>
      <c r="Z2059" s="7">
        <f t="shared" si="620"/>
        <v>16923</v>
      </c>
      <c r="AA2059" s="7" t="s">
        <v>226</v>
      </c>
      <c r="AB2059" s="7">
        <v>2022</v>
      </c>
    </row>
    <row r="2060" spans="1:28" x14ac:dyDescent="0.25">
      <c r="A2060" s="7">
        <v>85</v>
      </c>
      <c r="B2060" s="7" t="s">
        <v>203</v>
      </c>
      <c r="C2060" s="7" t="s">
        <v>102</v>
      </c>
      <c r="D2060" s="7" t="s">
        <v>6</v>
      </c>
      <c r="E2060" s="7" t="s">
        <v>37</v>
      </c>
      <c r="F2060" s="7" t="s">
        <v>100</v>
      </c>
      <c r="G2060" s="7">
        <v>15000</v>
      </c>
      <c r="H2060" s="7">
        <f t="shared" si="621"/>
        <v>14113.5</v>
      </c>
      <c r="I2060" s="7">
        <f t="shared" si="622"/>
        <v>430.5</v>
      </c>
      <c r="J2060" s="7">
        <f t="shared" si="615"/>
        <v>1065</v>
      </c>
      <c r="K2060" s="7">
        <f t="shared" si="616"/>
        <v>165.00000000000003</v>
      </c>
      <c r="L2060" s="7">
        <f t="shared" si="617"/>
        <v>456</v>
      </c>
      <c r="M2060" s="7">
        <f t="shared" si="618"/>
        <v>1063.5</v>
      </c>
      <c r="N2060" s="7">
        <v>0</v>
      </c>
      <c r="O2060" s="7">
        <f t="shared" si="613"/>
        <v>3180</v>
      </c>
      <c r="P2060" s="7">
        <v>25</v>
      </c>
      <c r="Q2060" s="7">
        <v>0</v>
      </c>
      <c r="R2060" s="7">
        <v>0</v>
      </c>
      <c r="S2060" s="7">
        <v>0</v>
      </c>
      <c r="T2060" s="7">
        <v>100</v>
      </c>
      <c r="U2060" s="7">
        <f t="shared" si="619"/>
        <v>0</v>
      </c>
      <c r="V2060" s="7">
        <v>0</v>
      </c>
      <c r="W2060" s="7">
        <f t="shared" si="612"/>
        <v>125</v>
      </c>
      <c r="X2060" s="7">
        <f t="shared" si="624"/>
        <v>886.5</v>
      </c>
      <c r="Y2060" s="7">
        <f t="shared" ref="Y2060:Y2088" si="625">+J2060+M2060</f>
        <v>2128.5</v>
      </c>
      <c r="Z2060" s="7">
        <f t="shared" si="620"/>
        <v>13988.5</v>
      </c>
      <c r="AA2060" s="7" t="s">
        <v>226</v>
      </c>
      <c r="AB2060" s="7">
        <v>2022</v>
      </c>
    </row>
    <row r="2061" spans="1:28" x14ac:dyDescent="0.25">
      <c r="A2061" s="7">
        <v>86</v>
      </c>
      <c r="B2061" s="7" t="s">
        <v>204</v>
      </c>
      <c r="C2061" s="7" t="s">
        <v>102</v>
      </c>
      <c r="D2061" s="7" t="s">
        <v>6</v>
      </c>
      <c r="E2061" s="7" t="s">
        <v>37</v>
      </c>
      <c r="F2061" s="7" t="s">
        <v>100</v>
      </c>
      <c r="G2061" s="7">
        <v>15000</v>
      </c>
      <c r="H2061" s="7">
        <f t="shared" si="621"/>
        <v>14113.5</v>
      </c>
      <c r="I2061" s="7">
        <f t="shared" si="622"/>
        <v>430.5</v>
      </c>
      <c r="J2061" s="7">
        <f t="shared" si="615"/>
        <v>1065</v>
      </c>
      <c r="K2061" s="7">
        <f t="shared" si="616"/>
        <v>165.00000000000003</v>
      </c>
      <c r="L2061" s="7">
        <f t="shared" si="617"/>
        <v>456</v>
      </c>
      <c r="M2061" s="7">
        <f t="shared" si="618"/>
        <v>1063.5</v>
      </c>
      <c r="N2061" s="7">
        <v>0</v>
      </c>
      <c r="O2061" s="7">
        <f t="shared" si="613"/>
        <v>3180</v>
      </c>
      <c r="P2061" s="7">
        <v>25</v>
      </c>
      <c r="Q2061" s="7">
        <v>0</v>
      </c>
      <c r="R2061" s="7">
        <v>0</v>
      </c>
      <c r="S2061" s="7">
        <v>0</v>
      </c>
      <c r="T2061" s="7">
        <v>100</v>
      </c>
      <c r="U2061" s="7">
        <f t="shared" si="619"/>
        <v>0</v>
      </c>
      <c r="V2061" s="7">
        <v>0</v>
      </c>
      <c r="W2061" s="7">
        <f t="shared" si="612"/>
        <v>125</v>
      </c>
      <c r="X2061" s="7">
        <f t="shared" si="624"/>
        <v>886.5</v>
      </c>
      <c r="Y2061" s="7">
        <f t="shared" si="625"/>
        <v>2128.5</v>
      </c>
      <c r="Z2061" s="7">
        <f t="shared" si="620"/>
        <v>13988.5</v>
      </c>
      <c r="AA2061" s="7" t="s">
        <v>226</v>
      </c>
      <c r="AB2061" s="7">
        <v>2022</v>
      </c>
    </row>
    <row r="2062" spans="1:28" x14ac:dyDescent="0.25">
      <c r="A2062" s="7">
        <v>87</v>
      </c>
      <c r="B2062" s="7" t="s">
        <v>205</v>
      </c>
      <c r="C2062" s="7" t="s">
        <v>102</v>
      </c>
      <c r="D2062" s="7" t="s">
        <v>6</v>
      </c>
      <c r="E2062" s="7" t="s">
        <v>37</v>
      </c>
      <c r="F2062" s="7" t="s">
        <v>100</v>
      </c>
      <c r="G2062" s="7">
        <v>15000</v>
      </c>
      <c r="H2062" s="7">
        <f t="shared" si="621"/>
        <v>14113.5</v>
      </c>
      <c r="I2062" s="7">
        <f t="shared" si="622"/>
        <v>430.5</v>
      </c>
      <c r="J2062" s="7">
        <f t="shared" si="615"/>
        <v>1065</v>
      </c>
      <c r="K2062" s="7">
        <f t="shared" si="616"/>
        <v>165.00000000000003</v>
      </c>
      <c r="L2062" s="7">
        <f t="shared" si="617"/>
        <v>456</v>
      </c>
      <c r="M2062" s="7">
        <f t="shared" si="618"/>
        <v>1063.5</v>
      </c>
      <c r="N2062" s="7">
        <v>0</v>
      </c>
      <c r="O2062" s="7">
        <f t="shared" si="613"/>
        <v>3180</v>
      </c>
      <c r="P2062" s="7">
        <v>25</v>
      </c>
      <c r="Q2062" s="7">
        <v>0</v>
      </c>
      <c r="R2062" s="7">
        <v>0</v>
      </c>
      <c r="S2062" s="7">
        <v>0</v>
      </c>
      <c r="T2062" s="7">
        <v>100</v>
      </c>
      <c r="U2062" s="7">
        <f t="shared" si="619"/>
        <v>0</v>
      </c>
      <c r="V2062" s="7">
        <v>0</v>
      </c>
      <c r="W2062" s="7">
        <f t="shared" si="612"/>
        <v>125</v>
      </c>
      <c r="X2062" s="7">
        <f t="shared" si="624"/>
        <v>886.5</v>
      </c>
      <c r="Y2062" s="7">
        <f t="shared" si="625"/>
        <v>2128.5</v>
      </c>
      <c r="Z2062" s="7">
        <f t="shared" si="620"/>
        <v>13988.5</v>
      </c>
      <c r="AA2062" s="7" t="s">
        <v>226</v>
      </c>
      <c r="AB2062" s="7">
        <v>2022</v>
      </c>
    </row>
    <row r="2063" spans="1:28" x14ac:dyDescent="0.25">
      <c r="A2063" s="7">
        <v>88</v>
      </c>
      <c r="B2063" s="7" t="s">
        <v>206</v>
      </c>
      <c r="C2063" s="7" t="s">
        <v>103</v>
      </c>
      <c r="D2063" s="7" t="s">
        <v>22</v>
      </c>
      <c r="E2063" s="7" t="s">
        <v>57</v>
      </c>
      <c r="F2063" s="7" t="s">
        <v>100</v>
      </c>
      <c r="G2063" s="7">
        <v>25000</v>
      </c>
      <c r="H2063" s="7">
        <f t="shared" si="621"/>
        <v>23522.5</v>
      </c>
      <c r="I2063" s="7">
        <f t="shared" si="622"/>
        <v>717.5</v>
      </c>
      <c r="J2063" s="7">
        <f t="shared" si="615"/>
        <v>1774.9999999999998</v>
      </c>
      <c r="K2063" s="7">
        <f t="shared" si="616"/>
        <v>275</v>
      </c>
      <c r="L2063" s="7">
        <f t="shared" si="617"/>
        <v>760</v>
      </c>
      <c r="M2063" s="7">
        <f t="shared" si="618"/>
        <v>1772.5000000000002</v>
      </c>
      <c r="N2063" s="7">
        <v>0</v>
      </c>
      <c r="O2063" s="7">
        <f t="shared" si="613"/>
        <v>5300</v>
      </c>
      <c r="P2063" s="7">
        <v>25</v>
      </c>
      <c r="Q2063" s="7">
        <v>5991.65</v>
      </c>
      <c r="R2063" s="7">
        <v>0</v>
      </c>
      <c r="S2063" s="7">
        <v>0</v>
      </c>
      <c r="T2063" s="7">
        <v>100</v>
      </c>
      <c r="U2063" s="7">
        <f t="shared" si="619"/>
        <v>0</v>
      </c>
      <c r="V2063" s="7">
        <v>0</v>
      </c>
      <c r="W2063" s="7">
        <f t="shared" si="612"/>
        <v>6116.65</v>
      </c>
      <c r="X2063" s="7">
        <f t="shared" si="624"/>
        <v>1477.5</v>
      </c>
      <c r="Y2063" s="7">
        <f t="shared" si="625"/>
        <v>3547.5</v>
      </c>
      <c r="Z2063" s="7">
        <f t="shared" si="620"/>
        <v>17405.849999999999</v>
      </c>
      <c r="AA2063" s="7" t="s">
        <v>226</v>
      </c>
      <c r="AB2063" s="7">
        <v>2022</v>
      </c>
    </row>
    <row r="2064" spans="1:28" x14ac:dyDescent="0.25">
      <c r="A2064" s="7">
        <v>89</v>
      </c>
      <c r="B2064" s="7" t="s">
        <v>207</v>
      </c>
      <c r="C2064" s="7" t="s">
        <v>103</v>
      </c>
      <c r="D2064" s="7" t="s">
        <v>6</v>
      </c>
      <c r="E2064" s="7" t="s">
        <v>28</v>
      </c>
      <c r="F2064" s="7" t="s">
        <v>100</v>
      </c>
      <c r="G2064" s="7">
        <v>25000</v>
      </c>
      <c r="H2064" s="7">
        <f t="shared" si="621"/>
        <v>23522.5</v>
      </c>
      <c r="I2064" s="7">
        <f t="shared" si="622"/>
        <v>717.5</v>
      </c>
      <c r="J2064" s="7">
        <f t="shared" si="615"/>
        <v>1774.9999999999998</v>
      </c>
      <c r="K2064" s="7">
        <f t="shared" si="616"/>
        <v>275</v>
      </c>
      <c r="L2064" s="7">
        <f t="shared" si="617"/>
        <v>760</v>
      </c>
      <c r="M2064" s="7">
        <f t="shared" si="618"/>
        <v>1772.5000000000002</v>
      </c>
      <c r="N2064" s="7">
        <v>0</v>
      </c>
      <c r="O2064" s="7">
        <f t="shared" si="613"/>
        <v>5300</v>
      </c>
      <c r="P2064" s="7">
        <v>25</v>
      </c>
      <c r="Q2064" s="7">
        <v>6140.97</v>
      </c>
      <c r="R2064" s="7">
        <v>0</v>
      </c>
      <c r="S2064" s="7">
        <v>0</v>
      </c>
      <c r="T2064" s="7">
        <v>100</v>
      </c>
      <c r="U2064" s="7">
        <f t="shared" si="619"/>
        <v>0</v>
      </c>
      <c r="V2064" s="7">
        <v>0</v>
      </c>
      <c r="W2064" s="7">
        <f t="shared" si="612"/>
        <v>6265.97</v>
      </c>
      <c r="X2064" s="7">
        <f t="shared" si="624"/>
        <v>1477.5</v>
      </c>
      <c r="Y2064" s="7">
        <f t="shared" si="625"/>
        <v>3547.5</v>
      </c>
      <c r="Z2064" s="7">
        <f t="shared" si="620"/>
        <v>17256.53</v>
      </c>
      <c r="AA2064" s="7" t="s">
        <v>226</v>
      </c>
      <c r="AB2064" s="7">
        <v>2022</v>
      </c>
    </row>
    <row r="2065" spans="1:28" x14ac:dyDescent="0.25">
      <c r="A2065" s="7">
        <v>90</v>
      </c>
      <c r="B2065" s="7" t="s">
        <v>790</v>
      </c>
      <c r="C2065" s="7" t="s">
        <v>103</v>
      </c>
      <c r="D2065" s="7" t="s">
        <v>22</v>
      </c>
      <c r="E2065" s="7" t="s">
        <v>835</v>
      </c>
      <c r="F2065" s="7" t="s">
        <v>100</v>
      </c>
      <c r="G2065" s="7">
        <v>30000</v>
      </c>
      <c r="H2065" s="7">
        <f t="shared" si="621"/>
        <v>28227</v>
      </c>
      <c r="I2065" s="7">
        <f t="shared" si="622"/>
        <v>861</v>
      </c>
      <c r="J2065" s="7">
        <f t="shared" si="615"/>
        <v>2130</v>
      </c>
      <c r="K2065" s="7">
        <f t="shared" si="616"/>
        <v>330.00000000000006</v>
      </c>
      <c r="L2065" s="7">
        <f t="shared" si="617"/>
        <v>912</v>
      </c>
      <c r="M2065" s="7">
        <f t="shared" si="618"/>
        <v>2127</v>
      </c>
      <c r="N2065" s="7">
        <v>0</v>
      </c>
      <c r="O2065" s="7">
        <f t="shared" si="613"/>
        <v>6360</v>
      </c>
      <c r="P2065" s="7">
        <v>25</v>
      </c>
      <c r="Q2065" s="7">
        <v>2796.05</v>
      </c>
      <c r="R2065" s="7">
        <v>0</v>
      </c>
      <c r="S2065" s="7">
        <v>0</v>
      </c>
      <c r="T2065" s="7">
        <v>100</v>
      </c>
      <c r="U2065" s="7">
        <f t="shared" si="619"/>
        <v>0</v>
      </c>
      <c r="V2065" s="7">
        <v>0</v>
      </c>
      <c r="W2065" s="7">
        <f t="shared" si="612"/>
        <v>2921.05</v>
      </c>
      <c r="X2065" s="7">
        <f t="shared" si="624"/>
        <v>1773</v>
      </c>
      <c r="Y2065" s="7">
        <f t="shared" si="625"/>
        <v>4257</v>
      </c>
      <c r="Z2065" s="7">
        <f t="shared" si="620"/>
        <v>25305.95</v>
      </c>
      <c r="AA2065" s="7" t="s">
        <v>226</v>
      </c>
      <c r="AB2065" s="7">
        <v>2022</v>
      </c>
    </row>
    <row r="2066" spans="1:28" x14ac:dyDescent="0.25">
      <c r="A2066" s="7">
        <v>91</v>
      </c>
      <c r="B2066" s="7" t="s">
        <v>813</v>
      </c>
      <c r="C2066" s="7" t="s">
        <v>102</v>
      </c>
      <c r="D2066" s="7" t="s">
        <v>94</v>
      </c>
      <c r="E2066" s="7" t="s">
        <v>37</v>
      </c>
      <c r="F2066" s="7" t="s">
        <v>100</v>
      </c>
      <c r="G2066" s="7">
        <v>25000</v>
      </c>
      <c r="H2066" s="7">
        <f t="shared" si="621"/>
        <v>23522.5</v>
      </c>
      <c r="I2066" s="7">
        <f t="shared" si="622"/>
        <v>717.5</v>
      </c>
      <c r="J2066" s="7">
        <f t="shared" si="615"/>
        <v>1774.9999999999998</v>
      </c>
      <c r="K2066" s="7">
        <f t="shared" si="616"/>
        <v>275</v>
      </c>
      <c r="L2066" s="7">
        <f t="shared" si="617"/>
        <v>760</v>
      </c>
      <c r="M2066" s="7">
        <f t="shared" si="618"/>
        <v>1772.5000000000002</v>
      </c>
      <c r="N2066" s="7">
        <v>0</v>
      </c>
      <c r="O2066" s="7">
        <f t="shared" si="613"/>
        <v>5300</v>
      </c>
      <c r="P2066" s="7">
        <v>25</v>
      </c>
      <c r="Q2066" s="7">
        <v>0</v>
      </c>
      <c r="R2066" s="7">
        <v>0</v>
      </c>
      <c r="S2066" s="7">
        <v>0</v>
      </c>
      <c r="T2066" s="7">
        <v>100</v>
      </c>
      <c r="U2066" s="7">
        <f t="shared" si="619"/>
        <v>0</v>
      </c>
      <c r="V2066" s="7">
        <v>0</v>
      </c>
      <c r="W2066" s="7">
        <f t="shared" si="612"/>
        <v>125</v>
      </c>
      <c r="X2066" s="7">
        <f t="shared" si="624"/>
        <v>1477.5</v>
      </c>
      <c r="Y2066" s="7">
        <f t="shared" si="625"/>
        <v>3547.5</v>
      </c>
      <c r="Z2066" s="7">
        <f t="shared" si="620"/>
        <v>23397.5</v>
      </c>
      <c r="AA2066" s="7" t="s">
        <v>226</v>
      </c>
      <c r="AB2066" s="7">
        <v>2022</v>
      </c>
    </row>
    <row r="2067" spans="1:28" x14ac:dyDescent="0.25">
      <c r="A2067" s="7">
        <v>92</v>
      </c>
      <c r="B2067" s="7" t="s">
        <v>814</v>
      </c>
      <c r="C2067" s="7" t="s">
        <v>103</v>
      </c>
      <c r="D2067" s="7" t="s">
        <v>811</v>
      </c>
      <c r="E2067" s="7" t="s">
        <v>54</v>
      </c>
      <c r="F2067" s="7" t="s">
        <v>99</v>
      </c>
      <c r="G2067" s="7">
        <v>45000</v>
      </c>
      <c r="H2067" s="7">
        <f t="shared" si="621"/>
        <v>42340.5</v>
      </c>
      <c r="I2067" s="7">
        <f t="shared" si="622"/>
        <v>1291.5</v>
      </c>
      <c r="J2067" s="7">
        <f t="shared" si="615"/>
        <v>3194.9999999999995</v>
      </c>
      <c r="K2067" s="7">
        <f t="shared" si="616"/>
        <v>495.00000000000006</v>
      </c>
      <c r="L2067" s="7">
        <f t="shared" si="617"/>
        <v>1368</v>
      </c>
      <c r="M2067" s="7">
        <f t="shared" si="618"/>
        <v>3190.5</v>
      </c>
      <c r="N2067" s="7">
        <v>0</v>
      </c>
      <c r="O2067" s="7">
        <f t="shared" si="613"/>
        <v>9540</v>
      </c>
      <c r="P2067" s="7">
        <v>25</v>
      </c>
      <c r="Q2067" s="7">
        <v>0</v>
      </c>
      <c r="R2067" s="7">
        <v>0</v>
      </c>
      <c r="S2067" s="7">
        <v>0</v>
      </c>
      <c r="T2067" s="7">
        <v>100</v>
      </c>
      <c r="U2067" s="7">
        <f t="shared" si="619"/>
        <v>1148.3248749999998</v>
      </c>
      <c r="V2067" s="7">
        <v>0</v>
      </c>
      <c r="W2067" s="7">
        <f t="shared" si="612"/>
        <v>1273.3248749999998</v>
      </c>
      <c r="X2067" s="7">
        <f t="shared" si="624"/>
        <v>2659.5</v>
      </c>
      <c r="Y2067" s="7">
        <f t="shared" si="625"/>
        <v>6385.5</v>
      </c>
      <c r="Z2067" s="7">
        <f t="shared" si="620"/>
        <v>41067.175125000002</v>
      </c>
      <c r="AA2067" s="7" t="s">
        <v>226</v>
      </c>
      <c r="AB2067" s="7">
        <v>2022</v>
      </c>
    </row>
    <row r="2068" spans="1:28" x14ac:dyDescent="0.25">
      <c r="A2068" s="7">
        <v>93</v>
      </c>
      <c r="B2068" s="7" t="s">
        <v>815</v>
      </c>
      <c r="C2068" s="7" t="s">
        <v>102</v>
      </c>
      <c r="D2068" s="7" t="s">
        <v>811</v>
      </c>
      <c r="E2068" s="7" t="s">
        <v>619</v>
      </c>
      <c r="F2068" s="7" t="s">
        <v>85</v>
      </c>
      <c r="G2068" s="7">
        <v>30000</v>
      </c>
      <c r="H2068" s="7">
        <f t="shared" si="621"/>
        <v>28227</v>
      </c>
      <c r="I2068" s="7">
        <f>IF(G2068&lt;=325250,G2068*2.87%,9334.68)</f>
        <v>861</v>
      </c>
      <c r="J2068" s="7">
        <f t="shared" si="615"/>
        <v>2130</v>
      </c>
      <c r="K2068" s="7">
        <f t="shared" si="616"/>
        <v>330.00000000000006</v>
      </c>
      <c r="L2068" s="7">
        <f t="shared" si="617"/>
        <v>912</v>
      </c>
      <c r="M2068" s="7">
        <f t="shared" si="618"/>
        <v>2127</v>
      </c>
      <c r="N2068" s="7">
        <v>0</v>
      </c>
      <c r="O2068" s="7">
        <f t="shared" si="613"/>
        <v>6360</v>
      </c>
      <c r="P2068" s="7">
        <v>25</v>
      </c>
      <c r="Q2068" s="7">
        <v>0</v>
      </c>
      <c r="R2068" s="7">
        <v>0</v>
      </c>
      <c r="S2068" s="7">
        <v>0</v>
      </c>
      <c r="T2068" s="7">
        <v>100</v>
      </c>
      <c r="U2068" s="7">
        <f t="shared" si="619"/>
        <v>0</v>
      </c>
      <c r="V2068" s="7">
        <v>0</v>
      </c>
      <c r="W2068" s="7">
        <f t="shared" si="612"/>
        <v>125</v>
      </c>
      <c r="X2068" s="7">
        <f t="shared" si="624"/>
        <v>1773</v>
      </c>
      <c r="Y2068" s="7">
        <f t="shared" si="625"/>
        <v>4257</v>
      </c>
      <c r="Z2068" s="7">
        <f>+G2068-(W2068+X2068)</f>
        <v>28102</v>
      </c>
      <c r="AA2068" s="7" t="s">
        <v>226</v>
      </c>
      <c r="AB2068" s="7">
        <v>2022</v>
      </c>
    </row>
    <row r="2069" spans="1:28" x14ac:dyDescent="0.25">
      <c r="A2069" s="7">
        <v>1</v>
      </c>
      <c r="B2069" s="7" t="s">
        <v>807</v>
      </c>
      <c r="C2069" s="7" t="s">
        <v>103</v>
      </c>
      <c r="D2069" s="7" t="s">
        <v>792</v>
      </c>
      <c r="E2069" s="7" t="s">
        <v>27</v>
      </c>
      <c r="F2069" s="7" t="s">
        <v>98</v>
      </c>
      <c r="G2069" s="7">
        <v>360000</v>
      </c>
      <c r="H2069" s="7">
        <f>+G2069-(I2069+L2069+N2069)</f>
        <v>344371.4</v>
      </c>
      <c r="I2069" s="7">
        <f>IF(G2069&lt;=325250,G2069*2.87%,9334.68)</f>
        <v>9334.68</v>
      </c>
      <c r="J2069" s="7">
        <f>IF(G2069&lt;=325250,G2069*7.1%,23092.75)</f>
        <v>23092.75</v>
      </c>
      <c r="K2069" s="7">
        <f>IF(G2069&lt;=65050,G2069*1.1%,715.55)</f>
        <v>715.55</v>
      </c>
      <c r="L2069" s="7">
        <f>IF(G2069&lt;=162625,G2069*3.04%,4943.8)</f>
        <v>4943.8</v>
      </c>
      <c r="M2069" s="7">
        <f>IF(G2069&lt;=162625,G2069*7.09%,11530.11)</f>
        <v>11530.11</v>
      </c>
      <c r="N2069" s="7">
        <v>1350.12</v>
      </c>
      <c r="O2069" s="7">
        <f>+I2069+J2069+K2069+L2069+M2069+N2069</f>
        <v>50967.010000000009</v>
      </c>
      <c r="P2069" s="7">
        <v>25</v>
      </c>
      <c r="Q2069" s="7">
        <v>0</v>
      </c>
      <c r="R2069" s="7">
        <v>0</v>
      </c>
      <c r="S2069" s="7">
        <v>0</v>
      </c>
      <c r="T2069" s="7">
        <v>0</v>
      </c>
      <c r="U2069" s="7">
        <f>IF((H2069*12)&gt;867123.01,(79776+(((H2069*12)-867123.01)*0.25))/12,IF((H2069*12)&gt;624329.01,(31216+(((H2069*12)-624329.01)*0.2))/12,IF((H2069*12)&gt;416220.01,(((H2069*12)-416220.01)*0.15)/12,0)))</f>
        <v>74675.787291666667</v>
      </c>
      <c r="V2069" s="7">
        <v>0</v>
      </c>
      <c r="W2069" s="7">
        <f t="shared" ref="W2069:W2092" si="626">P2069+Q2069+R2069+S2069+T2069+U2069</f>
        <v>74700.787291666667</v>
      </c>
      <c r="X2069" s="7">
        <f t="shared" si="624"/>
        <v>15628.599999999999</v>
      </c>
      <c r="Y2069" s="7">
        <f t="shared" si="625"/>
        <v>34622.86</v>
      </c>
      <c r="Z2069" s="7">
        <f>+G2069-(W2069+X2069)</f>
        <v>269670.6127083333</v>
      </c>
      <c r="AA2069" s="7" t="s">
        <v>227</v>
      </c>
      <c r="AB2069" s="7">
        <v>2022</v>
      </c>
    </row>
    <row r="2070" spans="1:28" x14ac:dyDescent="0.25">
      <c r="A2070" s="7">
        <v>2</v>
      </c>
      <c r="B2070" s="7" t="s">
        <v>784</v>
      </c>
      <c r="C2070" s="7" t="s">
        <v>102</v>
      </c>
      <c r="D2070" s="7" t="s">
        <v>19</v>
      </c>
      <c r="E2070" s="7" t="s">
        <v>71</v>
      </c>
      <c r="F2070" s="7" t="s">
        <v>98</v>
      </c>
      <c r="G2070" s="7">
        <v>300000</v>
      </c>
      <c r="H2070" s="7">
        <f>+G2070-(I2070+L2070+N2070)</f>
        <v>286446.2</v>
      </c>
      <c r="I2070" s="7">
        <f>IF(G2070&lt;=325250,G2070*2.87%,9334.68)</f>
        <v>8610</v>
      </c>
      <c r="J2070" s="7">
        <f t="shared" ref="J2070:J2133" si="627">IF(G2070&lt;=325250,G2070*7.1%,23092.75)</f>
        <v>21299.999999999996</v>
      </c>
      <c r="K2070" s="7">
        <f t="shared" ref="K2070:K2133" si="628">IF(G2070&lt;=65050,G2070*1.1%,715.55)</f>
        <v>715.55</v>
      </c>
      <c r="L2070" s="7">
        <f t="shared" ref="L2070:L2133" si="629">IF(G2070&lt;=162625,G2070*3.04%,4943.8)</f>
        <v>4943.8</v>
      </c>
      <c r="M2070" s="7">
        <f t="shared" ref="M2070:M2133" si="630">IF(G2070&lt;=162625,G2070*7.09%,11530.11)</f>
        <v>11530.11</v>
      </c>
      <c r="N2070" s="7">
        <v>0</v>
      </c>
      <c r="O2070" s="7">
        <f t="shared" ref="O2070:O2127" si="631">+I2070+J2070+K2070+L2070+M2070+N2070</f>
        <v>47099.46</v>
      </c>
      <c r="P2070" s="7">
        <v>25</v>
      </c>
      <c r="Q2070" s="7">
        <v>0</v>
      </c>
      <c r="R2070" s="7">
        <v>0</v>
      </c>
      <c r="S2070" s="7">
        <v>0</v>
      </c>
      <c r="T2070" s="7">
        <v>0</v>
      </c>
      <c r="U2070" s="7">
        <f t="shared" ref="U2070:U2133" si="632">IF((H2070*12)&gt;867123.01,(79776+(((H2070*12)-867123.01)*0.25))/12,IF((H2070*12)&gt;624329.01,(31216+(((H2070*12)-624329.01)*0.2))/12,IF((H2070*12)&gt;416220.01,(((H2070*12)-416220.01)*0.15)/12,0)))</f>
        <v>60194.487291666679</v>
      </c>
      <c r="V2070" s="7">
        <v>0</v>
      </c>
      <c r="W2070" s="7">
        <f t="shared" si="626"/>
        <v>60219.487291666679</v>
      </c>
      <c r="X2070" s="7">
        <f t="shared" si="624"/>
        <v>13553.8</v>
      </c>
      <c r="Y2070" s="7">
        <f t="shared" si="625"/>
        <v>32830.11</v>
      </c>
      <c r="Z2070" s="7">
        <f t="shared" ref="Z2070:Z2133" si="633">+G2070-(W2070+X2070)</f>
        <v>226226.71270833333</v>
      </c>
      <c r="AA2070" s="7" t="s">
        <v>227</v>
      </c>
      <c r="AB2070" s="7">
        <v>2022</v>
      </c>
    </row>
    <row r="2071" spans="1:28" x14ac:dyDescent="0.25">
      <c r="A2071" s="7">
        <v>3</v>
      </c>
      <c r="B2071" s="7" t="s">
        <v>110</v>
      </c>
      <c r="C2071" s="7" t="s">
        <v>103</v>
      </c>
      <c r="D2071" s="7" t="s">
        <v>10</v>
      </c>
      <c r="E2071" s="7" t="s">
        <v>53</v>
      </c>
      <c r="F2071" s="7" t="s">
        <v>98</v>
      </c>
      <c r="G2071" s="7">
        <v>300000</v>
      </c>
      <c r="H2071" s="7">
        <f t="shared" ref="H2071:H2134" si="634">+G2071-(I2071+L2071+N2071)</f>
        <v>286446.2</v>
      </c>
      <c r="I2071" s="7">
        <f t="shared" ref="I2071:I2134" si="635">IF(G2071&lt;=325250,G2071*2.87%,9334.68)</f>
        <v>8610</v>
      </c>
      <c r="J2071" s="7">
        <f t="shared" si="627"/>
        <v>21299.999999999996</v>
      </c>
      <c r="K2071" s="7">
        <f t="shared" si="628"/>
        <v>715.55</v>
      </c>
      <c r="L2071" s="7">
        <f t="shared" si="629"/>
        <v>4943.8</v>
      </c>
      <c r="M2071" s="7">
        <f t="shared" si="630"/>
        <v>11530.11</v>
      </c>
      <c r="N2071" s="7">
        <v>0</v>
      </c>
      <c r="O2071" s="7">
        <f t="shared" si="631"/>
        <v>47099.46</v>
      </c>
      <c r="P2071" s="7">
        <v>25</v>
      </c>
      <c r="Q2071" s="7">
        <v>0</v>
      </c>
      <c r="R2071" s="7">
        <v>0</v>
      </c>
      <c r="S2071" s="7">
        <v>0</v>
      </c>
      <c r="T2071" s="7">
        <v>0</v>
      </c>
      <c r="U2071" s="7">
        <f t="shared" si="632"/>
        <v>60194.487291666679</v>
      </c>
      <c r="V2071" s="7">
        <v>0</v>
      </c>
      <c r="W2071" s="7">
        <f t="shared" si="626"/>
        <v>60219.487291666679</v>
      </c>
      <c r="X2071" s="7">
        <f t="shared" si="624"/>
        <v>13553.8</v>
      </c>
      <c r="Y2071" s="7">
        <f t="shared" si="625"/>
        <v>32830.11</v>
      </c>
      <c r="Z2071" s="7">
        <f t="shared" si="633"/>
        <v>226226.71270833333</v>
      </c>
      <c r="AA2071" s="7" t="s">
        <v>227</v>
      </c>
      <c r="AB2071" s="7">
        <v>2022</v>
      </c>
    </row>
    <row r="2072" spans="1:28" x14ac:dyDescent="0.25">
      <c r="A2072" s="7">
        <v>4</v>
      </c>
      <c r="B2072" s="7" t="s">
        <v>115</v>
      </c>
      <c r="C2072" s="7" t="s">
        <v>103</v>
      </c>
      <c r="D2072" s="7" t="s">
        <v>21</v>
      </c>
      <c r="E2072" s="7" t="s">
        <v>81</v>
      </c>
      <c r="F2072" s="7" t="s">
        <v>84</v>
      </c>
      <c r="G2072" s="7">
        <v>185000</v>
      </c>
      <c r="H2072" s="7">
        <f>+G2072-(I2072+L2072+N2072)</f>
        <v>170696.34</v>
      </c>
      <c r="I2072" s="7">
        <f t="shared" si="635"/>
        <v>5309.5</v>
      </c>
      <c r="J2072" s="7">
        <f t="shared" si="627"/>
        <v>13134.999999999998</v>
      </c>
      <c r="K2072" s="7">
        <f t="shared" si="628"/>
        <v>715.55</v>
      </c>
      <c r="L2072" s="7">
        <f t="shared" si="629"/>
        <v>4943.8</v>
      </c>
      <c r="M2072" s="7">
        <f t="shared" si="630"/>
        <v>11530.11</v>
      </c>
      <c r="N2072" s="7">
        <v>4050.36</v>
      </c>
      <c r="O2072" s="7">
        <f t="shared" si="631"/>
        <v>39684.32</v>
      </c>
      <c r="P2072" s="7">
        <v>25</v>
      </c>
      <c r="Q2072" s="7">
        <v>19771.46</v>
      </c>
      <c r="R2072" s="7">
        <v>200.6</v>
      </c>
      <c r="S2072" s="7">
        <v>0</v>
      </c>
      <c r="T2072" s="7">
        <v>100</v>
      </c>
      <c r="U2072" s="7">
        <f t="shared" si="632"/>
        <v>31257.022291666668</v>
      </c>
      <c r="V2072" s="7">
        <v>0</v>
      </c>
      <c r="W2072" s="7">
        <f t="shared" si="626"/>
        <v>51354.082291666666</v>
      </c>
      <c r="X2072" s="7">
        <f t="shared" si="624"/>
        <v>14303.66</v>
      </c>
      <c r="Y2072" s="7">
        <f t="shared" si="625"/>
        <v>24665.11</v>
      </c>
      <c r="Z2072" s="7">
        <f t="shared" si="633"/>
        <v>119342.25770833333</v>
      </c>
      <c r="AA2072" s="7" t="s">
        <v>227</v>
      </c>
      <c r="AB2072" s="7">
        <v>2022</v>
      </c>
    </row>
    <row r="2073" spans="1:28" x14ac:dyDescent="0.25">
      <c r="A2073" s="7">
        <v>5</v>
      </c>
      <c r="B2073" s="7" t="s">
        <v>116</v>
      </c>
      <c r="C2073" s="7" t="s">
        <v>102</v>
      </c>
      <c r="D2073" s="7" t="s">
        <v>4</v>
      </c>
      <c r="E2073" s="7" t="s">
        <v>91</v>
      </c>
      <c r="F2073" s="7" t="s">
        <v>84</v>
      </c>
      <c r="G2073" s="7">
        <v>185000</v>
      </c>
      <c r="H2073" s="7">
        <f t="shared" si="634"/>
        <v>174746.7</v>
      </c>
      <c r="I2073" s="7">
        <f t="shared" si="635"/>
        <v>5309.5</v>
      </c>
      <c r="J2073" s="7">
        <f t="shared" si="627"/>
        <v>13134.999999999998</v>
      </c>
      <c r="K2073" s="7">
        <f t="shared" si="628"/>
        <v>715.55</v>
      </c>
      <c r="L2073" s="7">
        <f t="shared" si="629"/>
        <v>4943.8</v>
      </c>
      <c r="M2073" s="7">
        <f t="shared" si="630"/>
        <v>11530.11</v>
      </c>
      <c r="N2073" s="7">
        <v>0</v>
      </c>
      <c r="O2073" s="7">
        <f t="shared" si="631"/>
        <v>35633.96</v>
      </c>
      <c r="P2073" s="7">
        <v>25</v>
      </c>
      <c r="Q2073" s="7">
        <v>12441.85</v>
      </c>
      <c r="R2073" s="7">
        <v>651.95000000000005</v>
      </c>
      <c r="S2073" s="7">
        <v>1270</v>
      </c>
      <c r="T2073" s="7">
        <v>100</v>
      </c>
      <c r="U2073" s="7">
        <f t="shared" si="632"/>
        <v>32269.612291666668</v>
      </c>
      <c r="V2073" s="7">
        <v>0</v>
      </c>
      <c r="W2073" s="7">
        <f t="shared" si="626"/>
        <v>46758.412291666667</v>
      </c>
      <c r="X2073" s="7">
        <f t="shared" si="624"/>
        <v>10253.299999999999</v>
      </c>
      <c r="Y2073" s="7">
        <f t="shared" si="625"/>
        <v>24665.11</v>
      </c>
      <c r="Z2073" s="7">
        <f t="shared" si="633"/>
        <v>127988.28770833333</v>
      </c>
      <c r="AA2073" s="7" t="s">
        <v>227</v>
      </c>
      <c r="AB2073" s="7">
        <v>2022</v>
      </c>
    </row>
    <row r="2074" spans="1:28" x14ac:dyDescent="0.25">
      <c r="A2074" s="7">
        <v>6</v>
      </c>
      <c r="B2074" s="7" t="s">
        <v>117</v>
      </c>
      <c r="C2074" s="7" t="s">
        <v>102</v>
      </c>
      <c r="D2074" s="7" t="s">
        <v>793</v>
      </c>
      <c r="E2074" s="7" t="s">
        <v>794</v>
      </c>
      <c r="F2074" s="7" t="s">
        <v>84</v>
      </c>
      <c r="G2074" s="7">
        <v>185000</v>
      </c>
      <c r="H2074" s="7">
        <f t="shared" si="634"/>
        <v>172046.46</v>
      </c>
      <c r="I2074" s="7">
        <f t="shared" si="635"/>
        <v>5309.5</v>
      </c>
      <c r="J2074" s="7">
        <f t="shared" si="627"/>
        <v>13134.999999999998</v>
      </c>
      <c r="K2074" s="7">
        <f t="shared" si="628"/>
        <v>715.55</v>
      </c>
      <c r="L2074" s="7">
        <f t="shared" si="629"/>
        <v>4943.8</v>
      </c>
      <c r="M2074" s="7">
        <f t="shared" si="630"/>
        <v>11530.11</v>
      </c>
      <c r="N2074" s="7">
        <v>2700.24</v>
      </c>
      <c r="O2074" s="7">
        <f t="shared" si="631"/>
        <v>38334.199999999997</v>
      </c>
      <c r="P2074" s="7">
        <v>25</v>
      </c>
      <c r="Q2074" s="7">
        <v>0</v>
      </c>
      <c r="R2074" s="7">
        <v>0</v>
      </c>
      <c r="S2074" s="7">
        <v>2440</v>
      </c>
      <c r="T2074" s="7">
        <v>100</v>
      </c>
      <c r="U2074" s="7">
        <f t="shared" si="632"/>
        <v>31594.552291666667</v>
      </c>
      <c r="V2074" s="7">
        <v>0</v>
      </c>
      <c r="W2074" s="7">
        <f t="shared" si="626"/>
        <v>34159.552291666667</v>
      </c>
      <c r="X2074" s="7">
        <f t="shared" si="624"/>
        <v>12953.539999999999</v>
      </c>
      <c r="Y2074" s="7">
        <f t="shared" si="625"/>
        <v>24665.11</v>
      </c>
      <c r="Z2074" s="7">
        <f t="shared" si="633"/>
        <v>137886.90770833334</v>
      </c>
      <c r="AA2074" s="7" t="s">
        <v>227</v>
      </c>
      <c r="AB2074" s="7">
        <v>2022</v>
      </c>
    </row>
    <row r="2075" spans="1:28" x14ac:dyDescent="0.25">
      <c r="A2075" s="7">
        <v>7</v>
      </c>
      <c r="B2075" s="7" t="s">
        <v>118</v>
      </c>
      <c r="C2075" s="7" t="s">
        <v>103</v>
      </c>
      <c r="D2075" s="7" t="s">
        <v>795</v>
      </c>
      <c r="E2075" s="7" t="s">
        <v>90</v>
      </c>
      <c r="F2075" s="7" t="s">
        <v>84</v>
      </c>
      <c r="G2075" s="7">
        <v>125000</v>
      </c>
      <c r="H2075" s="7">
        <f t="shared" si="634"/>
        <v>114912.26</v>
      </c>
      <c r="I2075" s="7">
        <f t="shared" si="635"/>
        <v>3587.5</v>
      </c>
      <c r="J2075" s="7">
        <f t="shared" si="627"/>
        <v>8875</v>
      </c>
      <c r="K2075" s="7">
        <f t="shared" si="628"/>
        <v>715.55</v>
      </c>
      <c r="L2075" s="7">
        <f t="shared" si="629"/>
        <v>3800</v>
      </c>
      <c r="M2075" s="7">
        <f t="shared" si="630"/>
        <v>8862.5</v>
      </c>
      <c r="N2075" s="7">
        <v>2700.24</v>
      </c>
      <c r="O2075" s="7">
        <f t="shared" si="631"/>
        <v>28540.79</v>
      </c>
      <c r="P2075" s="7">
        <v>25</v>
      </c>
      <c r="Q2075" s="7">
        <v>0</v>
      </c>
      <c r="R2075" s="7">
        <v>0</v>
      </c>
      <c r="S2075" s="7">
        <v>0</v>
      </c>
      <c r="T2075" s="7">
        <v>100</v>
      </c>
      <c r="U2075" s="7">
        <f t="shared" si="632"/>
        <v>17311.002291666664</v>
      </c>
      <c r="V2075" s="7">
        <v>0</v>
      </c>
      <c r="W2075" s="7">
        <f t="shared" si="626"/>
        <v>17436.002291666664</v>
      </c>
      <c r="X2075" s="7">
        <f t="shared" si="624"/>
        <v>10087.74</v>
      </c>
      <c r="Y2075" s="7">
        <f t="shared" si="625"/>
        <v>17737.5</v>
      </c>
      <c r="Z2075" s="7">
        <f t="shared" si="633"/>
        <v>97476.257708333345</v>
      </c>
      <c r="AA2075" s="7" t="s">
        <v>227</v>
      </c>
      <c r="AB2075" s="7">
        <v>2022</v>
      </c>
    </row>
    <row r="2076" spans="1:28" x14ac:dyDescent="0.25">
      <c r="A2076" s="7">
        <v>8</v>
      </c>
      <c r="B2076" s="7" t="s">
        <v>119</v>
      </c>
      <c r="C2076" s="7" t="s">
        <v>103</v>
      </c>
      <c r="D2076" s="7" t="s">
        <v>10</v>
      </c>
      <c r="E2076" s="7" t="s">
        <v>69</v>
      </c>
      <c r="F2076" s="7" t="s">
        <v>84</v>
      </c>
      <c r="G2076" s="7">
        <v>95000</v>
      </c>
      <c r="H2076" s="7">
        <f t="shared" si="634"/>
        <v>89385.5</v>
      </c>
      <c r="I2076" s="7">
        <f t="shared" si="635"/>
        <v>2726.5</v>
      </c>
      <c r="J2076" s="7">
        <f t="shared" si="627"/>
        <v>6744.9999999999991</v>
      </c>
      <c r="K2076" s="7">
        <f t="shared" si="628"/>
        <v>715.55</v>
      </c>
      <c r="L2076" s="7">
        <f t="shared" si="629"/>
        <v>2888</v>
      </c>
      <c r="M2076" s="7">
        <f t="shared" si="630"/>
        <v>6735.5</v>
      </c>
      <c r="N2076" s="7">
        <v>0</v>
      </c>
      <c r="O2076" s="7">
        <f t="shared" si="631"/>
        <v>19810.55</v>
      </c>
      <c r="P2076" s="7">
        <v>25</v>
      </c>
      <c r="Q2076" s="7">
        <v>11358.49</v>
      </c>
      <c r="R2076" s="7">
        <v>902.7</v>
      </c>
      <c r="S2076" s="7">
        <v>1270</v>
      </c>
      <c r="T2076" s="7">
        <v>100</v>
      </c>
      <c r="U2076" s="7">
        <f t="shared" si="632"/>
        <v>10929.312291666667</v>
      </c>
      <c r="V2076" s="7">
        <v>0</v>
      </c>
      <c r="W2076" s="7">
        <f t="shared" si="626"/>
        <v>24585.502291666668</v>
      </c>
      <c r="X2076" s="7">
        <f t="shared" si="624"/>
        <v>5614.5</v>
      </c>
      <c r="Y2076" s="7">
        <f t="shared" si="625"/>
        <v>13480.5</v>
      </c>
      <c r="Z2076" s="7">
        <f t="shared" si="633"/>
        <v>64799.997708333336</v>
      </c>
      <c r="AA2076" s="7" t="s">
        <v>227</v>
      </c>
      <c r="AB2076" s="7">
        <v>2022</v>
      </c>
    </row>
    <row r="2077" spans="1:28" x14ac:dyDescent="0.25">
      <c r="A2077" s="7">
        <v>9</v>
      </c>
      <c r="B2077" s="7" t="s">
        <v>121</v>
      </c>
      <c r="C2077" s="7" t="s">
        <v>102</v>
      </c>
      <c r="D2077" s="7" t="s">
        <v>21</v>
      </c>
      <c r="E2077" s="7" t="s">
        <v>48</v>
      </c>
      <c r="F2077" s="7" t="s">
        <v>84</v>
      </c>
      <c r="G2077" s="7">
        <v>120000</v>
      </c>
      <c r="H2077" s="7">
        <f t="shared" si="634"/>
        <v>111557.88</v>
      </c>
      <c r="I2077" s="7">
        <f t="shared" si="635"/>
        <v>3444</v>
      </c>
      <c r="J2077" s="7">
        <f t="shared" si="627"/>
        <v>8520</v>
      </c>
      <c r="K2077" s="7">
        <f t="shared" si="628"/>
        <v>715.55</v>
      </c>
      <c r="L2077" s="7">
        <f t="shared" si="629"/>
        <v>3648</v>
      </c>
      <c r="M2077" s="7">
        <f t="shared" si="630"/>
        <v>8508</v>
      </c>
      <c r="N2077" s="7">
        <v>1350.12</v>
      </c>
      <c r="O2077" s="7">
        <f t="shared" si="631"/>
        <v>26185.67</v>
      </c>
      <c r="P2077" s="7">
        <v>25</v>
      </c>
      <c r="Q2077" s="7">
        <v>8487.86</v>
      </c>
      <c r="R2077" s="7">
        <v>300.89999999999998</v>
      </c>
      <c r="S2077" s="7">
        <v>0</v>
      </c>
      <c r="T2077" s="7">
        <v>100</v>
      </c>
      <c r="U2077" s="7">
        <f t="shared" si="632"/>
        <v>16472.407291666666</v>
      </c>
      <c r="V2077" s="7">
        <v>0</v>
      </c>
      <c r="W2077" s="7">
        <f t="shared" ref="W2077:W2083" si="636">P2077+Q2077+R2077+S2077+T2077+U2077-(V2077)</f>
        <v>25386.167291666665</v>
      </c>
      <c r="X2077" s="7">
        <f t="shared" si="624"/>
        <v>8442.119999999999</v>
      </c>
      <c r="Y2077" s="7">
        <f t="shared" si="625"/>
        <v>17028</v>
      </c>
      <c r="Z2077" s="7">
        <f t="shared" si="633"/>
        <v>86171.712708333333</v>
      </c>
      <c r="AA2077" s="7" t="s">
        <v>227</v>
      </c>
      <c r="AB2077" s="7">
        <v>2022</v>
      </c>
    </row>
    <row r="2078" spans="1:28" x14ac:dyDescent="0.25">
      <c r="A2078" s="7">
        <v>10</v>
      </c>
      <c r="B2078" s="7" t="s">
        <v>122</v>
      </c>
      <c r="C2078" s="7" t="s">
        <v>102</v>
      </c>
      <c r="D2078" s="7" t="s">
        <v>4</v>
      </c>
      <c r="E2078" s="7" t="s">
        <v>209</v>
      </c>
      <c r="F2078" s="7" t="s">
        <v>84</v>
      </c>
      <c r="G2078" s="7">
        <v>93000</v>
      </c>
      <c r="H2078" s="7">
        <f t="shared" si="634"/>
        <v>86153.58</v>
      </c>
      <c r="I2078" s="7">
        <f t="shared" si="635"/>
        <v>2669.1</v>
      </c>
      <c r="J2078" s="7">
        <f t="shared" si="627"/>
        <v>6602.9999999999991</v>
      </c>
      <c r="K2078" s="7">
        <f t="shared" si="628"/>
        <v>715.55</v>
      </c>
      <c r="L2078" s="7">
        <f t="shared" si="629"/>
        <v>2827.2</v>
      </c>
      <c r="M2078" s="7">
        <f t="shared" si="630"/>
        <v>6593.7000000000007</v>
      </c>
      <c r="N2078" s="7">
        <v>1350.12</v>
      </c>
      <c r="O2078" s="7">
        <f t="shared" si="631"/>
        <v>20758.669999999998</v>
      </c>
      <c r="P2078" s="7">
        <v>25</v>
      </c>
      <c r="Q2078" s="7">
        <v>1000</v>
      </c>
      <c r="R2078" s="7">
        <v>50.15</v>
      </c>
      <c r="S2078" s="7">
        <v>0</v>
      </c>
      <c r="T2078" s="7">
        <v>100</v>
      </c>
      <c r="U2078" s="7">
        <f t="shared" si="632"/>
        <v>10121.332291666666</v>
      </c>
      <c r="V2078" s="7">
        <v>0</v>
      </c>
      <c r="W2078" s="7">
        <f t="shared" si="636"/>
        <v>11296.482291666665</v>
      </c>
      <c r="X2078" s="7">
        <f t="shared" si="624"/>
        <v>6846.4199999999992</v>
      </c>
      <c r="Y2078" s="7">
        <f t="shared" si="625"/>
        <v>13196.7</v>
      </c>
      <c r="Z2078" s="7">
        <f t="shared" si="633"/>
        <v>74857.097708333342</v>
      </c>
      <c r="AA2078" s="7" t="s">
        <v>227</v>
      </c>
      <c r="AB2078" s="7">
        <v>2022</v>
      </c>
    </row>
    <row r="2079" spans="1:28" x14ac:dyDescent="0.25">
      <c r="A2079" s="7">
        <v>11</v>
      </c>
      <c r="B2079" s="7" t="s">
        <v>137</v>
      </c>
      <c r="C2079" s="7" t="s">
        <v>102</v>
      </c>
      <c r="D2079" s="7" t="s">
        <v>22</v>
      </c>
      <c r="E2079" s="7" t="s">
        <v>788</v>
      </c>
      <c r="F2079" s="7" t="s">
        <v>85</v>
      </c>
      <c r="G2079" s="7">
        <v>140000</v>
      </c>
      <c r="H2079" s="7">
        <f>+G2079-(I2079+L2079+N2079)</f>
        <v>130375.88</v>
      </c>
      <c r="I2079" s="7">
        <f t="shared" si="635"/>
        <v>4018</v>
      </c>
      <c r="J2079" s="7">
        <f t="shared" si="627"/>
        <v>9940</v>
      </c>
      <c r="K2079" s="7">
        <f t="shared" si="628"/>
        <v>715.55</v>
      </c>
      <c r="L2079" s="7">
        <f t="shared" si="629"/>
        <v>4256</v>
      </c>
      <c r="M2079" s="7">
        <f t="shared" si="630"/>
        <v>9926</v>
      </c>
      <c r="N2079" s="7">
        <v>1350.12</v>
      </c>
      <c r="O2079" s="7">
        <f>+I2079+J2079+K2079+L2079+M2079+N2079</f>
        <v>30205.67</v>
      </c>
      <c r="P2079" s="7">
        <v>25</v>
      </c>
      <c r="Q2079" s="7">
        <v>1000</v>
      </c>
      <c r="R2079" s="7">
        <v>702.1</v>
      </c>
      <c r="S2079" s="7">
        <v>0</v>
      </c>
      <c r="T2079" s="7">
        <v>100</v>
      </c>
      <c r="U2079" s="7">
        <f t="shared" si="632"/>
        <v>21176.907291666666</v>
      </c>
      <c r="V2079" s="7">
        <v>0</v>
      </c>
      <c r="W2079" s="7">
        <f t="shared" si="636"/>
        <v>23004.007291666665</v>
      </c>
      <c r="X2079" s="7">
        <f>+I2079+L2079+N2079</f>
        <v>9624.119999999999</v>
      </c>
      <c r="Y2079" s="7">
        <f>+J2079+M2079</f>
        <v>19866</v>
      </c>
      <c r="Z2079" s="7">
        <f>+G2079-(W2079+X2079)</f>
        <v>107371.87270833334</v>
      </c>
      <c r="AA2079" s="7" t="s">
        <v>227</v>
      </c>
      <c r="AB2079" s="7">
        <v>2022</v>
      </c>
    </row>
    <row r="2080" spans="1:28" x14ac:dyDescent="0.25">
      <c r="A2080" s="7">
        <v>12</v>
      </c>
      <c r="B2080" s="7" t="s">
        <v>123</v>
      </c>
      <c r="C2080" s="7" t="s">
        <v>102</v>
      </c>
      <c r="D2080" s="7" t="s">
        <v>10</v>
      </c>
      <c r="E2080" s="7" t="s">
        <v>39</v>
      </c>
      <c r="F2080" s="7" t="s">
        <v>84</v>
      </c>
      <c r="G2080" s="7">
        <v>65000</v>
      </c>
      <c r="H2080" s="7">
        <f t="shared" si="634"/>
        <v>61158.5</v>
      </c>
      <c r="I2080" s="7">
        <f t="shared" si="635"/>
        <v>1865.5</v>
      </c>
      <c r="J2080" s="7">
        <f t="shared" si="627"/>
        <v>4615</v>
      </c>
      <c r="K2080" s="7">
        <f t="shared" si="628"/>
        <v>715.00000000000011</v>
      </c>
      <c r="L2080" s="7">
        <f t="shared" si="629"/>
        <v>1976</v>
      </c>
      <c r="M2080" s="7">
        <f t="shared" si="630"/>
        <v>4608.5</v>
      </c>
      <c r="N2080" s="7">
        <v>0</v>
      </c>
      <c r="O2080" s="7">
        <f t="shared" si="631"/>
        <v>13780</v>
      </c>
      <c r="P2080" s="7">
        <v>25</v>
      </c>
      <c r="Q2080" s="7">
        <v>6000</v>
      </c>
      <c r="R2080" s="7">
        <v>100.3</v>
      </c>
      <c r="S2080" s="7">
        <v>0</v>
      </c>
      <c r="T2080" s="7">
        <v>100</v>
      </c>
      <c r="U2080" s="7">
        <f t="shared" si="632"/>
        <v>4427.5498333333335</v>
      </c>
      <c r="V2080" s="7">
        <v>0</v>
      </c>
      <c r="W2080" s="7">
        <f t="shared" si="636"/>
        <v>10652.849833333334</v>
      </c>
      <c r="X2080" s="7">
        <f t="shared" si="624"/>
        <v>3841.5</v>
      </c>
      <c r="Y2080" s="7">
        <f t="shared" si="625"/>
        <v>9223.5</v>
      </c>
      <c r="Z2080" s="7">
        <f t="shared" si="633"/>
        <v>50505.650166666666</v>
      </c>
      <c r="AA2080" s="7" t="s">
        <v>227</v>
      </c>
      <c r="AB2080" s="7">
        <v>2022</v>
      </c>
    </row>
    <row r="2081" spans="1:28" x14ac:dyDescent="0.25">
      <c r="A2081" s="7">
        <v>13</v>
      </c>
      <c r="B2081" s="7" t="s">
        <v>124</v>
      </c>
      <c r="C2081" s="7" t="s">
        <v>103</v>
      </c>
      <c r="D2081" s="7" t="s">
        <v>10</v>
      </c>
      <c r="E2081" s="7" t="s">
        <v>74</v>
      </c>
      <c r="F2081" s="7" t="s">
        <v>84</v>
      </c>
      <c r="G2081" s="7">
        <v>36000</v>
      </c>
      <c r="H2081" s="7">
        <f t="shared" si="634"/>
        <v>33872.400000000001</v>
      </c>
      <c r="I2081" s="7">
        <f t="shared" si="635"/>
        <v>1033.2</v>
      </c>
      <c r="J2081" s="7">
        <f t="shared" si="627"/>
        <v>2555.9999999999995</v>
      </c>
      <c r="K2081" s="7">
        <f t="shared" si="628"/>
        <v>396.00000000000006</v>
      </c>
      <c r="L2081" s="7">
        <f t="shared" si="629"/>
        <v>1094.4000000000001</v>
      </c>
      <c r="M2081" s="7">
        <f t="shared" si="630"/>
        <v>2552.4</v>
      </c>
      <c r="N2081" s="7">
        <v>0</v>
      </c>
      <c r="O2081" s="7">
        <f t="shared" si="631"/>
        <v>7632</v>
      </c>
      <c r="P2081" s="7">
        <v>25</v>
      </c>
      <c r="Q2081" s="7">
        <v>0</v>
      </c>
      <c r="R2081" s="7">
        <v>551.65</v>
      </c>
      <c r="S2081" s="7">
        <v>0</v>
      </c>
      <c r="T2081" s="7">
        <v>0</v>
      </c>
      <c r="U2081" s="7">
        <f t="shared" si="632"/>
        <v>0</v>
      </c>
      <c r="V2081" s="7">
        <v>0</v>
      </c>
      <c r="W2081" s="7">
        <f t="shared" si="636"/>
        <v>576.65</v>
      </c>
      <c r="X2081" s="7">
        <f t="shared" si="624"/>
        <v>2127.6000000000004</v>
      </c>
      <c r="Y2081" s="7">
        <f t="shared" si="625"/>
        <v>5108.3999999999996</v>
      </c>
      <c r="Z2081" s="7">
        <f t="shared" si="633"/>
        <v>33295.75</v>
      </c>
      <c r="AA2081" s="7" t="s">
        <v>227</v>
      </c>
      <c r="AB2081" s="7">
        <v>2022</v>
      </c>
    </row>
    <row r="2082" spans="1:28" x14ac:dyDescent="0.25">
      <c r="A2082" s="7">
        <v>14</v>
      </c>
      <c r="B2082" s="7" t="s">
        <v>125</v>
      </c>
      <c r="C2082" s="7" t="s">
        <v>102</v>
      </c>
      <c r="D2082" s="7" t="s">
        <v>94</v>
      </c>
      <c r="E2082" s="7" t="s">
        <v>65</v>
      </c>
      <c r="F2082" s="7" t="s">
        <v>85</v>
      </c>
      <c r="G2082" s="7">
        <v>50000</v>
      </c>
      <c r="H2082" s="7">
        <f t="shared" si="634"/>
        <v>45694.879999999997</v>
      </c>
      <c r="I2082" s="7">
        <f t="shared" si="635"/>
        <v>1435</v>
      </c>
      <c r="J2082" s="7">
        <f t="shared" si="627"/>
        <v>3549.9999999999995</v>
      </c>
      <c r="K2082" s="7">
        <f t="shared" si="628"/>
        <v>550</v>
      </c>
      <c r="L2082" s="7">
        <f t="shared" si="629"/>
        <v>1520</v>
      </c>
      <c r="M2082" s="7">
        <f t="shared" si="630"/>
        <v>3545.0000000000005</v>
      </c>
      <c r="N2082" s="7">
        <v>1350.12</v>
      </c>
      <c r="O2082" s="7">
        <f t="shared" si="631"/>
        <v>11950.119999999999</v>
      </c>
      <c r="P2082" s="7">
        <v>25</v>
      </c>
      <c r="Q2082" s="7">
        <v>1000</v>
      </c>
      <c r="R2082" s="7">
        <v>0</v>
      </c>
      <c r="S2082" s="7">
        <v>1220</v>
      </c>
      <c r="T2082" s="7">
        <v>100</v>
      </c>
      <c r="U2082" s="7">
        <f t="shared" si="632"/>
        <v>1651.4818749999993</v>
      </c>
      <c r="V2082" s="7">
        <v>0</v>
      </c>
      <c r="W2082" s="7">
        <f t="shared" si="636"/>
        <v>3996.4818749999995</v>
      </c>
      <c r="X2082" s="7">
        <f t="shared" si="624"/>
        <v>4305.12</v>
      </c>
      <c r="Y2082" s="7">
        <f t="shared" si="625"/>
        <v>7095</v>
      </c>
      <c r="Z2082" s="7">
        <f t="shared" si="633"/>
        <v>41698.398125</v>
      </c>
      <c r="AA2082" s="7" t="s">
        <v>227</v>
      </c>
      <c r="AB2082" s="7">
        <v>2022</v>
      </c>
    </row>
    <row r="2083" spans="1:28" x14ac:dyDescent="0.25">
      <c r="A2083" s="7">
        <v>15</v>
      </c>
      <c r="B2083" s="7" t="s">
        <v>126</v>
      </c>
      <c r="C2083" s="7" t="s">
        <v>103</v>
      </c>
      <c r="D2083" s="7" t="s">
        <v>94</v>
      </c>
      <c r="E2083" s="7" t="s">
        <v>58</v>
      </c>
      <c r="F2083" s="7" t="s">
        <v>84</v>
      </c>
      <c r="G2083" s="7">
        <v>55000</v>
      </c>
      <c r="H2083" s="7">
        <f t="shared" si="634"/>
        <v>51749.5</v>
      </c>
      <c r="I2083" s="7">
        <f t="shared" si="635"/>
        <v>1578.5</v>
      </c>
      <c r="J2083" s="7">
        <f t="shared" si="627"/>
        <v>3904.9999999999995</v>
      </c>
      <c r="K2083" s="7">
        <f t="shared" si="628"/>
        <v>605.00000000000011</v>
      </c>
      <c r="L2083" s="7">
        <f t="shared" si="629"/>
        <v>1672</v>
      </c>
      <c r="M2083" s="7">
        <f t="shared" si="630"/>
        <v>3899.5000000000005</v>
      </c>
      <c r="N2083" s="7">
        <v>0</v>
      </c>
      <c r="O2083" s="7">
        <f t="shared" si="631"/>
        <v>11660</v>
      </c>
      <c r="P2083" s="7">
        <v>25</v>
      </c>
      <c r="Q2083" s="7">
        <v>2996.21</v>
      </c>
      <c r="R2083" s="7">
        <v>601.79999999999995</v>
      </c>
      <c r="S2083" s="7">
        <v>1008</v>
      </c>
      <c r="T2083" s="7">
        <v>100</v>
      </c>
      <c r="U2083" s="7">
        <f t="shared" si="632"/>
        <v>2559.6748749999997</v>
      </c>
      <c r="V2083" s="7">
        <v>0</v>
      </c>
      <c r="W2083" s="7">
        <f t="shared" si="636"/>
        <v>7290.6848749999999</v>
      </c>
      <c r="X2083" s="7">
        <f t="shared" si="624"/>
        <v>3250.5</v>
      </c>
      <c r="Y2083" s="7">
        <f t="shared" si="625"/>
        <v>7804.5</v>
      </c>
      <c r="Z2083" s="7">
        <f t="shared" si="633"/>
        <v>44458.815125000001</v>
      </c>
      <c r="AA2083" s="7" t="s">
        <v>227</v>
      </c>
      <c r="AB2083" s="7">
        <v>2022</v>
      </c>
    </row>
    <row r="2084" spans="1:28" x14ac:dyDescent="0.25">
      <c r="A2084" s="7">
        <v>16</v>
      </c>
      <c r="B2084" s="7" t="s">
        <v>128</v>
      </c>
      <c r="C2084" s="7" t="s">
        <v>102</v>
      </c>
      <c r="D2084" s="7" t="s">
        <v>12</v>
      </c>
      <c r="E2084" s="7" t="s">
        <v>35</v>
      </c>
      <c r="F2084" s="7" t="s">
        <v>84</v>
      </c>
      <c r="G2084" s="7">
        <v>85000</v>
      </c>
      <c r="H2084" s="7">
        <f t="shared" si="634"/>
        <v>77276.259999999995</v>
      </c>
      <c r="I2084" s="7">
        <f t="shared" si="635"/>
        <v>2439.5</v>
      </c>
      <c r="J2084" s="7">
        <f t="shared" si="627"/>
        <v>6034.9999999999991</v>
      </c>
      <c r="K2084" s="7">
        <f t="shared" si="628"/>
        <v>715.55</v>
      </c>
      <c r="L2084" s="7">
        <f t="shared" si="629"/>
        <v>2584</v>
      </c>
      <c r="M2084" s="7">
        <f t="shared" si="630"/>
        <v>6026.5</v>
      </c>
      <c r="N2084" s="7">
        <v>2700.24</v>
      </c>
      <c r="O2084" s="7">
        <f t="shared" si="631"/>
        <v>20500.79</v>
      </c>
      <c r="P2084" s="7">
        <v>25</v>
      </c>
      <c r="Q2084" s="7">
        <v>0</v>
      </c>
      <c r="R2084" s="7">
        <v>0</v>
      </c>
      <c r="S2084" s="7">
        <v>0</v>
      </c>
      <c r="T2084" s="7">
        <v>100</v>
      </c>
      <c r="U2084" s="7">
        <f t="shared" si="632"/>
        <v>7902.002291666664</v>
      </c>
      <c r="V2084" s="7">
        <v>0</v>
      </c>
      <c r="W2084" s="7">
        <f>P2084+Q2084+R2084+S2084+T2084+U2084-(V2084)</f>
        <v>8027.002291666664</v>
      </c>
      <c r="X2084" s="7">
        <f t="shared" si="624"/>
        <v>7723.74</v>
      </c>
      <c r="Y2084" s="7">
        <f t="shared" si="625"/>
        <v>12061.5</v>
      </c>
      <c r="Z2084" s="7">
        <f t="shared" si="633"/>
        <v>69249.257708333331</v>
      </c>
      <c r="AA2084" s="7" t="s">
        <v>227</v>
      </c>
      <c r="AB2084" s="7">
        <v>2022</v>
      </c>
    </row>
    <row r="2085" spans="1:28" x14ac:dyDescent="0.25">
      <c r="A2085" s="7">
        <v>17</v>
      </c>
      <c r="B2085" s="7" t="s">
        <v>114</v>
      </c>
      <c r="C2085" s="7" t="s">
        <v>102</v>
      </c>
      <c r="D2085" s="7" t="s">
        <v>17</v>
      </c>
      <c r="E2085" s="7" t="s">
        <v>64</v>
      </c>
      <c r="F2085" s="7" t="s">
        <v>84</v>
      </c>
      <c r="G2085" s="7">
        <v>60000</v>
      </c>
      <c r="H2085" s="7">
        <f t="shared" si="634"/>
        <v>56454</v>
      </c>
      <c r="I2085" s="7">
        <f t="shared" si="635"/>
        <v>1722</v>
      </c>
      <c r="J2085" s="7">
        <f t="shared" si="627"/>
        <v>4260</v>
      </c>
      <c r="K2085" s="7">
        <f t="shared" si="628"/>
        <v>660.00000000000011</v>
      </c>
      <c r="L2085" s="7">
        <f t="shared" si="629"/>
        <v>1824</v>
      </c>
      <c r="M2085" s="7">
        <f t="shared" si="630"/>
        <v>4254</v>
      </c>
      <c r="N2085" s="7">
        <v>0</v>
      </c>
      <c r="O2085" s="7">
        <f t="shared" si="631"/>
        <v>12720</v>
      </c>
      <c r="P2085" s="7">
        <v>25</v>
      </c>
      <c r="Q2085" s="7">
        <v>21600.77</v>
      </c>
      <c r="R2085" s="7">
        <v>0</v>
      </c>
      <c r="S2085" s="7">
        <v>2440</v>
      </c>
      <c r="T2085" s="7">
        <v>100</v>
      </c>
      <c r="U2085" s="7">
        <f t="shared" si="632"/>
        <v>3486.6498333333329</v>
      </c>
      <c r="V2085" s="7">
        <v>0</v>
      </c>
      <c r="W2085" s="7">
        <f t="shared" ref="W2085:W2088" si="637">P2085+Q2085+R2085+S2085+T2085+U2085-(V2085)</f>
        <v>27652.419833333333</v>
      </c>
      <c r="X2085" s="7">
        <f t="shared" si="624"/>
        <v>3546</v>
      </c>
      <c r="Y2085" s="7">
        <f t="shared" si="625"/>
        <v>8514</v>
      </c>
      <c r="Z2085" s="7">
        <f t="shared" si="633"/>
        <v>28801.580166666667</v>
      </c>
      <c r="AA2085" s="7" t="s">
        <v>227</v>
      </c>
      <c r="AB2085" s="7">
        <v>2022</v>
      </c>
    </row>
    <row r="2086" spans="1:28" x14ac:dyDescent="0.25">
      <c r="A2086" s="7">
        <v>18</v>
      </c>
      <c r="B2086" s="7" t="s">
        <v>129</v>
      </c>
      <c r="C2086" s="7" t="s">
        <v>102</v>
      </c>
      <c r="D2086" s="7" t="s">
        <v>16</v>
      </c>
      <c r="E2086" s="7" t="s">
        <v>79</v>
      </c>
      <c r="F2086" s="7" t="s">
        <v>84</v>
      </c>
      <c r="G2086" s="7">
        <v>54000</v>
      </c>
      <c r="H2086" s="7">
        <f t="shared" si="634"/>
        <v>50808.6</v>
      </c>
      <c r="I2086" s="7">
        <f t="shared" si="635"/>
        <v>1549.8</v>
      </c>
      <c r="J2086" s="7">
        <f t="shared" si="627"/>
        <v>3833.9999999999995</v>
      </c>
      <c r="K2086" s="7">
        <f t="shared" si="628"/>
        <v>594.00000000000011</v>
      </c>
      <c r="L2086" s="7">
        <f t="shared" si="629"/>
        <v>1641.6</v>
      </c>
      <c r="M2086" s="7">
        <f t="shared" si="630"/>
        <v>3828.6000000000004</v>
      </c>
      <c r="N2086" s="7">
        <v>0</v>
      </c>
      <c r="O2086" s="7">
        <f t="shared" si="631"/>
        <v>11448</v>
      </c>
      <c r="P2086" s="7">
        <v>25</v>
      </c>
      <c r="Q2086" s="7">
        <v>1066.1199999999999</v>
      </c>
      <c r="R2086" s="7">
        <v>551.65</v>
      </c>
      <c r="S2086" s="7">
        <v>0</v>
      </c>
      <c r="T2086" s="7">
        <v>100</v>
      </c>
      <c r="U2086" s="7">
        <f t="shared" si="632"/>
        <v>2418.539874999999</v>
      </c>
      <c r="V2086" s="7">
        <v>0</v>
      </c>
      <c r="W2086" s="7">
        <f t="shared" si="637"/>
        <v>4161.309874999999</v>
      </c>
      <c r="X2086" s="7">
        <f t="shared" si="624"/>
        <v>3191.3999999999996</v>
      </c>
      <c r="Y2086" s="7">
        <f t="shared" si="625"/>
        <v>7662.6</v>
      </c>
      <c r="Z2086" s="7">
        <f t="shared" si="633"/>
        <v>46647.290125</v>
      </c>
      <c r="AA2086" s="7" t="s">
        <v>227</v>
      </c>
      <c r="AB2086" s="7">
        <v>2022</v>
      </c>
    </row>
    <row r="2087" spans="1:28" x14ac:dyDescent="0.25">
      <c r="A2087" s="7">
        <v>19</v>
      </c>
      <c r="B2087" s="7" t="s">
        <v>130</v>
      </c>
      <c r="C2087" s="7" t="s">
        <v>102</v>
      </c>
      <c r="D2087" s="7" t="s">
        <v>16</v>
      </c>
      <c r="E2087" s="7" t="s">
        <v>61</v>
      </c>
      <c r="F2087" s="7" t="s">
        <v>84</v>
      </c>
      <c r="G2087" s="7">
        <v>65000</v>
      </c>
      <c r="H2087" s="7">
        <f t="shared" si="634"/>
        <v>57108.14</v>
      </c>
      <c r="I2087" s="7">
        <f t="shared" si="635"/>
        <v>1865.5</v>
      </c>
      <c r="J2087" s="7">
        <f t="shared" si="627"/>
        <v>4615</v>
      </c>
      <c r="K2087" s="7">
        <f t="shared" si="628"/>
        <v>715.00000000000011</v>
      </c>
      <c r="L2087" s="7">
        <f t="shared" si="629"/>
        <v>1976</v>
      </c>
      <c r="M2087" s="7">
        <f t="shared" si="630"/>
        <v>4608.5</v>
      </c>
      <c r="N2087" s="7">
        <f>1350.12*3</f>
        <v>4050.3599999999997</v>
      </c>
      <c r="O2087" s="7">
        <f t="shared" si="631"/>
        <v>17830.36</v>
      </c>
      <c r="P2087" s="7">
        <v>25</v>
      </c>
      <c r="Q2087" s="7">
        <v>1200</v>
      </c>
      <c r="R2087" s="7">
        <v>0</v>
      </c>
      <c r="S2087" s="7">
        <v>0</v>
      </c>
      <c r="T2087" s="7">
        <v>100</v>
      </c>
      <c r="U2087" s="7">
        <f t="shared" si="632"/>
        <v>3617.477833333332</v>
      </c>
      <c r="V2087" s="7">
        <v>0</v>
      </c>
      <c r="W2087" s="7">
        <f t="shared" si="637"/>
        <v>4942.4778333333325</v>
      </c>
      <c r="X2087" s="7">
        <f t="shared" si="624"/>
        <v>7891.86</v>
      </c>
      <c r="Y2087" s="7">
        <f t="shared" si="625"/>
        <v>9223.5</v>
      </c>
      <c r="Z2087" s="7">
        <f t="shared" si="633"/>
        <v>52165.662166666669</v>
      </c>
      <c r="AA2087" s="7" t="s">
        <v>227</v>
      </c>
      <c r="AB2087" s="7">
        <v>2022</v>
      </c>
    </row>
    <row r="2088" spans="1:28" x14ac:dyDescent="0.25">
      <c r="A2088" s="7">
        <v>20</v>
      </c>
      <c r="B2088" s="7" t="s">
        <v>131</v>
      </c>
      <c r="C2088" s="7" t="s">
        <v>102</v>
      </c>
      <c r="D2088" s="7" t="s">
        <v>6</v>
      </c>
      <c r="E2088" s="7" t="s">
        <v>108</v>
      </c>
      <c r="F2088" s="7" t="s">
        <v>84</v>
      </c>
      <c r="G2088" s="7">
        <v>70000</v>
      </c>
      <c r="H2088" s="7">
        <f t="shared" si="634"/>
        <v>63162.76</v>
      </c>
      <c r="I2088" s="7">
        <f t="shared" si="635"/>
        <v>2009</v>
      </c>
      <c r="J2088" s="7">
        <f t="shared" si="627"/>
        <v>4970</v>
      </c>
      <c r="K2088" s="7">
        <f t="shared" si="628"/>
        <v>715.55</v>
      </c>
      <c r="L2088" s="7">
        <f t="shared" si="629"/>
        <v>2128</v>
      </c>
      <c r="M2088" s="7">
        <f t="shared" si="630"/>
        <v>4963</v>
      </c>
      <c r="N2088" s="7">
        <v>2700.24</v>
      </c>
      <c r="O2088" s="7">
        <f t="shared" si="631"/>
        <v>17485.79</v>
      </c>
      <c r="P2088" s="7">
        <v>25</v>
      </c>
      <c r="Q2088" s="7">
        <v>0</v>
      </c>
      <c r="R2088" s="7">
        <v>50.15</v>
      </c>
      <c r="S2088" s="7">
        <v>4250</v>
      </c>
      <c r="T2088" s="7">
        <v>100</v>
      </c>
      <c r="U2088" s="7">
        <f t="shared" si="632"/>
        <v>4828.4018333333333</v>
      </c>
      <c r="V2088" s="7">
        <v>0</v>
      </c>
      <c r="W2088" s="7">
        <f t="shared" si="637"/>
        <v>9253.551833333333</v>
      </c>
      <c r="X2088" s="7">
        <f t="shared" si="624"/>
        <v>6837.24</v>
      </c>
      <c r="Y2088" s="7">
        <f t="shared" si="625"/>
        <v>9933</v>
      </c>
      <c r="Z2088" s="7">
        <f t="shared" si="633"/>
        <v>53909.208166666664</v>
      </c>
      <c r="AA2088" s="7" t="s">
        <v>227</v>
      </c>
      <c r="AB2088" s="7">
        <v>2022</v>
      </c>
    </row>
    <row r="2089" spans="1:28" x14ac:dyDescent="0.25">
      <c r="A2089" s="7">
        <v>21</v>
      </c>
      <c r="B2089" s="7" t="s">
        <v>132</v>
      </c>
      <c r="C2089" s="7" t="s">
        <v>102</v>
      </c>
      <c r="D2089" s="7" t="s">
        <v>4</v>
      </c>
      <c r="E2089" s="7" t="s">
        <v>24</v>
      </c>
      <c r="F2089" s="7" t="s">
        <v>84</v>
      </c>
      <c r="G2089" s="7">
        <v>45000</v>
      </c>
      <c r="H2089" s="7">
        <f t="shared" si="634"/>
        <v>39640.26</v>
      </c>
      <c r="I2089" s="7">
        <f t="shared" si="635"/>
        <v>1291.5</v>
      </c>
      <c r="J2089" s="7">
        <f t="shared" si="627"/>
        <v>3194.9999999999995</v>
      </c>
      <c r="K2089" s="7">
        <f t="shared" si="628"/>
        <v>495.00000000000006</v>
      </c>
      <c r="L2089" s="7">
        <f t="shared" si="629"/>
        <v>1368</v>
      </c>
      <c r="M2089" s="7">
        <f t="shared" si="630"/>
        <v>3190.5</v>
      </c>
      <c r="N2089" s="7">
        <f>1350.12*2</f>
        <v>2700.24</v>
      </c>
      <c r="O2089" s="7">
        <f t="shared" si="631"/>
        <v>12240.24</v>
      </c>
      <c r="P2089" s="7">
        <v>25</v>
      </c>
      <c r="Q2089" s="7">
        <v>10686.79</v>
      </c>
      <c r="R2089" s="7">
        <v>50.15</v>
      </c>
      <c r="S2089" s="7">
        <v>0</v>
      </c>
      <c r="T2089" s="7">
        <v>100</v>
      </c>
      <c r="U2089" s="7">
        <f t="shared" si="632"/>
        <v>743.28887499999973</v>
      </c>
      <c r="V2089" s="7">
        <v>0</v>
      </c>
      <c r="W2089" s="7">
        <f t="shared" si="626"/>
        <v>11605.228875000001</v>
      </c>
      <c r="X2089" s="7">
        <f t="shared" si="624"/>
        <v>5359.74</v>
      </c>
      <c r="Y2089" s="7">
        <f>+J2089++K2089+M2089</f>
        <v>6880.5</v>
      </c>
      <c r="Z2089" s="7">
        <f t="shared" si="633"/>
        <v>28035.031125000001</v>
      </c>
      <c r="AA2089" s="7" t="s">
        <v>227</v>
      </c>
      <c r="AB2089" s="7">
        <v>2022</v>
      </c>
    </row>
    <row r="2090" spans="1:28" x14ac:dyDescent="0.25">
      <c r="A2090" s="7">
        <v>22</v>
      </c>
      <c r="B2090" s="7" t="s">
        <v>133</v>
      </c>
      <c r="C2090" s="7" t="s">
        <v>103</v>
      </c>
      <c r="D2090" s="7" t="s">
        <v>5</v>
      </c>
      <c r="E2090" s="7" t="s">
        <v>25</v>
      </c>
      <c r="F2090" s="7" t="s">
        <v>84</v>
      </c>
      <c r="G2090" s="7">
        <v>80000</v>
      </c>
      <c r="H2090" s="7">
        <f t="shared" si="634"/>
        <v>75272</v>
      </c>
      <c r="I2090" s="7">
        <f t="shared" si="635"/>
        <v>2296</v>
      </c>
      <c r="J2090" s="7">
        <f t="shared" si="627"/>
        <v>5679.9999999999991</v>
      </c>
      <c r="K2090" s="7">
        <f t="shared" si="628"/>
        <v>715.55</v>
      </c>
      <c r="L2090" s="7">
        <f t="shared" si="629"/>
        <v>2432</v>
      </c>
      <c r="M2090" s="7">
        <f t="shared" si="630"/>
        <v>5672</v>
      </c>
      <c r="N2090" s="7">
        <v>0</v>
      </c>
      <c r="O2090" s="7">
        <f t="shared" si="631"/>
        <v>16795.55</v>
      </c>
      <c r="P2090" s="7">
        <v>25</v>
      </c>
      <c r="Q2090" s="7">
        <v>200</v>
      </c>
      <c r="R2090" s="7">
        <v>651.95000000000005</v>
      </c>
      <c r="S2090" s="7">
        <v>0</v>
      </c>
      <c r="T2090" s="7">
        <v>100</v>
      </c>
      <c r="U2090" s="7">
        <f t="shared" si="632"/>
        <v>7400.9372916666662</v>
      </c>
      <c r="V2090" s="7">
        <v>0</v>
      </c>
      <c r="W2090" s="7">
        <f t="shared" si="626"/>
        <v>8377.887291666666</v>
      </c>
      <c r="X2090" s="7">
        <f t="shared" si="624"/>
        <v>4728</v>
      </c>
      <c r="Y2090" s="7">
        <f t="shared" ref="Y2090:Y2153" si="638">+J2090+M2090</f>
        <v>11352</v>
      </c>
      <c r="Z2090" s="7">
        <f t="shared" si="633"/>
        <v>66894.112708333327</v>
      </c>
      <c r="AA2090" s="7" t="s">
        <v>227</v>
      </c>
      <c r="AB2090" s="7">
        <v>2022</v>
      </c>
    </row>
    <row r="2091" spans="1:28" x14ac:dyDescent="0.25">
      <c r="A2091" s="7">
        <v>23</v>
      </c>
      <c r="B2091" s="7" t="s">
        <v>134</v>
      </c>
      <c r="C2091" s="7" t="s">
        <v>102</v>
      </c>
      <c r="D2091" s="7" t="s">
        <v>16</v>
      </c>
      <c r="E2091" s="7" t="s">
        <v>45</v>
      </c>
      <c r="F2091" s="7" t="s">
        <v>84</v>
      </c>
      <c r="G2091" s="7">
        <v>44000</v>
      </c>
      <c r="H2091" s="7">
        <f t="shared" si="634"/>
        <v>40049.480000000003</v>
      </c>
      <c r="I2091" s="7">
        <f t="shared" si="635"/>
        <v>1262.8</v>
      </c>
      <c r="J2091" s="7">
        <f t="shared" si="627"/>
        <v>3123.9999999999995</v>
      </c>
      <c r="K2091" s="7">
        <f t="shared" si="628"/>
        <v>484.00000000000006</v>
      </c>
      <c r="L2091" s="7">
        <f t="shared" si="629"/>
        <v>1337.6</v>
      </c>
      <c r="M2091" s="7">
        <f t="shared" si="630"/>
        <v>3119.6000000000004</v>
      </c>
      <c r="N2091" s="7">
        <v>1350.12</v>
      </c>
      <c r="O2091" s="7">
        <f t="shared" si="631"/>
        <v>10678.119999999999</v>
      </c>
      <c r="P2091" s="7">
        <v>25</v>
      </c>
      <c r="Q2091" s="7">
        <v>0</v>
      </c>
      <c r="R2091" s="7">
        <v>802.4</v>
      </c>
      <c r="S2091" s="7">
        <v>0</v>
      </c>
      <c r="T2091" s="7">
        <v>100</v>
      </c>
      <c r="U2091" s="7">
        <v>0</v>
      </c>
      <c r="V2091" s="7">
        <v>804.67</v>
      </c>
      <c r="W2091" s="7">
        <f t="shared" si="626"/>
        <v>927.4</v>
      </c>
      <c r="X2091" s="7">
        <f t="shared" si="624"/>
        <v>3950.5199999999995</v>
      </c>
      <c r="Y2091" s="7">
        <f t="shared" si="638"/>
        <v>6243.6</v>
      </c>
      <c r="Z2091" s="7">
        <f t="shared" si="633"/>
        <v>39122.080000000002</v>
      </c>
      <c r="AA2091" s="7" t="s">
        <v>227</v>
      </c>
      <c r="AB2091" s="7">
        <v>2022</v>
      </c>
    </row>
    <row r="2092" spans="1:28" x14ac:dyDescent="0.25">
      <c r="A2092" s="7">
        <v>24</v>
      </c>
      <c r="B2092" s="7" t="s">
        <v>140</v>
      </c>
      <c r="C2092" s="7" t="s">
        <v>102</v>
      </c>
      <c r="D2092" s="7" t="s">
        <v>792</v>
      </c>
      <c r="E2092" s="7" t="s">
        <v>29</v>
      </c>
      <c r="F2092" s="7" t="s">
        <v>99</v>
      </c>
      <c r="G2092" s="7">
        <v>130000</v>
      </c>
      <c r="H2092" s="7">
        <f t="shared" si="634"/>
        <v>122317</v>
      </c>
      <c r="I2092" s="7">
        <f t="shared" si="635"/>
        <v>3731</v>
      </c>
      <c r="J2092" s="7">
        <f t="shared" si="627"/>
        <v>9230</v>
      </c>
      <c r="K2092" s="7">
        <f t="shared" si="628"/>
        <v>715.55</v>
      </c>
      <c r="L2092" s="7">
        <f t="shared" si="629"/>
        <v>3952</v>
      </c>
      <c r="M2092" s="7">
        <f t="shared" si="630"/>
        <v>9217</v>
      </c>
      <c r="N2092" s="7">
        <v>0</v>
      </c>
      <c r="O2092" s="7">
        <f t="shared" si="631"/>
        <v>26845.55</v>
      </c>
      <c r="P2092" s="7">
        <v>25</v>
      </c>
      <c r="Q2092" s="7">
        <v>0</v>
      </c>
      <c r="R2092" s="7">
        <v>0</v>
      </c>
      <c r="S2092" s="7">
        <v>0</v>
      </c>
      <c r="T2092" s="7">
        <v>100</v>
      </c>
      <c r="U2092" s="7">
        <f t="shared" si="632"/>
        <v>19162.187291666665</v>
      </c>
      <c r="V2092" s="7">
        <v>0</v>
      </c>
      <c r="W2092" s="7">
        <f t="shared" si="626"/>
        <v>19287.187291666665</v>
      </c>
      <c r="X2092" s="7">
        <f t="shared" si="624"/>
        <v>7683</v>
      </c>
      <c r="Y2092" s="7">
        <f t="shared" si="638"/>
        <v>18447</v>
      </c>
      <c r="Z2092" s="7">
        <f t="shared" si="633"/>
        <v>103029.81270833334</v>
      </c>
      <c r="AA2092" s="7" t="s">
        <v>227</v>
      </c>
      <c r="AB2092" s="7">
        <v>2022</v>
      </c>
    </row>
    <row r="2093" spans="1:28" x14ac:dyDescent="0.25">
      <c r="A2093" s="7">
        <v>25</v>
      </c>
      <c r="B2093" s="7" t="s">
        <v>144</v>
      </c>
      <c r="C2093" s="7" t="s">
        <v>103</v>
      </c>
      <c r="D2093" s="7" t="s">
        <v>10</v>
      </c>
      <c r="E2093" s="7" t="s">
        <v>40</v>
      </c>
      <c r="F2093" s="7" t="s">
        <v>85</v>
      </c>
      <c r="G2093" s="7">
        <v>45000</v>
      </c>
      <c r="H2093" s="7">
        <f t="shared" si="634"/>
        <v>40990.379999999997</v>
      </c>
      <c r="I2093" s="7">
        <f t="shared" si="635"/>
        <v>1291.5</v>
      </c>
      <c r="J2093" s="7">
        <f t="shared" si="627"/>
        <v>3194.9999999999995</v>
      </c>
      <c r="K2093" s="7">
        <f t="shared" si="628"/>
        <v>495.00000000000006</v>
      </c>
      <c r="L2093" s="7">
        <f t="shared" si="629"/>
        <v>1368</v>
      </c>
      <c r="M2093" s="7">
        <f t="shared" si="630"/>
        <v>3190.5</v>
      </c>
      <c r="N2093" s="7">
        <v>1350.12</v>
      </c>
      <c r="O2093" s="7">
        <f t="shared" si="631"/>
        <v>10890.119999999999</v>
      </c>
      <c r="P2093" s="7">
        <v>25</v>
      </c>
      <c r="Q2093" s="7">
        <v>0</v>
      </c>
      <c r="R2093" s="7">
        <v>250.75</v>
      </c>
      <c r="S2093" s="7">
        <v>0</v>
      </c>
      <c r="T2093" s="7">
        <v>100</v>
      </c>
      <c r="U2093" s="7">
        <f t="shared" si="632"/>
        <v>945.8068749999992</v>
      </c>
      <c r="V2093" s="7">
        <v>0</v>
      </c>
      <c r="W2093" s="7">
        <f t="shared" ref="W2093:W2098" si="639">P2093+Q2093+R2093+S2093+T2093+U2093-(V2093)</f>
        <v>1321.5568749999993</v>
      </c>
      <c r="X2093" s="7">
        <f t="shared" si="624"/>
        <v>4009.62</v>
      </c>
      <c r="Y2093" s="7">
        <f t="shared" si="638"/>
        <v>6385.5</v>
      </c>
      <c r="Z2093" s="7">
        <f t="shared" si="633"/>
        <v>39668.823125000003</v>
      </c>
      <c r="AA2093" s="7" t="s">
        <v>227</v>
      </c>
      <c r="AB2093" s="7">
        <v>2022</v>
      </c>
    </row>
    <row r="2094" spans="1:28" x14ac:dyDescent="0.25">
      <c r="A2094" s="7">
        <v>26</v>
      </c>
      <c r="B2094" s="7" t="s">
        <v>145</v>
      </c>
      <c r="C2094" s="7" t="s">
        <v>102</v>
      </c>
      <c r="D2094" s="7" t="s">
        <v>10</v>
      </c>
      <c r="E2094" s="7" t="s">
        <v>50</v>
      </c>
      <c r="F2094" s="7" t="s">
        <v>84</v>
      </c>
      <c r="G2094" s="7">
        <v>50000</v>
      </c>
      <c r="H2094" s="7">
        <f t="shared" si="634"/>
        <v>44344.76</v>
      </c>
      <c r="I2094" s="7">
        <f t="shared" si="635"/>
        <v>1435</v>
      </c>
      <c r="J2094" s="7">
        <f t="shared" si="627"/>
        <v>3549.9999999999995</v>
      </c>
      <c r="K2094" s="7">
        <f t="shared" si="628"/>
        <v>550</v>
      </c>
      <c r="L2094" s="7">
        <f t="shared" si="629"/>
        <v>1520</v>
      </c>
      <c r="M2094" s="7">
        <f t="shared" si="630"/>
        <v>3545.0000000000005</v>
      </c>
      <c r="N2094" s="7">
        <v>2700.24</v>
      </c>
      <c r="O2094" s="7">
        <f t="shared" si="631"/>
        <v>13300.24</v>
      </c>
      <c r="P2094" s="7">
        <v>25</v>
      </c>
      <c r="Q2094" s="7">
        <v>0</v>
      </c>
      <c r="R2094" s="7">
        <v>0</v>
      </c>
      <c r="S2094" s="7">
        <v>0</v>
      </c>
      <c r="T2094" s="7">
        <v>100</v>
      </c>
      <c r="U2094" s="7">
        <f t="shared" si="632"/>
        <v>1448.9638749999997</v>
      </c>
      <c r="V2094" s="7">
        <v>0</v>
      </c>
      <c r="W2094" s="7">
        <f t="shared" si="639"/>
        <v>1573.9638749999997</v>
      </c>
      <c r="X2094" s="7">
        <f t="shared" si="624"/>
        <v>5655.24</v>
      </c>
      <c r="Y2094" s="7">
        <f t="shared" si="638"/>
        <v>7095</v>
      </c>
      <c r="Z2094" s="7">
        <f t="shared" si="633"/>
        <v>42770.796125000001</v>
      </c>
      <c r="AA2094" s="7" t="s">
        <v>227</v>
      </c>
      <c r="AB2094" s="7">
        <v>2022</v>
      </c>
    </row>
    <row r="2095" spans="1:28" x14ac:dyDescent="0.25">
      <c r="A2095" s="7">
        <v>27</v>
      </c>
      <c r="B2095" s="7" t="s">
        <v>146</v>
      </c>
      <c r="C2095" s="7" t="s">
        <v>102</v>
      </c>
      <c r="D2095" s="7" t="s">
        <v>10</v>
      </c>
      <c r="E2095" s="7" t="s">
        <v>44</v>
      </c>
      <c r="F2095" s="7" t="s">
        <v>84</v>
      </c>
      <c r="G2095" s="7">
        <v>45000</v>
      </c>
      <c r="H2095" s="7">
        <f t="shared" si="634"/>
        <v>42340.5</v>
      </c>
      <c r="I2095" s="7">
        <f t="shared" si="635"/>
        <v>1291.5</v>
      </c>
      <c r="J2095" s="7">
        <f t="shared" si="627"/>
        <v>3194.9999999999995</v>
      </c>
      <c r="K2095" s="7">
        <f t="shared" si="628"/>
        <v>495.00000000000006</v>
      </c>
      <c r="L2095" s="7">
        <f t="shared" si="629"/>
        <v>1368</v>
      </c>
      <c r="M2095" s="7">
        <f t="shared" si="630"/>
        <v>3190.5</v>
      </c>
      <c r="N2095" s="7">
        <v>0</v>
      </c>
      <c r="O2095" s="7">
        <f t="shared" si="631"/>
        <v>9540</v>
      </c>
      <c r="P2095" s="7">
        <v>25</v>
      </c>
      <c r="Q2095" s="7">
        <v>0</v>
      </c>
      <c r="R2095" s="7">
        <v>0</v>
      </c>
      <c r="S2095" s="7">
        <v>0</v>
      </c>
      <c r="T2095" s="7">
        <v>100</v>
      </c>
      <c r="U2095" s="7">
        <f t="shared" si="632"/>
        <v>1148.3248749999998</v>
      </c>
      <c r="V2095" s="7">
        <v>0</v>
      </c>
      <c r="W2095" s="7">
        <f t="shared" si="639"/>
        <v>1273.3248749999998</v>
      </c>
      <c r="X2095" s="7">
        <f t="shared" si="624"/>
        <v>2659.5</v>
      </c>
      <c r="Y2095" s="7">
        <f t="shared" si="638"/>
        <v>6385.5</v>
      </c>
      <c r="Z2095" s="7">
        <f t="shared" si="633"/>
        <v>41067.175125000002</v>
      </c>
      <c r="AA2095" s="7" t="s">
        <v>227</v>
      </c>
      <c r="AB2095" s="7">
        <v>2022</v>
      </c>
    </row>
    <row r="2096" spans="1:28" x14ac:dyDescent="0.25">
      <c r="A2096" s="7">
        <v>28</v>
      </c>
      <c r="B2096" s="7" t="s">
        <v>147</v>
      </c>
      <c r="C2096" s="7" t="s">
        <v>102</v>
      </c>
      <c r="D2096" s="7" t="s">
        <v>10</v>
      </c>
      <c r="E2096" s="7" t="s">
        <v>44</v>
      </c>
      <c r="F2096" s="7" t="s">
        <v>84</v>
      </c>
      <c r="G2096" s="7">
        <v>45000</v>
      </c>
      <c r="H2096" s="7">
        <f t="shared" si="634"/>
        <v>42340.5</v>
      </c>
      <c r="I2096" s="7">
        <f t="shared" si="635"/>
        <v>1291.5</v>
      </c>
      <c r="J2096" s="7">
        <f t="shared" si="627"/>
        <v>3194.9999999999995</v>
      </c>
      <c r="K2096" s="7">
        <f t="shared" si="628"/>
        <v>495.00000000000006</v>
      </c>
      <c r="L2096" s="7">
        <f t="shared" si="629"/>
        <v>1368</v>
      </c>
      <c r="M2096" s="7">
        <f t="shared" si="630"/>
        <v>3190.5</v>
      </c>
      <c r="N2096" s="7">
        <v>0</v>
      </c>
      <c r="O2096" s="7">
        <f t="shared" si="631"/>
        <v>9540</v>
      </c>
      <c r="P2096" s="7">
        <v>25</v>
      </c>
      <c r="Q2096" s="7">
        <v>0</v>
      </c>
      <c r="R2096" s="7">
        <v>100.3</v>
      </c>
      <c r="S2096" s="7">
        <v>0</v>
      </c>
      <c r="T2096" s="7">
        <v>100</v>
      </c>
      <c r="U2096" s="7">
        <f t="shared" si="632"/>
        <v>1148.3248749999998</v>
      </c>
      <c r="V2096" s="7">
        <v>0</v>
      </c>
      <c r="W2096" s="7">
        <f t="shared" si="639"/>
        <v>1373.6248749999997</v>
      </c>
      <c r="X2096" s="7">
        <f t="shared" si="624"/>
        <v>2659.5</v>
      </c>
      <c r="Y2096" s="7">
        <f t="shared" si="638"/>
        <v>6385.5</v>
      </c>
      <c r="Z2096" s="7">
        <f t="shared" si="633"/>
        <v>40966.875124999999</v>
      </c>
      <c r="AA2096" s="7" t="s">
        <v>227</v>
      </c>
      <c r="AB2096" s="7">
        <v>2022</v>
      </c>
    </row>
    <row r="2097" spans="1:28" x14ac:dyDescent="0.25">
      <c r="A2097" s="7">
        <v>29</v>
      </c>
      <c r="B2097" s="7" t="s">
        <v>148</v>
      </c>
      <c r="C2097" s="7" t="s">
        <v>103</v>
      </c>
      <c r="D2097" s="7" t="s">
        <v>10</v>
      </c>
      <c r="E2097" s="7" t="s">
        <v>44</v>
      </c>
      <c r="F2097" s="7" t="s">
        <v>84</v>
      </c>
      <c r="G2097" s="7">
        <v>40000</v>
      </c>
      <c r="H2097" s="7">
        <f t="shared" si="634"/>
        <v>37636</v>
      </c>
      <c r="I2097" s="7">
        <f t="shared" si="635"/>
        <v>1148</v>
      </c>
      <c r="J2097" s="7">
        <f t="shared" si="627"/>
        <v>2839.9999999999995</v>
      </c>
      <c r="K2097" s="7">
        <f t="shared" si="628"/>
        <v>440.00000000000006</v>
      </c>
      <c r="L2097" s="7">
        <f t="shared" si="629"/>
        <v>1216</v>
      </c>
      <c r="M2097" s="7">
        <f t="shared" si="630"/>
        <v>2836</v>
      </c>
      <c r="N2097" s="7">
        <v>0</v>
      </c>
      <c r="O2097" s="7">
        <f t="shared" si="631"/>
        <v>8480</v>
      </c>
      <c r="P2097" s="7">
        <v>25</v>
      </c>
      <c r="Q2097" s="7">
        <v>0</v>
      </c>
      <c r="R2097" s="7">
        <v>902.7</v>
      </c>
      <c r="S2097" s="7">
        <v>0</v>
      </c>
      <c r="T2097" s="7">
        <v>100</v>
      </c>
      <c r="U2097" s="7">
        <f t="shared" si="632"/>
        <v>442.64987499999984</v>
      </c>
      <c r="V2097" s="7">
        <v>0</v>
      </c>
      <c r="W2097" s="7">
        <f t="shared" si="639"/>
        <v>1470.3498749999999</v>
      </c>
      <c r="X2097" s="7">
        <f t="shared" si="624"/>
        <v>2364</v>
      </c>
      <c r="Y2097" s="7">
        <f t="shared" si="638"/>
        <v>5676</v>
      </c>
      <c r="Z2097" s="7">
        <f t="shared" si="633"/>
        <v>36165.650125</v>
      </c>
      <c r="AA2097" s="7" t="s">
        <v>227</v>
      </c>
      <c r="AB2097" s="7">
        <v>2022</v>
      </c>
    </row>
    <row r="2098" spans="1:28" x14ac:dyDescent="0.25">
      <c r="A2098" s="7">
        <v>30</v>
      </c>
      <c r="B2098" s="7" t="s">
        <v>149</v>
      </c>
      <c r="C2098" s="7" t="s">
        <v>102</v>
      </c>
      <c r="D2098" s="7" t="s">
        <v>10</v>
      </c>
      <c r="E2098" s="7" t="s">
        <v>43</v>
      </c>
      <c r="F2098" s="7" t="s">
        <v>84</v>
      </c>
      <c r="G2098" s="7">
        <v>50000</v>
      </c>
      <c r="H2098" s="7">
        <f t="shared" si="634"/>
        <v>45694.879999999997</v>
      </c>
      <c r="I2098" s="7">
        <f t="shared" si="635"/>
        <v>1435</v>
      </c>
      <c r="J2098" s="7">
        <f t="shared" si="627"/>
        <v>3549.9999999999995</v>
      </c>
      <c r="K2098" s="7">
        <f t="shared" si="628"/>
        <v>550</v>
      </c>
      <c r="L2098" s="7">
        <f t="shared" si="629"/>
        <v>1520</v>
      </c>
      <c r="M2098" s="7">
        <f t="shared" si="630"/>
        <v>3545.0000000000005</v>
      </c>
      <c r="N2098" s="7">
        <v>1350.12</v>
      </c>
      <c r="O2098" s="7">
        <f t="shared" si="631"/>
        <v>11950.119999999999</v>
      </c>
      <c r="P2098" s="7">
        <v>25</v>
      </c>
      <c r="Q2098" s="7">
        <v>5000</v>
      </c>
      <c r="R2098" s="7">
        <v>200.6</v>
      </c>
      <c r="S2098" s="7">
        <v>0</v>
      </c>
      <c r="T2098" s="7">
        <v>100</v>
      </c>
      <c r="U2098" s="7">
        <f t="shared" si="632"/>
        <v>1651.4818749999993</v>
      </c>
      <c r="V2098" s="7">
        <v>0</v>
      </c>
      <c r="W2098" s="7">
        <f t="shared" si="639"/>
        <v>6977.0818749999999</v>
      </c>
      <c r="X2098" s="7">
        <f t="shared" si="624"/>
        <v>4305.12</v>
      </c>
      <c r="Y2098" s="7">
        <f t="shared" si="638"/>
        <v>7095</v>
      </c>
      <c r="Z2098" s="7">
        <f t="shared" si="633"/>
        <v>38717.798125000001</v>
      </c>
      <c r="AA2098" s="7" t="s">
        <v>227</v>
      </c>
      <c r="AB2098" s="7">
        <v>2022</v>
      </c>
    </row>
    <row r="2099" spans="1:28" x14ac:dyDescent="0.25">
      <c r="A2099" s="7">
        <v>31</v>
      </c>
      <c r="B2099" s="7" t="s">
        <v>151</v>
      </c>
      <c r="C2099" s="7" t="s">
        <v>102</v>
      </c>
      <c r="D2099" s="7" t="s">
        <v>793</v>
      </c>
      <c r="E2099" s="7" t="s">
        <v>66</v>
      </c>
      <c r="F2099" s="7" t="s">
        <v>84</v>
      </c>
      <c r="G2099" s="7">
        <v>55000</v>
      </c>
      <c r="H2099" s="7">
        <f t="shared" si="634"/>
        <v>51749.5</v>
      </c>
      <c r="I2099" s="7">
        <f t="shared" si="635"/>
        <v>1578.5</v>
      </c>
      <c r="J2099" s="7">
        <f t="shared" si="627"/>
        <v>3904.9999999999995</v>
      </c>
      <c r="K2099" s="7">
        <f t="shared" si="628"/>
        <v>605.00000000000011</v>
      </c>
      <c r="L2099" s="7">
        <f t="shared" si="629"/>
        <v>1672</v>
      </c>
      <c r="M2099" s="7">
        <f t="shared" si="630"/>
        <v>3899.5000000000005</v>
      </c>
      <c r="N2099" s="7">
        <v>0</v>
      </c>
      <c r="O2099" s="7">
        <f t="shared" si="631"/>
        <v>11660</v>
      </c>
      <c r="P2099" s="7">
        <v>25</v>
      </c>
      <c r="Q2099" s="7">
        <v>4000</v>
      </c>
      <c r="R2099" s="7">
        <v>0</v>
      </c>
      <c r="S2099" s="7">
        <v>0</v>
      </c>
      <c r="T2099" s="7">
        <v>100</v>
      </c>
      <c r="U2099" s="7">
        <f t="shared" si="632"/>
        <v>2559.6748749999997</v>
      </c>
      <c r="V2099" s="7">
        <v>0</v>
      </c>
      <c r="W2099" s="7">
        <f t="shared" ref="W2099:W2162" si="640">P2099+Q2099+R2099+S2099+T2099+U2099</f>
        <v>6684.6748749999997</v>
      </c>
      <c r="X2099" s="7">
        <f t="shared" si="624"/>
        <v>3250.5</v>
      </c>
      <c r="Y2099" s="7">
        <f t="shared" si="638"/>
        <v>7804.5</v>
      </c>
      <c r="Z2099" s="7">
        <f t="shared" si="633"/>
        <v>45064.825125000003</v>
      </c>
      <c r="AA2099" s="7" t="s">
        <v>227</v>
      </c>
      <c r="AB2099" s="7">
        <v>2022</v>
      </c>
    </row>
    <row r="2100" spans="1:28" x14ac:dyDescent="0.25">
      <c r="A2100" s="7">
        <v>32</v>
      </c>
      <c r="B2100" s="7" t="s">
        <v>152</v>
      </c>
      <c r="C2100" s="7" t="s">
        <v>103</v>
      </c>
      <c r="D2100" s="7" t="s">
        <v>94</v>
      </c>
      <c r="E2100" s="7" t="s">
        <v>70</v>
      </c>
      <c r="F2100" s="7" t="s">
        <v>84</v>
      </c>
      <c r="G2100" s="7">
        <v>50000</v>
      </c>
      <c r="H2100" s="7">
        <f t="shared" si="634"/>
        <v>47045</v>
      </c>
      <c r="I2100" s="7">
        <f t="shared" si="635"/>
        <v>1435</v>
      </c>
      <c r="J2100" s="7">
        <f t="shared" si="627"/>
        <v>3549.9999999999995</v>
      </c>
      <c r="K2100" s="7">
        <f t="shared" si="628"/>
        <v>550</v>
      </c>
      <c r="L2100" s="7">
        <f t="shared" si="629"/>
        <v>1520</v>
      </c>
      <c r="M2100" s="7">
        <f t="shared" si="630"/>
        <v>3545.0000000000005</v>
      </c>
      <c r="N2100" s="7">
        <v>0</v>
      </c>
      <c r="O2100" s="7">
        <f t="shared" si="631"/>
        <v>10600</v>
      </c>
      <c r="P2100" s="7">
        <v>25</v>
      </c>
      <c r="Q2100" s="7">
        <v>500</v>
      </c>
      <c r="R2100" s="7">
        <v>401.2</v>
      </c>
      <c r="S2100" s="7">
        <v>0</v>
      </c>
      <c r="T2100" s="7">
        <v>0</v>
      </c>
      <c r="U2100" s="7">
        <f t="shared" si="632"/>
        <v>1853.9998749999997</v>
      </c>
      <c r="V2100" s="7">
        <v>0</v>
      </c>
      <c r="W2100" s="7">
        <f t="shared" si="640"/>
        <v>2780.1998749999998</v>
      </c>
      <c r="X2100" s="7">
        <f t="shared" si="624"/>
        <v>2955</v>
      </c>
      <c r="Y2100" s="7">
        <f t="shared" si="638"/>
        <v>7095</v>
      </c>
      <c r="Z2100" s="7">
        <f t="shared" si="633"/>
        <v>44264.800125000002</v>
      </c>
      <c r="AA2100" s="7" t="s">
        <v>227</v>
      </c>
      <c r="AB2100" s="7">
        <v>2022</v>
      </c>
    </row>
    <row r="2101" spans="1:28" x14ac:dyDescent="0.25">
      <c r="A2101" s="7">
        <v>33</v>
      </c>
      <c r="B2101" s="7" t="s">
        <v>153</v>
      </c>
      <c r="C2101" s="7" t="s">
        <v>102</v>
      </c>
      <c r="D2101" s="7" t="s">
        <v>17</v>
      </c>
      <c r="E2101" s="7" t="s">
        <v>76</v>
      </c>
      <c r="F2101" s="7" t="s">
        <v>84</v>
      </c>
      <c r="G2101" s="7">
        <v>70000</v>
      </c>
      <c r="H2101" s="7">
        <f t="shared" si="634"/>
        <v>64512.88</v>
      </c>
      <c r="I2101" s="7">
        <f t="shared" si="635"/>
        <v>2009</v>
      </c>
      <c r="J2101" s="7">
        <f t="shared" si="627"/>
        <v>4970</v>
      </c>
      <c r="K2101" s="7">
        <f t="shared" si="628"/>
        <v>715.55</v>
      </c>
      <c r="L2101" s="7">
        <f t="shared" si="629"/>
        <v>2128</v>
      </c>
      <c r="M2101" s="7">
        <f t="shared" si="630"/>
        <v>4963</v>
      </c>
      <c r="N2101" s="7">
        <v>1350.12</v>
      </c>
      <c r="O2101" s="7">
        <f t="shared" si="631"/>
        <v>16135.669999999998</v>
      </c>
      <c r="P2101" s="7">
        <v>25</v>
      </c>
      <c r="Q2101" s="7">
        <v>3052.23</v>
      </c>
      <c r="R2101" s="7">
        <v>100.3</v>
      </c>
      <c r="S2101" s="7">
        <v>0</v>
      </c>
      <c r="T2101" s="7">
        <v>100</v>
      </c>
      <c r="U2101" s="7">
        <f t="shared" si="632"/>
        <v>5098.4258333333319</v>
      </c>
      <c r="V2101" s="7">
        <v>0</v>
      </c>
      <c r="W2101" s="7">
        <f t="shared" si="640"/>
        <v>8375.9558333333316</v>
      </c>
      <c r="X2101" s="7">
        <f t="shared" si="624"/>
        <v>5487.12</v>
      </c>
      <c r="Y2101" s="7">
        <f t="shared" si="638"/>
        <v>9933</v>
      </c>
      <c r="Z2101" s="7">
        <f t="shared" si="633"/>
        <v>56136.924166666664</v>
      </c>
      <c r="AA2101" s="7" t="s">
        <v>227</v>
      </c>
      <c r="AB2101" s="7">
        <v>2022</v>
      </c>
    </row>
    <row r="2102" spans="1:28" x14ac:dyDescent="0.25">
      <c r="A2102" s="7">
        <v>34</v>
      </c>
      <c r="B2102" s="7" t="s">
        <v>154</v>
      </c>
      <c r="C2102" s="7" t="s">
        <v>103</v>
      </c>
      <c r="D2102" s="7" t="s">
        <v>6</v>
      </c>
      <c r="E2102" s="7" t="s">
        <v>83</v>
      </c>
      <c r="F2102" s="7" t="s">
        <v>84</v>
      </c>
      <c r="G2102" s="7">
        <v>33875</v>
      </c>
      <c r="H2102" s="7">
        <f t="shared" si="634"/>
        <v>31872.987499999999</v>
      </c>
      <c r="I2102" s="7">
        <f t="shared" si="635"/>
        <v>972.21249999999998</v>
      </c>
      <c r="J2102" s="7">
        <f t="shared" si="627"/>
        <v>2405.125</v>
      </c>
      <c r="K2102" s="7">
        <f t="shared" si="628"/>
        <v>372.62500000000006</v>
      </c>
      <c r="L2102" s="7">
        <f t="shared" si="629"/>
        <v>1029.8</v>
      </c>
      <c r="M2102" s="7">
        <f t="shared" si="630"/>
        <v>2401.7375000000002</v>
      </c>
      <c r="N2102" s="7">
        <v>0</v>
      </c>
      <c r="O2102" s="7">
        <f t="shared" si="631"/>
        <v>7181.5</v>
      </c>
      <c r="P2102" s="7">
        <v>25</v>
      </c>
      <c r="Q2102" s="7">
        <v>0</v>
      </c>
      <c r="R2102" s="7">
        <v>0</v>
      </c>
      <c r="S2102" s="7">
        <v>0</v>
      </c>
      <c r="T2102" s="7">
        <v>100</v>
      </c>
      <c r="U2102" s="7">
        <f t="shared" si="632"/>
        <v>0</v>
      </c>
      <c r="V2102" s="7">
        <v>0</v>
      </c>
      <c r="W2102" s="7">
        <f t="shared" si="640"/>
        <v>125</v>
      </c>
      <c r="X2102" s="7">
        <f t="shared" si="624"/>
        <v>2002.0124999999998</v>
      </c>
      <c r="Y2102" s="7">
        <f t="shared" si="638"/>
        <v>4806.8625000000002</v>
      </c>
      <c r="Z2102" s="7">
        <f t="shared" si="633"/>
        <v>31747.987499999999</v>
      </c>
      <c r="AA2102" s="7" t="s">
        <v>227</v>
      </c>
      <c r="AB2102" s="7">
        <v>2022</v>
      </c>
    </row>
    <row r="2103" spans="1:28" x14ac:dyDescent="0.25">
      <c r="A2103" s="7">
        <v>35</v>
      </c>
      <c r="B2103" s="7" t="s">
        <v>155</v>
      </c>
      <c r="C2103" s="7" t="s">
        <v>103</v>
      </c>
      <c r="D2103" s="7" t="s">
        <v>793</v>
      </c>
      <c r="E2103" s="7" t="s">
        <v>72</v>
      </c>
      <c r="F2103" s="7" t="s">
        <v>84</v>
      </c>
      <c r="G2103" s="7">
        <v>40000</v>
      </c>
      <c r="H2103" s="7">
        <f t="shared" si="634"/>
        <v>37636</v>
      </c>
      <c r="I2103" s="7">
        <f t="shared" si="635"/>
        <v>1148</v>
      </c>
      <c r="J2103" s="7">
        <f t="shared" si="627"/>
        <v>2839.9999999999995</v>
      </c>
      <c r="K2103" s="7">
        <f t="shared" si="628"/>
        <v>440.00000000000006</v>
      </c>
      <c r="L2103" s="7">
        <f t="shared" si="629"/>
        <v>1216</v>
      </c>
      <c r="M2103" s="7">
        <f t="shared" si="630"/>
        <v>2836</v>
      </c>
      <c r="N2103" s="7">
        <v>0</v>
      </c>
      <c r="O2103" s="7">
        <f t="shared" si="631"/>
        <v>8480</v>
      </c>
      <c r="P2103" s="7">
        <v>25</v>
      </c>
      <c r="Q2103" s="7">
        <v>6590.74</v>
      </c>
      <c r="R2103" s="7">
        <v>902.7</v>
      </c>
      <c r="S2103" s="7">
        <v>0</v>
      </c>
      <c r="T2103" s="7">
        <v>100</v>
      </c>
      <c r="U2103" s="7">
        <f t="shared" si="632"/>
        <v>442.64987499999984</v>
      </c>
      <c r="V2103" s="7">
        <v>0</v>
      </c>
      <c r="W2103" s="7">
        <f t="shared" si="640"/>
        <v>8061.0898749999997</v>
      </c>
      <c r="X2103" s="7">
        <f t="shared" si="624"/>
        <v>2364</v>
      </c>
      <c r="Y2103" s="7">
        <f t="shared" si="638"/>
        <v>5676</v>
      </c>
      <c r="Z2103" s="7">
        <f t="shared" si="633"/>
        <v>29574.910125000002</v>
      </c>
      <c r="AA2103" s="7" t="s">
        <v>227</v>
      </c>
      <c r="AB2103" s="7">
        <v>2022</v>
      </c>
    </row>
    <row r="2104" spans="1:28" x14ac:dyDescent="0.25">
      <c r="A2104" s="7">
        <v>36</v>
      </c>
      <c r="B2104" s="7" t="s">
        <v>156</v>
      </c>
      <c r="C2104" s="7" t="s">
        <v>102</v>
      </c>
      <c r="D2104" s="7" t="s">
        <v>19</v>
      </c>
      <c r="E2104" s="7" t="s">
        <v>73</v>
      </c>
      <c r="F2104" s="7" t="s">
        <v>84</v>
      </c>
      <c r="G2104" s="7">
        <v>53000</v>
      </c>
      <c r="H2104" s="7">
        <f t="shared" si="634"/>
        <v>48517.58</v>
      </c>
      <c r="I2104" s="7">
        <f t="shared" si="635"/>
        <v>1521.1</v>
      </c>
      <c r="J2104" s="7">
        <f t="shared" si="627"/>
        <v>3762.9999999999995</v>
      </c>
      <c r="K2104" s="7">
        <f t="shared" si="628"/>
        <v>583.00000000000011</v>
      </c>
      <c r="L2104" s="7">
        <f t="shared" si="629"/>
        <v>1611.2</v>
      </c>
      <c r="M2104" s="7">
        <f t="shared" si="630"/>
        <v>3757.7000000000003</v>
      </c>
      <c r="N2104" s="7">
        <v>1350.12</v>
      </c>
      <c r="O2104" s="7">
        <f t="shared" si="631"/>
        <v>12586.119999999999</v>
      </c>
      <c r="P2104" s="7">
        <v>25</v>
      </c>
      <c r="Q2104" s="7">
        <v>2500</v>
      </c>
      <c r="R2104" s="7">
        <v>0</v>
      </c>
      <c r="S2104" s="7">
        <v>0</v>
      </c>
      <c r="T2104" s="7">
        <v>100</v>
      </c>
      <c r="U2104" s="7">
        <f t="shared" si="632"/>
        <v>2074.8868749999992</v>
      </c>
      <c r="V2104" s="7">
        <v>0</v>
      </c>
      <c r="W2104" s="7">
        <f t="shared" si="640"/>
        <v>4699.8868749999992</v>
      </c>
      <c r="X2104" s="7">
        <f t="shared" si="624"/>
        <v>4482.42</v>
      </c>
      <c r="Y2104" s="7">
        <f t="shared" si="638"/>
        <v>7520.7</v>
      </c>
      <c r="Z2104" s="7">
        <f t="shared" si="633"/>
        <v>43817.693125000005</v>
      </c>
      <c r="AA2104" s="7" t="s">
        <v>227</v>
      </c>
      <c r="AB2104" s="7">
        <v>2022</v>
      </c>
    </row>
    <row r="2105" spans="1:28" x14ac:dyDescent="0.25">
      <c r="A2105" s="7">
        <v>37</v>
      </c>
      <c r="B2105" s="7" t="s">
        <v>157</v>
      </c>
      <c r="C2105" s="7" t="s">
        <v>102</v>
      </c>
      <c r="D2105" s="7" t="s">
        <v>10</v>
      </c>
      <c r="E2105" s="7" t="s">
        <v>46</v>
      </c>
      <c r="F2105" s="7" t="s">
        <v>84</v>
      </c>
      <c r="G2105" s="7">
        <v>45000</v>
      </c>
      <c r="H2105" s="7">
        <f t="shared" si="634"/>
        <v>42340.5</v>
      </c>
      <c r="I2105" s="7">
        <f t="shared" si="635"/>
        <v>1291.5</v>
      </c>
      <c r="J2105" s="7">
        <f t="shared" si="627"/>
        <v>3194.9999999999995</v>
      </c>
      <c r="K2105" s="7">
        <f t="shared" si="628"/>
        <v>495.00000000000006</v>
      </c>
      <c r="L2105" s="7">
        <f t="shared" si="629"/>
        <v>1368</v>
      </c>
      <c r="M2105" s="7">
        <f t="shared" si="630"/>
        <v>3190.5</v>
      </c>
      <c r="N2105" s="7">
        <v>0</v>
      </c>
      <c r="O2105" s="7">
        <f t="shared" si="631"/>
        <v>9540</v>
      </c>
      <c r="P2105" s="7">
        <v>25</v>
      </c>
      <c r="Q2105" s="7">
        <v>5742.03</v>
      </c>
      <c r="R2105" s="7">
        <v>300.89999999999998</v>
      </c>
      <c r="S2105" s="7">
        <v>0</v>
      </c>
      <c r="T2105" s="7">
        <v>100</v>
      </c>
      <c r="U2105" s="7">
        <f t="shared" si="632"/>
        <v>1148.3248749999998</v>
      </c>
      <c r="V2105" s="7">
        <v>0</v>
      </c>
      <c r="W2105" s="7">
        <f t="shared" si="640"/>
        <v>7316.2548749999987</v>
      </c>
      <c r="X2105" s="7">
        <f t="shared" si="624"/>
        <v>2659.5</v>
      </c>
      <c r="Y2105" s="7">
        <f t="shared" si="638"/>
        <v>6385.5</v>
      </c>
      <c r="Z2105" s="7">
        <f t="shared" si="633"/>
        <v>35024.245125000001</v>
      </c>
      <c r="AA2105" s="7" t="s">
        <v>227</v>
      </c>
      <c r="AB2105" s="7">
        <v>2022</v>
      </c>
    </row>
    <row r="2106" spans="1:28" x14ac:dyDescent="0.25">
      <c r="A2106" s="7">
        <v>38</v>
      </c>
      <c r="B2106" s="7" t="s">
        <v>158</v>
      </c>
      <c r="C2106" s="7" t="s">
        <v>102</v>
      </c>
      <c r="D2106" s="7" t="s">
        <v>796</v>
      </c>
      <c r="E2106" s="7" t="s">
        <v>46</v>
      </c>
      <c r="F2106" s="7" t="s">
        <v>84</v>
      </c>
      <c r="G2106" s="7">
        <v>32000</v>
      </c>
      <c r="H2106" s="7">
        <f t="shared" si="634"/>
        <v>30108.799999999999</v>
      </c>
      <c r="I2106" s="7">
        <f t="shared" si="635"/>
        <v>918.4</v>
      </c>
      <c r="J2106" s="7">
        <f t="shared" si="627"/>
        <v>2272</v>
      </c>
      <c r="K2106" s="7">
        <f t="shared" si="628"/>
        <v>352.00000000000006</v>
      </c>
      <c r="L2106" s="7">
        <f t="shared" si="629"/>
        <v>972.8</v>
      </c>
      <c r="M2106" s="7">
        <f t="shared" si="630"/>
        <v>2268.8000000000002</v>
      </c>
      <c r="N2106" s="7">
        <v>0</v>
      </c>
      <c r="O2106" s="7">
        <f t="shared" si="631"/>
        <v>6784</v>
      </c>
      <c r="P2106" s="7">
        <v>25</v>
      </c>
      <c r="Q2106" s="7">
        <v>0</v>
      </c>
      <c r="R2106" s="7">
        <v>0</v>
      </c>
      <c r="S2106" s="7">
        <v>0</v>
      </c>
      <c r="T2106" s="7">
        <v>100</v>
      </c>
      <c r="U2106" s="7">
        <f t="shared" si="632"/>
        <v>0</v>
      </c>
      <c r="V2106" s="7">
        <v>0</v>
      </c>
      <c r="W2106" s="7">
        <f t="shared" si="640"/>
        <v>125</v>
      </c>
      <c r="X2106" s="7">
        <f t="shared" si="624"/>
        <v>1891.1999999999998</v>
      </c>
      <c r="Y2106" s="7">
        <f t="shared" si="638"/>
        <v>4540.8</v>
      </c>
      <c r="Z2106" s="7">
        <f t="shared" si="633"/>
        <v>29983.8</v>
      </c>
      <c r="AA2106" s="7" t="s">
        <v>227</v>
      </c>
      <c r="AB2106" s="7">
        <v>2022</v>
      </c>
    </row>
    <row r="2107" spans="1:28" x14ac:dyDescent="0.25">
      <c r="A2107" s="7">
        <v>39</v>
      </c>
      <c r="B2107" s="7" t="s">
        <v>159</v>
      </c>
      <c r="C2107" s="7" t="s">
        <v>103</v>
      </c>
      <c r="D2107" s="7" t="s">
        <v>21</v>
      </c>
      <c r="E2107" s="7" t="s">
        <v>68</v>
      </c>
      <c r="F2107" s="7" t="s">
        <v>84</v>
      </c>
      <c r="G2107" s="7">
        <v>46000</v>
      </c>
      <c r="H2107" s="7">
        <f t="shared" si="634"/>
        <v>41931.279999999999</v>
      </c>
      <c r="I2107" s="7">
        <f t="shared" si="635"/>
        <v>1320.2</v>
      </c>
      <c r="J2107" s="7">
        <f t="shared" si="627"/>
        <v>3265.9999999999995</v>
      </c>
      <c r="K2107" s="7">
        <f t="shared" si="628"/>
        <v>506.00000000000006</v>
      </c>
      <c r="L2107" s="7">
        <f t="shared" si="629"/>
        <v>1398.4</v>
      </c>
      <c r="M2107" s="7">
        <f t="shared" si="630"/>
        <v>3261.4</v>
      </c>
      <c r="N2107" s="7">
        <v>1350.12</v>
      </c>
      <c r="O2107" s="7">
        <f t="shared" si="631"/>
        <v>11102.119999999999</v>
      </c>
      <c r="P2107" s="7">
        <v>25</v>
      </c>
      <c r="Q2107" s="7">
        <v>1913.96</v>
      </c>
      <c r="R2107" s="7">
        <v>300.89999999999998</v>
      </c>
      <c r="S2107" s="7">
        <v>0</v>
      </c>
      <c r="T2107" s="7">
        <v>100</v>
      </c>
      <c r="U2107" s="7">
        <f t="shared" si="632"/>
        <v>1086.9418749999998</v>
      </c>
      <c r="V2107" s="7">
        <v>0</v>
      </c>
      <c r="W2107" s="7">
        <f t="shared" si="640"/>
        <v>3426.8018750000001</v>
      </c>
      <c r="X2107" s="7">
        <f t="shared" si="624"/>
        <v>4068.7200000000003</v>
      </c>
      <c r="Y2107" s="7">
        <f t="shared" si="638"/>
        <v>6527.4</v>
      </c>
      <c r="Z2107" s="7">
        <f t="shared" si="633"/>
        <v>38504.478125000001</v>
      </c>
      <c r="AA2107" s="7" t="s">
        <v>227</v>
      </c>
      <c r="AB2107" s="7">
        <v>2022</v>
      </c>
    </row>
    <row r="2108" spans="1:28" x14ac:dyDescent="0.25">
      <c r="A2108" s="7">
        <v>40</v>
      </c>
      <c r="B2108" s="7" t="s">
        <v>150</v>
      </c>
      <c r="C2108" s="7" t="s">
        <v>102</v>
      </c>
      <c r="D2108" s="7" t="s">
        <v>16</v>
      </c>
      <c r="E2108" s="7" t="s">
        <v>95</v>
      </c>
      <c r="F2108" s="7" t="s">
        <v>84</v>
      </c>
      <c r="G2108" s="7">
        <v>32000</v>
      </c>
      <c r="H2108" s="7">
        <f>+G2108-(I2108+L2108+N2108)</f>
        <v>30108.799999999999</v>
      </c>
      <c r="I2108" s="7">
        <f t="shared" si="635"/>
        <v>918.4</v>
      </c>
      <c r="J2108" s="7">
        <f t="shared" si="627"/>
        <v>2272</v>
      </c>
      <c r="K2108" s="7">
        <f t="shared" si="628"/>
        <v>352.00000000000006</v>
      </c>
      <c r="L2108" s="7">
        <f t="shared" si="629"/>
        <v>972.8</v>
      </c>
      <c r="M2108" s="7">
        <f t="shared" si="630"/>
        <v>2268.8000000000002</v>
      </c>
      <c r="N2108" s="7">
        <v>0</v>
      </c>
      <c r="O2108" s="7">
        <f>+I2108+J2108+K2108+L2108+M2108+N2108</f>
        <v>6784</v>
      </c>
      <c r="P2108" s="7">
        <v>25</v>
      </c>
      <c r="Q2108" s="7">
        <v>0</v>
      </c>
      <c r="R2108" s="7">
        <v>0</v>
      </c>
      <c r="S2108" s="7">
        <v>336</v>
      </c>
      <c r="T2108" s="7">
        <v>100</v>
      </c>
      <c r="U2108" s="7">
        <f t="shared" si="632"/>
        <v>0</v>
      </c>
      <c r="V2108" s="7">
        <v>0</v>
      </c>
      <c r="W2108" s="7">
        <f>P2108+Q2108+R2108+S2108+T2108+U2108</f>
        <v>461</v>
      </c>
      <c r="X2108" s="7">
        <f>+I2108+L2108+N2108</f>
        <v>1891.1999999999998</v>
      </c>
      <c r="Y2108" s="7">
        <f>+J2108+M2108</f>
        <v>4540.8</v>
      </c>
      <c r="Z2108" s="7">
        <f>+G2108-(W2108+X2108)</f>
        <v>29647.8</v>
      </c>
      <c r="AA2108" s="7" t="s">
        <v>227</v>
      </c>
      <c r="AB2108" s="7">
        <v>2022</v>
      </c>
    </row>
    <row r="2109" spans="1:28" x14ac:dyDescent="0.25">
      <c r="A2109" s="7">
        <v>41</v>
      </c>
      <c r="B2109" s="7" t="s">
        <v>160</v>
      </c>
      <c r="C2109" s="7" t="s">
        <v>102</v>
      </c>
      <c r="D2109" s="7" t="s">
        <v>4</v>
      </c>
      <c r="E2109" s="7" t="s">
        <v>93</v>
      </c>
      <c r="F2109" s="7" t="s">
        <v>84</v>
      </c>
      <c r="G2109" s="7">
        <v>31500</v>
      </c>
      <c r="H2109" s="7">
        <f t="shared" si="634"/>
        <v>29638.35</v>
      </c>
      <c r="I2109" s="7">
        <f t="shared" si="635"/>
        <v>904.05</v>
      </c>
      <c r="J2109" s="7">
        <f t="shared" si="627"/>
        <v>2236.5</v>
      </c>
      <c r="K2109" s="7">
        <f t="shared" si="628"/>
        <v>346.50000000000006</v>
      </c>
      <c r="L2109" s="7">
        <f t="shared" si="629"/>
        <v>957.6</v>
      </c>
      <c r="M2109" s="7">
        <f t="shared" si="630"/>
        <v>2233.3500000000004</v>
      </c>
      <c r="N2109" s="7">
        <v>0</v>
      </c>
      <c r="O2109" s="7">
        <f t="shared" si="631"/>
        <v>6678.0000000000009</v>
      </c>
      <c r="P2109" s="7">
        <v>25</v>
      </c>
      <c r="Q2109" s="7">
        <v>6012.31</v>
      </c>
      <c r="R2109" s="7">
        <v>50.15</v>
      </c>
      <c r="S2109" s="7">
        <v>635</v>
      </c>
      <c r="T2109" s="7">
        <v>100</v>
      </c>
      <c r="U2109" s="7">
        <f t="shared" si="632"/>
        <v>0</v>
      </c>
      <c r="V2109" s="7">
        <v>0</v>
      </c>
      <c r="W2109" s="7">
        <f t="shared" si="640"/>
        <v>6822.46</v>
      </c>
      <c r="X2109" s="7">
        <f t="shared" si="624"/>
        <v>1861.65</v>
      </c>
      <c r="Y2109" s="7">
        <f t="shared" si="638"/>
        <v>4469.8500000000004</v>
      </c>
      <c r="Z2109" s="7">
        <f t="shared" si="633"/>
        <v>22815.89</v>
      </c>
      <c r="AA2109" s="7" t="s">
        <v>227</v>
      </c>
      <c r="AB2109" s="7">
        <v>2022</v>
      </c>
    </row>
    <row r="2110" spans="1:28" x14ac:dyDescent="0.25">
      <c r="A2110" s="7">
        <v>42</v>
      </c>
      <c r="B2110" s="7" t="s">
        <v>809</v>
      </c>
      <c r="C2110" s="7" t="s">
        <v>102</v>
      </c>
      <c r="D2110" s="7" t="s">
        <v>12</v>
      </c>
      <c r="E2110" s="7" t="s">
        <v>75</v>
      </c>
      <c r="F2110" s="7" t="s">
        <v>99</v>
      </c>
      <c r="G2110" s="7">
        <v>65000</v>
      </c>
      <c r="H2110" s="7">
        <f t="shared" si="634"/>
        <v>61158.5</v>
      </c>
      <c r="I2110" s="7">
        <f t="shared" si="635"/>
        <v>1865.5</v>
      </c>
      <c r="J2110" s="7">
        <f t="shared" si="627"/>
        <v>4615</v>
      </c>
      <c r="K2110" s="7">
        <f t="shared" si="628"/>
        <v>715.00000000000011</v>
      </c>
      <c r="L2110" s="7">
        <f t="shared" si="629"/>
        <v>1976</v>
      </c>
      <c r="M2110" s="7">
        <f t="shared" si="630"/>
        <v>4608.5</v>
      </c>
      <c r="N2110" s="7">
        <v>0</v>
      </c>
      <c r="O2110" s="7">
        <f t="shared" si="631"/>
        <v>13780</v>
      </c>
      <c r="P2110" s="7">
        <v>25</v>
      </c>
      <c r="Q2110" s="7">
        <v>7139.91</v>
      </c>
      <c r="R2110" s="7">
        <v>451.35</v>
      </c>
      <c r="S2110" s="7">
        <v>635</v>
      </c>
      <c r="T2110" s="7">
        <v>100</v>
      </c>
      <c r="U2110" s="7">
        <f t="shared" si="632"/>
        <v>4427.5498333333335</v>
      </c>
      <c r="V2110" s="7">
        <v>0</v>
      </c>
      <c r="W2110" s="7">
        <f t="shared" si="640"/>
        <v>12778.809833333333</v>
      </c>
      <c r="X2110" s="7">
        <f t="shared" si="624"/>
        <v>3841.5</v>
      </c>
      <c r="Y2110" s="7">
        <f t="shared" si="638"/>
        <v>9223.5</v>
      </c>
      <c r="Z2110" s="7">
        <f t="shared" si="633"/>
        <v>48379.690166666667</v>
      </c>
      <c r="AA2110" s="7" t="s">
        <v>227</v>
      </c>
      <c r="AB2110" s="7">
        <v>2022</v>
      </c>
    </row>
    <row r="2111" spans="1:28" x14ac:dyDescent="0.25">
      <c r="A2111" s="7">
        <v>43</v>
      </c>
      <c r="B2111" s="7" t="s">
        <v>162</v>
      </c>
      <c r="C2111" s="7" t="s">
        <v>102</v>
      </c>
      <c r="D2111" s="7" t="s">
        <v>15</v>
      </c>
      <c r="E2111" s="7" t="s">
        <v>92</v>
      </c>
      <c r="F2111" s="7" t="s">
        <v>99</v>
      </c>
      <c r="G2111" s="7">
        <v>55000</v>
      </c>
      <c r="H2111" s="7">
        <f t="shared" si="634"/>
        <v>47699.14</v>
      </c>
      <c r="I2111" s="7">
        <f t="shared" si="635"/>
        <v>1578.5</v>
      </c>
      <c r="J2111" s="7">
        <f t="shared" si="627"/>
        <v>3904.9999999999995</v>
      </c>
      <c r="K2111" s="7">
        <f t="shared" si="628"/>
        <v>605.00000000000011</v>
      </c>
      <c r="L2111" s="7">
        <f t="shared" si="629"/>
        <v>1672</v>
      </c>
      <c r="M2111" s="7">
        <f t="shared" si="630"/>
        <v>3899.5000000000005</v>
      </c>
      <c r="N2111" s="7">
        <v>4050.36</v>
      </c>
      <c r="O2111" s="7">
        <f t="shared" si="631"/>
        <v>15710.36</v>
      </c>
      <c r="P2111" s="7">
        <v>25</v>
      </c>
      <c r="Q2111" s="7">
        <v>0</v>
      </c>
      <c r="R2111" s="7">
        <v>0</v>
      </c>
      <c r="S2111" s="7">
        <v>0</v>
      </c>
      <c r="T2111" s="7">
        <v>100</v>
      </c>
      <c r="U2111" s="7">
        <f t="shared" si="632"/>
        <v>1952.1208749999989</v>
      </c>
      <c r="V2111" s="7">
        <v>0</v>
      </c>
      <c r="W2111" s="7">
        <f t="shared" si="640"/>
        <v>2077.1208749999987</v>
      </c>
      <c r="X2111" s="7">
        <f t="shared" si="624"/>
        <v>7300.8600000000006</v>
      </c>
      <c r="Y2111" s="7">
        <f t="shared" si="638"/>
        <v>7804.5</v>
      </c>
      <c r="Z2111" s="7">
        <f t="shared" si="633"/>
        <v>45622.019124999999</v>
      </c>
      <c r="AA2111" s="7" t="s">
        <v>227</v>
      </c>
      <c r="AB2111" s="7">
        <v>2022</v>
      </c>
    </row>
    <row r="2112" spans="1:28" x14ac:dyDescent="0.25">
      <c r="A2112" s="7">
        <v>44</v>
      </c>
      <c r="B2112" s="7" t="s">
        <v>810</v>
      </c>
      <c r="C2112" s="7" t="s">
        <v>102</v>
      </c>
      <c r="D2112" s="7" t="s">
        <v>811</v>
      </c>
      <c r="E2112" s="7" t="s">
        <v>62</v>
      </c>
      <c r="F2112" s="7" t="s">
        <v>99</v>
      </c>
      <c r="G2112" s="7">
        <v>125000</v>
      </c>
      <c r="H2112" s="7">
        <f>+G2112-(I2112+L2112+N2112)</f>
        <v>117612.5</v>
      </c>
      <c r="I2112" s="7">
        <f t="shared" si="635"/>
        <v>3587.5</v>
      </c>
      <c r="J2112" s="7">
        <f t="shared" si="627"/>
        <v>8875</v>
      </c>
      <c r="K2112" s="7">
        <f t="shared" si="628"/>
        <v>715.55</v>
      </c>
      <c r="L2112" s="7">
        <f t="shared" si="629"/>
        <v>3800</v>
      </c>
      <c r="M2112" s="7">
        <f t="shared" si="630"/>
        <v>8862.5</v>
      </c>
      <c r="N2112" s="7">
        <v>0</v>
      </c>
      <c r="O2112" s="7">
        <f>+I2112+J2112+K2112+L2112+M2112+N2112</f>
        <v>25840.55</v>
      </c>
      <c r="P2112" s="7">
        <v>25</v>
      </c>
      <c r="Q2112" s="7">
        <v>0</v>
      </c>
      <c r="R2112" s="7">
        <v>0</v>
      </c>
      <c r="S2112" s="7">
        <v>0</v>
      </c>
      <c r="T2112" s="7">
        <v>100</v>
      </c>
      <c r="U2112" s="7">
        <f t="shared" si="632"/>
        <v>17986.062291666665</v>
      </c>
      <c r="V2112" s="7">
        <v>0</v>
      </c>
      <c r="W2112" s="7">
        <f>P2112+Q2112+R2112+S2112+T2112+U2112</f>
        <v>18111.062291666665</v>
      </c>
      <c r="X2112" s="7">
        <f>+I2112+L2112+N2112</f>
        <v>7387.5</v>
      </c>
      <c r="Y2112" s="7">
        <f>+J2112+M2112</f>
        <v>17737.5</v>
      </c>
      <c r="Z2112" s="7">
        <f>+G2112-(W2112+X2112)</f>
        <v>99501.437708333338</v>
      </c>
      <c r="AA2112" s="7" t="s">
        <v>227</v>
      </c>
      <c r="AB2112" s="7">
        <v>2022</v>
      </c>
    </row>
    <row r="2113" spans="1:28" x14ac:dyDescent="0.25">
      <c r="A2113" s="7">
        <v>45</v>
      </c>
      <c r="B2113" s="7" t="s">
        <v>812</v>
      </c>
      <c r="C2113" s="7" t="s">
        <v>102</v>
      </c>
      <c r="D2113" s="7" t="s">
        <v>811</v>
      </c>
      <c r="E2113" s="7" t="s">
        <v>62</v>
      </c>
      <c r="F2113" s="7" t="s">
        <v>99</v>
      </c>
      <c r="G2113" s="7">
        <v>80000</v>
      </c>
      <c r="H2113" s="7">
        <f>+G2113-(I2113+L2113+N2113)</f>
        <v>75272</v>
      </c>
      <c r="I2113" s="7">
        <f t="shared" si="635"/>
        <v>2296</v>
      </c>
      <c r="J2113" s="7">
        <f t="shared" si="627"/>
        <v>5679.9999999999991</v>
      </c>
      <c r="K2113" s="7">
        <f t="shared" si="628"/>
        <v>715.55</v>
      </c>
      <c r="L2113" s="7">
        <f t="shared" si="629"/>
        <v>2432</v>
      </c>
      <c r="M2113" s="7">
        <f t="shared" si="630"/>
        <v>5672</v>
      </c>
      <c r="N2113" s="7">
        <v>0</v>
      </c>
      <c r="O2113" s="7">
        <f>+I2113+J2113+K2113+L2113+M2113+N2113</f>
        <v>16795.55</v>
      </c>
      <c r="P2113" s="7">
        <v>25</v>
      </c>
      <c r="Q2113" s="7">
        <v>0</v>
      </c>
      <c r="R2113" s="7">
        <v>0</v>
      </c>
      <c r="S2113" s="7">
        <v>0</v>
      </c>
      <c r="T2113" s="7">
        <v>100</v>
      </c>
      <c r="U2113" s="7">
        <f t="shared" si="632"/>
        <v>7400.9372916666662</v>
      </c>
      <c r="V2113" s="7">
        <v>0</v>
      </c>
      <c r="W2113" s="7">
        <f>P2113+Q2113+R2113+S2113+T2113+U2113</f>
        <v>7525.9372916666662</v>
      </c>
      <c r="X2113" s="7">
        <f>+I2113+L2113+N2113</f>
        <v>4728</v>
      </c>
      <c r="Y2113" s="7">
        <f>+J2113+M2113</f>
        <v>11352</v>
      </c>
      <c r="Z2113" s="7">
        <f>+G2113-(W2113+X2113)</f>
        <v>67746.062708333338</v>
      </c>
      <c r="AA2113" s="7" t="s">
        <v>227</v>
      </c>
      <c r="AB2113" s="7">
        <v>2022</v>
      </c>
    </row>
    <row r="2114" spans="1:28" x14ac:dyDescent="0.25">
      <c r="A2114" s="7">
        <v>46</v>
      </c>
      <c r="B2114" s="7" t="s">
        <v>163</v>
      </c>
      <c r="C2114" s="7" t="s">
        <v>102</v>
      </c>
      <c r="D2114" s="7" t="s">
        <v>792</v>
      </c>
      <c r="E2114" s="7" t="s">
        <v>30</v>
      </c>
      <c r="F2114" s="7" t="s">
        <v>99</v>
      </c>
      <c r="G2114" s="7">
        <v>150000</v>
      </c>
      <c r="H2114" s="7">
        <f t="shared" si="634"/>
        <v>141135</v>
      </c>
      <c r="I2114" s="7">
        <f t="shared" si="635"/>
        <v>4305</v>
      </c>
      <c r="J2114" s="7">
        <f t="shared" si="627"/>
        <v>10649.999999999998</v>
      </c>
      <c r="K2114" s="7">
        <f t="shared" si="628"/>
        <v>715.55</v>
      </c>
      <c r="L2114" s="7">
        <f t="shared" si="629"/>
        <v>4560</v>
      </c>
      <c r="M2114" s="7">
        <f t="shared" si="630"/>
        <v>10635</v>
      </c>
      <c r="N2114" s="7">
        <v>0</v>
      </c>
      <c r="O2114" s="7">
        <f t="shared" si="631"/>
        <v>30865.549999999996</v>
      </c>
      <c r="P2114" s="7">
        <v>25</v>
      </c>
      <c r="Q2114" s="7">
        <v>0</v>
      </c>
      <c r="R2114" s="7">
        <v>0</v>
      </c>
      <c r="S2114" s="7">
        <v>0</v>
      </c>
      <c r="T2114" s="7">
        <v>100</v>
      </c>
      <c r="U2114" s="7">
        <f t="shared" si="632"/>
        <v>23866.687291666665</v>
      </c>
      <c r="V2114" s="7">
        <v>0</v>
      </c>
      <c r="W2114" s="7">
        <f t="shared" si="640"/>
        <v>23991.687291666665</v>
      </c>
      <c r="X2114" s="7">
        <f t="shared" si="624"/>
        <v>8865</v>
      </c>
      <c r="Y2114" s="7">
        <f t="shared" si="638"/>
        <v>21285</v>
      </c>
      <c r="Z2114" s="7">
        <f t="shared" si="633"/>
        <v>117143.31270833334</v>
      </c>
      <c r="AA2114" s="7" t="s">
        <v>227</v>
      </c>
      <c r="AB2114" s="7">
        <v>2022</v>
      </c>
    </row>
    <row r="2115" spans="1:28" x14ac:dyDescent="0.25">
      <c r="A2115" s="7">
        <v>47</v>
      </c>
      <c r="B2115" s="7" t="s">
        <v>816</v>
      </c>
      <c r="C2115" s="7" t="s">
        <v>103</v>
      </c>
      <c r="D2115" s="7" t="s">
        <v>811</v>
      </c>
      <c r="E2115" s="7" t="s">
        <v>92</v>
      </c>
      <c r="F2115" s="7" t="s">
        <v>99</v>
      </c>
      <c r="G2115" s="7">
        <v>80000</v>
      </c>
      <c r="H2115" s="7">
        <f t="shared" si="634"/>
        <v>75272</v>
      </c>
      <c r="I2115" s="7">
        <f t="shared" si="635"/>
        <v>2296</v>
      </c>
      <c r="J2115" s="7">
        <f t="shared" si="627"/>
        <v>5679.9999999999991</v>
      </c>
      <c r="K2115" s="7">
        <f t="shared" si="628"/>
        <v>715.55</v>
      </c>
      <c r="L2115" s="7">
        <f t="shared" si="629"/>
        <v>2432</v>
      </c>
      <c r="M2115" s="7">
        <f t="shared" si="630"/>
        <v>5672</v>
      </c>
      <c r="N2115" s="7">
        <v>0</v>
      </c>
      <c r="O2115" s="7">
        <f t="shared" si="631"/>
        <v>16795.55</v>
      </c>
      <c r="P2115" s="7">
        <v>25</v>
      </c>
      <c r="Q2115" s="7">
        <v>0</v>
      </c>
      <c r="R2115" s="7">
        <v>0</v>
      </c>
      <c r="S2115" s="7">
        <v>0</v>
      </c>
      <c r="T2115" s="7">
        <v>100</v>
      </c>
      <c r="U2115" s="7">
        <f t="shared" si="632"/>
        <v>7400.9372916666662</v>
      </c>
      <c r="V2115" s="7">
        <v>0</v>
      </c>
      <c r="W2115" s="7">
        <f t="shared" si="640"/>
        <v>7525.9372916666662</v>
      </c>
      <c r="X2115" s="7">
        <f t="shared" si="624"/>
        <v>4728</v>
      </c>
      <c r="Y2115" s="7">
        <f t="shared" si="638"/>
        <v>11352</v>
      </c>
      <c r="Z2115" s="7">
        <f t="shared" si="633"/>
        <v>67746.062708333338</v>
      </c>
      <c r="AA2115" s="7" t="s">
        <v>227</v>
      </c>
      <c r="AB2115" s="7">
        <v>2022</v>
      </c>
    </row>
    <row r="2116" spans="1:28" x14ac:dyDescent="0.25">
      <c r="A2116" s="7">
        <v>48</v>
      </c>
      <c r="B2116" s="7" t="s">
        <v>167</v>
      </c>
      <c r="C2116" s="7" t="s">
        <v>102</v>
      </c>
      <c r="D2116" s="7" t="s">
        <v>6</v>
      </c>
      <c r="E2116" s="7" t="s">
        <v>36</v>
      </c>
      <c r="F2116" s="7" t="s">
        <v>100</v>
      </c>
      <c r="G2116" s="7">
        <v>26000</v>
      </c>
      <c r="H2116" s="7">
        <f t="shared" si="634"/>
        <v>24463.4</v>
      </c>
      <c r="I2116" s="7">
        <f t="shared" si="635"/>
        <v>746.2</v>
      </c>
      <c r="J2116" s="7">
        <f t="shared" si="627"/>
        <v>1845.9999999999998</v>
      </c>
      <c r="K2116" s="7">
        <f t="shared" si="628"/>
        <v>286.00000000000006</v>
      </c>
      <c r="L2116" s="7">
        <f t="shared" si="629"/>
        <v>790.4</v>
      </c>
      <c r="M2116" s="7">
        <f t="shared" si="630"/>
        <v>1843.4</v>
      </c>
      <c r="N2116" s="7">
        <v>0</v>
      </c>
      <c r="O2116" s="7">
        <f t="shared" si="631"/>
        <v>5512</v>
      </c>
      <c r="P2116" s="7">
        <v>25</v>
      </c>
      <c r="Q2116" s="7">
        <v>2000</v>
      </c>
      <c r="R2116" s="7">
        <v>0</v>
      </c>
      <c r="S2116" s="7">
        <v>0</v>
      </c>
      <c r="T2116" s="7">
        <v>100</v>
      </c>
      <c r="U2116" s="7">
        <f t="shared" si="632"/>
        <v>0</v>
      </c>
      <c r="V2116" s="7">
        <v>0</v>
      </c>
      <c r="W2116" s="7">
        <f t="shared" si="640"/>
        <v>2125</v>
      </c>
      <c r="X2116" s="7">
        <f t="shared" si="624"/>
        <v>1536.6</v>
      </c>
      <c r="Y2116" s="7">
        <f t="shared" si="638"/>
        <v>3689.3999999999996</v>
      </c>
      <c r="Z2116" s="7">
        <f t="shared" si="633"/>
        <v>22338.400000000001</v>
      </c>
      <c r="AA2116" s="7" t="s">
        <v>227</v>
      </c>
      <c r="AB2116" s="7">
        <v>2022</v>
      </c>
    </row>
    <row r="2117" spans="1:28" x14ac:dyDescent="0.25">
      <c r="A2117" s="7">
        <v>49</v>
      </c>
      <c r="B2117" s="7" t="s">
        <v>169</v>
      </c>
      <c r="C2117" s="7" t="s">
        <v>102</v>
      </c>
      <c r="D2117" s="7" t="s">
        <v>6</v>
      </c>
      <c r="E2117" s="7" t="s">
        <v>36</v>
      </c>
      <c r="F2117" s="7" t="s">
        <v>100</v>
      </c>
      <c r="G2117" s="7">
        <v>30000</v>
      </c>
      <c r="H2117" s="7">
        <f t="shared" si="634"/>
        <v>28227</v>
      </c>
      <c r="I2117" s="7">
        <f t="shared" si="635"/>
        <v>861</v>
      </c>
      <c r="J2117" s="7">
        <f t="shared" si="627"/>
        <v>2130</v>
      </c>
      <c r="K2117" s="7">
        <f t="shared" si="628"/>
        <v>330.00000000000006</v>
      </c>
      <c r="L2117" s="7">
        <f t="shared" si="629"/>
        <v>912</v>
      </c>
      <c r="M2117" s="7">
        <f t="shared" si="630"/>
        <v>2127</v>
      </c>
      <c r="N2117" s="7">
        <v>0</v>
      </c>
      <c r="O2117" s="7">
        <f t="shared" si="631"/>
        <v>6360</v>
      </c>
      <c r="P2117" s="7">
        <v>25</v>
      </c>
      <c r="Q2117" s="7">
        <v>0</v>
      </c>
      <c r="R2117" s="7">
        <v>0</v>
      </c>
      <c r="S2117" s="7">
        <v>0</v>
      </c>
      <c r="T2117" s="7">
        <v>100</v>
      </c>
      <c r="U2117" s="7">
        <f t="shared" si="632"/>
        <v>0</v>
      </c>
      <c r="V2117" s="7">
        <v>0</v>
      </c>
      <c r="W2117" s="7">
        <f t="shared" si="640"/>
        <v>125</v>
      </c>
      <c r="X2117" s="7">
        <f t="shared" si="624"/>
        <v>1773</v>
      </c>
      <c r="Y2117" s="7">
        <f t="shared" si="638"/>
        <v>4257</v>
      </c>
      <c r="Z2117" s="7">
        <f t="shared" si="633"/>
        <v>28102</v>
      </c>
      <c r="AA2117" s="7" t="s">
        <v>227</v>
      </c>
      <c r="AB2117" s="7">
        <v>2022</v>
      </c>
    </row>
    <row r="2118" spans="1:28" x14ac:dyDescent="0.25">
      <c r="A2118" s="7">
        <v>50</v>
      </c>
      <c r="B2118" s="7" t="s">
        <v>170</v>
      </c>
      <c r="C2118" s="7" t="s">
        <v>102</v>
      </c>
      <c r="D2118" s="7" t="s">
        <v>17</v>
      </c>
      <c r="E2118" s="7" t="s">
        <v>36</v>
      </c>
      <c r="F2118" s="7" t="s">
        <v>100</v>
      </c>
      <c r="G2118" s="7">
        <v>36000</v>
      </c>
      <c r="H2118" s="7">
        <f t="shared" si="634"/>
        <v>31172.16</v>
      </c>
      <c r="I2118" s="7">
        <f t="shared" si="635"/>
        <v>1033.2</v>
      </c>
      <c r="J2118" s="7">
        <f t="shared" si="627"/>
        <v>2555.9999999999995</v>
      </c>
      <c r="K2118" s="7">
        <f t="shared" si="628"/>
        <v>396.00000000000006</v>
      </c>
      <c r="L2118" s="7">
        <f t="shared" si="629"/>
        <v>1094.4000000000001</v>
      </c>
      <c r="M2118" s="7">
        <f t="shared" si="630"/>
        <v>2552.4</v>
      </c>
      <c r="N2118" s="7">
        <f>1350.12*2</f>
        <v>2700.24</v>
      </c>
      <c r="O2118" s="7">
        <f t="shared" si="631"/>
        <v>10332.24</v>
      </c>
      <c r="P2118" s="7">
        <v>25</v>
      </c>
      <c r="Q2118" s="7">
        <v>300</v>
      </c>
      <c r="R2118" s="7">
        <v>0</v>
      </c>
      <c r="S2118" s="7">
        <v>0</v>
      </c>
      <c r="T2118" s="7">
        <v>100</v>
      </c>
      <c r="U2118" s="7">
        <f t="shared" si="632"/>
        <v>0</v>
      </c>
      <c r="V2118" s="7">
        <v>0</v>
      </c>
      <c r="W2118" s="7">
        <f t="shared" si="640"/>
        <v>425</v>
      </c>
      <c r="X2118" s="7">
        <f t="shared" si="624"/>
        <v>4827.84</v>
      </c>
      <c r="Y2118" s="7">
        <f t="shared" si="638"/>
        <v>5108.3999999999996</v>
      </c>
      <c r="Z2118" s="7">
        <f t="shared" si="633"/>
        <v>30747.16</v>
      </c>
      <c r="AA2118" s="7" t="s">
        <v>227</v>
      </c>
      <c r="AB2118" s="7">
        <v>2022</v>
      </c>
    </row>
    <row r="2119" spans="1:28" x14ac:dyDescent="0.25">
      <c r="A2119" s="7">
        <v>51</v>
      </c>
      <c r="B2119" s="7" t="s">
        <v>171</v>
      </c>
      <c r="C2119" s="7" t="s">
        <v>102</v>
      </c>
      <c r="D2119" s="7" t="s">
        <v>22</v>
      </c>
      <c r="E2119" s="7" t="s">
        <v>36</v>
      </c>
      <c r="F2119" s="7" t="s">
        <v>100</v>
      </c>
      <c r="G2119" s="7">
        <v>36000</v>
      </c>
      <c r="H2119" s="7">
        <f t="shared" si="634"/>
        <v>33872.400000000001</v>
      </c>
      <c r="I2119" s="7">
        <f t="shared" si="635"/>
        <v>1033.2</v>
      </c>
      <c r="J2119" s="7">
        <f t="shared" si="627"/>
        <v>2555.9999999999995</v>
      </c>
      <c r="K2119" s="7">
        <f t="shared" si="628"/>
        <v>396.00000000000006</v>
      </c>
      <c r="L2119" s="7">
        <f t="shared" si="629"/>
        <v>1094.4000000000001</v>
      </c>
      <c r="M2119" s="7">
        <f t="shared" si="630"/>
        <v>2552.4</v>
      </c>
      <c r="N2119" s="7">
        <v>0</v>
      </c>
      <c r="O2119" s="7">
        <f t="shared" si="631"/>
        <v>7632</v>
      </c>
      <c r="P2119" s="7">
        <v>25</v>
      </c>
      <c r="Q2119" s="7">
        <v>0</v>
      </c>
      <c r="R2119" s="7">
        <v>802.4</v>
      </c>
      <c r="S2119" s="7">
        <v>0</v>
      </c>
      <c r="T2119" s="7">
        <v>100</v>
      </c>
      <c r="U2119" s="7">
        <f t="shared" si="632"/>
        <v>0</v>
      </c>
      <c r="V2119" s="7">
        <v>0</v>
      </c>
      <c r="W2119" s="7">
        <f t="shared" si="640"/>
        <v>927.4</v>
      </c>
      <c r="X2119" s="7">
        <f t="shared" ref="X2119:X2127" si="641">+I2119+L2119+N2119</f>
        <v>2127.6000000000004</v>
      </c>
      <c r="Y2119" s="7">
        <f t="shared" si="638"/>
        <v>5108.3999999999996</v>
      </c>
      <c r="Z2119" s="7">
        <f t="shared" si="633"/>
        <v>32945</v>
      </c>
      <c r="AA2119" s="7" t="s">
        <v>227</v>
      </c>
      <c r="AB2119" s="7">
        <v>2022</v>
      </c>
    </row>
    <row r="2120" spans="1:28" x14ac:dyDescent="0.25">
      <c r="A2120" s="7">
        <v>52</v>
      </c>
      <c r="B2120" s="7" t="s">
        <v>172</v>
      </c>
      <c r="C2120" s="7" t="s">
        <v>102</v>
      </c>
      <c r="D2120" s="7" t="s">
        <v>6</v>
      </c>
      <c r="E2120" s="7" t="s">
        <v>26</v>
      </c>
      <c r="F2120" s="7" t="s">
        <v>100</v>
      </c>
      <c r="G2120" s="7">
        <v>46000</v>
      </c>
      <c r="H2120" s="7">
        <f t="shared" si="634"/>
        <v>43281.4</v>
      </c>
      <c r="I2120" s="7">
        <f t="shared" si="635"/>
        <v>1320.2</v>
      </c>
      <c r="J2120" s="7">
        <f t="shared" si="627"/>
        <v>3265.9999999999995</v>
      </c>
      <c r="K2120" s="7">
        <f t="shared" si="628"/>
        <v>506.00000000000006</v>
      </c>
      <c r="L2120" s="7">
        <f t="shared" si="629"/>
        <v>1398.4</v>
      </c>
      <c r="M2120" s="7">
        <f t="shared" si="630"/>
        <v>3261.4</v>
      </c>
      <c r="N2120" s="7">
        <v>0</v>
      </c>
      <c r="O2120" s="7">
        <f t="shared" si="631"/>
        <v>9752</v>
      </c>
      <c r="P2120" s="7">
        <v>25</v>
      </c>
      <c r="Q2120" s="7">
        <v>0</v>
      </c>
      <c r="R2120" s="7">
        <v>0</v>
      </c>
      <c r="S2120" s="7">
        <v>0</v>
      </c>
      <c r="T2120" s="7">
        <v>100</v>
      </c>
      <c r="U2120" s="7">
        <f t="shared" si="632"/>
        <v>1289.4598750000005</v>
      </c>
      <c r="V2120" s="7">
        <v>0</v>
      </c>
      <c r="W2120" s="7">
        <f t="shared" si="640"/>
        <v>1414.4598750000005</v>
      </c>
      <c r="X2120" s="7">
        <f t="shared" si="641"/>
        <v>2718.6000000000004</v>
      </c>
      <c r="Y2120" s="7">
        <f t="shared" si="638"/>
        <v>6527.4</v>
      </c>
      <c r="Z2120" s="7">
        <f t="shared" si="633"/>
        <v>41866.940125000001</v>
      </c>
      <c r="AA2120" s="7" t="s">
        <v>227</v>
      </c>
      <c r="AB2120" s="7">
        <v>2022</v>
      </c>
    </row>
    <row r="2121" spans="1:28" x14ac:dyDescent="0.25">
      <c r="A2121" s="7">
        <v>53</v>
      </c>
      <c r="B2121" s="7" t="s">
        <v>797</v>
      </c>
      <c r="C2121" s="7" t="s">
        <v>102</v>
      </c>
      <c r="D2121" s="7" t="s">
        <v>22</v>
      </c>
      <c r="E2121" s="7" t="s">
        <v>26</v>
      </c>
      <c r="F2121" s="7" t="s">
        <v>100</v>
      </c>
      <c r="G2121" s="7">
        <v>30000</v>
      </c>
      <c r="H2121" s="7">
        <f t="shared" si="634"/>
        <v>28227</v>
      </c>
      <c r="I2121" s="7">
        <f t="shared" si="635"/>
        <v>861</v>
      </c>
      <c r="J2121" s="7">
        <f t="shared" si="627"/>
        <v>2130</v>
      </c>
      <c r="K2121" s="7">
        <f t="shared" si="628"/>
        <v>330.00000000000006</v>
      </c>
      <c r="L2121" s="7">
        <f t="shared" si="629"/>
        <v>912</v>
      </c>
      <c r="M2121" s="7">
        <f t="shared" si="630"/>
        <v>2127</v>
      </c>
      <c r="N2121" s="7">
        <v>0</v>
      </c>
      <c r="O2121" s="7">
        <f t="shared" si="631"/>
        <v>6360</v>
      </c>
      <c r="P2121" s="7">
        <v>25</v>
      </c>
      <c r="Q2121" s="7">
        <v>0</v>
      </c>
      <c r="R2121" s="7">
        <v>0</v>
      </c>
      <c r="S2121" s="7">
        <v>0</v>
      </c>
      <c r="T2121" s="7">
        <v>100</v>
      </c>
      <c r="U2121" s="7">
        <f t="shared" si="632"/>
        <v>0</v>
      </c>
      <c r="V2121" s="7">
        <v>0</v>
      </c>
      <c r="W2121" s="7">
        <f t="shared" si="640"/>
        <v>125</v>
      </c>
      <c r="X2121" s="7">
        <f t="shared" si="641"/>
        <v>1773</v>
      </c>
      <c r="Y2121" s="7">
        <f t="shared" si="638"/>
        <v>4257</v>
      </c>
      <c r="Z2121" s="7">
        <f t="shared" si="633"/>
        <v>28102</v>
      </c>
      <c r="AA2121" s="7" t="s">
        <v>227</v>
      </c>
      <c r="AB2121" s="7">
        <v>2022</v>
      </c>
    </row>
    <row r="2122" spans="1:28" x14ac:dyDescent="0.25">
      <c r="A2122" s="7">
        <v>54</v>
      </c>
      <c r="B2122" s="7" t="s">
        <v>798</v>
      </c>
      <c r="C2122" s="7" t="s">
        <v>102</v>
      </c>
      <c r="D2122" s="7" t="s">
        <v>12</v>
      </c>
      <c r="E2122" s="7" t="s">
        <v>26</v>
      </c>
      <c r="F2122" s="7" t="s">
        <v>100</v>
      </c>
      <c r="G2122" s="7">
        <v>30000</v>
      </c>
      <c r="H2122" s="7">
        <f t="shared" si="634"/>
        <v>28227</v>
      </c>
      <c r="I2122" s="7">
        <f t="shared" si="635"/>
        <v>861</v>
      </c>
      <c r="J2122" s="7">
        <f t="shared" si="627"/>
        <v>2130</v>
      </c>
      <c r="K2122" s="7">
        <f t="shared" si="628"/>
        <v>330.00000000000006</v>
      </c>
      <c r="L2122" s="7">
        <f t="shared" si="629"/>
        <v>912</v>
      </c>
      <c r="M2122" s="7">
        <f t="shared" si="630"/>
        <v>2127</v>
      </c>
      <c r="N2122" s="7">
        <v>0</v>
      </c>
      <c r="O2122" s="7">
        <f t="shared" si="631"/>
        <v>6360</v>
      </c>
      <c r="P2122" s="7">
        <v>25</v>
      </c>
      <c r="Q2122" s="7">
        <v>0</v>
      </c>
      <c r="R2122" s="7">
        <v>0</v>
      </c>
      <c r="S2122" s="7">
        <v>0</v>
      </c>
      <c r="T2122" s="7">
        <v>100</v>
      </c>
      <c r="U2122" s="7">
        <f t="shared" si="632"/>
        <v>0</v>
      </c>
      <c r="V2122" s="7">
        <v>0</v>
      </c>
      <c r="W2122" s="7">
        <f t="shared" si="640"/>
        <v>125</v>
      </c>
      <c r="X2122" s="7">
        <f t="shared" si="641"/>
        <v>1773</v>
      </c>
      <c r="Y2122" s="7">
        <f t="shared" si="638"/>
        <v>4257</v>
      </c>
      <c r="Z2122" s="7">
        <f t="shared" si="633"/>
        <v>28102</v>
      </c>
      <c r="AA2122" s="7" t="s">
        <v>227</v>
      </c>
      <c r="AB2122" s="7">
        <v>2022</v>
      </c>
    </row>
    <row r="2123" spans="1:28" x14ac:dyDescent="0.25">
      <c r="A2123" s="7">
        <v>55</v>
      </c>
      <c r="B2123" s="7" t="s">
        <v>799</v>
      </c>
      <c r="C2123" s="7" t="s">
        <v>102</v>
      </c>
      <c r="D2123" s="7" t="s">
        <v>6</v>
      </c>
      <c r="E2123" s="7" t="s">
        <v>26</v>
      </c>
      <c r="F2123" s="7" t="s">
        <v>100</v>
      </c>
      <c r="G2123" s="7">
        <v>30000</v>
      </c>
      <c r="H2123" s="7">
        <f t="shared" si="634"/>
        <v>28227</v>
      </c>
      <c r="I2123" s="7">
        <f t="shared" si="635"/>
        <v>861</v>
      </c>
      <c r="J2123" s="7">
        <f t="shared" si="627"/>
        <v>2130</v>
      </c>
      <c r="K2123" s="7">
        <f t="shared" si="628"/>
        <v>330.00000000000006</v>
      </c>
      <c r="L2123" s="7">
        <f t="shared" si="629"/>
        <v>912</v>
      </c>
      <c r="M2123" s="7">
        <f t="shared" si="630"/>
        <v>2127</v>
      </c>
      <c r="N2123" s="7">
        <v>0</v>
      </c>
      <c r="O2123" s="7">
        <f t="shared" si="631"/>
        <v>6360</v>
      </c>
      <c r="P2123" s="7">
        <v>25</v>
      </c>
      <c r="Q2123" s="7">
        <v>0</v>
      </c>
      <c r="R2123" s="7">
        <v>0</v>
      </c>
      <c r="S2123" s="7">
        <v>0</v>
      </c>
      <c r="T2123" s="7">
        <v>100</v>
      </c>
      <c r="U2123" s="7">
        <f t="shared" si="632"/>
        <v>0</v>
      </c>
      <c r="V2123" s="7">
        <v>0</v>
      </c>
      <c r="W2123" s="7">
        <f t="shared" si="640"/>
        <v>125</v>
      </c>
      <c r="X2123" s="7">
        <f t="shared" si="641"/>
        <v>1773</v>
      </c>
      <c r="Y2123" s="7">
        <f t="shared" si="638"/>
        <v>4257</v>
      </c>
      <c r="Z2123" s="7">
        <f t="shared" si="633"/>
        <v>28102</v>
      </c>
      <c r="AA2123" s="7" t="s">
        <v>227</v>
      </c>
      <c r="AB2123" s="7">
        <v>2022</v>
      </c>
    </row>
    <row r="2124" spans="1:28" x14ac:dyDescent="0.25">
      <c r="A2124" s="7">
        <v>56</v>
      </c>
      <c r="B2124" s="7" t="s">
        <v>173</v>
      </c>
      <c r="C2124" s="7" t="s">
        <v>102</v>
      </c>
      <c r="D2124" s="7" t="s">
        <v>6</v>
      </c>
      <c r="E2124" s="7" t="s">
        <v>26</v>
      </c>
      <c r="F2124" s="7" t="s">
        <v>100</v>
      </c>
      <c r="G2124" s="7">
        <v>36000</v>
      </c>
      <c r="H2124" s="7">
        <f t="shared" si="634"/>
        <v>32522.28</v>
      </c>
      <c r="I2124" s="7">
        <f t="shared" si="635"/>
        <v>1033.2</v>
      </c>
      <c r="J2124" s="7">
        <f t="shared" si="627"/>
        <v>2555.9999999999995</v>
      </c>
      <c r="K2124" s="7">
        <f t="shared" si="628"/>
        <v>396.00000000000006</v>
      </c>
      <c r="L2124" s="7">
        <f t="shared" si="629"/>
        <v>1094.4000000000001</v>
      </c>
      <c r="M2124" s="7">
        <f t="shared" si="630"/>
        <v>2552.4</v>
      </c>
      <c r="N2124" s="7">
        <v>1350.12</v>
      </c>
      <c r="O2124" s="7">
        <f t="shared" si="631"/>
        <v>8982.119999999999</v>
      </c>
      <c r="P2124" s="7">
        <v>25</v>
      </c>
      <c r="Q2124" s="7">
        <v>0</v>
      </c>
      <c r="R2124" s="7">
        <v>0</v>
      </c>
      <c r="S2124" s="7">
        <v>0</v>
      </c>
      <c r="T2124" s="7">
        <v>100</v>
      </c>
      <c r="U2124" s="7">
        <f t="shared" si="632"/>
        <v>0</v>
      </c>
      <c r="V2124" s="7">
        <v>0</v>
      </c>
      <c r="W2124" s="7">
        <f t="shared" si="640"/>
        <v>125</v>
      </c>
      <c r="X2124" s="7">
        <f t="shared" si="641"/>
        <v>3477.7200000000003</v>
      </c>
      <c r="Y2124" s="7">
        <f t="shared" si="638"/>
        <v>5108.3999999999996</v>
      </c>
      <c r="Z2124" s="7">
        <f t="shared" si="633"/>
        <v>32397.279999999999</v>
      </c>
      <c r="AA2124" s="7" t="s">
        <v>227</v>
      </c>
      <c r="AB2124" s="7">
        <v>2022</v>
      </c>
    </row>
    <row r="2125" spans="1:28" x14ac:dyDescent="0.25">
      <c r="A2125" s="7">
        <v>57</v>
      </c>
      <c r="B2125" s="7" t="s">
        <v>174</v>
      </c>
      <c r="C2125" s="7" t="s">
        <v>102</v>
      </c>
      <c r="D2125" s="7" t="s">
        <v>6</v>
      </c>
      <c r="E2125" s="7" t="s">
        <v>26</v>
      </c>
      <c r="F2125" s="7" t="s">
        <v>100</v>
      </c>
      <c r="G2125" s="7">
        <v>36000</v>
      </c>
      <c r="H2125" s="7">
        <f t="shared" si="634"/>
        <v>33872.400000000001</v>
      </c>
      <c r="I2125" s="7">
        <f t="shared" si="635"/>
        <v>1033.2</v>
      </c>
      <c r="J2125" s="7">
        <f t="shared" si="627"/>
        <v>2555.9999999999995</v>
      </c>
      <c r="K2125" s="7">
        <f t="shared" si="628"/>
        <v>396.00000000000006</v>
      </c>
      <c r="L2125" s="7">
        <f t="shared" si="629"/>
        <v>1094.4000000000001</v>
      </c>
      <c r="M2125" s="7">
        <f t="shared" si="630"/>
        <v>2552.4</v>
      </c>
      <c r="N2125" s="7">
        <v>0</v>
      </c>
      <c r="O2125" s="7">
        <f t="shared" si="631"/>
        <v>7632</v>
      </c>
      <c r="P2125" s="7">
        <v>25</v>
      </c>
      <c r="Q2125" s="7">
        <v>0</v>
      </c>
      <c r="R2125" s="7">
        <v>200.6</v>
      </c>
      <c r="S2125" s="7">
        <v>0</v>
      </c>
      <c r="T2125" s="7">
        <v>100</v>
      </c>
      <c r="U2125" s="7">
        <f t="shared" si="632"/>
        <v>0</v>
      </c>
      <c r="V2125" s="7">
        <v>0</v>
      </c>
      <c r="W2125" s="7">
        <f t="shared" si="640"/>
        <v>325.60000000000002</v>
      </c>
      <c r="X2125" s="7">
        <f t="shared" si="641"/>
        <v>2127.6000000000004</v>
      </c>
      <c r="Y2125" s="7">
        <f t="shared" si="638"/>
        <v>5108.3999999999996</v>
      </c>
      <c r="Z2125" s="7">
        <f t="shared" si="633"/>
        <v>33546.800000000003</v>
      </c>
      <c r="AA2125" s="7" t="s">
        <v>227</v>
      </c>
      <c r="AB2125" s="7">
        <v>2022</v>
      </c>
    </row>
    <row r="2126" spans="1:28" x14ac:dyDescent="0.25">
      <c r="A2126" s="7">
        <v>58</v>
      </c>
      <c r="B2126" s="7" t="s">
        <v>176</v>
      </c>
      <c r="C2126" s="7" t="s">
        <v>102</v>
      </c>
      <c r="D2126" s="7" t="s">
        <v>6</v>
      </c>
      <c r="E2126" s="7" t="s">
        <v>26</v>
      </c>
      <c r="F2126" s="7" t="s">
        <v>100</v>
      </c>
      <c r="G2126" s="7">
        <v>36000</v>
      </c>
      <c r="H2126" s="7">
        <f t="shared" si="634"/>
        <v>33872.400000000001</v>
      </c>
      <c r="I2126" s="7">
        <f t="shared" si="635"/>
        <v>1033.2</v>
      </c>
      <c r="J2126" s="7">
        <f t="shared" si="627"/>
        <v>2555.9999999999995</v>
      </c>
      <c r="K2126" s="7">
        <f t="shared" si="628"/>
        <v>396.00000000000006</v>
      </c>
      <c r="L2126" s="7">
        <f t="shared" si="629"/>
        <v>1094.4000000000001</v>
      </c>
      <c r="M2126" s="7">
        <f t="shared" si="630"/>
        <v>2552.4</v>
      </c>
      <c r="N2126" s="7">
        <v>0</v>
      </c>
      <c r="O2126" s="7">
        <f t="shared" si="631"/>
        <v>7632</v>
      </c>
      <c r="P2126" s="7">
        <v>25</v>
      </c>
      <c r="Q2126" s="7">
        <v>0</v>
      </c>
      <c r="R2126" s="7">
        <v>0</v>
      </c>
      <c r="S2126" s="7">
        <v>0</v>
      </c>
      <c r="T2126" s="7">
        <v>100</v>
      </c>
      <c r="U2126" s="7">
        <f t="shared" si="632"/>
        <v>0</v>
      </c>
      <c r="V2126" s="7">
        <v>0</v>
      </c>
      <c r="W2126" s="7">
        <f t="shared" si="640"/>
        <v>125</v>
      </c>
      <c r="X2126" s="7">
        <f t="shared" si="641"/>
        <v>2127.6000000000004</v>
      </c>
      <c r="Y2126" s="7">
        <f t="shared" si="638"/>
        <v>5108.3999999999996</v>
      </c>
      <c r="Z2126" s="7">
        <f t="shared" si="633"/>
        <v>33747.4</v>
      </c>
      <c r="AA2126" s="7" t="s">
        <v>227</v>
      </c>
      <c r="AB2126" s="7">
        <v>2022</v>
      </c>
    </row>
    <row r="2127" spans="1:28" x14ac:dyDescent="0.25">
      <c r="A2127" s="7">
        <v>59</v>
      </c>
      <c r="B2127" s="7" t="s">
        <v>177</v>
      </c>
      <c r="C2127" s="7" t="s">
        <v>102</v>
      </c>
      <c r="D2127" s="7" t="s">
        <v>22</v>
      </c>
      <c r="E2127" s="7" t="s">
        <v>26</v>
      </c>
      <c r="F2127" s="7" t="s">
        <v>100</v>
      </c>
      <c r="G2127" s="7">
        <v>36000</v>
      </c>
      <c r="H2127" s="7">
        <f t="shared" si="634"/>
        <v>33872.400000000001</v>
      </c>
      <c r="I2127" s="7">
        <f t="shared" si="635"/>
        <v>1033.2</v>
      </c>
      <c r="J2127" s="7">
        <f t="shared" si="627"/>
        <v>2555.9999999999995</v>
      </c>
      <c r="K2127" s="7">
        <f t="shared" si="628"/>
        <v>396.00000000000006</v>
      </c>
      <c r="L2127" s="7">
        <f t="shared" si="629"/>
        <v>1094.4000000000001</v>
      </c>
      <c r="M2127" s="7">
        <f t="shared" si="630"/>
        <v>2552.4</v>
      </c>
      <c r="N2127" s="7">
        <v>0</v>
      </c>
      <c r="O2127" s="7">
        <f t="shared" si="631"/>
        <v>7632</v>
      </c>
      <c r="P2127" s="7">
        <v>25</v>
      </c>
      <c r="Q2127" s="7">
        <v>0</v>
      </c>
      <c r="R2127" s="7">
        <v>0</v>
      </c>
      <c r="S2127" s="7">
        <v>0</v>
      </c>
      <c r="T2127" s="7">
        <v>100</v>
      </c>
      <c r="U2127" s="7">
        <f t="shared" si="632"/>
        <v>0</v>
      </c>
      <c r="V2127" s="7">
        <v>0</v>
      </c>
      <c r="W2127" s="7">
        <f t="shared" si="640"/>
        <v>125</v>
      </c>
      <c r="X2127" s="7">
        <f t="shared" si="641"/>
        <v>2127.6000000000004</v>
      </c>
      <c r="Y2127" s="7">
        <f t="shared" si="638"/>
        <v>5108.3999999999996</v>
      </c>
      <c r="Z2127" s="7">
        <f t="shared" si="633"/>
        <v>33747.4</v>
      </c>
      <c r="AA2127" s="7" t="s">
        <v>227</v>
      </c>
      <c r="AB2127" s="7">
        <v>2022</v>
      </c>
    </row>
    <row r="2128" spans="1:28" x14ac:dyDescent="0.25">
      <c r="A2128" s="7">
        <v>60</v>
      </c>
      <c r="B2128" s="7" t="s">
        <v>178</v>
      </c>
      <c r="C2128" s="7" t="s">
        <v>103</v>
      </c>
      <c r="D2128" s="7" t="s">
        <v>6</v>
      </c>
      <c r="E2128" s="7" t="s">
        <v>32</v>
      </c>
      <c r="F2128" s="7" t="s">
        <v>100</v>
      </c>
      <c r="G2128" s="7">
        <v>20000</v>
      </c>
      <c r="H2128" s="7">
        <f>+G2128-(I2128+L2128+N2128)</f>
        <v>18818</v>
      </c>
      <c r="I2128" s="7">
        <f t="shared" si="635"/>
        <v>574</v>
      </c>
      <c r="J2128" s="7">
        <f t="shared" si="627"/>
        <v>1419.9999999999998</v>
      </c>
      <c r="K2128" s="7">
        <f t="shared" si="628"/>
        <v>220.00000000000003</v>
      </c>
      <c r="L2128" s="7">
        <f t="shared" si="629"/>
        <v>608</v>
      </c>
      <c r="M2128" s="7">
        <f t="shared" si="630"/>
        <v>1418</v>
      </c>
      <c r="N2128" s="7">
        <v>0</v>
      </c>
      <c r="O2128" s="7">
        <f>+I2128+J2128+K2128+L2128+M2128+N2128</f>
        <v>4240</v>
      </c>
      <c r="P2128" s="7">
        <v>25</v>
      </c>
      <c r="Q2128" s="7">
        <v>0</v>
      </c>
      <c r="R2128" s="7">
        <v>0</v>
      </c>
      <c r="S2128" s="7">
        <v>0</v>
      </c>
      <c r="T2128" s="7">
        <v>100</v>
      </c>
      <c r="U2128" s="7">
        <f t="shared" si="632"/>
        <v>0</v>
      </c>
      <c r="V2128" s="7">
        <v>0</v>
      </c>
      <c r="W2128" s="7">
        <f t="shared" si="640"/>
        <v>125</v>
      </c>
      <c r="X2128" s="7">
        <f>+I2128+L2128+N2128</f>
        <v>1182</v>
      </c>
      <c r="Y2128" s="7">
        <f t="shared" si="638"/>
        <v>2838</v>
      </c>
      <c r="Z2128" s="7">
        <f t="shared" si="633"/>
        <v>18693</v>
      </c>
      <c r="AA2128" s="7" t="s">
        <v>227</v>
      </c>
      <c r="AB2128" s="7">
        <v>2022</v>
      </c>
    </row>
    <row r="2129" spans="1:28" x14ac:dyDescent="0.25">
      <c r="A2129" s="7">
        <v>61</v>
      </c>
      <c r="B2129" s="7" t="s">
        <v>817</v>
      </c>
      <c r="C2129" s="7" t="s">
        <v>102</v>
      </c>
      <c r="D2129" s="7" t="s">
        <v>793</v>
      </c>
      <c r="E2129" s="7" t="s">
        <v>33</v>
      </c>
      <c r="F2129" s="7" t="s">
        <v>100</v>
      </c>
      <c r="G2129" s="7">
        <v>30000</v>
      </c>
      <c r="H2129" s="7">
        <f t="shared" si="634"/>
        <v>28227</v>
      </c>
      <c r="I2129" s="7">
        <f t="shared" si="635"/>
        <v>861</v>
      </c>
      <c r="J2129" s="7">
        <f t="shared" si="627"/>
        <v>2130</v>
      </c>
      <c r="K2129" s="7">
        <f t="shared" si="628"/>
        <v>330.00000000000006</v>
      </c>
      <c r="L2129" s="7">
        <f t="shared" si="629"/>
        <v>912</v>
      </c>
      <c r="M2129" s="7">
        <f t="shared" si="630"/>
        <v>2127</v>
      </c>
      <c r="N2129" s="7">
        <v>0</v>
      </c>
      <c r="O2129" s="7">
        <f t="shared" ref="O2129:O2162" si="642">+I2129+J2129+K2129+L2129+M2129+N2129</f>
        <v>6360</v>
      </c>
      <c r="P2129" s="7">
        <v>25</v>
      </c>
      <c r="Q2129" s="7">
        <v>0</v>
      </c>
      <c r="R2129" s="7">
        <v>0</v>
      </c>
      <c r="S2129" s="7">
        <v>0</v>
      </c>
      <c r="T2129" s="7">
        <v>100</v>
      </c>
      <c r="U2129" s="7">
        <f t="shared" si="632"/>
        <v>0</v>
      </c>
      <c r="V2129" s="7">
        <v>0</v>
      </c>
      <c r="W2129" s="7">
        <f t="shared" si="640"/>
        <v>125</v>
      </c>
      <c r="X2129" s="7">
        <f t="shared" ref="X2129:X2139" si="643">+I2129+L2129+N2129</f>
        <v>1773</v>
      </c>
      <c r="Y2129" s="7">
        <f t="shared" si="638"/>
        <v>4257</v>
      </c>
      <c r="Z2129" s="7">
        <f t="shared" si="633"/>
        <v>28102</v>
      </c>
      <c r="AA2129" s="7" t="s">
        <v>227</v>
      </c>
      <c r="AB2129" s="7">
        <v>2022</v>
      </c>
    </row>
    <row r="2130" spans="1:28" x14ac:dyDescent="0.25">
      <c r="A2130" s="7">
        <v>62</v>
      </c>
      <c r="B2130" s="7" t="s">
        <v>818</v>
      </c>
      <c r="C2130" s="7" t="s">
        <v>102</v>
      </c>
      <c r="D2130" s="7" t="s">
        <v>793</v>
      </c>
      <c r="E2130" s="7" t="s">
        <v>32</v>
      </c>
      <c r="F2130" s="7" t="s">
        <v>100</v>
      </c>
      <c r="G2130" s="7">
        <v>15000</v>
      </c>
      <c r="H2130" s="7">
        <f t="shared" si="634"/>
        <v>14113.5</v>
      </c>
      <c r="I2130" s="7">
        <f t="shared" si="635"/>
        <v>430.5</v>
      </c>
      <c r="J2130" s="7">
        <f t="shared" si="627"/>
        <v>1065</v>
      </c>
      <c r="K2130" s="7">
        <f t="shared" si="628"/>
        <v>165.00000000000003</v>
      </c>
      <c r="L2130" s="7">
        <f t="shared" si="629"/>
        <v>456</v>
      </c>
      <c r="M2130" s="7">
        <f t="shared" si="630"/>
        <v>1063.5</v>
      </c>
      <c r="N2130" s="7">
        <v>0</v>
      </c>
      <c r="O2130" s="7">
        <f t="shared" si="642"/>
        <v>3180</v>
      </c>
      <c r="P2130" s="7">
        <v>25</v>
      </c>
      <c r="Q2130" s="7">
        <v>0</v>
      </c>
      <c r="R2130" s="7">
        <v>0</v>
      </c>
      <c r="S2130" s="7">
        <v>0</v>
      </c>
      <c r="T2130" s="7">
        <v>100</v>
      </c>
      <c r="U2130" s="7">
        <f t="shared" si="632"/>
        <v>0</v>
      </c>
      <c r="V2130" s="7">
        <v>0</v>
      </c>
      <c r="W2130" s="7">
        <f t="shared" si="640"/>
        <v>125</v>
      </c>
      <c r="X2130" s="7">
        <f t="shared" si="643"/>
        <v>886.5</v>
      </c>
      <c r="Y2130" s="7">
        <f t="shared" si="638"/>
        <v>2128.5</v>
      </c>
      <c r="Z2130" s="7">
        <f t="shared" si="633"/>
        <v>13988.5</v>
      </c>
      <c r="AA2130" s="7" t="s">
        <v>227</v>
      </c>
      <c r="AB2130" s="7">
        <v>2022</v>
      </c>
    </row>
    <row r="2131" spans="1:28" x14ac:dyDescent="0.25">
      <c r="A2131" s="7">
        <v>63</v>
      </c>
      <c r="B2131" s="7" t="s">
        <v>819</v>
      </c>
      <c r="C2131" s="7" t="s">
        <v>103</v>
      </c>
      <c r="D2131" s="7" t="s">
        <v>6</v>
      </c>
      <c r="E2131" s="7" t="s">
        <v>32</v>
      </c>
      <c r="F2131" s="7" t="s">
        <v>100</v>
      </c>
      <c r="G2131" s="7">
        <v>30000</v>
      </c>
      <c r="H2131" s="7">
        <f>+G2131-(I2131+L2131+N2131)</f>
        <v>28227</v>
      </c>
      <c r="I2131" s="7">
        <f t="shared" si="635"/>
        <v>861</v>
      </c>
      <c r="J2131" s="7">
        <f t="shared" si="627"/>
        <v>2130</v>
      </c>
      <c r="K2131" s="7">
        <f t="shared" si="628"/>
        <v>330.00000000000006</v>
      </c>
      <c r="L2131" s="7">
        <f t="shared" si="629"/>
        <v>912</v>
      </c>
      <c r="M2131" s="7">
        <f t="shared" si="630"/>
        <v>2127</v>
      </c>
      <c r="N2131" s="7">
        <v>0</v>
      </c>
      <c r="O2131" s="7">
        <f t="shared" si="642"/>
        <v>6360</v>
      </c>
      <c r="P2131" s="7">
        <v>25</v>
      </c>
      <c r="Q2131" s="7">
        <v>0</v>
      </c>
      <c r="R2131" s="7">
        <v>0</v>
      </c>
      <c r="S2131" s="7">
        <v>0</v>
      </c>
      <c r="T2131" s="7">
        <v>100</v>
      </c>
      <c r="U2131" s="7">
        <f t="shared" si="632"/>
        <v>0</v>
      </c>
      <c r="V2131" s="7">
        <v>0</v>
      </c>
      <c r="W2131" s="7">
        <f t="shared" si="640"/>
        <v>125</v>
      </c>
      <c r="X2131" s="7">
        <f t="shared" si="643"/>
        <v>1773</v>
      </c>
      <c r="Y2131" s="7">
        <f t="shared" si="638"/>
        <v>4257</v>
      </c>
      <c r="Z2131" s="7">
        <f t="shared" si="633"/>
        <v>28102</v>
      </c>
      <c r="AA2131" s="7" t="s">
        <v>227</v>
      </c>
      <c r="AB2131" s="7">
        <v>2022</v>
      </c>
    </row>
    <row r="2132" spans="1:28" x14ac:dyDescent="0.25">
      <c r="A2132" s="7">
        <v>64</v>
      </c>
      <c r="B2132" s="7" t="s">
        <v>820</v>
      </c>
      <c r="C2132" s="7" t="s">
        <v>102</v>
      </c>
      <c r="D2132" s="7" t="s">
        <v>821</v>
      </c>
      <c r="E2132" s="7" t="s">
        <v>32</v>
      </c>
      <c r="F2132" s="7" t="s">
        <v>100</v>
      </c>
      <c r="G2132" s="7">
        <v>30000</v>
      </c>
      <c r="H2132" s="7">
        <f t="shared" si="634"/>
        <v>28227</v>
      </c>
      <c r="I2132" s="7">
        <f t="shared" si="635"/>
        <v>861</v>
      </c>
      <c r="J2132" s="7">
        <f t="shared" si="627"/>
        <v>2130</v>
      </c>
      <c r="K2132" s="7">
        <f t="shared" si="628"/>
        <v>330.00000000000006</v>
      </c>
      <c r="L2132" s="7">
        <f t="shared" si="629"/>
        <v>912</v>
      </c>
      <c r="M2132" s="7">
        <f t="shared" si="630"/>
        <v>2127</v>
      </c>
      <c r="N2132" s="7">
        <v>0</v>
      </c>
      <c r="O2132" s="7">
        <f t="shared" si="642"/>
        <v>6360</v>
      </c>
      <c r="P2132" s="7">
        <v>25</v>
      </c>
      <c r="Q2132" s="7">
        <v>0</v>
      </c>
      <c r="R2132" s="7">
        <v>0</v>
      </c>
      <c r="S2132" s="7">
        <v>0</v>
      </c>
      <c r="T2132" s="7">
        <v>100</v>
      </c>
      <c r="U2132" s="7">
        <f t="shared" si="632"/>
        <v>0</v>
      </c>
      <c r="V2132" s="7">
        <v>0</v>
      </c>
      <c r="W2132" s="7">
        <f t="shared" si="640"/>
        <v>125</v>
      </c>
      <c r="X2132" s="7">
        <f t="shared" si="643"/>
        <v>1773</v>
      </c>
      <c r="Y2132" s="7">
        <f t="shared" si="638"/>
        <v>4257</v>
      </c>
      <c r="Z2132" s="7">
        <f t="shared" si="633"/>
        <v>28102</v>
      </c>
      <c r="AA2132" s="7" t="s">
        <v>227</v>
      </c>
      <c r="AB2132" s="7">
        <v>2022</v>
      </c>
    </row>
    <row r="2133" spans="1:28" x14ac:dyDescent="0.25">
      <c r="A2133" s="7">
        <v>65</v>
      </c>
      <c r="B2133" s="7" t="s">
        <v>822</v>
      </c>
      <c r="C2133" s="7" t="s">
        <v>103</v>
      </c>
      <c r="D2133" s="7" t="s">
        <v>12</v>
      </c>
      <c r="E2133" s="7" t="s">
        <v>32</v>
      </c>
      <c r="F2133" s="7" t="s">
        <v>100</v>
      </c>
      <c r="G2133" s="7">
        <v>46000</v>
      </c>
      <c r="H2133" s="7">
        <f t="shared" si="634"/>
        <v>43281.4</v>
      </c>
      <c r="I2133" s="7">
        <f t="shared" si="635"/>
        <v>1320.2</v>
      </c>
      <c r="J2133" s="7">
        <f t="shared" si="627"/>
        <v>3265.9999999999995</v>
      </c>
      <c r="K2133" s="7">
        <f t="shared" si="628"/>
        <v>506.00000000000006</v>
      </c>
      <c r="L2133" s="7">
        <f t="shared" si="629"/>
        <v>1398.4</v>
      </c>
      <c r="M2133" s="7">
        <f t="shared" si="630"/>
        <v>3261.4</v>
      </c>
      <c r="N2133" s="7">
        <v>0</v>
      </c>
      <c r="O2133" s="7">
        <f t="shared" si="642"/>
        <v>9752</v>
      </c>
      <c r="P2133" s="7">
        <v>25</v>
      </c>
      <c r="Q2133" s="7">
        <v>0</v>
      </c>
      <c r="R2133" s="7">
        <v>0</v>
      </c>
      <c r="S2133" s="7">
        <v>0</v>
      </c>
      <c r="T2133" s="7">
        <v>100</v>
      </c>
      <c r="U2133" s="7">
        <f t="shared" si="632"/>
        <v>1289.4598750000005</v>
      </c>
      <c r="V2133" s="7">
        <v>0</v>
      </c>
      <c r="W2133" s="7">
        <f t="shared" si="640"/>
        <v>1414.4598750000005</v>
      </c>
      <c r="X2133" s="7">
        <f t="shared" si="643"/>
        <v>2718.6000000000004</v>
      </c>
      <c r="Y2133" s="7">
        <f t="shared" si="638"/>
        <v>6527.4</v>
      </c>
      <c r="Z2133" s="7">
        <f t="shared" si="633"/>
        <v>41866.940125000001</v>
      </c>
      <c r="AA2133" s="7" t="s">
        <v>227</v>
      </c>
      <c r="AB2133" s="7">
        <v>2022</v>
      </c>
    </row>
    <row r="2134" spans="1:28" x14ac:dyDescent="0.25">
      <c r="A2134" s="7">
        <v>66</v>
      </c>
      <c r="B2134" s="7" t="s">
        <v>823</v>
      </c>
      <c r="C2134" s="7" t="s">
        <v>102</v>
      </c>
      <c r="D2134" s="7" t="s">
        <v>94</v>
      </c>
      <c r="E2134" s="7" t="s">
        <v>32</v>
      </c>
      <c r="F2134" s="7" t="s">
        <v>100</v>
      </c>
      <c r="G2134" s="7">
        <v>30000</v>
      </c>
      <c r="H2134" s="7">
        <f t="shared" si="634"/>
        <v>28227</v>
      </c>
      <c r="I2134" s="7">
        <f t="shared" si="635"/>
        <v>861</v>
      </c>
      <c r="J2134" s="7">
        <f t="shared" ref="J2134:J2162" si="644">IF(G2134&lt;=325250,G2134*7.1%,23092.75)</f>
        <v>2130</v>
      </c>
      <c r="K2134" s="7">
        <f t="shared" ref="K2134:K2162" si="645">IF(G2134&lt;=65050,G2134*1.1%,715.55)</f>
        <v>330.00000000000006</v>
      </c>
      <c r="L2134" s="7">
        <f t="shared" ref="L2134:L2162" si="646">IF(G2134&lt;=162625,G2134*3.04%,4943.8)</f>
        <v>912</v>
      </c>
      <c r="M2134" s="7">
        <f t="shared" ref="M2134:M2162" si="647">IF(G2134&lt;=162625,G2134*7.09%,11530.11)</f>
        <v>2127</v>
      </c>
      <c r="N2134" s="7">
        <v>0</v>
      </c>
      <c r="O2134" s="7">
        <f t="shared" si="642"/>
        <v>6360</v>
      </c>
      <c r="P2134" s="7">
        <v>25</v>
      </c>
      <c r="Q2134" s="7">
        <v>0</v>
      </c>
      <c r="R2134" s="7">
        <v>0</v>
      </c>
      <c r="S2134" s="7">
        <v>0</v>
      </c>
      <c r="T2134" s="7">
        <v>100</v>
      </c>
      <c r="U2134" s="7">
        <f t="shared" ref="U2134:U2162" si="648">IF((H2134*12)&gt;867123.01,(79776+(((H2134*12)-867123.01)*0.25))/12,IF((H2134*12)&gt;624329.01,(31216+(((H2134*12)-624329.01)*0.2))/12,IF((H2134*12)&gt;416220.01,(((H2134*12)-416220.01)*0.15)/12,0)))</f>
        <v>0</v>
      </c>
      <c r="V2134" s="7">
        <v>0</v>
      </c>
      <c r="W2134" s="7">
        <f t="shared" si="640"/>
        <v>125</v>
      </c>
      <c r="X2134" s="7">
        <f t="shared" si="643"/>
        <v>1773</v>
      </c>
      <c r="Y2134" s="7">
        <f t="shared" si="638"/>
        <v>4257</v>
      </c>
      <c r="Z2134" s="7">
        <f t="shared" ref="Z2134:Z2161" si="649">+G2134-(W2134+X2134)</f>
        <v>28102</v>
      </c>
      <c r="AA2134" s="7" t="s">
        <v>227</v>
      </c>
      <c r="AB2134" s="7">
        <v>2022</v>
      </c>
    </row>
    <row r="2135" spans="1:28" x14ac:dyDescent="0.25">
      <c r="A2135" s="7">
        <v>67</v>
      </c>
      <c r="B2135" s="7" t="s">
        <v>824</v>
      </c>
      <c r="C2135" s="7" t="s">
        <v>103</v>
      </c>
      <c r="D2135" s="7" t="s">
        <v>22</v>
      </c>
      <c r="E2135" s="7" t="s">
        <v>32</v>
      </c>
      <c r="F2135" s="7" t="s">
        <v>100</v>
      </c>
      <c r="G2135" s="7">
        <v>36000</v>
      </c>
      <c r="H2135" s="7">
        <f t="shared" ref="H2135:H2162" si="650">+G2135-(I2135+L2135+N2135)</f>
        <v>33872.400000000001</v>
      </c>
      <c r="I2135" s="7">
        <f t="shared" ref="I2135:I2161" si="651">IF(G2135&lt;=325250,G2135*2.87%,9334.68)</f>
        <v>1033.2</v>
      </c>
      <c r="J2135" s="7">
        <f t="shared" si="644"/>
        <v>2555.9999999999995</v>
      </c>
      <c r="K2135" s="7">
        <f t="shared" si="645"/>
        <v>396.00000000000006</v>
      </c>
      <c r="L2135" s="7">
        <f t="shared" si="646"/>
        <v>1094.4000000000001</v>
      </c>
      <c r="M2135" s="7">
        <f t="shared" si="647"/>
        <v>2552.4</v>
      </c>
      <c r="N2135" s="7">
        <v>0</v>
      </c>
      <c r="O2135" s="7">
        <f t="shared" si="642"/>
        <v>7632</v>
      </c>
      <c r="P2135" s="7">
        <v>25</v>
      </c>
      <c r="Q2135" s="7">
        <v>0</v>
      </c>
      <c r="R2135" s="7">
        <v>0</v>
      </c>
      <c r="S2135" s="7">
        <v>0</v>
      </c>
      <c r="T2135" s="7">
        <v>100</v>
      </c>
      <c r="U2135" s="7">
        <f t="shared" si="648"/>
        <v>0</v>
      </c>
      <c r="V2135" s="7">
        <v>0</v>
      </c>
      <c r="W2135" s="7">
        <f t="shared" si="640"/>
        <v>125</v>
      </c>
      <c r="X2135" s="7">
        <f t="shared" si="643"/>
        <v>2127.6000000000004</v>
      </c>
      <c r="Y2135" s="7">
        <f t="shared" si="638"/>
        <v>5108.3999999999996</v>
      </c>
      <c r="Z2135" s="7">
        <f t="shared" si="649"/>
        <v>33747.4</v>
      </c>
      <c r="AA2135" s="7" t="s">
        <v>227</v>
      </c>
      <c r="AB2135" s="7">
        <v>2022</v>
      </c>
    </row>
    <row r="2136" spans="1:28" x14ac:dyDescent="0.25">
      <c r="A2136" s="7">
        <v>68</v>
      </c>
      <c r="B2136" s="7" t="s">
        <v>825</v>
      </c>
      <c r="C2136" s="7" t="s">
        <v>103</v>
      </c>
      <c r="D2136" s="7" t="s">
        <v>793</v>
      </c>
      <c r="E2136" s="7" t="s">
        <v>32</v>
      </c>
      <c r="F2136" s="7" t="s">
        <v>100</v>
      </c>
      <c r="G2136" s="7">
        <v>46000</v>
      </c>
      <c r="H2136" s="7">
        <f t="shared" si="650"/>
        <v>43281.4</v>
      </c>
      <c r="I2136" s="7">
        <f t="shared" si="651"/>
        <v>1320.2</v>
      </c>
      <c r="J2136" s="7">
        <f t="shared" si="644"/>
        <v>3265.9999999999995</v>
      </c>
      <c r="K2136" s="7">
        <f t="shared" si="645"/>
        <v>506.00000000000006</v>
      </c>
      <c r="L2136" s="7">
        <f t="shared" si="646"/>
        <v>1398.4</v>
      </c>
      <c r="M2136" s="7">
        <f t="shared" si="647"/>
        <v>3261.4</v>
      </c>
      <c r="N2136" s="7">
        <v>0</v>
      </c>
      <c r="O2136" s="7">
        <f t="shared" si="642"/>
        <v>9752</v>
      </c>
      <c r="P2136" s="7">
        <v>25</v>
      </c>
      <c r="Q2136" s="7">
        <v>0</v>
      </c>
      <c r="R2136" s="7">
        <v>0</v>
      </c>
      <c r="S2136" s="7">
        <v>0</v>
      </c>
      <c r="T2136" s="7">
        <v>100</v>
      </c>
      <c r="U2136" s="7">
        <f t="shared" si="648"/>
        <v>1289.4598750000005</v>
      </c>
      <c r="V2136" s="7">
        <v>0</v>
      </c>
      <c r="W2136" s="7">
        <f t="shared" si="640"/>
        <v>1414.4598750000005</v>
      </c>
      <c r="X2136" s="7">
        <f t="shared" si="643"/>
        <v>2718.6000000000004</v>
      </c>
      <c r="Y2136" s="7">
        <f t="shared" si="638"/>
        <v>6527.4</v>
      </c>
      <c r="Z2136" s="7">
        <f t="shared" si="649"/>
        <v>41866.940125000001</v>
      </c>
      <c r="AA2136" s="7" t="s">
        <v>227</v>
      </c>
      <c r="AB2136" s="7">
        <v>2022</v>
      </c>
    </row>
    <row r="2137" spans="1:28" x14ac:dyDescent="0.25">
      <c r="A2137" s="7">
        <v>69</v>
      </c>
      <c r="B2137" s="7" t="s">
        <v>179</v>
      </c>
      <c r="C2137" s="7" t="s">
        <v>103</v>
      </c>
      <c r="D2137" s="7" t="s">
        <v>800</v>
      </c>
      <c r="E2137" s="7" t="s">
        <v>32</v>
      </c>
      <c r="F2137" s="7" t="s">
        <v>100</v>
      </c>
      <c r="G2137" s="7">
        <v>30000</v>
      </c>
      <c r="H2137" s="7">
        <f t="shared" si="650"/>
        <v>28227</v>
      </c>
      <c r="I2137" s="7">
        <f t="shared" si="651"/>
        <v>861</v>
      </c>
      <c r="J2137" s="7">
        <f t="shared" si="644"/>
        <v>2130</v>
      </c>
      <c r="K2137" s="7">
        <f t="shared" si="645"/>
        <v>330.00000000000006</v>
      </c>
      <c r="L2137" s="7">
        <f t="shared" si="646"/>
        <v>912</v>
      </c>
      <c r="M2137" s="7">
        <f t="shared" si="647"/>
        <v>2127</v>
      </c>
      <c r="N2137" s="7">
        <v>0</v>
      </c>
      <c r="O2137" s="7">
        <f t="shared" si="642"/>
        <v>6360</v>
      </c>
      <c r="P2137" s="7">
        <v>25</v>
      </c>
      <c r="Q2137" s="7">
        <v>1000</v>
      </c>
      <c r="R2137" s="7">
        <v>0</v>
      </c>
      <c r="S2137" s="7">
        <v>0</v>
      </c>
      <c r="T2137" s="7">
        <v>100</v>
      </c>
      <c r="U2137" s="7">
        <f t="shared" si="648"/>
        <v>0</v>
      </c>
      <c r="V2137" s="7">
        <v>0</v>
      </c>
      <c r="W2137" s="7">
        <f t="shared" si="640"/>
        <v>1125</v>
      </c>
      <c r="X2137" s="7">
        <f t="shared" si="643"/>
        <v>1773</v>
      </c>
      <c r="Y2137" s="7">
        <f t="shared" si="638"/>
        <v>4257</v>
      </c>
      <c r="Z2137" s="7">
        <f t="shared" si="649"/>
        <v>27102</v>
      </c>
      <c r="AA2137" s="7" t="s">
        <v>227</v>
      </c>
      <c r="AB2137" s="7">
        <v>2022</v>
      </c>
    </row>
    <row r="2138" spans="1:28" x14ac:dyDescent="0.25">
      <c r="A2138" s="7">
        <v>70</v>
      </c>
      <c r="B2138" s="7" t="s">
        <v>180</v>
      </c>
      <c r="C2138" s="7" t="s">
        <v>103</v>
      </c>
      <c r="D2138" s="7" t="s">
        <v>22</v>
      </c>
      <c r="E2138" s="7" t="s">
        <v>32</v>
      </c>
      <c r="F2138" s="7" t="s">
        <v>100</v>
      </c>
      <c r="G2138" s="7">
        <v>36000</v>
      </c>
      <c r="H2138" s="7">
        <f t="shared" si="650"/>
        <v>32522.28</v>
      </c>
      <c r="I2138" s="7">
        <f t="shared" si="651"/>
        <v>1033.2</v>
      </c>
      <c r="J2138" s="7">
        <f t="shared" si="644"/>
        <v>2555.9999999999995</v>
      </c>
      <c r="K2138" s="7">
        <f t="shared" si="645"/>
        <v>396.00000000000006</v>
      </c>
      <c r="L2138" s="7">
        <f t="shared" si="646"/>
        <v>1094.4000000000001</v>
      </c>
      <c r="M2138" s="7">
        <f t="shared" si="647"/>
        <v>2552.4</v>
      </c>
      <c r="N2138" s="7">
        <v>1350.12</v>
      </c>
      <c r="O2138" s="7">
        <f t="shared" si="642"/>
        <v>8982.119999999999</v>
      </c>
      <c r="P2138" s="7">
        <v>25</v>
      </c>
      <c r="Q2138" s="7">
        <v>0</v>
      </c>
      <c r="R2138" s="7">
        <v>902.7</v>
      </c>
      <c r="S2138" s="7">
        <v>0</v>
      </c>
      <c r="T2138" s="7">
        <v>100</v>
      </c>
      <c r="U2138" s="7">
        <f t="shared" si="648"/>
        <v>0</v>
      </c>
      <c r="V2138" s="7">
        <v>0</v>
      </c>
      <c r="W2138" s="7">
        <f t="shared" si="640"/>
        <v>1027.7</v>
      </c>
      <c r="X2138" s="7">
        <f t="shared" si="643"/>
        <v>3477.7200000000003</v>
      </c>
      <c r="Y2138" s="7">
        <f t="shared" si="638"/>
        <v>5108.3999999999996</v>
      </c>
      <c r="Z2138" s="7">
        <f t="shared" si="649"/>
        <v>31494.58</v>
      </c>
      <c r="AA2138" s="7" t="s">
        <v>227</v>
      </c>
      <c r="AB2138" s="7">
        <v>2022</v>
      </c>
    </row>
    <row r="2139" spans="1:28" x14ac:dyDescent="0.25">
      <c r="A2139" s="7">
        <v>71</v>
      </c>
      <c r="B2139" s="7" t="s">
        <v>181</v>
      </c>
      <c r="C2139" s="7" t="s">
        <v>103</v>
      </c>
      <c r="D2139" s="7" t="s">
        <v>6</v>
      </c>
      <c r="E2139" s="7" t="s">
        <v>52</v>
      </c>
      <c r="F2139" s="7" t="s">
        <v>100</v>
      </c>
      <c r="G2139" s="7">
        <v>36000</v>
      </c>
      <c r="H2139" s="7">
        <f t="shared" si="650"/>
        <v>33872.400000000001</v>
      </c>
      <c r="I2139" s="7">
        <f t="shared" si="651"/>
        <v>1033.2</v>
      </c>
      <c r="J2139" s="7">
        <f t="shared" si="644"/>
        <v>2555.9999999999995</v>
      </c>
      <c r="K2139" s="7">
        <f t="shared" si="645"/>
        <v>396.00000000000006</v>
      </c>
      <c r="L2139" s="7">
        <f t="shared" si="646"/>
        <v>1094.4000000000001</v>
      </c>
      <c r="M2139" s="7">
        <f t="shared" si="647"/>
        <v>2552.4</v>
      </c>
      <c r="N2139" s="7">
        <v>0</v>
      </c>
      <c r="O2139" s="7">
        <f t="shared" si="642"/>
        <v>7632</v>
      </c>
      <c r="P2139" s="7">
        <v>25</v>
      </c>
      <c r="Q2139" s="7">
        <v>0</v>
      </c>
      <c r="R2139" s="7">
        <v>50.15</v>
      </c>
      <c r="S2139" s="7">
        <v>0</v>
      </c>
      <c r="T2139" s="7">
        <v>100</v>
      </c>
      <c r="U2139" s="7">
        <f t="shared" si="648"/>
        <v>0</v>
      </c>
      <c r="V2139" s="7">
        <v>0</v>
      </c>
      <c r="W2139" s="7">
        <f t="shared" si="640"/>
        <v>175.15</v>
      </c>
      <c r="X2139" s="7">
        <f t="shared" si="643"/>
        <v>2127.6000000000004</v>
      </c>
      <c r="Y2139" s="7">
        <f t="shared" si="638"/>
        <v>5108.3999999999996</v>
      </c>
      <c r="Z2139" s="7">
        <f t="shared" si="649"/>
        <v>33697.25</v>
      </c>
      <c r="AA2139" s="7" t="s">
        <v>227</v>
      </c>
      <c r="AB2139" s="7">
        <v>2022</v>
      </c>
    </row>
    <row r="2140" spans="1:28" x14ac:dyDescent="0.25">
      <c r="A2140" s="7">
        <v>72</v>
      </c>
      <c r="B2140" s="7" t="s">
        <v>182</v>
      </c>
      <c r="C2140" s="7" t="s">
        <v>103</v>
      </c>
      <c r="D2140" s="7" t="s">
        <v>94</v>
      </c>
      <c r="E2140" s="7" t="s">
        <v>52</v>
      </c>
      <c r="F2140" s="7" t="s">
        <v>100</v>
      </c>
      <c r="G2140" s="7">
        <v>20000</v>
      </c>
      <c r="H2140" s="7">
        <f t="shared" si="650"/>
        <v>18818</v>
      </c>
      <c r="I2140" s="7">
        <f t="shared" si="651"/>
        <v>574</v>
      </c>
      <c r="J2140" s="7">
        <f t="shared" si="644"/>
        <v>1419.9999999999998</v>
      </c>
      <c r="K2140" s="7">
        <f t="shared" si="645"/>
        <v>220.00000000000003</v>
      </c>
      <c r="L2140" s="7">
        <f t="shared" si="646"/>
        <v>608</v>
      </c>
      <c r="M2140" s="7">
        <f t="shared" si="647"/>
        <v>1418</v>
      </c>
      <c r="N2140" s="7">
        <v>0</v>
      </c>
      <c r="O2140" s="7">
        <f t="shared" si="642"/>
        <v>4240</v>
      </c>
      <c r="P2140" s="7">
        <v>25</v>
      </c>
      <c r="Q2140" s="7">
        <v>0</v>
      </c>
      <c r="R2140" s="7">
        <v>0</v>
      </c>
      <c r="S2140" s="7">
        <v>0</v>
      </c>
      <c r="T2140" s="7">
        <v>100</v>
      </c>
      <c r="U2140" s="7">
        <f t="shared" si="648"/>
        <v>0</v>
      </c>
      <c r="V2140" s="7">
        <v>0</v>
      </c>
      <c r="W2140" s="7">
        <f t="shared" si="640"/>
        <v>125</v>
      </c>
      <c r="X2140" s="7">
        <v>1182</v>
      </c>
      <c r="Y2140" s="7">
        <f t="shared" si="638"/>
        <v>2838</v>
      </c>
      <c r="Z2140" s="7">
        <f t="shared" si="649"/>
        <v>18693</v>
      </c>
      <c r="AA2140" s="7" t="s">
        <v>227</v>
      </c>
      <c r="AB2140" s="7">
        <v>2022</v>
      </c>
    </row>
    <row r="2141" spans="1:28" x14ac:dyDescent="0.25">
      <c r="A2141" s="7">
        <v>73</v>
      </c>
      <c r="B2141" s="7" t="s">
        <v>183</v>
      </c>
      <c r="C2141" s="7" t="s">
        <v>103</v>
      </c>
      <c r="D2141" s="7" t="s">
        <v>22</v>
      </c>
      <c r="E2141" s="7" t="s">
        <v>52</v>
      </c>
      <c r="F2141" s="7" t="s">
        <v>100</v>
      </c>
      <c r="G2141" s="7">
        <v>36000</v>
      </c>
      <c r="H2141" s="7">
        <f t="shared" si="650"/>
        <v>33872.400000000001</v>
      </c>
      <c r="I2141" s="7">
        <f t="shared" si="651"/>
        <v>1033.2</v>
      </c>
      <c r="J2141" s="7">
        <f t="shared" si="644"/>
        <v>2555.9999999999995</v>
      </c>
      <c r="K2141" s="7">
        <f t="shared" si="645"/>
        <v>396.00000000000006</v>
      </c>
      <c r="L2141" s="7">
        <f t="shared" si="646"/>
        <v>1094.4000000000001</v>
      </c>
      <c r="M2141" s="7">
        <f t="shared" si="647"/>
        <v>2552.4</v>
      </c>
      <c r="N2141" s="7">
        <v>0</v>
      </c>
      <c r="O2141" s="7">
        <f t="shared" si="642"/>
        <v>7632</v>
      </c>
      <c r="P2141" s="7">
        <v>25</v>
      </c>
      <c r="Q2141" s="7">
        <v>0</v>
      </c>
      <c r="R2141" s="7">
        <v>852.55</v>
      </c>
      <c r="S2141" s="7">
        <v>1270</v>
      </c>
      <c r="T2141" s="7">
        <v>100</v>
      </c>
      <c r="U2141" s="7">
        <f t="shared" si="648"/>
        <v>0</v>
      </c>
      <c r="V2141" s="7">
        <v>0</v>
      </c>
      <c r="W2141" s="7">
        <f t="shared" si="640"/>
        <v>2247.5500000000002</v>
      </c>
      <c r="X2141" s="7">
        <f t="shared" ref="X2141:X2147" si="652">+I2141+L2141+N2141</f>
        <v>2127.6000000000004</v>
      </c>
      <c r="Y2141" s="7">
        <f t="shared" si="638"/>
        <v>5108.3999999999996</v>
      </c>
      <c r="Z2141" s="7">
        <f t="shared" si="649"/>
        <v>31624.85</v>
      </c>
      <c r="AA2141" s="7" t="s">
        <v>227</v>
      </c>
      <c r="AB2141" s="7">
        <v>2022</v>
      </c>
    </row>
    <row r="2142" spans="1:28" x14ac:dyDescent="0.25">
      <c r="A2142" s="7">
        <v>74</v>
      </c>
      <c r="B2142" s="7" t="s">
        <v>185</v>
      </c>
      <c r="C2142" s="7" t="s">
        <v>103</v>
      </c>
      <c r="D2142" s="7" t="s">
        <v>22</v>
      </c>
      <c r="E2142" s="7" t="s">
        <v>789</v>
      </c>
      <c r="F2142" s="7" t="s">
        <v>100</v>
      </c>
      <c r="G2142" s="7">
        <v>46000</v>
      </c>
      <c r="H2142" s="7">
        <f t="shared" si="650"/>
        <v>43281.4</v>
      </c>
      <c r="I2142" s="7">
        <f t="shared" si="651"/>
        <v>1320.2</v>
      </c>
      <c r="J2142" s="7">
        <f t="shared" si="644"/>
        <v>3265.9999999999995</v>
      </c>
      <c r="K2142" s="7">
        <f t="shared" si="645"/>
        <v>506.00000000000006</v>
      </c>
      <c r="L2142" s="7">
        <f t="shared" si="646"/>
        <v>1398.4</v>
      </c>
      <c r="M2142" s="7">
        <f t="shared" si="647"/>
        <v>3261.4</v>
      </c>
      <c r="N2142" s="7">
        <v>0</v>
      </c>
      <c r="O2142" s="7">
        <f t="shared" si="642"/>
        <v>9752</v>
      </c>
      <c r="P2142" s="7">
        <v>25</v>
      </c>
      <c r="Q2142" s="7">
        <v>200</v>
      </c>
      <c r="R2142" s="7">
        <v>0</v>
      </c>
      <c r="S2142" s="7">
        <v>0</v>
      </c>
      <c r="T2142" s="7">
        <v>100</v>
      </c>
      <c r="U2142" s="7">
        <f t="shared" si="648"/>
        <v>1289.4598750000005</v>
      </c>
      <c r="V2142" s="7">
        <v>0</v>
      </c>
      <c r="W2142" s="7">
        <f t="shared" si="640"/>
        <v>1614.4598750000005</v>
      </c>
      <c r="X2142" s="7">
        <f t="shared" si="652"/>
        <v>2718.6000000000004</v>
      </c>
      <c r="Y2142" s="7">
        <f t="shared" si="638"/>
        <v>6527.4</v>
      </c>
      <c r="Z2142" s="7">
        <f t="shared" si="649"/>
        <v>41666.940125000001</v>
      </c>
      <c r="AA2142" s="7" t="s">
        <v>227</v>
      </c>
      <c r="AB2142" s="7">
        <v>2022</v>
      </c>
    </row>
    <row r="2143" spans="1:28" x14ac:dyDescent="0.25">
      <c r="A2143" s="7">
        <v>75</v>
      </c>
      <c r="B2143" s="7" t="s">
        <v>186</v>
      </c>
      <c r="C2143" s="7" t="s">
        <v>102</v>
      </c>
      <c r="D2143" s="7" t="s">
        <v>17</v>
      </c>
      <c r="E2143" s="7" t="s">
        <v>42</v>
      </c>
      <c r="F2143" s="7" t="s">
        <v>100</v>
      </c>
      <c r="G2143" s="7">
        <v>36000</v>
      </c>
      <c r="H2143" s="7">
        <f t="shared" si="650"/>
        <v>33872.400000000001</v>
      </c>
      <c r="I2143" s="7">
        <f t="shared" si="651"/>
        <v>1033.2</v>
      </c>
      <c r="J2143" s="7">
        <f t="shared" si="644"/>
        <v>2555.9999999999995</v>
      </c>
      <c r="K2143" s="7">
        <f t="shared" si="645"/>
        <v>396.00000000000006</v>
      </c>
      <c r="L2143" s="7">
        <f t="shared" si="646"/>
        <v>1094.4000000000001</v>
      </c>
      <c r="M2143" s="7">
        <f t="shared" si="647"/>
        <v>2552.4</v>
      </c>
      <c r="N2143" s="7">
        <v>0</v>
      </c>
      <c r="O2143" s="7">
        <f t="shared" si="642"/>
        <v>7632</v>
      </c>
      <c r="P2143" s="7">
        <v>25</v>
      </c>
      <c r="Q2143" s="7">
        <v>0</v>
      </c>
      <c r="R2143" s="7">
        <v>50.15</v>
      </c>
      <c r="S2143" s="7">
        <v>0</v>
      </c>
      <c r="T2143" s="7">
        <v>100</v>
      </c>
      <c r="U2143" s="7">
        <f t="shared" si="648"/>
        <v>0</v>
      </c>
      <c r="V2143" s="7">
        <v>0</v>
      </c>
      <c r="W2143" s="7">
        <f t="shared" si="640"/>
        <v>175.15</v>
      </c>
      <c r="X2143" s="7">
        <f t="shared" si="652"/>
        <v>2127.6000000000004</v>
      </c>
      <c r="Y2143" s="7">
        <f t="shared" si="638"/>
        <v>5108.3999999999996</v>
      </c>
      <c r="Z2143" s="7">
        <f t="shared" si="649"/>
        <v>33697.25</v>
      </c>
      <c r="AA2143" s="7" t="s">
        <v>227</v>
      </c>
      <c r="AB2143" s="7">
        <v>2022</v>
      </c>
    </row>
    <row r="2144" spans="1:28" x14ac:dyDescent="0.25">
      <c r="A2144" s="7">
        <v>76</v>
      </c>
      <c r="B2144" s="7" t="s">
        <v>188</v>
      </c>
      <c r="C2144" s="7" t="s">
        <v>102</v>
      </c>
      <c r="D2144" s="7" t="s">
        <v>10</v>
      </c>
      <c r="E2144" s="7" t="s">
        <v>33</v>
      </c>
      <c r="F2144" s="7" t="s">
        <v>100</v>
      </c>
      <c r="G2144" s="7">
        <v>36000</v>
      </c>
      <c r="H2144" s="7">
        <f t="shared" si="650"/>
        <v>31172.16</v>
      </c>
      <c r="I2144" s="7">
        <f t="shared" si="651"/>
        <v>1033.2</v>
      </c>
      <c r="J2144" s="7">
        <f t="shared" si="644"/>
        <v>2555.9999999999995</v>
      </c>
      <c r="K2144" s="7">
        <f t="shared" si="645"/>
        <v>396.00000000000006</v>
      </c>
      <c r="L2144" s="7">
        <f t="shared" si="646"/>
        <v>1094.4000000000001</v>
      </c>
      <c r="M2144" s="7">
        <f t="shared" si="647"/>
        <v>2552.4</v>
      </c>
      <c r="N2144" s="7">
        <f>1350.12*2</f>
        <v>2700.24</v>
      </c>
      <c r="O2144" s="7">
        <f t="shared" si="642"/>
        <v>10332.24</v>
      </c>
      <c r="P2144" s="7">
        <v>25</v>
      </c>
      <c r="Q2144" s="7">
        <v>0</v>
      </c>
      <c r="R2144" s="7">
        <v>902.7</v>
      </c>
      <c r="S2144" s="7">
        <v>0</v>
      </c>
      <c r="T2144" s="7">
        <v>100</v>
      </c>
      <c r="U2144" s="7">
        <f t="shared" si="648"/>
        <v>0</v>
      </c>
      <c r="V2144" s="7">
        <v>0</v>
      </c>
      <c r="W2144" s="7">
        <f t="shared" si="640"/>
        <v>1027.7</v>
      </c>
      <c r="X2144" s="7">
        <f t="shared" si="652"/>
        <v>4827.84</v>
      </c>
      <c r="Y2144" s="7">
        <f t="shared" si="638"/>
        <v>5108.3999999999996</v>
      </c>
      <c r="Z2144" s="7">
        <f t="shared" si="649"/>
        <v>30144.46</v>
      </c>
      <c r="AA2144" s="7" t="s">
        <v>227</v>
      </c>
      <c r="AB2144" s="7">
        <v>2022</v>
      </c>
    </row>
    <row r="2145" spans="1:28" x14ac:dyDescent="0.25">
      <c r="A2145" s="7">
        <v>77</v>
      </c>
      <c r="B2145" s="7" t="s">
        <v>190</v>
      </c>
      <c r="C2145" s="7" t="s">
        <v>102</v>
      </c>
      <c r="D2145" s="7" t="s">
        <v>801</v>
      </c>
      <c r="E2145" s="7" t="s">
        <v>38</v>
      </c>
      <c r="F2145" s="7" t="s">
        <v>100</v>
      </c>
      <c r="G2145" s="7">
        <v>36000</v>
      </c>
      <c r="H2145" s="7">
        <f t="shared" si="650"/>
        <v>33872.400000000001</v>
      </c>
      <c r="I2145" s="7">
        <f t="shared" si="651"/>
        <v>1033.2</v>
      </c>
      <c r="J2145" s="7">
        <f t="shared" si="644"/>
        <v>2555.9999999999995</v>
      </c>
      <c r="K2145" s="7">
        <f t="shared" si="645"/>
        <v>396.00000000000006</v>
      </c>
      <c r="L2145" s="7">
        <f t="shared" si="646"/>
        <v>1094.4000000000001</v>
      </c>
      <c r="M2145" s="7">
        <f t="shared" si="647"/>
        <v>2552.4</v>
      </c>
      <c r="N2145" s="7">
        <v>0</v>
      </c>
      <c r="O2145" s="7">
        <f t="shared" si="642"/>
        <v>7632</v>
      </c>
      <c r="P2145" s="7">
        <v>25</v>
      </c>
      <c r="Q2145" s="7">
        <v>6490.89</v>
      </c>
      <c r="R2145" s="7">
        <v>902.7</v>
      </c>
      <c r="S2145" s="7">
        <v>0</v>
      </c>
      <c r="T2145" s="7">
        <v>100</v>
      </c>
      <c r="U2145" s="7">
        <f t="shared" si="648"/>
        <v>0</v>
      </c>
      <c r="V2145" s="7">
        <v>0</v>
      </c>
      <c r="W2145" s="7">
        <f t="shared" si="640"/>
        <v>7518.59</v>
      </c>
      <c r="X2145" s="7">
        <f t="shared" si="652"/>
        <v>2127.6000000000004</v>
      </c>
      <c r="Y2145" s="7">
        <f t="shared" si="638"/>
        <v>5108.3999999999996</v>
      </c>
      <c r="Z2145" s="7">
        <f t="shared" si="649"/>
        <v>26353.809999999998</v>
      </c>
      <c r="AA2145" s="7" t="s">
        <v>227</v>
      </c>
      <c r="AB2145" s="7">
        <v>2022</v>
      </c>
    </row>
    <row r="2146" spans="1:28" x14ac:dyDescent="0.25">
      <c r="A2146" s="7">
        <v>78</v>
      </c>
      <c r="B2146" s="7" t="s">
        <v>802</v>
      </c>
      <c r="C2146" s="7" t="s">
        <v>103</v>
      </c>
      <c r="D2146" s="7" t="s">
        <v>22</v>
      </c>
      <c r="E2146" s="7" t="s">
        <v>54</v>
      </c>
      <c r="F2146" s="7" t="s">
        <v>100</v>
      </c>
      <c r="G2146" s="7">
        <v>30000</v>
      </c>
      <c r="H2146" s="7">
        <f t="shared" si="650"/>
        <v>28227</v>
      </c>
      <c r="I2146" s="7">
        <f t="shared" si="651"/>
        <v>861</v>
      </c>
      <c r="J2146" s="7">
        <f t="shared" si="644"/>
        <v>2130</v>
      </c>
      <c r="K2146" s="7">
        <f t="shared" si="645"/>
        <v>330.00000000000006</v>
      </c>
      <c r="L2146" s="7">
        <f t="shared" si="646"/>
        <v>912</v>
      </c>
      <c r="M2146" s="7">
        <f t="shared" si="647"/>
        <v>2127</v>
      </c>
      <c r="N2146" s="7">
        <v>0</v>
      </c>
      <c r="O2146" s="7">
        <f t="shared" si="642"/>
        <v>6360</v>
      </c>
      <c r="P2146" s="7">
        <v>25</v>
      </c>
      <c r="Q2146" s="7">
        <v>0</v>
      </c>
      <c r="R2146" s="7">
        <v>0</v>
      </c>
      <c r="S2146" s="7">
        <v>0</v>
      </c>
      <c r="T2146" s="7">
        <v>100</v>
      </c>
      <c r="U2146" s="7">
        <f t="shared" si="648"/>
        <v>0</v>
      </c>
      <c r="V2146" s="7">
        <v>0</v>
      </c>
      <c r="W2146" s="7">
        <f t="shared" si="640"/>
        <v>125</v>
      </c>
      <c r="X2146" s="7">
        <f t="shared" si="652"/>
        <v>1773</v>
      </c>
      <c r="Y2146" s="7">
        <f t="shared" si="638"/>
        <v>4257</v>
      </c>
      <c r="Z2146" s="7">
        <f t="shared" si="649"/>
        <v>28102</v>
      </c>
      <c r="AA2146" s="7" t="s">
        <v>227</v>
      </c>
      <c r="AB2146" s="7">
        <v>2022</v>
      </c>
    </row>
    <row r="2147" spans="1:28" x14ac:dyDescent="0.25">
      <c r="A2147" s="7">
        <v>79</v>
      </c>
      <c r="B2147" s="7" t="s">
        <v>193</v>
      </c>
      <c r="C2147" s="7" t="s">
        <v>103</v>
      </c>
      <c r="D2147" s="7" t="s">
        <v>22</v>
      </c>
      <c r="E2147" s="7" t="s">
        <v>54</v>
      </c>
      <c r="F2147" s="7" t="s">
        <v>100</v>
      </c>
      <c r="G2147" s="7">
        <v>30000</v>
      </c>
      <c r="H2147" s="7">
        <f t="shared" si="650"/>
        <v>26876.880000000001</v>
      </c>
      <c r="I2147" s="7">
        <f t="shared" si="651"/>
        <v>861</v>
      </c>
      <c r="J2147" s="7">
        <f t="shared" si="644"/>
        <v>2130</v>
      </c>
      <c r="K2147" s="7">
        <f t="shared" si="645"/>
        <v>330.00000000000006</v>
      </c>
      <c r="L2147" s="7">
        <f t="shared" si="646"/>
        <v>912</v>
      </c>
      <c r="M2147" s="7">
        <f t="shared" si="647"/>
        <v>2127</v>
      </c>
      <c r="N2147" s="7">
        <v>1350.12</v>
      </c>
      <c r="O2147" s="7">
        <f t="shared" si="642"/>
        <v>7710.12</v>
      </c>
      <c r="P2147" s="7">
        <v>25</v>
      </c>
      <c r="Q2147" s="7">
        <v>200</v>
      </c>
      <c r="R2147" s="7">
        <v>0</v>
      </c>
      <c r="S2147" s="7">
        <v>0</v>
      </c>
      <c r="T2147" s="7">
        <v>100</v>
      </c>
      <c r="U2147" s="7">
        <f t="shared" si="648"/>
        <v>0</v>
      </c>
      <c r="V2147" s="7">
        <v>0</v>
      </c>
      <c r="W2147" s="7">
        <f t="shared" si="640"/>
        <v>325</v>
      </c>
      <c r="X2147" s="7">
        <f t="shared" si="652"/>
        <v>3123.12</v>
      </c>
      <c r="Y2147" s="7">
        <f t="shared" si="638"/>
        <v>4257</v>
      </c>
      <c r="Z2147" s="7">
        <f t="shared" si="649"/>
        <v>26551.88</v>
      </c>
      <c r="AA2147" s="7" t="s">
        <v>227</v>
      </c>
      <c r="AB2147" s="7">
        <v>2022</v>
      </c>
    </row>
    <row r="2148" spans="1:28" x14ac:dyDescent="0.25">
      <c r="A2148" s="7">
        <v>80</v>
      </c>
      <c r="B2148" s="7" t="s">
        <v>197</v>
      </c>
      <c r="C2148" s="7" t="s">
        <v>103</v>
      </c>
      <c r="D2148" s="7" t="s">
        <v>94</v>
      </c>
      <c r="E2148" s="7" t="s">
        <v>54</v>
      </c>
      <c r="F2148" s="7" t="s">
        <v>100</v>
      </c>
      <c r="G2148" s="7">
        <v>20000</v>
      </c>
      <c r="H2148" s="7">
        <f t="shared" si="650"/>
        <v>18818</v>
      </c>
      <c r="I2148" s="7">
        <f t="shared" si="651"/>
        <v>574</v>
      </c>
      <c r="J2148" s="7">
        <f t="shared" si="644"/>
        <v>1419.9999999999998</v>
      </c>
      <c r="K2148" s="7">
        <f t="shared" si="645"/>
        <v>220.00000000000003</v>
      </c>
      <c r="L2148" s="7">
        <f t="shared" si="646"/>
        <v>608</v>
      </c>
      <c r="M2148" s="7">
        <f t="shared" si="647"/>
        <v>1418</v>
      </c>
      <c r="N2148" s="7">
        <v>0</v>
      </c>
      <c r="O2148" s="7">
        <f t="shared" si="642"/>
        <v>4240</v>
      </c>
      <c r="P2148" s="7">
        <v>25</v>
      </c>
      <c r="Q2148" s="7">
        <v>0</v>
      </c>
      <c r="R2148" s="7">
        <v>0</v>
      </c>
      <c r="S2148" s="7">
        <v>0</v>
      </c>
      <c r="T2148" s="7">
        <v>100</v>
      </c>
      <c r="U2148" s="7">
        <f t="shared" si="648"/>
        <v>0</v>
      </c>
      <c r="V2148" s="7">
        <v>0</v>
      </c>
      <c r="W2148" s="7">
        <f t="shared" si="640"/>
        <v>125</v>
      </c>
      <c r="X2148" s="7">
        <v>1182</v>
      </c>
      <c r="Y2148" s="7">
        <f t="shared" si="638"/>
        <v>2838</v>
      </c>
      <c r="Z2148" s="7">
        <f t="shared" si="649"/>
        <v>18693</v>
      </c>
      <c r="AA2148" s="7" t="s">
        <v>227</v>
      </c>
      <c r="AB2148" s="7">
        <v>2022</v>
      </c>
    </row>
    <row r="2149" spans="1:28" x14ac:dyDescent="0.25">
      <c r="A2149" s="7">
        <v>81</v>
      </c>
      <c r="B2149" s="7" t="s">
        <v>198</v>
      </c>
      <c r="C2149" s="7" t="s">
        <v>103</v>
      </c>
      <c r="D2149" s="7" t="s">
        <v>22</v>
      </c>
      <c r="E2149" s="7" t="s">
        <v>54</v>
      </c>
      <c r="F2149" s="7" t="s">
        <v>100</v>
      </c>
      <c r="G2149" s="7">
        <v>30000</v>
      </c>
      <c r="H2149" s="7">
        <f t="shared" si="650"/>
        <v>28227</v>
      </c>
      <c r="I2149" s="7">
        <f t="shared" si="651"/>
        <v>861</v>
      </c>
      <c r="J2149" s="7">
        <f t="shared" si="644"/>
        <v>2130</v>
      </c>
      <c r="K2149" s="7">
        <f t="shared" si="645"/>
        <v>330.00000000000006</v>
      </c>
      <c r="L2149" s="7">
        <f t="shared" si="646"/>
        <v>912</v>
      </c>
      <c r="M2149" s="7">
        <f t="shared" si="647"/>
        <v>2127</v>
      </c>
      <c r="N2149" s="7">
        <v>0</v>
      </c>
      <c r="O2149" s="7">
        <f t="shared" si="642"/>
        <v>6360</v>
      </c>
      <c r="P2149" s="7">
        <v>25</v>
      </c>
      <c r="Q2149" s="7">
        <v>2000</v>
      </c>
      <c r="R2149" s="7">
        <v>0</v>
      </c>
      <c r="S2149" s="7">
        <v>0</v>
      </c>
      <c r="T2149" s="7">
        <v>100</v>
      </c>
      <c r="U2149" s="7">
        <f t="shared" si="648"/>
        <v>0</v>
      </c>
      <c r="V2149" s="7">
        <v>0</v>
      </c>
      <c r="W2149" s="7">
        <f t="shared" si="640"/>
        <v>2125</v>
      </c>
      <c r="X2149" s="7">
        <f t="shared" ref="X2149:X2212" si="653">+I2149+L2149+N2149</f>
        <v>1773</v>
      </c>
      <c r="Y2149" s="7">
        <f t="shared" si="638"/>
        <v>4257</v>
      </c>
      <c r="Z2149" s="7">
        <f t="shared" si="649"/>
        <v>26102</v>
      </c>
      <c r="AA2149" s="7" t="s">
        <v>227</v>
      </c>
      <c r="AB2149" s="7">
        <v>2022</v>
      </c>
    </row>
    <row r="2150" spans="1:28" x14ac:dyDescent="0.25">
      <c r="A2150" s="7">
        <v>82</v>
      </c>
      <c r="B2150" s="7" t="s">
        <v>199</v>
      </c>
      <c r="C2150" s="7" t="s">
        <v>103</v>
      </c>
      <c r="D2150" s="7" t="s">
        <v>10</v>
      </c>
      <c r="E2150" s="7" t="s">
        <v>54</v>
      </c>
      <c r="F2150" s="7" t="s">
        <v>100</v>
      </c>
      <c r="G2150" s="7">
        <v>30000</v>
      </c>
      <c r="H2150" s="7">
        <f t="shared" si="650"/>
        <v>28227</v>
      </c>
      <c r="I2150" s="7">
        <f t="shared" si="651"/>
        <v>861</v>
      </c>
      <c r="J2150" s="7">
        <f t="shared" si="644"/>
        <v>2130</v>
      </c>
      <c r="K2150" s="7">
        <f t="shared" si="645"/>
        <v>330.00000000000006</v>
      </c>
      <c r="L2150" s="7">
        <f t="shared" si="646"/>
        <v>912</v>
      </c>
      <c r="M2150" s="7">
        <f t="shared" si="647"/>
        <v>2127</v>
      </c>
      <c r="N2150" s="7">
        <v>0</v>
      </c>
      <c r="O2150" s="7">
        <f t="shared" si="642"/>
        <v>6360</v>
      </c>
      <c r="P2150" s="7">
        <v>25</v>
      </c>
      <c r="Q2150" s="7">
        <v>0</v>
      </c>
      <c r="R2150" s="7">
        <v>0</v>
      </c>
      <c r="S2150" s="7">
        <v>0</v>
      </c>
      <c r="T2150" s="7">
        <v>100</v>
      </c>
      <c r="U2150" s="7">
        <f t="shared" si="648"/>
        <v>0</v>
      </c>
      <c r="V2150" s="7">
        <v>0</v>
      </c>
      <c r="W2150" s="7">
        <f t="shared" si="640"/>
        <v>125</v>
      </c>
      <c r="X2150" s="7">
        <f t="shared" si="653"/>
        <v>1773</v>
      </c>
      <c r="Y2150" s="7">
        <f t="shared" si="638"/>
        <v>4257</v>
      </c>
      <c r="Z2150" s="7">
        <f t="shared" si="649"/>
        <v>28102</v>
      </c>
      <c r="AA2150" s="7" t="s">
        <v>227</v>
      </c>
      <c r="AB2150" s="7">
        <v>2022</v>
      </c>
    </row>
    <row r="2151" spans="1:28" x14ac:dyDescent="0.25">
      <c r="A2151" s="7">
        <v>83</v>
      </c>
      <c r="B2151" s="7" t="s">
        <v>200</v>
      </c>
      <c r="C2151" s="7" t="s">
        <v>103</v>
      </c>
      <c r="D2151" s="7" t="s">
        <v>19</v>
      </c>
      <c r="E2151" s="7" t="s">
        <v>60</v>
      </c>
      <c r="F2151" s="7" t="s">
        <v>100</v>
      </c>
      <c r="G2151" s="7">
        <v>35000</v>
      </c>
      <c r="H2151" s="7">
        <f t="shared" si="650"/>
        <v>32931.5</v>
      </c>
      <c r="I2151" s="7">
        <f t="shared" si="651"/>
        <v>1004.5</v>
      </c>
      <c r="J2151" s="7">
        <f t="shared" si="644"/>
        <v>2485</v>
      </c>
      <c r="K2151" s="7">
        <f t="shared" si="645"/>
        <v>385.00000000000006</v>
      </c>
      <c r="L2151" s="7">
        <f t="shared" si="646"/>
        <v>1064</v>
      </c>
      <c r="M2151" s="7">
        <f t="shared" si="647"/>
        <v>2481.5</v>
      </c>
      <c r="N2151" s="7">
        <v>0</v>
      </c>
      <c r="O2151" s="7">
        <f t="shared" si="642"/>
        <v>7420</v>
      </c>
      <c r="P2151" s="7">
        <v>25</v>
      </c>
      <c r="Q2151" s="7">
        <v>6590.74</v>
      </c>
      <c r="R2151" s="7">
        <v>902.7</v>
      </c>
      <c r="S2151" s="7">
        <v>0</v>
      </c>
      <c r="T2151" s="7">
        <v>100</v>
      </c>
      <c r="U2151" s="7">
        <f t="shared" si="648"/>
        <v>0</v>
      </c>
      <c r="V2151" s="7">
        <v>0</v>
      </c>
      <c r="W2151" s="7">
        <f t="shared" si="640"/>
        <v>7618.44</v>
      </c>
      <c r="X2151" s="7">
        <f t="shared" si="653"/>
        <v>2068.5</v>
      </c>
      <c r="Y2151" s="7">
        <f t="shared" si="638"/>
        <v>4966.5</v>
      </c>
      <c r="Z2151" s="7">
        <f t="shared" si="649"/>
        <v>25313.06</v>
      </c>
      <c r="AA2151" s="7" t="s">
        <v>227</v>
      </c>
      <c r="AB2151" s="7">
        <v>2022</v>
      </c>
    </row>
    <row r="2152" spans="1:28" x14ac:dyDescent="0.25">
      <c r="A2152" s="7">
        <v>84</v>
      </c>
      <c r="B2152" s="7" t="s">
        <v>201</v>
      </c>
      <c r="C2152" s="7" t="s">
        <v>102</v>
      </c>
      <c r="D2152" s="7" t="s">
        <v>22</v>
      </c>
      <c r="E2152" s="7" t="s">
        <v>37</v>
      </c>
      <c r="F2152" s="7" t="s">
        <v>100</v>
      </c>
      <c r="G2152" s="7">
        <v>20000</v>
      </c>
      <c r="H2152" s="7">
        <f t="shared" si="650"/>
        <v>18818</v>
      </c>
      <c r="I2152" s="7">
        <f t="shared" si="651"/>
        <v>574</v>
      </c>
      <c r="J2152" s="7">
        <f t="shared" si="644"/>
        <v>1419.9999999999998</v>
      </c>
      <c r="K2152" s="7">
        <f t="shared" si="645"/>
        <v>220.00000000000003</v>
      </c>
      <c r="L2152" s="7">
        <f t="shared" si="646"/>
        <v>608</v>
      </c>
      <c r="M2152" s="7">
        <f t="shared" si="647"/>
        <v>1418</v>
      </c>
      <c r="N2152" s="7">
        <v>0</v>
      </c>
      <c r="O2152" s="7">
        <f t="shared" si="642"/>
        <v>4240</v>
      </c>
      <c r="P2152" s="7">
        <v>25</v>
      </c>
      <c r="Q2152" s="7">
        <v>1625.49</v>
      </c>
      <c r="R2152" s="7">
        <v>0</v>
      </c>
      <c r="S2152" s="7">
        <v>0</v>
      </c>
      <c r="T2152" s="7">
        <v>100</v>
      </c>
      <c r="U2152" s="7">
        <f t="shared" si="648"/>
        <v>0</v>
      </c>
      <c r="V2152" s="7">
        <v>0</v>
      </c>
      <c r="W2152" s="7">
        <f t="shared" si="640"/>
        <v>1750.49</v>
      </c>
      <c r="X2152" s="7">
        <f t="shared" si="653"/>
        <v>1182</v>
      </c>
      <c r="Y2152" s="7">
        <f t="shared" si="638"/>
        <v>2838</v>
      </c>
      <c r="Z2152" s="7">
        <f t="shared" si="649"/>
        <v>17067.510000000002</v>
      </c>
      <c r="AA2152" s="7" t="s">
        <v>227</v>
      </c>
      <c r="AB2152" s="7">
        <v>2022</v>
      </c>
    </row>
    <row r="2153" spans="1:28" x14ac:dyDescent="0.25">
      <c r="A2153" s="7">
        <v>85</v>
      </c>
      <c r="B2153" s="7" t="s">
        <v>202</v>
      </c>
      <c r="C2153" s="7" t="s">
        <v>102</v>
      </c>
      <c r="D2153" s="7" t="s">
        <v>22</v>
      </c>
      <c r="E2153" s="7" t="s">
        <v>37</v>
      </c>
      <c r="F2153" s="7" t="s">
        <v>100</v>
      </c>
      <c r="G2153" s="7">
        <v>20000</v>
      </c>
      <c r="H2153" s="7">
        <f t="shared" si="650"/>
        <v>18818</v>
      </c>
      <c r="I2153" s="7">
        <f t="shared" si="651"/>
        <v>574</v>
      </c>
      <c r="J2153" s="7">
        <f t="shared" si="644"/>
        <v>1419.9999999999998</v>
      </c>
      <c r="K2153" s="7">
        <f t="shared" si="645"/>
        <v>220.00000000000003</v>
      </c>
      <c r="L2153" s="7">
        <f t="shared" si="646"/>
        <v>608</v>
      </c>
      <c r="M2153" s="7">
        <f t="shared" si="647"/>
        <v>1418</v>
      </c>
      <c r="N2153" s="7">
        <v>0</v>
      </c>
      <c r="O2153" s="7">
        <f t="shared" si="642"/>
        <v>4240</v>
      </c>
      <c r="P2153" s="7">
        <v>25</v>
      </c>
      <c r="Q2153" s="7">
        <v>500</v>
      </c>
      <c r="R2153" s="7">
        <v>0</v>
      </c>
      <c r="S2153" s="7">
        <v>1270</v>
      </c>
      <c r="T2153" s="7">
        <v>100</v>
      </c>
      <c r="U2153" s="7">
        <f t="shared" si="648"/>
        <v>0</v>
      </c>
      <c r="V2153" s="7">
        <v>0</v>
      </c>
      <c r="W2153" s="7">
        <f t="shared" si="640"/>
        <v>1895</v>
      </c>
      <c r="X2153" s="7">
        <f t="shared" si="653"/>
        <v>1182</v>
      </c>
      <c r="Y2153" s="7">
        <f t="shared" si="638"/>
        <v>2838</v>
      </c>
      <c r="Z2153" s="7">
        <f t="shared" si="649"/>
        <v>16923</v>
      </c>
      <c r="AA2153" s="7" t="s">
        <v>227</v>
      </c>
      <c r="AB2153" s="7">
        <v>2022</v>
      </c>
    </row>
    <row r="2154" spans="1:28" x14ac:dyDescent="0.25">
      <c r="A2154" s="7">
        <v>86</v>
      </c>
      <c r="B2154" s="7" t="s">
        <v>203</v>
      </c>
      <c r="C2154" s="7" t="s">
        <v>102</v>
      </c>
      <c r="D2154" s="7" t="s">
        <v>6</v>
      </c>
      <c r="E2154" s="7" t="s">
        <v>37</v>
      </c>
      <c r="F2154" s="7" t="s">
        <v>100</v>
      </c>
      <c r="G2154" s="7">
        <v>15000</v>
      </c>
      <c r="H2154" s="7">
        <f t="shared" si="650"/>
        <v>14113.5</v>
      </c>
      <c r="I2154" s="7">
        <f t="shared" si="651"/>
        <v>430.5</v>
      </c>
      <c r="J2154" s="7">
        <f t="shared" si="644"/>
        <v>1065</v>
      </c>
      <c r="K2154" s="7">
        <f t="shared" si="645"/>
        <v>165.00000000000003</v>
      </c>
      <c r="L2154" s="7">
        <f t="shared" si="646"/>
        <v>456</v>
      </c>
      <c r="M2154" s="7">
        <f t="shared" si="647"/>
        <v>1063.5</v>
      </c>
      <c r="N2154" s="7">
        <v>0</v>
      </c>
      <c r="O2154" s="7">
        <f t="shared" si="642"/>
        <v>3180</v>
      </c>
      <c r="P2154" s="7">
        <v>25</v>
      </c>
      <c r="Q2154" s="7">
        <v>0</v>
      </c>
      <c r="R2154" s="7">
        <v>0</v>
      </c>
      <c r="S2154" s="7">
        <v>0</v>
      </c>
      <c r="T2154" s="7">
        <v>100</v>
      </c>
      <c r="U2154" s="7">
        <f t="shared" si="648"/>
        <v>0</v>
      </c>
      <c r="V2154" s="7">
        <v>0</v>
      </c>
      <c r="W2154" s="7">
        <f t="shared" si="640"/>
        <v>125</v>
      </c>
      <c r="X2154" s="7">
        <f t="shared" si="653"/>
        <v>886.5</v>
      </c>
      <c r="Y2154" s="7">
        <f t="shared" ref="Y2154:Y2182" si="654">+J2154+M2154</f>
        <v>2128.5</v>
      </c>
      <c r="Z2154" s="7">
        <f t="shared" si="649"/>
        <v>13988.5</v>
      </c>
      <c r="AA2154" s="7" t="s">
        <v>227</v>
      </c>
      <c r="AB2154" s="7">
        <v>2022</v>
      </c>
    </row>
    <row r="2155" spans="1:28" x14ac:dyDescent="0.25">
      <c r="A2155" s="7">
        <v>87</v>
      </c>
      <c r="B2155" s="7" t="s">
        <v>204</v>
      </c>
      <c r="C2155" s="7" t="s">
        <v>102</v>
      </c>
      <c r="D2155" s="7" t="s">
        <v>6</v>
      </c>
      <c r="E2155" s="7" t="s">
        <v>37</v>
      </c>
      <c r="F2155" s="7" t="s">
        <v>100</v>
      </c>
      <c r="G2155" s="7">
        <v>15000</v>
      </c>
      <c r="H2155" s="7">
        <f t="shared" si="650"/>
        <v>14113.5</v>
      </c>
      <c r="I2155" s="7">
        <f t="shared" si="651"/>
        <v>430.5</v>
      </c>
      <c r="J2155" s="7">
        <f t="shared" si="644"/>
        <v>1065</v>
      </c>
      <c r="K2155" s="7">
        <f t="shared" si="645"/>
        <v>165.00000000000003</v>
      </c>
      <c r="L2155" s="7">
        <f t="shared" si="646"/>
        <v>456</v>
      </c>
      <c r="M2155" s="7">
        <f t="shared" si="647"/>
        <v>1063.5</v>
      </c>
      <c r="N2155" s="7">
        <v>0</v>
      </c>
      <c r="O2155" s="7">
        <f t="shared" si="642"/>
        <v>3180</v>
      </c>
      <c r="P2155" s="7">
        <v>25</v>
      </c>
      <c r="Q2155" s="7">
        <v>0</v>
      </c>
      <c r="R2155" s="7">
        <v>0</v>
      </c>
      <c r="S2155" s="7">
        <v>0</v>
      </c>
      <c r="T2155" s="7">
        <v>100</v>
      </c>
      <c r="U2155" s="7">
        <f t="shared" si="648"/>
        <v>0</v>
      </c>
      <c r="V2155" s="7">
        <v>0</v>
      </c>
      <c r="W2155" s="7">
        <f t="shared" si="640"/>
        <v>125</v>
      </c>
      <c r="X2155" s="7">
        <f t="shared" si="653"/>
        <v>886.5</v>
      </c>
      <c r="Y2155" s="7">
        <f t="shared" si="654"/>
        <v>2128.5</v>
      </c>
      <c r="Z2155" s="7">
        <f t="shared" si="649"/>
        <v>13988.5</v>
      </c>
      <c r="AA2155" s="7" t="s">
        <v>227</v>
      </c>
      <c r="AB2155" s="7">
        <v>2022</v>
      </c>
    </row>
    <row r="2156" spans="1:28" x14ac:dyDescent="0.25">
      <c r="A2156" s="7">
        <v>88</v>
      </c>
      <c r="B2156" s="7" t="s">
        <v>205</v>
      </c>
      <c r="C2156" s="7" t="s">
        <v>102</v>
      </c>
      <c r="D2156" s="7" t="s">
        <v>6</v>
      </c>
      <c r="E2156" s="7" t="s">
        <v>37</v>
      </c>
      <c r="F2156" s="7" t="s">
        <v>100</v>
      </c>
      <c r="G2156" s="7">
        <v>15000</v>
      </c>
      <c r="H2156" s="7">
        <f t="shared" si="650"/>
        <v>14113.5</v>
      </c>
      <c r="I2156" s="7">
        <f t="shared" si="651"/>
        <v>430.5</v>
      </c>
      <c r="J2156" s="7">
        <f t="shared" si="644"/>
        <v>1065</v>
      </c>
      <c r="K2156" s="7">
        <f t="shared" si="645"/>
        <v>165.00000000000003</v>
      </c>
      <c r="L2156" s="7">
        <f t="shared" si="646"/>
        <v>456</v>
      </c>
      <c r="M2156" s="7">
        <f t="shared" si="647"/>
        <v>1063.5</v>
      </c>
      <c r="N2156" s="7">
        <v>0</v>
      </c>
      <c r="O2156" s="7">
        <f t="shared" si="642"/>
        <v>3180</v>
      </c>
      <c r="P2156" s="7">
        <v>25</v>
      </c>
      <c r="Q2156" s="7">
        <v>0</v>
      </c>
      <c r="R2156" s="7">
        <v>0</v>
      </c>
      <c r="S2156" s="7">
        <v>0</v>
      </c>
      <c r="T2156" s="7">
        <v>100</v>
      </c>
      <c r="U2156" s="7">
        <f t="shared" si="648"/>
        <v>0</v>
      </c>
      <c r="V2156" s="7">
        <v>0</v>
      </c>
      <c r="W2156" s="7">
        <f t="shared" si="640"/>
        <v>125</v>
      </c>
      <c r="X2156" s="7">
        <f t="shared" si="653"/>
        <v>886.5</v>
      </c>
      <c r="Y2156" s="7">
        <f t="shared" si="654"/>
        <v>2128.5</v>
      </c>
      <c r="Z2156" s="7">
        <f t="shared" si="649"/>
        <v>13988.5</v>
      </c>
      <c r="AA2156" s="7" t="s">
        <v>227</v>
      </c>
      <c r="AB2156" s="7">
        <v>2022</v>
      </c>
    </row>
    <row r="2157" spans="1:28" x14ac:dyDescent="0.25">
      <c r="A2157" s="7">
        <v>89</v>
      </c>
      <c r="B2157" s="7" t="s">
        <v>206</v>
      </c>
      <c r="C2157" s="7" t="s">
        <v>103</v>
      </c>
      <c r="D2157" s="7" t="s">
        <v>22</v>
      </c>
      <c r="E2157" s="7" t="s">
        <v>57</v>
      </c>
      <c r="F2157" s="7" t="s">
        <v>100</v>
      </c>
      <c r="G2157" s="7">
        <v>25000</v>
      </c>
      <c r="H2157" s="7">
        <f t="shared" si="650"/>
        <v>23522.5</v>
      </c>
      <c r="I2157" s="7">
        <f t="shared" si="651"/>
        <v>717.5</v>
      </c>
      <c r="J2157" s="7">
        <f t="shared" si="644"/>
        <v>1774.9999999999998</v>
      </c>
      <c r="K2157" s="7">
        <f t="shared" si="645"/>
        <v>275</v>
      </c>
      <c r="L2157" s="7">
        <f t="shared" si="646"/>
        <v>760</v>
      </c>
      <c r="M2157" s="7">
        <f t="shared" si="647"/>
        <v>1772.5000000000002</v>
      </c>
      <c r="N2157" s="7">
        <v>0</v>
      </c>
      <c r="O2157" s="7">
        <f t="shared" si="642"/>
        <v>5300</v>
      </c>
      <c r="P2157" s="7">
        <v>25</v>
      </c>
      <c r="Q2157" s="7">
        <v>5991.65</v>
      </c>
      <c r="R2157" s="7">
        <v>0</v>
      </c>
      <c r="S2157" s="7">
        <v>0</v>
      </c>
      <c r="T2157" s="7">
        <v>100</v>
      </c>
      <c r="U2157" s="7">
        <f t="shared" si="648"/>
        <v>0</v>
      </c>
      <c r="V2157" s="7">
        <v>0</v>
      </c>
      <c r="W2157" s="7">
        <f t="shared" si="640"/>
        <v>6116.65</v>
      </c>
      <c r="X2157" s="7">
        <f t="shared" si="653"/>
        <v>1477.5</v>
      </c>
      <c r="Y2157" s="7">
        <f t="shared" si="654"/>
        <v>3547.5</v>
      </c>
      <c r="Z2157" s="7">
        <f t="shared" si="649"/>
        <v>17405.849999999999</v>
      </c>
      <c r="AA2157" s="7" t="s">
        <v>227</v>
      </c>
      <c r="AB2157" s="7">
        <v>2022</v>
      </c>
    </row>
    <row r="2158" spans="1:28" x14ac:dyDescent="0.25">
      <c r="A2158" s="7">
        <v>90</v>
      </c>
      <c r="B2158" s="7" t="s">
        <v>207</v>
      </c>
      <c r="C2158" s="7" t="s">
        <v>103</v>
      </c>
      <c r="D2158" s="7" t="s">
        <v>6</v>
      </c>
      <c r="E2158" s="7" t="s">
        <v>28</v>
      </c>
      <c r="F2158" s="7" t="s">
        <v>100</v>
      </c>
      <c r="G2158" s="7">
        <v>25000</v>
      </c>
      <c r="H2158" s="7">
        <f t="shared" si="650"/>
        <v>23522.5</v>
      </c>
      <c r="I2158" s="7">
        <f t="shared" si="651"/>
        <v>717.5</v>
      </c>
      <c r="J2158" s="7">
        <f t="shared" si="644"/>
        <v>1774.9999999999998</v>
      </c>
      <c r="K2158" s="7">
        <f t="shared" si="645"/>
        <v>275</v>
      </c>
      <c r="L2158" s="7">
        <f t="shared" si="646"/>
        <v>760</v>
      </c>
      <c r="M2158" s="7">
        <f t="shared" si="647"/>
        <v>1772.5000000000002</v>
      </c>
      <c r="N2158" s="7">
        <v>0</v>
      </c>
      <c r="O2158" s="7">
        <f t="shared" si="642"/>
        <v>5300</v>
      </c>
      <c r="P2158" s="7">
        <v>25</v>
      </c>
      <c r="Q2158" s="7">
        <v>6140.97</v>
      </c>
      <c r="R2158" s="7">
        <v>0</v>
      </c>
      <c r="S2158" s="7">
        <v>0</v>
      </c>
      <c r="T2158" s="7">
        <v>100</v>
      </c>
      <c r="U2158" s="7">
        <f t="shared" si="648"/>
        <v>0</v>
      </c>
      <c r="V2158" s="7">
        <v>0</v>
      </c>
      <c r="W2158" s="7">
        <f t="shared" si="640"/>
        <v>6265.97</v>
      </c>
      <c r="X2158" s="7">
        <f t="shared" si="653"/>
        <v>1477.5</v>
      </c>
      <c r="Y2158" s="7">
        <f t="shared" si="654"/>
        <v>3547.5</v>
      </c>
      <c r="Z2158" s="7">
        <f t="shared" si="649"/>
        <v>17256.53</v>
      </c>
      <c r="AA2158" s="7" t="s">
        <v>227</v>
      </c>
      <c r="AB2158" s="7">
        <v>2022</v>
      </c>
    </row>
    <row r="2159" spans="1:28" x14ac:dyDescent="0.25">
      <c r="A2159" s="7">
        <v>91</v>
      </c>
      <c r="B2159" s="7" t="s">
        <v>790</v>
      </c>
      <c r="C2159" s="7" t="s">
        <v>103</v>
      </c>
      <c r="D2159" s="7" t="s">
        <v>22</v>
      </c>
      <c r="E2159" s="7" t="s">
        <v>41</v>
      </c>
      <c r="F2159" s="7" t="s">
        <v>100</v>
      </c>
      <c r="G2159" s="7">
        <v>30000</v>
      </c>
      <c r="H2159" s="7">
        <f t="shared" si="650"/>
        <v>28227</v>
      </c>
      <c r="I2159" s="7">
        <f t="shared" si="651"/>
        <v>861</v>
      </c>
      <c r="J2159" s="7">
        <f t="shared" si="644"/>
        <v>2130</v>
      </c>
      <c r="K2159" s="7">
        <f t="shared" si="645"/>
        <v>330.00000000000006</v>
      </c>
      <c r="L2159" s="7">
        <f t="shared" si="646"/>
        <v>912</v>
      </c>
      <c r="M2159" s="7">
        <f t="shared" si="647"/>
        <v>2127</v>
      </c>
      <c r="N2159" s="7">
        <v>0</v>
      </c>
      <c r="O2159" s="7">
        <f t="shared" si="642"/>
        <v>6360</v>
      </c>
      <c r="P2159" s="7">
        <v>25</v>
      </c>
      <c r="Q2159" s="7">
        <v>200</v>
      </c>
      <c r="R2159" s="7">
        <v>0</v>
      </c>
      <c r="S2159" s="7">
        <v>0</v>
      </c>
      <c r="T2159" s="7">
        <v>100</v>
      </c>
      <c r="U2159" s="7">
        <f t="shared" si="648"/>
        <v>0</v>
      </c>
      <c r="V2159" s="7">
        <v>0</v>
      </c>
      <c r="W2159" s="7">
        <f t="shared" si="640"/>
        <v>325</v>
      </c>
      <c r="X2159" s="7">
        <f t="shared" si="653"/>
        <v>1773</v>
      </c>
      <c r="Y2159" s="7">
        <f t="shared" si="654"/>
        <v>4257</v>
      </c>
      <c r="Z2159" s="7">
        <f t="shared" si="649"/>
        <v>27902</v>
      </c>
      <c r="AA2159" s="7" t="s">
        <v>227</v>
      </c>
      <c r="AB2159" s="7">
        <v>2022</v>
      </c>
    </row>
    <row r="2160" spans="1:28" x14ac:dyDescent="0.25">
      <c r="A2160" s="7">
        <v>92</v>
      </c>
      <c r="B2160" s="7" t="s">
        <v>813</v>
      </c>
      <c r="C2160" s="7" t="s">
        <v>102</v>
      </c>
      <c r="D2160" s="7" t="s">
        <v>94</v>
      </c>
      <c r="E2160" s="7" t="s">
        <v>37</v>
      </c>
      <c r="F2160" s="7" t="s">
        <v>100</v>
      </c>
      <c r="G2160" s="7">
        <v>25000</v>
      </c>
      <c r="H2160" s="7">
        <f t="shared" si="650"/>
        <v>23522.5</v>
      </c>
      <c r="I2160" s="7">
        <f t="shared" si="651"/>
        <v>717.5</v>
      </c>
      <c r="J2160" s="7">
        <f t="shared" si="644"/>
        <v>1774.9999999999998</v>
      </c>
      <c r="K2160" s="7">
        <f t="shared" si="645"/>
        <v>275</v>
      </c>
      <c r="L2160" s="7">
        <f t="shared" si="646"/>
        <v>760</v>
      </c>
      <c r="M2160" s="7">
        <f t="shared" si="647"/>
        <v>1772.5000000000002</v>
      </c>
      <c r="N2160" s="7">
        <v>0</v>
      </c>
      <c r="O2160" s="7">
        <f t="shared" si="642"/>
        <v>5300</v>
      </c>
      <c r="P2160" s="7">
        <v>25</v>
      </c>
      <c r="Q2160" s="7">
        <v>0</v>
      </c>
      <c r="R2160" s="7">
        <v>0</v>
      </c>
      <c r="S2160" s="7">
        <v>0</v>
      </c>
      <c r="T2160" s="7">
        <v>100</v>
      </c>
      <c r="U2160" s="7">
        <f t="shared" si="648"/>
        <v>0</v>
      </c>
      <c r="V2160" s="7">
        <v>0</v>
      </c>
      <c r="W2160" s="7">
        <f t="shared" si="640"/>
        <v>125</v>
      </c>
      <c r="X2160" s="7">
        <f t="shared" si="653"/>
        <v>1477.5</v>
      </c>
      <c r="Y2160" s="7">
        <f t="shared" si="654"/>
        <v>3547.5</v>
      </c>
      <c r="Z2160" s="7">
        <f t="shared" si="649"/>
        <v>23397.5</v>
      </c>
      <c r="AA2160" s="7" t="s">
        <v>227</v>
      </c>
      <c r="AB2160" s="7">
        <v>2022</v>
      </c>
    </row>
    <row r="2161" spans="1:28" x14ac:dyDescent="0.25">
      <c r="A2161" s="7">
        <v>93</v>
      </c>
      <c r="B2161" s="7" t="s">
        <v>814</v>
      </c>
      <c r="C2161" s="7" t="s">
        <v>103</v>
      </c>
      <c r="D2161" s="7" t="s">
        <v>811</v>
      </c>
      <c r="E2161" s="7" t="s">
        <v>54</v>
      </c>
      <c r="F2161" s="7" t="s">
        <v>99</v>
      </c>
      <c r="G2161" s="7">
        <v>45000</v>
      </c>
      <c r="H2161" s="7">
        <f t="shared" si="650"/>
        <v>42340.5</v>
      </c>
      <c r="I2161" s="7">
        <f t="shared" si="651"/>
        <v>1291.5</v>
      </c>
      <c r="J2161" s="7">
        <f t="shared" si="644"/>
        <v>3194.9999999999995</v>
      </c>
      <c r="K2161" s="7">
        <f t="shared" si="645"/>
        <v>495.00000000000006</v>
      </c>
      <c r="L2161" s="7">
        <f t="shared" si="646"/>
        <v>1368</v>
      </c>
      <c r="M2161" s="7">
        <f t="shared" si="647"/>
        <v>3190.5</v>
      </c>
      <c r="N2161" s="7">
        <v>0</v>
      </c>
      <c r="O2161" s="7">
        <f t="shared" si="642"/>
        <v>9540</v>
      </c>
      <c r="P2161" s="7">
        <v>25</v>
      </c>
      <c r="Q2161" s="7">
        <v>0</v>
      </c>
      <c r="R2161" s="7">
        <v>0</v>
      </c>
      <c r="S2161" s="7">
        <v>0</v>
      </c>
      <c r="T2161" s="7">
        <v>100</v>
      </c>
      <c r="U2161" s="7">
        <f t="shared" si="648"/>
        <v>1148.3248749999998</v>
      </c>
      <c r="V2161" s="7">
        <v>0</v>
      </c>
      <c r="W2161" s="7">
        <f t="shared" si="640"/>
        <v>1273.3248749999998</v>
      </c>
      <c r="X2161" s="7">
        <f t="shared" si="653"/>
        <v>2659.5</v>
      </c>
      <c r="Y2161" s="7">
        <f t="shared" si="654"/>
        <v>6385.5</v>
      </c>
      <c r="Z2161" s="7">
        <f t="shared" si="649"/>
        <v>41067.175125000002</v>
      </c>
      <c r="AA2161" s="7" t="s">
        <v>227</v>
      </c>
      <c r="AB2161" s="7">
        <v>2022</v>
      </c>
    </row>
    <row r="2162" spans="1:28" x14ac:dyDescent="0.25">
      <c r="A2162" s="7">
        <v>94</v>
      </c>
      <c r="B2162" s="7" t="s">
        <v>815</v>
      </c>
      <c r="C2162" s="7" t="s">
        <v>102</v>
      </c>
      <c r="D2162" s="7" t="s">
        <v>811</v>
      </c>
      <c r="E2162" s="7" t="s">
        <v>619</v>
      </c>
      <c r="F2162" s="7" t="s">
        <v>85</v>
      </c>
      <c r="G2162" s="7">
        <v>30000</v>
      </c>
      <c r="H2162" s="7">
        <f t="shared" si="650"/>
        <v>28227</v>
      </c>
      <c r="I2162" s="7">
        <f>IF(G2162&lt;=325250,G2162*2.87%,9334.68)</f>
        <v>861</v>
      </c>
      <c r="J2162" s="7">
        <f t="shared" si="644"/>
        <v>2130</v>
      </c>
      <c r="K2162" s="7">
        <f t="shared" si="645"/>
        <v>330.00000000000006</v>
      </c>
      <c r="L2162" s="7">
        <f t="shared" si="646"/>
        <v>912</v>
      </c>
      <c r="M2162" s="7">
        <f t="shared" si="647"/>
        <v>2127</v>
      </c>
      <c r="N2162" s="7">
        <v>0</v>
      </c>
      <c r="O2162" s="7">
        <f t="shared" si="642"/>
        <v>6360</v>
      </c>
      <c r="P2162" s="7">
        <v>25</v>
      </c>
      <c r="Q2162" s="7">
        <v>0</v>
      </c>
      <c r="R2162" s="7">
        <v>0</v>
      </c>
      <c r="S2162" s="7">
        <v>0</v>
      </c>
      <c r="T2162" s="7">
        <v>100</v>
      </c>
      <c r="U2162" s="7">
        <f t="shared" si="648"/>
        <v>0</v>
      </c>
      <c r="V2162" s="7">
        <v>0</v>
      </c>
      <c r="W2162" s="7">
        <f t="shared" si="640"/>
        <v>125</v>
      </c>
      <c r="X2162" s="7">
        <f t="shared" si="653"/>
        <v>1773</v>
      </c>
      <c r="Y2162" s="7">
        <f t="shared" si="654"/>
        <v>4257</v>
      </c>
      <c r="Z2162" s="7">
        <f>+G2162-(W2162+X2162)</f>
        <v>28102</v>
      </c>
      <c r="AA2162" s="7" t="s">
        <v>227</v>
      </c>
      <c r="AB2162" s="7">
        <v>2022</v>
      </c>
    </row>
    <row r="2163" spans="1:28" x14ac:dyDescent="0.25">
      <c r="A2163" s="7">
        <v>1</v>
      </c>
      <c r="B2163" s="7" t="s">
        <v>807</v>
      </c>
      <c r="C2163" s="7" t="s">
        <v>103</v>
      </c>
      <c r="D2163" s="7" t="s">
        <v>792</v>
      </c>
      <c r="E2163" s="7" t="s">
        <v>27</v>
      </c>
      <c r="F2163" s="7" t="s">
        <v>98</v>
      </c>
      <c r="G2163" s="7">
        <v>360000</v>
      </c>
      <c r="H2163" s="7">
        <f>+G2163-(I2163+L2163+N2163)</f>
        <v>344572.8</v>
      </c>
      <c r="I2163" s="7">
        <f>IF(G2163&lt;=312000,G2163*2.87%,9334.68)</f>
        <v>9334.68</v>
      </c>
      <c r="J2163" s="7">
        <f>IF(G2163&lt;=312000,G2163*7.1%,23092.75)</f>
        <v>23092.75</v>
      </c>
      <c r="K2163" s="7">
        <f>IF(G2163&lt;=62400,G2163*1.1%,715.55)</f>
        <v>715.55</v>
      </c>
      <c r="L2163" s="7">
        <f t="shared" ref="L2163:L2226" si="655">IF(G2163&lt;=156000,G2163*3.04%,4742.4)</f>
        <v>4742.3999999999996</v>
      </c>
      <c r="M2163" s="7">
        <f t="shared" ref="M2163:M2226" si="656">IF(G2163&lt;=156000,G2163*7.09%,11060.4)</f>
        <v>11060.4</v>
      </c>
      <c r="N2163" s="7">
        <v>1350.12</v>
      </c>
      <c r="O2163" s="7">
        <f>+I2163+J2163+K2163+L2163+M2163+N2163</f>
        <v>50295.900000000009</v>
      </c>
      <c r="P2163" s="7">
        <v>24</v>
      </c>
      <c r="Q2163" s="7">
        <v>0</v>
      </c>
      <c r="R2163" s="7">
        <v>0</v>
      </c>
      <c r="S2163" s="7">
        <v>0</v>
      </c>
      <c r="T2163" s="7">
        <v>0</v>
      </c>
      <c r="U2163" s="7">
        <f>IF((H2163*12)&gt;867123.01,(79776+(((H2163*12)-867123.01)*0.25))/12,IF((H2163*12)&gt;624329.01,(31216+(((H2163*12)-624329.01)*0.2))/12,IF((H2163*12)&gt;416220.01,(((H2163*12)-416220.01)*0.15)/12,0)))</f>
        <v>74726.137291666659</v>
      </c>
      <c r="V2163" s="7">
        <v>0</v>
      </c>
      <c r="W2163" s="7">
        <f t="shared" ref="W2163:W2186" si="657">P2163+Q2163+R2163+S2163+T2163+U2163</f>
        <v>74750.137291666659</v>
      </c>
      <c r="X2163" s="7">
        <f t="shared" si="653"/>
        <v>15427.2</v>
      </c>
      <c r="Y2163" s="7">
        <f t="shared" si="654"/>
        <v>34153.15</v>
      </c>
      <c r="Z2163" s="7">
        <f>+G2163-(W2163+X2163)</f>
        <v>269822.66270833334</v>
      </c>
      <c r="AA2163" s="7" t="s">
        <v>808</v>
      </c>
      <c r="AB2163" s="7">
        <v>2022</v>
      </c>
    </row>
    <row r="2164" spans="1:28" x14ac:dyDescent="0.25">
      <c r="A2164" s="7">
        <v>2</v>
      </c>
      <c r="B2164" s="7" t="s">
        <v>784</v>
      </c>
      <c r="C2164" s="7" t="s">
        <v>102</v>
      </c>
      <c r="D2164" s="7" t="s">
        <v>19</v>
      </c>
      <c r="E2164" s="7" t="s">
        <v>71</v>
      </c>
      <c r="F2164" s="7" t="s">
        <v>98</v>
      </c>
      <c r="G2164" s="7">
        <v>300000</v>
      </c>
      <c r="H2164" s="7">
        <f>+G2164-(I2164+L2164+N2164)</f>
        <v>286647.59999999998</v>
      </c>
      <c r="I2164" s="7">
        <f t="shared" ref="I2164:I2227" si="658">IF(G2164&lt;=312000,G2164*2.87%,9334.68)</f>
        <v>8610</v>
      </c>
      <c r="J2164" s="7">
        <f t="shared" ref="J2164:J2227" si="659">IF(G2164&lt;=312000,G2164*7.1%,23092.75)</f>
        <v>21299.999999999996</v>
      </c>
      <c r="K2164" s="7">
        <f t="shared" ref="K2164:K2227" si="660">IF(G2164&lt;=62400,G2164*1.1%,715.55)</f>
        <v>715.55</v>
      </c>
      <c r="L2164" s="7">
        <f t="shared" si="655"/>
        <v>4742.3999999999996</v>
      </c>
      <c r="M2164" s="7">
        <f t="shared" si="656"/>
        <v>11060.4</v>
      </c>
      <c r="N2164" s="7">
        <v>0</v>
      </c>
      <c r="O2164" s="7">
        <f t="shared" ref="O2164:O2227" si="661">+I2164+J2164+K2164+L2164+M2164+N2164</f>
        <v>46428.35</v>
      </c>
      <c r="P2164" s="7">
        <v>25</v>
      </c>
      <c r="Q2164" s="7">
        <v>0</v>
      </c>
      <c r="R2164" s="7">
        <v>0</v>
      </c>
      <c r="S2164" s="7">
        <v>0</v>
      </c>
      <c r="T2164" s="7">
        <v>0</v>
      </c>
      <c r="U2164" s="7">
        <f t="shared" ref="U2164:U2229" si="662">IF((H2164*12)&gt;867123.01,(79776+(((H2164*12)-867123.01)*0.25))/12,IF((H2164*12)&gt;624329.01,(31216+(((H2164*12)-624329.01)*0.2))/12,IF((H2164*12)&gt;416220.01,(((H2164*12)-416220.01)*0.15)/12,0)))</f>
        <v>60244.837291666656</v>
      </c>
      <c r="V2164" s="7">
        <v>0</v>
      </c>
      <c r="W2164" s="7">
        <f t="shared" si="657"/>
        <v>60269.837291666656</v>
      </c>
      <c r="X2164" s="7">
        <f t="shared" si="653"/>
        <v>13352.4</v>
      </c>
      <c r="Y2164" s="7">
        <f t="shared" si="654"/>
        <v>32360.399999999994</v>
      </c>
      <c r="Z2164" s="7">
        <f t="shared" ref="Z2164:Z2227" si="663">+G2164-(W2164+X2164)</f>
        <v>226377.76270833335</v>
      </c>
      <c r="AA2164" s="7" t="s">
        <v>808</v>
      </c>
      <c r="AB2164" s="7">
        <v>2022</v>
      </c>
    </row>
    <row r="2165" spans="1:28" x14ac:dyDescent="0.25">
      <c r="A2165" s="7">
        <v>3</v>
      </c>
      <c r="B2165" s="7" t="s">
        <v>110</v>
      </c>
      <c r="C2165" s="7" t="s">
        <v>103</v>
      </c>
      <c r="D2165" s="7" t="s">
        <v>10</v>
      </c>
      <c r="E2165" s="7" t="s">
        <v>53</v>
      </c>
      <c r="F2165" s="7" t="s">
        <v>98</v>
      </c>
      <c r="G2165" s="7">
        <v>300000</v>
      </c>
      <c r="H2165" s="7">
        <f t="shared" ref="H2165:H2228" si="664">+G2165-(I2165+L2165+N2165)</f>
        <v>285297.48</v>
      </c>
      <c r="I2165" s="7">
        <f t="shared" si="658"/>
        <v>8610</v>
      </c>
      <c r="J2165" s="7">
        <f t="shared" si="659"/>
        <v>21299.999999999996</v>
      </c>
      <c r="K2165" s="7">
        <f t="shared" si="660"/>
        <v>715.55</v>
      </c>
      <c r="L2165" s="7">
        <f t="shared" si="655"/>
        <v>4742.3999999999996</v>
      </c>
      <c r="M2165" s="7">
        <f t="shared" si="656"/>
        <v>11060.4</v>
      </c>
      <c r="N2165" s="7">
        <v>1350.12</v>
      </c>
      <c r="O2165" s="7">
        <f t="shared" si="661"/>
        <v>47778.47</v>
      </c>
      <c r="P2165" s="7">
        <v>25</v>
      </c>
      <c r="Q2165" s="7">
        <v>0</v>
      </c>
      <c r="R2165" s="7">
        <v>0</v>
      </c>
      <c r="S2165" s="7">
        <v>0</v>
      </c>
      <c r="T2165" s="7">
        <v>0</v>
      </c>
      <c r="U2165" s="7">
        <f t="shared" si="662"/>
        <v>59907.307291666664</v>
      </c>
      <c r="V2165" s="7">
        <v>0</v>
      </c>
      <c r="W2165" s="7">
        <f t="shared" si="657"/>
        <v>59932.307291666664</v>
      </c>
      <c r="X2165" s="7">
        <f t="shared" si="653"/>
        <v>14702.52</v>
      </c>
      <c r="Y2165" s="7">
        <f t="shared" si="654"/>
        <v>32360.399999999994</v>
      </c>
      <c r="Z2165" s="7">
        <f t="shared" si="663"/>
        <v>225365.17270833335</v>
      </c>
      <c r="AA2165" s="7" t="s">
        <v>808</v>
      </c>
      <c r="AB2165" s="7">
        <v>2022</v>
      </c>
    </row>
    <row r="2166" spans="1:28" x14ac:dyDescent="0.25">
      <c r="A2166" s="7">
        <v>4</v>
      </c>
      <c r="B2166" s="7" t="s">
        <v>115</v>
      </c>
      <c r="C2166" s="7" t="s">
        <v>103</v>
      </c>
      <c r="D2166" s="7" t="s">
        <v>21</v>
      </c>
      <c r="E2166" s="7" t="s">
        <v>81</v>
      </c>
      <c r="F2166" s="7" t="s">
        <v>84</v>
      </c>
      <c r="G2166" s="7">
        <v>185000</v>
      </c>
      <c r="H2166" s="7">
        <f t="shared" si="664"/>
        <v>170897.74</v>
      </c>
      <c r="I2166" s="7">
        <f t="shared" si="658"/>
        <v>5309.5</v>
      </c>
      <c r="J2166" s="7">
        <f t="shared" si="659"/>
        <v>13134.999999999998</v>
      </c>
      <c r="K2166" s="7">
        <f t="shared" si="660"/>
        <v>715.55</v>
      </c>
      <c r="L2166" s="7">
        <f t="shared" si="655"/>
        <v>4742.3999999999996</v>
      </c>
      <c r="M2166" s="7">
        <f t="shared" si="656"/>
        <v>11060.4</v>
      </c>
      <c r="N2166" s="7">
        <f>+N2168*3</f>
        <v>4050.3599999999997</v>
      </c>
      <c r="O2166" s="7">
        <f t="shared" si="661"/>
        <v>39013.21</v>
      </c>
      <c r="P2166" s="7">
        <v>25</v>
      </c>
      <c r="Q2166" s="7">
        <v>19771.46</v>
      </c>
      <c r="R2166" s="7">
        <v>980.01</v>
      </c>
      <c r="S2166" s="7">
        <v>0</v>
      </c>
      <c r="T2166" s="7">
        <v>100</v>
      </c>
      <c r="U2166" s="7">
        <f t="shared" si="662"/>
        <v>31307.372291666663</v>
      </c>
      <c r="V2166" s="7">
        <v>0</v>
      </c>
      <c r="W2166" s="7">
        <f t="shared" si="657"/>
        <v>52183.84229166666</v>
      </c>
      <c r="X2166" s="7">
        <f t="shared" si="653"/>
        <v>14102.259999999998</v>
      </c>
      <c r="Y2166" s="7">
        <f t="shared" si="654"/>
        <v>24195.399999999998</v>
      </c>
      <c r="Z2166" s="7">
        <f t="shared" si="663"/>
        <v>118713.89770833334</v>
      </c>
      <c r="AA2166" s="7" t="s">
        <v>808</v>
      </c>
      <c r="AB2166" s="7">
        <v>2022</v>
      </c>
    </row>
    <row r="2167" spans="1:28" x14ac:dyDescent="0.25">
      <c r="A2167" s="7">
        <v>5</v>
      </c>
      <c r="B2167" s="7" t="s">
        <v>116</v>
      </c>
      <c r="C2167" s="7" t="s">
        <v>102</v>
      </c>
      <c r="D2167" s="7" t="s">
        <v>4</v>
      </c>
      <c r="E2167" s="7" t="s">
        <v>91</v>
      </c>
      <c r="F2167" s="7" t="s">
        <v>84</v>
      </c>
      <c r="G2167" s="7">
        <v>185000</v>
      </c>
      <c r="H2167" s="7">
        <f t="shared" si="664"/>
        <v>174948.1</v>
      </c>
      <c r="I2167" s="7">
        <f t="shared" si="658"/>
        <v>5309.5</v>
      </c>
      <c r="J2167" s="7">
        <f t="shared" si="659"/>
        <v>13134.999999999998</v>
      </c>
      <c r="K2167" s="7">
        <f t="shared" si="660"/>
        <v>715.55</v>
      </c>
      <c r="L2167" s="7">
        <f t="shared" si="655"/>
        <v>4742.3999999999996</v>
      </c>
      <c r="M2167" s="7">
        <f t="shared" si="656"/>
        <v>11060.4</v>
      </c>
      <c r="N2167" s="7">
        <v>0</v>
      </c>
      <c r="O2167" s="7">
        <f t="shared" si="661"/>
        <v>34962.85</v>
      </c>
      <c r="P2167" s="7">
        <v>25</v>
      </c>
      <c r="Q2167" s="7">
        <v>12441.85</v>
      </c>
      <c r="R2167" s="7">
        <v>1260.01</v>
      </c>
      <c r="S2167" s="7">
        <v>1270</v>
      </c>
      <c r="T2167" s="7">
        <v>100</v>
      </c>
      <c r="U2167" s="7">
        <f t="shared" si="662"/>
        <v>32319.96229166667</v>
      </c>
      <c r="V2167" s="7">
        <v>0</v>
      </c>
      <c r="W2167" s="7">
        <f t="shared" si="657"/>
        <v>47416.822291666671</v>
      </c>
      <c r="X2167" s="7">
        <f t="shared" si="653"/>
        <v>10051.9</v>
      </c>
      <c r="Y2167" s="7">
        <f t="shared" si="654"/>
        <v>24195.399999999998</v>
      </c>
      <c r="Z2167" s="7">
        <f t="shared" si="663"/>
        <v>127531.27770833333</v>
      </c>
      <c r="AA2167" s="7" t="s">
        <v>808</v>
      </c>
      <c r="AB2167" s="7">
        <v>2022</v>
      </c>
    </row>
    <row r="2168" spans="1:28" x14ac:dyDescent="0.25">
      <c r="A2168" s="7">
        <v>6</v>
      </c>
      <c r="B2168" s="7" t="s">
        <v>117</v>
      </c>
      <c r="C2168" s="7" t="s">
        <v>102</v>
      </c>
      <c r="D2168" s="7" t="s">
        <v>793</v>
      </c>
      <c r="E2168" s="7" t="s">
        <v>794</v>
      </c>
      <c r="F2168" s="7" t="s">
        <v>84</v>
      </c>
      <c r="G2168" s="7">
        <v>185000</v>
      </c>
      <c r="H2168" s="7">
        <f t="shared" si="664"/>
        <v>173597.98</v>
      </c>
      <c r="I2168" s="7">
        <f t="shared" si="658"/>
        <v>5309.5</v>
      </c>
      <c r="J2168" s="7">
        <f t="shared" si="659"/>
        <v>13134.999999999998</v>
      </c>
      <c r="K2168" s="7">
        <f t="shared" si="660"/>
        <v>715.55</v>
      </c>
      <c r="L2168" s="7">
        <f t="shared" si="655"/>
        <v>4742.3999999999996</v>
      </c>
      <c r="M2168" s="7">
        <f t="shared" si="656"/>
        <v>11060.4</v>
      </c>
      <c r="N2168" s="7">
        <v>1350.12</v>
      </c>
      <c r="O2168" s="7">
        <f t="shared" si="661"/>
        <v>36312.97</v>
      </c>
      <c r="P2168" s="7">
        <v>25</v>
      </c>
      <c r="Q2168" s="7">
        <v>0</v>
      </c>
      <c r="R2168" s="7">
        <v>0</v>
      </c>
      <c r="S2168" s="7">
        <v>2440</v>
      </c>
      <c r="T2168" s="7">
        <v>100</v>
      </c>
      <c r="U2168" s="7">
        <f t="shared" si="662"/>
        <v>31982.432291666672</v>
      </c>
      <c r="V2168" s="7">
        <v>0</v>
      </c>
      <c r="W2168" s="7">
        <f t="shared" si="657"/>
        <v>34547.432291666672</v>
      </c>
      <c r="X2168" s="7">
        <f t="shared" si="653"/>
        <v>11402.02</v>
      </c>
      <c r="Y2168" s="7">
        <f t="shared" si="654"/>
        <v>24195.399999999998</v>
      </c>
      <c r="Z2168" s="7">
        <f t="shared" si="663"/>
        <v>139050.54770833332</v>
      </c>
      <c r="AA2168" s="7" t="s">
        <v>808</v>
      </c>
      <c r="AB2168" s="7">
        <v>2022</v>
      </c>
    </row>
    <row r="2169" spans="1:28" x14ac:dyDescent="0.25">
      <c r="A2169" s="7">
        <v>7</v>
      </c>
      <c r="B2169" s="7" t="s">
        <v>118</v>
      </c>
      <c r="C2169" s="7" t="s">
        <v>103</v>
      </c>
      <c r="D2169" s="7" t="s">
        <v>795</v>
      </c>
      <c r="E2169" s="7" t="s">
        <v>90</v>
      </c>
      <c r="F2169" s="7" t="s">
        <v>84</v>
      </c>
      <c r="G2169" s="7">
        <v>125000</v>
      </c>
      <c r="H2169" s="7">
        <f t="shared" si="664"/>
        <v>114912.26</v>
      </c>
      <c r="I2169" s="7">
        <f t="shared" si="658"/>
        <v>3587.5</v>
      </c>
      <c r="J2169" s="7">
        <f t="shared" si="659"/>
        <v>8875</v>
      </c>
      <c r="K2169" s="7">
        <f t="shared" si="660"/>
        <v>715.55</v>
      </c>
      <c r="L2169" s="7">
        <f t="shared" si="655"/>
        <v>3800</v>
      </c>
      <c r="M2169" s="7">
        <f t="shared" si="656"/>
        <v>8862.5</v>
      </c>
      <c r="N2169" s="7">
        <f>+N2168*2</f>
        <v>2700.24</v>
      </c>
      <c r="O2169" s="7">
        <f t="shared" si="661"/>
        <v>28540.79</v>
      </c>
      <c r="P2169" s="7">
        <v>25</v>
      </c>
      <c r="Q2169" s="7">
        <v>0</v>
      </c>
      <c r="R2169" s="7">
        <v>0</v>
      </c>
      <c r="S2169" s="7">
        <v>0</v>
      </c>
      <c r="T2169" s="7">
        <v>100</v>
      </c>
      <c r="U2169" s="7">
        <f t="shared" si="662"/>
        <v>17311.002291666664</v>
      </c>
      <c r="V2169" s="7">
        <v>0</v>
      </c>
      <c r="W2169" s="7">
        <f t="shared" si="657"/>
        <v>17436.002291666664</v>
      </c>
      <c r="X2169" s="7">
        <f t="shared" si="653"/>
        <v>10087.74</v>
      </c>
      <c r="Y2169" s="7">
        <f t="shared" si="654"/>
        <v>17737.5</v>
      </c>
      <c r="Z2169" s="7">
        <f t="shared" si="663"/>
        <v>97476.257708333345</v>
      </c>
      <c r="AA2169" s="7" t="s">
        <v>808</v>
      </c>
      <c r="AB2169" s="7">
        <v>2022</v>
      </c>
    </row>
    <row r="2170" spans="1:28" x14ac:dyDescent="0.25">
      <c r="A2170" s="7">
        <v>8</v>
      </c>
      <c r="B2170" s="7" t="s">
        <v>119</v>
      </c>
      <c r="C2170" s="7" t="s">
        <v>103</v>
      </c>
      <c r="D2170" s="7" t="s">
        <v>10</v>
      </c>
      <c r="E2170" s="7" t="s">
        <v>69</v>
      </c>
      <c r="F2170" s="7" t="s">
        <v>84</v>
      </c>
      <c r="G2170" s="7">
        <v>95000</v>
      </c>
      <c r="H2170" s="7">
        <f t="shared" si="664"/>
        <v>89385.5</v>
      </c>
      <c r="I2170" s="7">
        <f t="shared" si="658"/>
        <v>2726.5</v>
      </c>
      <c r="J2170" s="7">
        <f t="shared" si="659"/>
        <v>6744.9999999999991</v>
      </c>
      <c r="K2170" s="7">
        <f t="shared" si="660"/>
        <v>715.55</v>
      </c>
      <c r="L2170" s="7">
        <f t="shared" si="655"/>
        <v>2888</v>
      </c>
      <c r="M2170" s="7">
        <f t="shared" si="656"/>
        <v>6735.5</v>
      </c>
      <c r="N2170" s="7">
        <v>0</v>
      </c>
      <c r="O2170" s="7">
        <f t="shared" si="661"/>
        <v>19810.55</v>
      </c>
      <c r="P2170" s="7">
        <v>25</v>
      </c>
      <c r="Q2170" s="7">
        <v>12531.68</v>
      </c>
      <c r="R2170" s="7">
        <v>1190.01</v>
      </c>
      <c r="S2170" s="7">
        <v>1270</v>
      </c>
      <c r="T2170" s="7">
        <v>100</v>
      </c>
      <c r="U2170" s="7">
        <f t="shared" si="662"/>
        <v>10929.312291666667</v>
      </c>
      <c r="V2170" s="7">
        <v>0</v>
      </c>
      <c r="W2170" s="7">
        <f t="shared" si="657"/>
        <v>26046.002291666668</v>
      </c>
      <c r="X2170" s="7">
        <f t="shared" si="653"/>
        <v>5614.5</v>
      </c>
      <c r="Y2170" s="7">
        <f t="shared" si="654"/>
        <v>13480.5</v>
      </c>
      <c r="Z2170" s="7">
        <f t="shared" si="663"/>
        <v>63339.497708333336</v>
      </c>
      <c r="AA2170" s="7" t="s">
        <v>808</v>
      </c>
      <c r="AB2170" s="7">
        <v>2022</v>
      </c>
    </row>
    <row r="2171" spans="1:28" x14ac:dyDescent="0.25">
      <c r="A2171" s="7">
        <v>9</v>
      </c>
      <c r="B2171" s="7" t="s">
        <v>121</v>
      </c>
      <c r="C2171" s="7" t="s">
        <v>102</v>
      </c>
      <c r="D2171" s="7" t="s">
        <v>21</v>
      </c>
      <c r="E2171" s="7" t="s">
        <v>48</v>
      </c>
      <c r="F2171" s="7" t="s">
        <v>84</v>
      </c>
      <c r="G2171" s="7">
        <v>120000</v>
      </c>
      <c r="H2171" s="7">
        <f t="shared" si="664"/>
        <v>111557.88</v>
      </c>
      <c r="I2171" s="7">
        <f t="shared" si="658"/>
        <v>3444</v>
      </c>
      <c r="J2171" s="7">
        <f t="shared" si="659"/>
        <v>8520</v>
      </c>
      <c r="K2171" s="7">
        <f t="shared" si="660"/>
        <v>715.55</v>
      </c>
      <c r="L2171" s="7">
        <f t="shared" si="655"/>
        <v>3648</v>
      </c>
      <c r="M2171" s="7">
        <f t="shared" si="656"/>
        <v>8508</v>
      </c>
      <c r="N2171" s="7">
        <v>1350.12</v>
      </c>
      <c r="O2171" s="7">
        <f t="shared" si="661"/>
        <v>26185.67</v>
      </c>
      <c r="P2171" s="7">
        <v>25</v>
      </c>
      <c r="Q2171" s="7">
        <v>8487.86</v>
      </c>
      <c r="R2171" s="7">
        <v>770.01</v>
      </c>
      <c r="S2171" s="7">
        <v>0</v>
      </c>
      <c r="T2171" s="7">
        <v>100</v>
      </c>
      <c r="U2171" s="7">
        <f t="shared" si="662"/>
        <v>16472.407291666666</v>
      </c>
      <c r="V2171" s="7">
        <v>0</v>
      </c>
      <c r="W2171" s="7">
        <f t="shared" ref="W2171:W2177" si="665">P2171+Q2171+R2171+S2171+T2171+U2171-(V2171)</f>
        <v>25855.277291666665</v>
      </c>
      <c r="X2171" s="7">
        <f t="shared" si="653"/>
        <v>8442.119999999999</v>
      </c>
      <c r="Y2171" s="7">
        <f t="shared" si="654"/>
        <v>17028</v>
      </c>
      <c r="Z2171" s="7">
        <f t="shared" si="663"/>
        <v>85702.602708333332</v>
      </c>
      <c r="AA2171" s="7" t="s">
        <v>808</v>
      </c>
      <c r="AB2171" s="7">
        <v>2022</v>
      </c>
    </row>
    <row r="2172" spans="1:28" x14ac:dyDescent="0.25">
      <c r="A2172" s="7">
        <v>10</v>
      </c>
      <c r="B2172" s="7" t="s">
        <v>122</v>
      </c>
      <c r="C2172" s="7" t="s">
        <v>102</v>
      </c>
      <c r="D2172" s="7" t="s">
        <v>4</v>
      </c>
      <c r="E2172" s="7" t="s">
        <v>209</v>
      </c>
      <c r="F2172" s="7" t="s">
        <v>84</v>
      </c>
      <c r="G2172" s="7">
        <v>93000</v>
      </c>
      <c r="H2172" s="7">
        <f t="shared" si="664"/>
        <v>86153.58</v>
      </c>
      <c r="I2172" s="7">
        <f t="shared" si="658"/>
        <v>2669.1</v>
      </c>
      <c r="J2172" s="7">
        <f t="shared" si="659"/>
        <v>6602.9999999999991</v>
      </c>
      <c r="K2172" s="7">
        <f t="shared" si="660"/>
        <v>715.55</v>
      </c>
      <c r="L2172" s="7">
        <f t="shared" si="655"/>
        <v>2827.2</v>
      </c>
      <c r="M2172" s="7">
        <f t="shared" si="656"/>
        <v>6593.7000000000007</v>
      </c>
      <c r="N2172" s="7">
        <v>1350.12</v>
      </c>
      <c r="O2172" s="7">
        <f t="shared" si="661"/>
        <v>20758.669999999998</v>
      </c>
      <c r="P2172" s="7">
        <v>25</v>
      </c>
      <c r="Q2172" s="7">
        <v>1000</v>
      </c>
      <c r="R2172" s="7">
        <v>350</v>
      </c>
      <c r="S2172" s="7">
        <v>0</v>
      </c>
      <c r="T2172" s="7">
        <v>100</v>
      </c>
      <c r="U2172" s="7">
        <f t="shared" si="662"/>
        <v>10121.332291666666</v>
      </c>
      <c r="V2172" s="7">
        <v>1444</v>
      </c>
      <c r="W2172" s="7">
        <f t="shared" si="665"/>
        <v>10152.332291666666</v>
      </c>
      <c r="X2172" s="7">
        <f t="shared" si="653"/>
        <v>6846.4199999999992</v>
      </c>
      <c r="Y2172" s="7">
        <f t="shared" si="654"/>
        <v>13196.7</v>
      </c>
      <c r="Z2172" s="7">
        <f t="shared" si="663"/>
        <v>76001.247708333336</v>
      </c>
      <c r="AA2172" s="7" t="s">
        <v>808</v>
      </c>
      <c r="AB2172" s="7">
        <v>2022</v>
      </c>
    </row>
    <row r="2173" spans="1:28" x14ac:dyDescent="0.25">
      <c r="A2173" s="7">
        <v>11</v>
      </c>
      <c r="B2173" s="7" t="s">
        <v>137</v>
      </c>
      <c r="C2173" s="7" t="s">
        <v>102</v>
      </c>
      <c r="D2173" s="7" t="s">
        <v>22</v>
      </c>
      <c r="E2173" s="7" t="s">
        <v>788</v>
      </c>
      <c r="F2173" s="7" t="s">
        <v>85</v>
      </c>
      <c r="G2173" s="7">
        <v>140000</v>
      </c>
      <c r="H2173" s="7">
        <f>+G2173-(I2173+L2173+N2173)</f>
        <v>130375.88</v>
      </c>
      <c r="I2173" s="7">
        <f t="shared" si="658"/>
        <v>4018</v>
      </c>
      <c r="J2173" s="7">
        <f t="shared" si="659"/>
        <v>9940</v>
      </c>
      <c r="K2173" s="7">
        <f t="shared" si="660"/>
        <v>715.55</v>
      </c>
      <c r="L2173" s="7">
        <f t="shared" si="655"/>
        <v>4256</v>
      </c>
      <c r="M2173" s="7">
        <f t="shared" si="656"/>
        <v>9926</v>
      </c>
      <c r="N2173" s="7">
        <v>1350.12</v>
      </c>
      <c r="O2173" s="7">
        <f>+I2173+J2173+K2173+L2173+M2173+N2173</f>
        <v>30205.67</v>
      </c>
      <c r="P2173" s="7">
        <v>25</v>
      </c>
      <c r="Q2173" s="7">
        <v>1000</v>
      </c>
      <c r="R2173" s="7">
        <v>1190.01</v>
      </c>
      <c r="S2173" s="7">
        <v>0</v>
      </c>
      <c r="T2173" s="7">
        <v>100</v>
      </c>
      <c r="U2173" s="7">
        <f t="shared" si="662"/>
        <v>21176.907291666666</v>
      </c>
      <c r="V2173" s="7">
        <v>0</v>
      </c>
      <c r="W2173" s="7">
        <f t="shared" si="665"/>
        <v>23491.917291666665</v>
      </c>
      <c r="X2173" s="7">
        <f>+I2173+L2173+N2173</f>
        <v>9624.119999999999</v>
      </c>
      <c r="Y2173" s="7">
        <f>+J2173+M2173</f>
        <v>19866</v>
      </c>
      <c r="Z2173" s="7">
        <f>+G2173-(W2173+X2173)</f>
        <v>106883.96270833333</v>
      </c>
      <c r="AA2173" s="7" t="s">
        <v>808</v>
      </c>
      <c r="AB2173" s="7">
        <v>2022</v>
      </c>
    </row>
    <row r="2174" spans="1:28" x14ac:dyDescent="0.25">
      <c r="A2174" s="7">
        <v>12</v>
      </c>
      <c r="B2174" s="7" t="s">
        <v>123</v>
      </c>
      <c r="C2174" s="7" t="s">
        <v>102</v>
      </c>
      <c r="D2174" s="7" t="s">
        <v>10</v>
      </c>
      <c r="E2174" s="7" t="s">
        <v>39</v>
      </c>
      <c r="F2174" s="7" t="s">
        <v>84</v>
      </c>
      <c r="G2174" s="7">
        <v>65000</v>
      </c>
      <c r="H2174" s="7">
        <f t="shared" si="664"/>
        <v>61158.5</v>
      </c>
      <c r="I2174" s="7">
        <f t="shared" si="658"/>
        <v>1865.5</v>
      </c>
      <c r="J2174" s="7">
        <f t="shared" si="659"/>
        <v>4615</v>
      </c>
      <c r="K2174" s="7">
        <f t="shared" si="660"/>
        <v>715.55</v>
      </c>
      <c r="L2174" s="7">
        <f t="shared" si="655"/>
        <v>1976</v>
      </c>
      <c r="M2174" s="7">
        <f t="shared" si="656"/>
        <v>4608.5</v>
      </c>
      <c r="N2174" s="7">
        <v>0</v>
      </c>
      <c r="O2174" s="7">
        <f t="shared" si="661"/>
        <v>13780.55</v>
      </c>
      <c r="P2174" s="7">
        <v>25</v>
      </c>
      <c r="Q2174" s="7">
        <v>6000</v>
      </c>
      <c r="R2174" s="7">
        <v>0</v>
      </c>
      <c r="S2174" s="7">
        <v>0</v>
      </c>
      <c r="T2174" s="7">
        <v>100</v>
      </c>
      <c r="U2174" s="7">
        <f t="shared" si="662"/>
        <v>4427.5498333333335</v>
      </c>
      <c r="V2174" s="7">
        <v>0</v>
      </c>
      <c r="W2174" s="7">
        <f t="shared" si="665"/>
        <v>10552.549833333334</v>
      </c>
      <c r="X2174" s="7">
        <f t="shared" si="653"/>
        <v>3841.5</v>
      </c>
      <c r="Y2174" s="7">
        <f t="shared" si="654"/>
        <v>9223.5</v>
      </c>
      <c r="Z2174" s="7">
        <f t="shared" si="663"/>
        <v>50605.950166666662</v>
      </c>
      <c r="AA2174" s="7" t="s">
        <v>808</v>
      </c>
      <c r="AB2174" s="7">
        <v>2022</v>
      </c>
    </row>
    <row r="2175" spans="1:28" x14ac:dyDescent="0.25">
      <c r="A2175" s="7">
        <v>13</v>
      </c>
      <c r="B2175" s="7" t="s">
        <v>124</v>
      </c>
      <c r="C2175" s="7" t="s">
        <v>103</v>
      </c>
      <c r="D2175" s="7" t="s">
        <v>10</v>
      </c>
      <c r="E2175" s="7" t="s">
        <v>74</v>
      </c>
      <c r="F2175" s="7" t="s">
        <v>84</v>
      </c>
      <c r="G2175" s="7">
        <v>36000</v>
      </c>
      <c r="H2175" s="7">
        <f t="shared" si="664"/>
        <v>33872.400000000001</v>
      </c>
      <c r="I2175" s="7">
        <f t="shared" si="658"/>
        <v>1033.2</v>
      </c>
      <c r="J2175" s="7">
        <f t="shared" si="659"/>
        <v>2555.9999999999995</v>
      </c>
      <c r="K2175" s="7">
        <f t="shared" si="660"/>
        <v>396.00000000000006</v>
      </c>
      <c r="L2175" s="7">
        <f t="shared" si="655"/>
        <v>1094.4000000000001</v>
      </c>
      <c r="M2175" s="7">
        <f t="shared" si="656"/>
        <v>2552.4</v>
      </c>
      <c r="N2175" s="7">
        <v>0</v>
      </c>
      <c r="O2175" s="7">
        <f t="shared" si="661"/>
        <v>7632</v>
      </c>
      <c r="P2175" s="7">
        <v>25</v>
      </c>
      <c r="Q2175" s="7">
        <v>0</v>
      </c>
      <c r="R2175" s="7">
        <v>1260.01</v>
      </c>
      <c r="S2175" s="7">
        <v>0</v>
      </c>
      <c r="T2175" s="7">
        <v>0</v>
      </c>
      <c r="U2175" s="7">
        <f t="shared" si="662"/>
        <v>0</v>
      </c>
      <c r="V2175" s="7">
        <v>0</v>
      </c>
      <c r="W2175" s="7">
        <f t="shared" si="665"/>
        <v>1285.01</v>
      </c>
      <c r="X2175" s="7">
        <f t="shared" si="653"/>
        <v>2127.6000000000004</v>
      </c>
      <c r="Y2175" s="7">
        <f t="shared" si="654"/>
        <v>5108.3999999999996</v>
      </c>
      <c r="Z2175" s="7">
        <f t="shared" si="663"/>
        <v>32587.39</v>
      </c>
      <c r="AA2175" s="7" t="s">
        <v>808</v>
      </c>
      <c r="AB2175" s="7">
        <v>2022</v>
      </c>
    </row>
    <row r="2176" spans="1:28" x14ac:dyDescent="0.25">
      <c r="A2176" s="7">
        <v>14</v>
      </c>
      <c r="B2176" s="7" t="s">
        <v>125</v>
      </c>
      <c r="C2176" s="7" t="s">
        <v>102</v>
      </c>
      <c r="D2176" s="7" t="s">
        <v>94</v>
      </c>
      <c r="E2176" s="7" t="s">
        <v>65</v>
      </c>
      <c r="F2176" s="7" t="s">
        <v>85</v>
      </c>
      <c r="G2176" s="7">
        <v>50000</v>
      </c>
      <c r="H2176" s="7">
        <f t="shared" si="664"/>
        <v>45694.879999999997</v>
      </c>
      <c r="I2176" s="7">
        <f t="shared" si="658"/>
        <v>1435</v>
      </c>
      <c r="J2176" s="7">
        <f t="shared" si="659"/>
        <v>3549.9999999999995</v>
      </c>
      <c r="K2176" s="7">
        <f t="shared" si="660"/>
        <v>550</v>
      </c>
      <c r="L2176" s="7">
        <f t="shared" si="655"/>
        <v>1520</v>
      </c>
      <c r="M2176" s="7">
        <f t="shared" si="656"/>
        <v>3545.0000000000005</v>
      </c>
      <c r="N2176" s="7">
        <v>1350.12</v>
      </c>
      <c r="O2176" s="7">
        <f t="shared" si="661"/>
        <v>11950.119999999999</v>
      </c>
      <c r="P2176" s="7">
        <v>25</v>
      </c>
      <c r="Q2176" s="7">
        <v>1000</v>
      </c>
      <c r="R2176" s="7">
        <v>0</v>
      </c>
      <c r="S2176" s="7">
        <v>1220</v>
      </c>
      <c r="T2176" s="7">
        <v>100</v>
      </c>
      <c r="U2176" s="7">
        <f t="shared" si="662"/>
        <v>1651.4818749999993</v>
      </c>
      <c r="V2176" s="7">
        <v>0</v>
      </c>
      <c r="W2176" s="7">
        <f t="shared" si="665"/>
        <v>3996.4818749999995</v>
      </c>
      <c r="X2176" s="7">
        <f t="shared" si="653"/>
        <v>4305.12</v>
      </c>
      <c r="Y2176" s="7">
        <f t="shared" si="654"/>
        <v>7095</v>
      </c>
      <c r="Z2176" s="7">
        <f t="shared" si="663"/>
        <v>41698.398125</v>
      </c>
      <c r="AA2176" s="7" t="s">
        <v>808</v>
      </c>
      <c r="AB2176" s="7">
        <v>2022</v>
      </c>
    </row>
    <row r="2177" spans="1:28" x14ac:dyDescent="0.25">
      <c r="A2177" s="7">
        <v>15</v>
      </c>
      <c r="B2177" s="7" t="s">
        <v>126</v>
      </c>
      <c r="C2177" s="7" t="s">
        <v>103</v>
      </c>
      <c r="D2177" s="7" t="s">
        <v>94</v>
      </c>
      <c r="E2177" s="7" t="s">
        <v>58</v>
      </c>
      <c r="F2177" s="7" t="s">
        <v>84</v>
      </c>
      <c r="G2177" s="7">
        <v>55000</v>
      </c>
      <c r="H2177" s="7">
        <f t="shared" si="664"/>
        <v>51749.5</v>
      </c>
      <c r="I2177" s="7">
        <f t="shared" si="658"/>
        <v>1578.5</v>
      </c>
      <c r="J2177" s="7">
        <f t="shared" si="659"/>
        <v>3904.9999999999995</v>
      </c>
      <c r="K2177" s="7">
        <f t="shared" si="660"/>
        <v>605.00000000000011</v>
      </c>
      <c r="L2177" s="7">
        <f t="shared" si="655"/>
        <v>1672</v>
      </c>
      <c r="M2177" s="7">
        <f t="shared" si="656"/>
        <v>3899.5000000000005</v>
      </c>
      <c r="N2177" s="7">
        <v>0</v>
      </c>
      <c r="O2177" s="7">
        <f t="shared" si="661"/>
        <v>11660</v>
      </c>
      <c r="P2177" s="7">
        <v>25</v>
      </c>
      <c r="Q2177" s="7">
        <v>2996.21</v>
      </c>
      <c r="R2177" s="7">
        <v>0</v>
      </c>
      <c r="S2177" s="7">
        <v>1008</v>
      </c>
      <c r="T2177" s="7">
        <v>100</v>
      </c>
      <c r="U2177" s="7">
        <f t="shared" si="662"/>
        <v>2559.6748749999997</v>
      </c>
      <c r="V2177" s="7">
        <v>0</v>
      </c>
      <c r="W2177" s="7">
        <f t="shared" si="665"/>
        <v>6688.8848749999997</v>
      </c>
      <c r="X2177" s="7">
        <f t="shared" si="653"/>
        <v>3250.5</v>
      </c>
      <c r="Y2177" s="7">
        <f t="shared" si="654"/>
        <v>7804.5</v>
      </c>
      <c r="Z2177" s="7">
        <f t="shared" si="663"/>
        <v>45060.615124999997</v>
      </c>
      <c r="AA2177" s="7" t="s">
        <v>808</v>
      </c>
      <c r="AB2177" s="7">
        <v>2022</v>
      </c>
    </row>
    <row r="2178" spans="1:28" x14ac:dyDescent="0.25">
      <c r="A2178" s="7">
        <v>16</v>
      </c>
      <c r="B2178" s="7" t="s">
        <v>128</v>
      </c>
      <c r="C2178" s="7" t="s">
        <v>102</v>
      </c>
      <c r="D2178" s="7" t="s">
        <v>12</v>
      </c>
      <c r="E2178" s="7" t="s">
        <v>35</v>
      </c>
      <c r="F2178" s="7" t="s">
        <v>84</v>
      </c>
      <c r="G2178" s="7">
        <v>85000</v>
      </c>
      <c r="H2178" s="7">
        <f t="shared" si="664"/>
        <v>77276.259999999995</v>
      </c>
      <c r="I2178" s="7">
        <f t="shared" si="658"/>
        <v>2439.5</v>
      </c>
      <c r="J2178" s="7">
        <f t="shared" si="659"/>
        <v>6034.9999999999991</v>
      </c>
      <c r="K2178" s="7">
        <f t="shared" si="660"/>
        <v>715.55</v>
      </c>
      <c r="L2178" s="7">
        <f t="shared" si="655"/>
        <v>2584</v>
      </c>
      <c r="M2178" s="7">
        <f t="shared" si="656"/>
        <v>6026.5</v>
      </c>
      <c r="N2178" s="7">
        <v>2700.24</v>
      </c>
      <c r="O2178" s="7">
        <f t="shared" si="661"/>
        <v>20500.79</v>
      </c>
      <c r="P2178" s="7">
        <v>25</v>
      </c>
      <c r="Q2178" s="7">
        <v>0</v>
      </c>
      <c r="R2178" s="7">
        <v>0</v>
      </c>
      <c r="S2178" s="7">
        <v>0</v>
      </c>
      <c r="T2178" s="7">
        <v>100</v>
      </c>
      <c r="U2178" s="7">
        <f t="shared" si="662"/>
        <v>7902.002291666664</v>
      </c>
      <c r="V2178" s="7">
        <v>7902</v>
      </c>
      <c r="W2178" s="7">
        <f>P2178+Q2178+R2178+S2178+T2178+U2178-(V2178)</f>
        <v>125.00229166666395</v>
      </c>
      <c r="X2178" s="7">
        <f t="shared" si="653"/>
        <v>7723.74</v>
      </c>
      <c r="Y2178" s="7">
        <f t="shared" si="654"/>
        <v>12061.5</v>
      </c>
      <c r="Z2178" s="7">
        <f t="shared" si="663"/>
        <v>77151.257708333331</v>
      </c>
      <c r="AA2178" s="7" t="s">
        <v>808</v>
      </c>
      <c r="AB2178" s="7">
        <v>2022</v>
      </c>
    </row>
    <row r="2179" spans="1:28" x14ac:dyDescent="0.25">
      <c r="A2179" s="7">
        <v>17</v>
      </c>
      <c r="B2179" s="7" t="s">
        <v>114</v>
      </c>
      <c r="C2179" s="7" t="s">
        <v>102</v>
      </c>
      <c r="D2179" s="7" t="s">
        <v>17</v>
      </c>
      <c r="E2179" s="7" t="s">
        <v>64</v>
      </c>
      <c r="F2179" s="7" t="s">
        <v>84</v>
      </c>
      <c r="G2179" s="7">
        <v>60000</v>
      </c>
      <c r="H2179" s="7">
        <f t="shared" si="664"/>
        <v>56454</v>
      </c>
      <c r="I2179" s="7">
        <f t="shared" si="658"/>
        <v>1722</v>
      </c>
      <c r="J2179" s="7">
        <f t="shared" si="659"/>
        <v>4260</v>
      </c>
      <c r="K2179" s="7">
        <f t="shared" si="660"/>
        <v>660.00000000000011</v>
      </c>
      <c r="L2179" s="7">
        <f t="shared" si="655"/>
        <v>1824</v>
      </c>
      <c r="M2179" s="7">
        <f t="shared" si="656"/>
        <v>4254</v>
      </c>
      <c r="N2179" s="7">
        <v>0</v>
      </c>
      <c r="O2179" s="7">
        <f t="shared" si="661"/>
        <v>12720</v>
      </c>
      <c r="P2179" s="7">
        <v>25</v>
      </c>
      <c r="Q2179" s="7">
        <v>21600.77</v>
      </c>
      <c r="R2179" s="7">
        <v>0</v>
      </c>
      <c r="S2179" s="7">
        <v>2440</v>
      </c>
      <c r="T2179" s="7">
        <v>100</v>
      </c>
      <c r="U2179" s="7">
        <f t="shared" si="662"/>
        <v>3486.6498333333329</v>
      </c>
      <c r="V2179" s="7">
        <v>0</v>
      </c>
      <c r="W2179" s="7">
        <f t="shared" ref="W2179:W2182" si="666">P2179+Q2179+R2179+S2179+T2179+U2179-(V2179)</f>
        <v>27652.419833333333</v>
      </c>
      <c r="X2179" s="7">
        <f t="shared" si="653"/>
        <v>3546</v>
      </c>
      <c r="Y2179" s="7">
        <f t="shared" si="654"/>
        <v>8514</v>
      </c>
      <c r="Z2179" s="7">
        <f t="shared" si="663"/>
        <v>28801.580166666667</v>
      </c>
      <c r="AA2179" s="7" t="s">
        <v>808</v>
      </c>
      <c r="AB2179" s="7">
        <v>2022</v>
      </c>
    </row>
    <row r="2180" spans="1:28" x14ac:dyDescent="0.25">
      <c r="A2180" s="7">
        <v>18</v>
      </c>
      <c r="B2180" s="7" t="s">
        <v>129</v>
      </c>
      <c r="C2180" s="7" t="s">
        <v>102</v>
      </c>
      <c r="D2180" s="7" t="s">
        <v>16</v>
      </c>
      <c r="E2180" s="7" t="s">
        <v>79</v>
      </c>
      <c r="F2180" s="7" t="s">
        <v>84</v>
      </c>
      <c r="G2180" s="7">
        <v>54000</v>
      </c>
      <c r="H2180" s="7">
        <f t="shared" si="664"/>
        <v>50808.6</v>
      </c>
      <c r="I2180" s="7">
        <f t="shared" si="658"/>
        <v>1549.8</v>
      </c>
      <c r="J2180" s="7">
        <f t="shared" si="659"/>
        <v>3833.9999999999995</v>
      </c>
      <c r="K2180" s="7">
        <f t="shared" si="660"/>
        <v>594.00000000000011</v>
      </c>
      <c r="L2180" s="7">
        <f t="shared" si="655"/>
        <v>1641.6</v>
      </c>
      <c r="M2180" s="7">
        <f t="shared" si="656"/>
        <v>3828.6000000000004</v>
      </c>
      <c r="N2180" s="7">
        <v>0</v>
      </c>
      <c r="O2180" s="7">
        <f t="shared" si="661"/>
        <v>11448</v>
      </c>
      <c r="P2180" s="7">
        <v>25</v>
      </c>
      <c r="Q2180" s="7">
        <v>1066.1199999999999</v>
      </c>
      <c r="R2180" s="7">
        <v>980.01</v>
      </c>
      <c r="S2180" s="7">
        <v>0</v>
      </c>
      <c r="T2180" s="7">
        <v>0</v>
      </c>
      <c r="U2180" s="7">
        <f t="shared" si="662"/>
        <v>2418.539874999999</v>
      </c>
      <c r="V2180" s="7">
        <v>0</v>
      </c>
      <c r="W2180" s="7">
        <f t="shared" si="666"/>
        <v>4489.6698749999996</v>
      </c>
      <c r="X2180" s="7">
        <f t="shared" si="653"/>
        <v>3191.3999999999996</v>
      </c>
      <c r="Y2180" s="7">
        <f t="shared" si="654"/>
        <v>7662.6</v>
      </c>
      <c r="Z2180" s="7">
        <f t="shared" si="663"/>
        <v>46318.930124999999</v>
      </c>
      <c r="AA2180" s="7" t="s">
        <v>808</v>
      </c>
      <c r="AB2180" s="7">
        <v>2022</v>
      </c>
    </row>
    <row r="2181" spans="1:28" x14ac:dyDescent="0.25">
      <c r="A2181" s="7">
        <v>19</v>
      </c>
      <c r="B2181" s="7" t="s">
        <v>130</v>
      </c>
      <c r="C2181" s="7" t="s">
        <v>102</v>
      </c>
      <c r="D2181" s="7" t="s">
        <v>16</v>
      </c>
      <c r="E2181" s="7" t="s">
        <v>61</v>
      </c>
      <c r="F2181" s="7" t="s">
        <v>84</v>
      </c>
      <c r="G2181" s="7">
        <v>65000</v>
      </c>
      <c r="H2181" s="7">
        <f t="shared" si="664"/>
        <v>57108.14</v>
      </c>
      <c r="I2181" s="7">
        <f t="shared" si="658"/>
        <v>1865.5</v>
      </c>
      <c r="J2181" s="7">
        <f t="shared" si="659"/>
        <v>4615</v>
      </c>
      <c r="K2181" s="7">
        <f t="shared" si="660"/>
        <v>715.55</v>
      </c>
      <c r="L2181" s="7">
        <f t="shared" si="655"/>
        <v>1976</v>
      </c>
      <c r="M2181" s="7">
        <f t="shared" si="656"/>
        <v>4608.5</v>
      </c>
      <c r="N2181" s="7">
        <f>1350.12*3</f>
        <v>4050.3599999999997</v>
      </c>
      <c r="O2181" s="7">
        <f t="shared" si="661"/>
        <v>17830.91</v>
      </c>
      <c r="P2181" s="7">
        <v>25</v>
      </c>
      <c r="Q2181" s="7">
        <v>1200</v>
      </c>
      <c r="R2181" s="7">
        <v>0</v>
      </c>
      <c r="S2181" s="7">
        <v>0</v>
      </c>
      <c r="T2181" s="7">
        <v>100</v>
      </c>
      <c r="U2181" s="7">
        <f t="shared" si="662"/>
        <v>3617.477833333332</v>
      </c>
      <c r="V2181" s="7">
        <v>0</v>
      </c>
      <c r="W2181" s="7">
        <f t="shared" si="666"/>
        <v>4942.4778333333325</v>
      </c>
      <c r="X2181" s="7">
        <f t="shared" si="653"/>
        <v>7891.86</v>
      </c>
      <c r="Y2181" s="7">
        <f t="shared" si="654"/>
        <v>9223.5</v>
      </c>
      <c r="Z2181" s="7">
        <f t="shared" si="663"/>
        <v>52165.662166666669</v>
      </c>
      <c r="AA2181" s="7" t="s">
        <v>808</v>
      </c>
      <c r="AB2181" s="7">
        <v>2022</v>
      </c>
    </row>
    <row r="2182" spans="1:28" x14ac:dyDescent="0.25">
      <c r="A2182" s="7">
        <v>20</v>
      </c>
      <c r="B2182" s="7" t="s">
        <v>131</v>
      </c>
      <c r="C2182" s="7" t="s">
        <v>102</v>
      </c>
      <c r="D2182" s="7" t="s">
        <v>6</v>
      </c>
      <c r="E2182" s="7" t="s">
        <v>108</v>
      </c>
      <c r="F2182" s="7" t="s">
        <v>84</v>
      </c>
      <c r="G2182" s="7">
        <v>70000</v>
      </c>
      <c r="H2182" s="7">
        <f t="shared" si="664"/>
        <v>63162.76</v>
      </c>
      <c r="I2182" s="7">
        <f t="shared" si="658"/>
        <v>2009</v>
      </c>
      <c r="J2182" s="7">
        <f t="shared" si="659"/>
        <v>4970</v>
      </c>
      <c r="K2182" s="7">
        <f t="shared" si="660"/>
        <v>715.55</v>
      </c>
      <c r="L2182" s="7">
        <f t="shared" si="655"/>
        <v>2128</v>
      </c>
      <c r="M2182" s="7">
        <f t="shared" si="656"/>
        <v>4963</v>
      </c>
      <c r="N2182" s="7">
        <v>2700.24</v>
      </c>
      <c r="O2182" s="7">
        <f t="shared" si="661"/>
        <v>17485.79</v>
      </c>
      <c r="P2182" s="7">
        <v>25</v>
      </c>
      <c r="Q2182" s="7">
        <v>0</v>
      </c>
      <c r="R2182" s="7">
        <v>280</v>
      </c>
      <c r="S2182" s="7">
        <v>4250</v>
      </c>
      <c r="T2182" s="7">
        <v>100</v>
      </c>
      <c r="U2182" s="7">
        <f t="shared" si="662"/>
        <v>4828.4018333333333</v>
      </c>
      <c r="V2182" s="7">
        <v>2069.86</v>
      </c>
      <c r="W2182" s="7">
        <f t="shared" si="666"/>
        <v>7413.5418333333328</v>
      </c>
      <c r="X2182" s="7">
        <f t="shared" si="653"/>
        <v>6837.24</v>
      </c>
      <c r="Y2182" s="7">
        <f t="shared" si="654"/>
        <v>9933</v>
      </c>
      <c r="Z2182" s="7">
        <f t="shared" si="663"/>
        <v>55749.218166666666</v>
      </c>
      <c r="AA2182" s="7" t="s">
        <v>808</v>
      </c>
      <c r="AB2182" s="7">
        <v>2022</v>
      </c>
    </row>
    <row r="2183" spans="1:28" x14ac:dyDescent="0.25">
      <c r="A2183" s="7">
        <v>21</v>
      </c>
      <c r="B2183" s="7" t="s">
        <v>132</v>
      </c>
      <c r="C2183" s="7" t="s">
        <v>102</v>
      </c>
      <c r="D2183" s="7" t="s">
        <v>4</v>
      </c>
      <c r="E2183" s="7" t="s">
        <v>24</v>
      </c>
      <c r="F2183" s="7" t="s">
        <v>84</v>
      </c>
      <c r="G2183" s="7">
        <v>45000</v>
      </c>
      <c r="H2183" s="7">
        <f t="shared" si="664"/>
        <v>39640.26</v>
      </c>
      <c r="I2183" s="7">
        <f t="shared" si="658"/>
        <v>1291.5</v>
      </c>
      <c r="J2183" s="7">
        <f t="shared" si="659"/>
        <v>3194.9999999999995</v>
      </c>
      <c r="K2183" s="7">
        <f t="shared" si="660"/>
        <v>495.00000000000006</v>
      </c>
      <c r="L2183" s="7">
        <f t="shared" si="655"/>
        <v>1368</v>
      </c>
      <c r="M2183" s="7">
        <f t="shared" si="656"/>
        <v>3190.5</v>
      </c>
      <c r="N2183" s="7">
        <f>1350.12*2</f>
        <v>2700.24</v>
      </c>
      <c r="O2183" s="7">
        <f t="shared" si="661"/>
        <v>12240.24</v>
      </c>
      <c r="P2183" s="7">
        <v>25</v>
      </c>
      <c r="Q2183" s="7">
        <v>4000</v>
      </c>
      <c r="R2183" s="7">
        <v>0</v>
      </c>
      <c r="S2183" s="7">
        <v>0</v>
      </c>
      <c r="T2183" s="7">
        <v>100</v>
      </c>
      <c r="U2183" s="7">
        <f t="shared" si="662"/>
        <v>743.28887499999973</v>
      </c>
      <c r="V2183" s="7">
        <v>0</v>
      </c>
      <c r="W2183" s="7">
        <f t="shared" si="657"/>
        <v>4868.2888750000002</v>
      </c>
      <c r="X2183" s="7">
        <f t="shared" si="653"/>
        <v>5359.74</v>
      </c>
      <c r="Y2183" s="7">
        <f>+J2183++K2183+M2183</f>
        <v>6880.5</v>
      </c>
      <c r="Z2183" s="7">
        <f t="shared" si="663"/>
        <v>34771.971124999996</v>
      </c>
      <c r="AA2183" s="7" t="s">
        <v>808</v>
      </c>
      <c r="AB2183" s="7">
        <v>2022</v>
      </c>
    </row>
    <row r="2184" spans="1:28" x14ac:dyDescent="0.25">
      <c r="A2184" s="7">
        <v>22</v>
      </c>
      <c r="B2184" s="7" t="s">
        <v>133</v>
      </c>
      <c r="C2184" s="7" t="s">
        <v>103</v>
      </c>
      <c r="D2184" s="7" t="s">
        <v>5</v>
      </c>
      <c r="E2184" s="7" t="s">
        <v>25</v>
      </c>
      <c r="F2184" s="7" t="s">
        <v>84</v>
      </c>
      <c r="G2184" s="7">
        <v>80000</v>
      </c>
      <c r="H2184" s="7">
        <f t="shared" si="664"/>
        <v>75272</v>
      </c>
      <c r="I2184" s="7">
        <f t="shared" si="658"/>
        <v>2296</v>
      </c>
      <c r="J2184" s="7">
        <f t="shared" si="659"/>
        <v>5679.9999999999991</v>
      </c>
      <c r="K2184" s="7">
        <f t="shared" si="660"/>
        <v>715.55</v>
      </c>
      <c r="L2184" s="7">
        <f t="shared" si="655"/>
        <v>2432</v>
      </c>
      <c r="M2184" s="7">
        <f t="shared" si="656"/>
        <v>5672</v>
      </c>
      <c r="N2184" s="7">
        <v>0</v>
      </c>
      <c r="O2184" s="7">
        <f t="shared" si="661"/>
        <v>16795.55</v>
      </c>
      <c r="P2184" s="7">
        <v>25</v>
      </c>
      <c r="Q2184" s="7">
        <v>200</v>
      </c>
      <c r="R2184" s="7">
        <v>700.01</v>
      </c>
      <c r="S2184" s="7">
        <v>0</v>
      </c>
      <c r="T2184" s="7">
        <v>100</v>
      </c>
      <c r="U2184" s="7">
        <f t="shared" si="662"/>
        <v>7400.9372916666662</v>
      </c>
      <c r="V2184" s="7">
        <v>0</v>
      </c>
      <c r="W2184" s="7">
        <f t="shared" si="657"/>
        <v>8425.9472916666655</v>
      </c>
      <c r="X2184" s="7">
        <f t="shared" si="653"/>
        <v>4728</v>
      </c>
      <c r="Y2184" s="7">
        <f t="shared" ref="Y2184:Y2247" si="667">+J2184+M2184</f>
        <v>11352</v>
      </c>
      <c r="Z2184" s="7">
        <f t="shared" si="663"/>
        <v>66846.052708333329</v>
      </c>
      <c r="AA2184" s="7" t="s">
        <v>808</v>
      </c>
      <c r="AB2184" s="7">
        <v>2022</v>
      </c>
    </row>
    <row r="2185" spans="1:28" x14ac:dyDescent="0.25">
      <c r="A2185" s="7">
        <v>23</v>
      </c>
      <c r="B2185" s="7" t="s">
        <v>134</v>
      </c>
      <c r="C2185" s="7" t="s">
        <v>102</v>
      </c>
      <c r="D2185" s="7" t="s">
        <v>16</v>
      </c>
      <c r="E2185" s="7" t="s">
        <v>45</v>
      </c>
      <c r="F2185" s="7" t="s">
        <v>84</v>
      </c>
      <c r="G2185" s="7">
        <v>44000</v>
      </c>
      <c r="H2185" s="7">
        <f t="shared" si="664"/>
        <v>40049.480000000003</v>
      </c>
      <c r="I2185" s="7">
        <f t="shared" si="658"/>
        <v>1262.8</v>
      </c>
      <c r="J2185" s="7">
        <f t="shared" si="659"/>
        <v>3123.9999999999995</v>
      </c>
      <c r="K2185" s="7">
        <f t="shared" si="660"/>
        <v>484.00000000000006</v>
      </c>
      <c r="L2185" s="7">
        <f t="shared" si="655"/>
        <v>1337.6</v>
      </c>
      <c r="M2185" s="7">
        <f t="shared" si="656"/>
        <v>3119.6000000000004</v>
      </c>
      <c r="N2185" s="7">
        <v>1350.12</v>
      </c>
      <c r="O2185" s="7">
        <f t="shared" si="661"/>
        <v>10678.119999999999</v>
      </c>
      <c r="P2185" s="7">
        <v>25</v>
      </c>
      <c r="Q2185" s="7">
        <v>0</v>
      </c>
      <c r="R2185" s="7">
        <v>980.01</v>
      </c>
      <c r="S2185" s="7">
        <v>0</v>
      </c>
      <c r="T2185" s="7">
        <v>100</v>
      </c>
      <c r="U2185" s="7">
        <f t="shared" si="662"/>
        <v>804.671875</v>
      </c>
      <c r="V2185" s="7">
        <v>0</v>
      </c>
      <c r="W2185" s="7">
        <f t="shared" si="657"/>
        <v>1909.681875</v>
      </c>
      <c r="X2185" s="7">
        <f t="shared" si="653"/>
        <v>3950.5199999999995</v>
      </c>
      <c r="Y2185" s="7">
        <f t="shared" si="667"/>
        <v>6243.6</v>
      </c>
      <c r="Z2185" s="7">
        <f t="shared" si="663"/>
        <v>38139.798125000001</v>
      </c>
      <c r="AA2185" s="7" t="s">
        <v>808</v>
      </c>
      <c r="AB2185" s="7">
        <v>2022</v>
      </c>
    </row>
    <row r="2186" spans="1:28" x14ac:dyDescent="0.25">
      <c r="A2186" s="7">
        <v>24</v>
      </c>
      <c r="B2186" s="7" t="s">
        <v>140</v>
      </c>
      <c r="C2186" s="7" t="s">
        <v>102</v>
      </c>
      <c r="D2186" s="7" t="s">
        <v>792</v>
      </c>
      <c r="E2186" s="7" t="s">
        <v>29</v>
      </c>
      <c r="F2186" s="7" t="s">
        <v>99</v>
      </c>
      <c r="G2186" s="7">
        <v>130000</v>
      </c>
      <c r="H2186" s="7">
        <f t="shared" si="664"/>
        <v>122317</v>
      </c>
      <c r="I2186" s="7">
        <f t="shared" si="658"/>
        <v>3731</v>
      </c>
      <c r="J2186" s="7">
        <f t="shared" si="659"/>
        <v>9230</v>
      </c>
      <c r="K2186" s="7">
        <f t="shared" si="660"/>
        <v>715.55</v>
      </c>
      <c r="L2186" s="7">
        <f t="shared" si="655"/>
        <v>3952</v>
      </c>
      <c r="M2186" s="7">
        <f t="shared" si="656"/>
        <v>9217</v>
      </c>
      <c r="N2186" s="7">
        <v>0</v>
      </c>
      <c r="O2186" s="7">
        <f t="shared" si="661"/>
        <v>26845.55</v>
      </c>
      <c r="P2186" s="7">
        <v>25</v>
      </c>
      <c r="Q2186" s="7">
        <v>0</v>
      </c>
      <c r="R2186" s="7">
        <v>0</v>
      </c>
      <c r="S2186" s="7">
        <v>0</v>
      </c>
      <c r="T2186" s="7">
        <v>0</v>
      </c>
      <c r="U2186" s="7">
        <f t="shared" si="662"/>
        <v>19162.187291666665</v>
      </c>
      <c r="V2186" s="7">
        <v>0</v>
      </c>
      <c r="W2186" s="7">
        <f t="shared" si="657"/>
        <v>19187.187291666665</v>
      </c>
      <c r="X2186" s="7">
        <f t="shared" si="653"/>
        <v>7683</v>
      </c>
      <c r="Y2186" s="7">
        <f t="shared" si="667"/>
        <v>18447</v>
      </c>
      <c r="Z2186" s="7">
        <f t="shared" si="663"/>
        <v>103129.81270833334</v>
      </c>
      <c r="AA2186" s="7" t="s">
        <v>808</v>
      </c>
      <c r="AB2186" s="7">
        <v>2022</v>
      </c>
    </row>
    <row r="2187" spans="1:28" x14ac:dyDescent="0.25">
      <c r="A2187" s="7">
        <v>25</v>
      </c>
      <c r="B2187" s="7" t="s">
        <v>144</v>
      </c>
      <c r="C2187" s="7" t="s">
        <v>103</v>
      </c>
      <c r="D2187" s="7" t="s">
        <v>10</v>
      </c>
      <c r="E2187" s="7" t="s">
        <v>40</v>
      </c>
      <c r="F2187" s="7" t="s">
        <v>85</v>
      </c>
      <c r="G2187" s="7">
        <v>45000</v>
      </c>
      <c r="H2187" s="7">
        <f t="shared" si="664"/>
        <v>40990.379999999997</v>
      </c>
      <c r="I2187" s="7">
        <f t="shared" si="658"/>
        <v>1291.5</v>
      </c>
      <c r="J2187" s="7">
        <f t="shared" si="659"/>
        <v>3194.9999999999995</v>
      </c>
      <c r="K2187" s="7">
        <f t="shared" si="660"/>
        <v>495.00000000000006</v>
      </c>
      <c r="L2187" s="7">
        <f t="shared" si="655"/>
        <v>1368</v>
      </c>
      <c r="M2187" s="7">
        <f t="shared" si="656"/>
        <v>3190.5</v>
      </c>
      <c r="N2187" s="7">
        <v>1350.12</v>
      </c>
      <c r="O2187" s="7">
        <f t="shared" si="661"/>
        <v>10890.119999999999</v>
      </c>
      <c r="P2187" s="7">
        <v>25</v>
      </c>
      <c r="Q2187" s="7">
        <v>500</v>
      </c>
      <c r="R2187" s="7">
        <v>1050</v>
      </c>
      <c r="S2187" s="7">
        <v>0</v>
      </c>
      <c r="T2187" s="7">
        <v>100</v>
      </c>
      <c r="U2187" s="7">
        <f t="shared" si="662"/>
        <v>945.8068749999992</v>
      </c>
      <c r="V2187" s="7">
        <v>0</v>
      </c>
      <c r="W2187" s="7">
        <f t="shared" ref="W2187:W2192" si="668">P2187+Q2187+R2187+S2187+T2187+U2187-(V2187)</f>
        <v>2620.8068749999993</v>
      </c>
      <c r="X2187" s="7">
        <f t="shared" si="653"/>
        <v>4009.62</v>
      </c>
      <c r="Y2187" s="7">
        <f t="shared" si="667"/>
        <v>6385.5</v>
      </c>
      <c r="Z2187" s="7">
        <f t="shared" si="663"/>
        <v>38369.573125000003</v>
      </c>
      <c r="AA2187" s="7" t="s">
        <v>808</v>
      </c>
      <c r="AB2187" s="7">
        <v>2022</v>
      </c>
    </row>
    <row r="2188" spans="1:28" x14ac:dyDescent="0.25">
      <c r="A2188" s="7">
        <v>26</v>
      </c>
      <c r="B2188" s="7" t="s">
        <v>145</v>
      </c>
      <c r="C2188" s="7" t="s">
        <v>102</v>
      </c>
      <c r="D2188" s="7" t="s">
        <v>10</v>
      </c>
      <c r="E2188" s="7" t="s">
        <v>50</v>
      </c>
      <c r="F2188" s="7" t="s">
        <v>84</v>
      </c>
      <c r="G2188" s="7">
        <v>50000</v>
      </c>
      <c r="H2188" s="7">
        <f t="shared" si="664"/>
        <v>44344.76</v>
      </c>
      <c r="I2188" s="7">
        <f t="shared" si="658"/>
        <v>1435</v>
      </c>
      <c r="J2188" s="7">
        <f t="shared" si="659"/>
        <v>3549.9999999999995</v>
      </c>
      <c r="K2188" s="7">
        <f t="shared" si="660"/>
        <v>550</v>
      </c>
      <c r="L2188" s="7">
        <f t="shared" si="655"/>
        <v>1520</v>
      </c>
      <c r="M2188" s="7">
        <f t="shared" si="656"/>
        <v>3545.0000000000005</v>
      </c>
      <c r="N2188" s="7">
        <v>2700.24</v>
      </c>
      <c r="O2188" s="7">
        <f t="shared" si="661"/>
        <v>13300.24</v>
      </c>
      <c r="P2188" s="7">
        <v>25</v>
      </c>
      <c r="Q2188" s="7">
        <v>0</v>
      </c>
      <c r="R2188" s="7">
        <v>0</v>
      </c>
      <c r="S2188" s="7">
        <v>0</v>
      </c>
      <c r="T2188" s="7">
        <v>100</v>
      </c>
      <c r="U2188" s="7">
        <f t="shared" si="662"/>
        <v>1448.9638749999997</v>
      </c>
      <c r="V2188" s="7">
        <v>0</v>
      </c>
      <c r="W2188" s="7">
        <f t="shared" si="668"/>
        <v>1573.9638749999997</v>
      </c>
      <c r="X2188" s="7">
        <f t="shared" si="653"/>
        <v>5655.24</v>
      </c>
      <c r="Y2188" s="7">
        <f t="shared" si="667"/>
        <v>7095</v>
      </c>
      <c r="Z2188" s="7">
        <f t="shared" si="663"/>
        <v>42770.796125000001</v>
      </c>
      <c r="AA2188" s="7" t="s">
        <v>808</v>
      </c>
      <c r="AB2188" s="7">
        <v>2022</v>
      </c>
    </row>
    <row r="2189" spans="1:28" x14ac:dyDescent="0.25">
      <c r="A2189" s="7">
        <v>27</v>
      </c>
      <c r="B2189" s="7" t="s">
        <v>146</v>
      </c>
      <c r="C2189" s="7" t="s">
        <v>102</v>
      </c>
      <c r="D2189" s="7" t="s">
        <v>10</v>
      </c>
      <c r="E2189" s="7" t="s">
        <v>44</v>
      </c>
      <c r="F2189" s="7" t="s">
        <v>84</v>
      </c>
      <c r="G2189" s="7">
        <v>45000</v>
      </c>
      <c r="H2189" s="7">
        <f t="shared" si="664"/>
        <v>42340.5</v>
      </c>
      <c r="I2189" s="7">
        <f t="shared" si="658"/>
        <v>1291.5</v>
      </c>
      <c r="J2189" s="7">
        <f t="shared" si="659"/>
        <v>3194.9999999999995</v>
      </c>
      <c r="K2189" s="7">
        <f t="shared" si="660"/>
        <v>495.00000000000006</v>
      </c>
      <c r="L2189" s="7">
        <f t="shared" si="655"/>
        <v>1368</v>
      </c>
      <c r="M2189" s="7">
        <f t="shared" si="656"/>
        <v>3190.5</v>
      </c>
      <c r="N2189" s="7">
        <v>0</v>
      </c>
      <c r="O2189" s="7">
        <f t="shared" si="661"/>
        <v>9540</v>
      </c>
      <c r="P2189" s="7">
        <v>25</v>
      </c>
      <c r="Q2189" s="7">
        <v>0</v>
      </c>
      <c r="R2189" s="7">
        <v>0</v>
      </c>
      <c r="S2189" s="7">
        <v>0</v>
      </c>
      <c r="T2189" s="7">
        <v>100</v>
      </c>
      <c r="U2189" s="7">
        <f t="shared" si="662"/>
        <v>1148.3248749999998</v>
      </c>
      <c r="V2189" s="7">
        <v>0</v>
      </c>
      <c r="W2189" s="7">
        <f t="shared" si="668"/>
        <v>1273.3248749999998</v>
      </c>
      <c r="X2189" s="7">
        <f t="shared" si="653"/>
        <v>2659.5</v>
      </c>
      <c r="Y2189" s="7">
        <f t="shared" si="667"/>
        <v>6385.5</v>
      </c>
      <c r="Z2189" s="7">
        <f t="shared" si="663"/>
        <v>41067.175125000002</v>
      </c>
      <c r="AA2189" s="7" t="s">
        <v>808</v>
      </c>
      <c r="AB2189" s="7">
        <v>2022</v>
      </c>
    </row>
    <row r="2190" spans="1:28" x14ac:dyDescent="0.25">
      <c r="A2190" s="7">
        <v>28</v>
      </c>
      <c r="B2190" s="7" t="s">
        <v>147</v>
      </c>
      <c r="C2190" s="7" t="s">
        <v>102</v>
      </c>
      <c r="D2190" s="7" t="s">
        <v>10</v>
      </c>
      <c r="E2190" s="7" t="s">
        <v>44</v>
      </c>
      <c r="F2190" s="7" t="s">
        <v>84</v>
      </c>
      <c r="G2190" s="7">
        <v>45000</v>
      </c>
      <c r="H2190" s="7">
        <f t="shared" si="664"/>
        <v>42340.5</v>
      </c>
      <c r="I2190" s="7">
        <f t="shared" si="658"/>
        <v>1291.5</v>
      </c>
      <c r="J2190" s="7">
        <f t="shared" si="659"/>
        <v>3194.9999999999995</v>
      </c>
      <c r="K2190" s="7">
        <f t="shared" si="660"/>
        <v>495.00000000000006</v>
      </c>
      <c r="L2190" s="7">
        <f t="shared" si="655"/>
        <v>1368</v>
      </c>
      <c r="M2190" s="7">
        <f t="shared" si="656"/>
        <v>3190.5</v>
      </c>
      <c r="N2190" s="7">
        <v>0</v>
      </c>
      <c r="O2190" s="7">
        <f t="shared" si="661"/>
        <v>9540</v>
      </c>
      <c r="P2190" s="7">
        <v>25</v>
      </c>
      <c r="Q2190" s="7">
        <v>0</v>
      </c>
      <c r="R2190" s="7">
        <v>0</v>
      </c>
      <c r="S2190" s="7">
        <v>0</v>
      </c>
      <c r="T2190" s="7">
        <v>100</v>
      </c>
      <c r="U2190" s="7">
        <f t="shared" si="662"/>
        <v>1148.3248749999998</v>
      </c>
      <c r="V2190" s="7">
        <v>0</v>
      </c>
      <c r="W2190" s="7">
        <f t="shared" si="668"/>
        <v>1273.3248749999998</v>
      </c>
      <c r="X2190" s="7">
        <f t="shared" si="653"/>
        <v>2659.5</v>
      </c>
      <c r="Y2190" s="7">
        <f t="shared" si="667"/>
        <v>6385.5</v>
      </c>
      <c r="Z2190" s="7">
        <f t="shared" si="663"/>
        <v>41067.175125000002</v>
      </c>
      <c r="AA2190" s="7" t="s">
        <v>808</v>
      </c>
      <c r="AB2190" s="7">
        <v>2022</v>
      </c>
    </row>
    <row r="2191" spans="1:28" x14ac:dyDescent="0.25">
      <c r="A2191" s="7">
        <v>29</v>
      </c>
      <c r="B2191" s="7" t="s">
        <v>148</v>
      </c>
      <c r="C2191" s="7" t="s">
        <v>103</v>
      </c>
      <c r="D2191" s="7" t="s">
        <v>10</v>
      </c>
      <c r="E2191" s="7" t="s">
        <v>44</v>
      </c>
      <c r="F2191" s="7" t="s">
        <v>84</v>
      </c>
      <c r="G2191" s="7">
        <v>40000</v>
      </c>
      <c r="H2191" s="7">
        <f t="shared" si="664"/>
        <v>37636</v>
      </c>
      <c r="I2191" s="7">
        <f t="shared" si="658"/>
        <v>1148</v>
      </c>
      <c r="J2191" s="7">
        <f t="shared" si="659"/>
        <v>2839.9999999999995</v>
      </c>
      <c r="K2191" s="7">
        <f t="shared" si="660"/>
        <v>440.00000000000006</v>
      </c>
      <c r="L2191" s="7">
        <f t="shared" si="655"/>
        <v>1216</v>
      </c>
      <c r="M2191" s="7">
        <f t="shared" si="656"/>
        <v>2836</v>
      </c>
      <c r="N2191" s="7">
        <v>0</v>
      </c>
      <c r="O2191" s="7">
        <f t="shared" si="661"/>
        <v>8480</v>
      </c>
      <c r="P2191" s="7">
        <v>25</v>
      </c>
      <c r="Q2191" s="7">
        <v>0</v>
      </c>
      <c r="R2191" s="7">
        <v>630.01</v>
      </c>
      <c r="S2191" s="7">
        <v>0</v>
      </c>
      <c r="T2191" s="7">
        <v>100</v>
      </c>
      <c r="U2191" s="7">
        <f t="shared" si="662"/>
        <v>442.64987499999984</v>
      </c>
      <c r="V2191" s="7">
        <v>442.62</v>
      </c>
      <c r="W2191" s="7">
        <f t="shared" si="668"/>
        <v>755.03987499999982</v>
      </c>
      <c r="X2191" s="7">
        <f t="shared" si="653"/>
        <v>2364</v>
      </c>
      <c r="Y2191" s="7">
        <f t="shared" si="667"/>
        <v>5676</v>
      </c>
      <c r="Z2191" s="7">
        <f t="shared" si="663"/>
        <v>36880.960124999998</v>
      </c>
      <c r="AA2191" s="7" t="s">
        <v>808</v>
      </c>
      <c r="AB2191" s="7">
        <v>2022</v>
      </c>
    </row>
    <row r="2192" spans="1:28" x14ac:dyDescent="0.25">
      <c r="A2192" s="7">
        <v>30</v>
      </c>
      <c r="B2192" s="7" t="s">
        <v>149</v>
      </c>
      <c r="C2192" s="7" t="s">
        <v>102</v>
      </c>
      <c r="D2192" s="7" t="s">
        <v>10</v>
      </c>
      <c r="E2192" s="7" t="s">
        <v>43</v>
      </c>
      <c r="F2192" s="7" t="s">
        <v>84</v>
      </c>
      <c r="G2192" s="7">
        <v>50000</v>
      </c>
      <c r="H2192" s="7">
        <f t="shared" si="664"/>
        <v>45694.879999999997</v>
      </c>
      <c r="I2192" s="7">
        <f t="shared" si="658"/>
        <v>1435</v>
      </c>
      <c r="J2192" s="7">
        <f t="shared" si="659"/>
        <v>3549.9999999999995</v>
      </c>
      <c r="K2192" s="7">
        <f t="shared" si="660"/>
        <v>550</v>
      </c>
      <c r="L2192" s="7">
        <f t="shared" si="655"/>
        <v>1520</v>
      </c>
      <c r="M2192" s="7">
        <f t="shared" si="656"/>
        <v>3545.0000000000005</v>
      </c>
      <c r="N2192" s="7">
        <v>1350.12</v>
      </c>
      <c r="O2192" s="7">
        <f t="shared" si="661"/>
        <v>11950.119999999999</v>
      </c>
      <c r="P2192" s="7">
        <v>25</v>
      </c>
      <c r="Q2192" s="7">
        <v>7246.58</v>
      </c>
      <c r="R2192" s="7">
        <v>0</v>
      </c>
      <c r="S2192" s="7">
        <v>0</v>
      </c>
      <c r="T2192" s="7">
        <v>100</v>
      </c>
      <c r="U2192" s="7">
        <f t="shared" si="662"/>
        <v>1651.4818749999993</v>
      </c>
      <c r="V2192" s="7">
        <v>1651.48</v>
      </c>
      <c r="W2192" s="7">
        <f t="shared" si="668"/>
        <v>7371.5818749999999</v>
      </c>
      <c r="X2192" s="7">
        <f t="shared" si="653"/>
        <v>4305.12</v>
      </c>
      <c r="Y2192" s="7">
        <f t="shared" si="667"/>
        <v>7095</v>
      </c>
      <c r="Z2192" s="7">
        <f t="shared" si="663"/>
        <v>38323.298125000001</v>
      </c>
      <c r="AA2192" s="7" t="s">
        <v>808</v>
      </c>
      <c r="AB2192" s="7">
        <v>2022</v>
      </c>
    </row>
    <row r="2193" spans="1:28" x14ac:dyDescent="0.25">
      <c r="A2193" s="7">
        <v>31</v>
      </c>
      <c r="B2193" s="7" t="s">
        <v>151</v>
      </c>
      <c r="C2193" s="7" t="s">
        <v>102</v>
      </c>
      <c r="D2193" s="7" t="s">
        <v>793</v>
      </c>
      <c r="E2193" s="7" t="s">
        <v>66</v>
      </c>
      <c r="F2193" s="7" t="s">
        <v>84</v>
      </c>
      <c r="G2193" s="7">
        <v>55000</v>
      </c>
      <c r="H2193" s="7">
        <f t="shared" si="664"/>
        <v>51749.5</v>
      </c>
      <c r="I2193" s="7">
        <f t="shared" si="658"/>
        <v>1578.5</v>
      </c>
      <c r="J2193" s="7">
        <f t="shared" si="659"/>
        <v>3904.9999999999995</v>
      </c>
      <c r="K2193" s="7">
        <f t="shared" si="660"/>
        <v>605.00000000000011</v>
      </c>
      <c r="L2193" s="7">
        <f t="shared" si="655"/>
        <v>1672</v>
      </c>
      <c r="M2193" s="7">
        <f t="shared" si="656"/>
        <v>3899.5000000000005</v>
      </c>
      <c r="N2193" s="7">
        <v>0</v>
      </c>
      <c r="O2193" s="7">
        <f t="shared" si="661"/>
        <v>11660</v>
      </c>
      <c r="P2193" s="7">
        <v>25</v>
      </c>
      <c r="Q2193" s="7">
        <v>4000</v>
      </c>
      <c r="R2193" s="7">
        <v>0</v>
      </c>
      <c r="S2193" s="7">
        <v>0</v>
      </c>
      <c r="T2193" s="7">
        <v>100</v>
      </c>
      <c r="U2193" s="7">
        <f t="shared" si="662"/>
        <v>2559.6748749999997</v>
      </c>
      <c r="V2193" s="7">
        <v>0</v>
      </c>
      <c r="W2193" s="7">
        <f t="shared" ref="W2193:W2256" si="669">P2193+Q2193+R2193+S2193+T2193+U2193</f>
        <v>6684.6748749999997</v>
      </c>
      <c r="X2193" s="7">
        <f t="shared" si="653"/>
        <v>3250.5</v>
      </c>
      <c r="Y2193" s="7">
        <f t="shared" si="667"/>
        <v>7804.5</v>
      </c>
      <c r="Z2193" s="7">
        <f t="shared" si="663"/>
        <v>45064.825125000003</v>
      </c>
      <c r="AA2193" s="7" t="s">
        <v>808</v>
      </c>
      <c r="AB2193" s="7">
        <v>2022</v>
      </c>
    </row>
    <row r="2194" spans="1:28" x14ac:dyDescent="0.25">
      <c r="A2194" s="7">
        <v>32</v>
      </c>
      <c r="B2194" s="7" t="s">
        <v>152</v>
      </c>
      <c r="C2194" s="7" t="s">
        <v>103</v>
      </c>
      <c r="D2194" s="7" t="s">
        <v>94</v>
      </c>
      <c r="E2194" s="7" t="s">
        <v>70</v>
      </c>
      <c r="F2194" s="7" t="s">
        <v>84</v>
      </c>
      <c r="G2194" s="7">
        <v>50000</v>
      </c>
      <c r="H2194" s="7">
        <f t="shared" si="664"/>
        <v>47045</v>
      </c>
      <c r="I2194" s="7">
        <f t="shared" si="658"/>
        <v>1435</v>
      </c>
      <c r="J2194" s="7">
        <f t="shared" si="659"/>
        <v>3549.9999999999995</v>
      </c>
      <c r="K2194" s="7">
        <f t="shared" si="660"/>
        <v>550</v>
      </c>
      <c r="L2194" s="7">
        <f t="shared" si="655"/>
        <v>1520</v>
      </c>
      <c r="M2194" s="7">
        <f t="shared" si="656"/>
        <v>3545.0000000000005</v>
      </c>
      <c r="N2194" s="7">
        <v>0</v>
      </c>
      <c r="O2194" s="7">
        <f t="shared" si="661"/>
        <v>10600</v>
      </c>
      <c r="P2194" s="7">
        <v>25</v>
      </c>
      <c r="Q2194" s="7">
        <v>500</v>
      </c>
      <c r="R2194" s="7">
        <v>980.01</v>
      </c>
      <c r="S2194" s="7">
        <v>0</v>
      </c>
      <c r="T2194" s="7">
        <v>0</v>
      </c>
      <c r="U2194" s="7">
        <f t="shared" si="662"/>
        <v>1853.9998749999997</v>
      </c>
      <c r="V2194" s="7">
        <v>0</v>
      </c>
      <c r="W2194" s="7">
        <f t="shared" si="669"/>
        <v>3359.0098749999997</v>
      </c>
      <c r="X2194" s="7">
        <f t="shared" si="653"/>
        <v>2955</v>
      </c>
      <c r="Y2194" s="7">
        <f t="shared" si="667"/>
        <v>7095</v>
      </c>
      <c r="Z2194" s="7">
        <f t="shared" si="663"/>
        <v>43685.990124999997</v>
      </c>
      <c r="AA2194" s="7" t="s">
        <v>808</v>
      </c>
      <c r="AB2194" s="7">
        <v>2022</v>
      </c>
    </row>
    <row r="2195" spans="1:28" x14ac:dyDescent="0.25">
      <c r="A2195" s="7">
        <v>33</v>
      </c>
      <c r="B2195" s="7" t="s">
        <v>153</v>
      </c>
      <c r="C2195" s="7" t="s">
        <v>102</v>
      </c>
      <c r="D2195" s="7" t="s">
        <v>17</v>
      </c>
      <c r="E2195" s="7" t="s">
        <v>76</v>
      </c>
      <c r="F2195" s="7" t="s">
        <v>84</v>
      </c>
      <c r="G2195" s="7">
        <v>70000</v>
      </c>
      <c r="H2195" s="7">
        <f t="shared" si="664"/>
        <v>64512.88</v>
      </c>
      <c r="I2195" s="7">
        <f t="shared" si="658"/>
        <v>2009</v>
      </c>
      <c r="J2195" s="7">
        <f t="shared" si="659"/>
        <v>4970</v>
      </c>
      <c r="K2195" s="7">
        <f t="shared" si="660"/>
        <v>715.55</v>
      </c>
      <c r="L2195" s="7">
        <f t="shared" si="655"/>
        <v>2128</v>
      </c>
      <c r="M2195" s="7">
        <f t="shared" si="656"/>
        <v>4963</v>
      </c>
      <c r="N2195" s="7">
        <v>1350.12</v>
      </c>
      <c r="O2195" s="7">
        <f t="shared" si="661"/>
        <v>16135.669999999998</v>
      </c>
      <c r="P2195" s="7">
        <v>25</v>
      </c>
      <c r="Q2195" s="7">
        <v>3052.23</v>
      </c>
      <c r="R2195" s="7">
        <v>980.01</v>
      </c>
      <c r="S2195" s="7">
        <v>0</v>
      </c>
      <c r="T2195" s="7">
        <v>100</v>
      </c>
      <c r="U2195" s="7">
        <f t="shared" si="662"/>
        <v>5098.4258333333319</v>
      </c>
      <c r="V2195" s="7">
        <v>0</v>
      </c>
      <c r="W2195" s="7">
        <f t="shared" si="669"/>
        <v>9255.6658333333326</v>
      </c>
      <c r="X2195" s="7">
        <f t="shared" si="653"/>
        <v>5487.12</v>
      </c>
      <c r="Y2195" s="7">
        <f t="shared" si="667"/>
        <v>9933</v>
      </c>
      <c r="Z2195" s="7">
        <f t="shared" si="663"/>
        <v>55257.214166666672</v>
      </c>
      <c r="AA2195" s="7" t="s">
        <v>808</v>
      </c>
      <c r="AB2195" s="7">
        <v>2022</v>
      </c>
    </row>
    <row r="2196" spans="1:28" x14ac:dyDescent="0.25">
      <c r="A2196" s="7">
        <v>34</v>
      </c>
      <c r="B2196" s="7" t="s">
        <v>154</v>
      </c>
      <c r="C2196" s="7" t="s">
        <v>103</v>
      </c>
      <c r="D2196" s="7" t="s">
        <v>6</v>
      </c>
      <c r="E2196" s="7" t="s">
        <v>83</v>
      </c>
      <c r="F2196" s="7" t="s">
        <v>84</v>
      </c>
      <c r="G2196" s="7">
        <v>33875</v>
      </c>
      <c r="H2196" s="7">
        <f t="shared" si="664"/>
        <v>31872.987499999999</v>
      </c>
      <c r="I2196" s="7">
        <f t="shared" si="658"/>
        <v>972.21249999999998</v>
      </c>
      <c r="J2196" s="7">
        <f t="shared" si="659"/>
        <v>2405.125</v>
      </c>
      <c r="K2196" s="7">
        <f t="shared" si="660"/>
        <v>372.62500000000006</v>
      </c>
      <c r="L2196" s="7">
        <f t="shared" si="655"/>
        <v>1029.8</v>
      </c>
      <c r="M2196" s="7">
        <f t="shared" si="656"/>
        <v>2401.7375000000002</v>
      </c>
      <c r="N2196" s="7">
        <v>0</v>
      </c>
      <c r="O2196" s="7">
        <f t="shared" si="661"/>
        <v>7181.5</v>
      </c>
      <c r="P2196" s="7">
        <v>25</v>
      </c>
      <c r="Q2196" s="7">
        <v>0</v>
      </c>
      <c r="R2196" s="7">
        <v>0</v>
      </c>
      <c r="S2196" s="7">
        <v>0</v>
      </c>
      <c r="T2196" s="7">
        <v>100</v>
      </c>
      <c r="U2196" s="7">
        <f t="shared" si="662"/>
        <v>0</v>
      </c>
      <c r="V2196" s="7">
        <v>0</v>
      </c>
      <c r="W2196" s="7">
        <f t="shared" si="669"/>
        <v>125</v>
      </c>
      <c r="X2196" s="7">
        <f t="shared" si="653"/>
        <v>2002.0124999999998</v>
      </c>
      <c r="Y2196" s="7">
        <f t="shared" si="667"/>
        <v>4806.8625000000002</v>
      </c>
      <c r="Z2196" s="7">
        <f t="shared" si="663"/>
        <v>31747.987499999999</v>
      </c>
      <c r="AA2196" s="7" t="s">
        <v>808</v>
      </c>
      <c r="AB2196" s="7">
        <v>2022</v>
      </c>
    </row>
    <row r="2197" spans="1:28" x14ac:dyDescent="0.25">
      <c r="A2197" s="7">
        <v>35</v>
      </c>
      <c r="B2197" s="7" t="s">
        <v>155</v>
      </c>
      <c r="C2197" s="7" t="s">
        <v>103</v>
      </c>
      <c r="D2197" s="7" t="s">
        <v>793</v>
      </c>
      <c r="E2197" s="7" t="s">
        <v>72</v>
      </c>
      <c r="F2197" s="7" t="s">
        <v>84</v>
      </c>
      <c r="G2197" s="7">
        <v>40000</v>
      </c>
      <c r="H2197" s="7">
        <f t="shared" si="664"/>
        <v>37636</v>
      </c>
      <c r="I2197" s="7">
        <f t="shared" si="658"/>
        <v>1148</v>
      </c>
      <c r="J2197" s="7">
        <f t="shared" si="659"/>
        <v>2839.9999999999995</v>
      </c>
      <c r="K2197" s="7">
        <f t="shared" si="660"/>
        <v>440.00000000000006</v>
      </c>
      <c r="L2197" s="7">
        <f t="shared" si="655"/>
        <v>1216</v>
      </c>
      <c r="M2197" s="7">
        <f t="shared" si="656"/>
        <v>2836</v>
      </c>
      <c r="N2197" s="7">
        <v>0</v>
      </c>
      <c r="O2197" s="7">
        <f t="shared" si="661"/>
        <v>8480</v>
      </c>
      <c r="P2197" s="7">
        <v>25</v>
      </c>
      <c r="Q2197" s="7">
        <v>6590.74</v>
      </c>
      <c r="R2197" s="7">
        <v>700.01</v>
      </c>
      <c r="S2197" s="7">
        <v>0</v>
      </c>
      <c r="T2197" s="7">
        <v>100</v>
      </c>
      <c r="U2197" s="7">
        <f t="shared" si="662"/>
        <v>442.64987499999984</v>
      </c>
      <c r="V2197" s="7">
        <v>0</v>
      </c>
      <c r="W2197" s="7">
        <f t="shared" si="669"/>
        <v>7858.3998750000001</v>
      </c>
      <c r="X2197" s="7">
        <f t="shared" si="653"/>
        <v>2364</v>
      </c>
      <c r="Y2197" s="7">
        <f t="shared" si="667"/>
        <v>5676</v>
      </c>
      <c r="Z2197" s="7">
        <f t="shared" si="663"/>
        <v>29777.600125000001</v>
      </c>
      <c r="AA2197" s="7" t="s">
        <v>808</v>
      </c>
      <c r="AB2197" s="7">
        <v>2022</v>
      </c>
    </row>
    <row r="2198" spans="1:28" x14ac:dyDescent="0.25">
      <c r="A2198" s="7">
        <v>36</v>
      </c>
      <c r="B2198" s="7" t="s">
        <v>156</v>
      </c>
      <c r="C2198" s="7" t="s">
        <v>102</v>
      </c>
      <c r="D2198" s="7" t="s">
        <v>19</v>
      </c>
      <c r="E2198" s="7" t="s">
        <v>73</v>
      </c>
      <c r="F2198" s="7" t="s">
        <v>84</v>
      </c>
      <c r="G2198" s="7">
        <v>53000</v>
      </c>
      <c r="H2198" s="7">
        <f t="shared" si="664"/>
        <v>48517.58</v>
      </c>
      <c r="I2198" s="7">
        <f t="shared" si="658"/>
        <v>1521.1</v>
      </c>
      <c r="J2198" s="7">
        <f t="shared" si="659"/>
        <v>3762.9999999999995</v>
      </c>
      <c r="K2198" s="7">
        <f t="shared" si="660"/>
        <v>583.00000000000011</v>
      </c>
      <c r="L2198" s="7">
        <f t="shared" si="655"/>
        <v>1611.2</v>
      </c>
      <c r="M2198" s="7">
        <f t="shared" si="656"/>
        <v>3757.7000000000003</v>
      </c>
      <c r="N2198" s="7">
        <v>1350.12</v>
      </c>
      <c r="O2198" s="7">
        <f t="shared" si="661"/>
        <v>12586.119999999999</v>
      </c>
      <c r="P2198" s="7">
        <v>25</v>
      </c>
      <c r="Q2198" s="7">
        <v>2500</v>
      </c>
      <c r="R2198" s="7">
        <v>140</v>
      </c>
      <c r="S2198" s="7">
        <v>0</v>
      </c>
      <c r="T2198" s="7">
        <v>100</v>
      </c>
      <c r="U2198" s="7">
        <f t="shared" si="662"/>
        <v>2074.8868749999992</v>
      </c>
      <c r="V2198" s="7">
        <v>0</v>
      </c>
      <c r="W2198" s="7">
        <f t="shared" si="669"/>
        <v>4839.8868749999992</v>
      </c>
      <c r="X2198" s="7">
        <f t="shared" si="653"/>
        <v>4482.42</v>
      </c>
      <c r="Y2198" s="7">
        <f t="shared" si="667"/>
        <v>7520.7</v>
      </c>
      <c r="Z2198" s="7">
        <f t="shared" si="663"/>
        <v>43677.693125000005</v>
      </c>
      <c r="AA2198" s="7" t="s">
        <v>808</v>
      </c>
      <c r="AB2198" s="7">
        <v>2022</v>
      </c>
    </row>
    <row r="2199" spans="1:28" x14ac:dyDescent="0.25">
      <c r="A2199" s="7">
        <v>37</v>
      </c>
      <c r="B2199" s="7" t="s">
        <v>157</v>
      </c>
      <c r="C2199" s="7" t="s">
        <v>102</v>
      </c>
      <c r="D2199" s="7" t="s">
        <v>10</v>
      </c>
      <c r="E2199" s="7" t="s">
        <v>46</v>
      </c>
      <c r="F2199" s="7" t="s">
        <v>84</v>
      </c>
      <c r="G2199" s="7">
        <v>45000</v>
      </c>
      <c r="H2199" s="7">
        <f t="shared" si="664"/>
        <v>42340.5</v>
      </c>
      <c r="I2199" s="7">
        <f t="shared" si="658"/>
        <v>1291.5</v>
      </c>
      <c r="J2199" s="7">
        <f t="shared" si="659"/>
        <v>3194.9999999999995</v>
      </c>
      <c r="K2199" s="7">
        <f t="shared" si="660"/>
        <v>495.00000000000006</v>
      </c>
      <c r="L2199" s="7">
        <f t="shared" si="655"/>
        <v>1368</v>
      </c>
      <c r="M2199" s="7">
        <f t="shared" si="656"/>
        <v>3190.5</v>
      </c>
      <c r="N2199" s="7">
        <v>0</v>
      </c>
      <c r="O2199" s="7">
        <f t="shared" si="661"/>
        <v>9540</v>
      </c>
      <c r="P2199" s="7">
        <v>25</v>
      </c>
      <c r="Q2199" s="7">
        <v>5742.03</v>
      </c>
      <c r="R2199" s="7">
        <v>910.01</v>
      </c>
      <c r="S2199" s="7">
        <v>0</v>
      </c>
      <c r="T2199" s="7">
        <v>100</v>
      </c>
      <c r="U2199" s="7">
        <f t="shared" si="662"/>
        <v>1148.3248749999998</v>
      </c>
      <c r="V2199" s="7">
        <v>0</v>
      </c>
      <c r="W2199" s="7">
        <f t="shared" si="669"/>
        <v>7925.3648749999993</v>
      </c>
      <c r="X2199" s="7">
        <f t="shared" si="653"/>
        <v>2659.5</v>
      </c>
      <c r="Y2199" s="7">
        <f t="shared" si="667"/>
        <v>6385.5</v>
      </c>
      <c r="Z2199" s="7">
        <f t="shared" si="663"/>
        <v>34415.135125000001</v>
      </c>
      <c r="AA2199" s="7" t="s">
        <v>808</v>
      </c>
      <c r="AB2199" s="7">
        <v>2022</v>
      </c>
    </row>
    <row r="2200" spans="1:28" x14ac:dyDescent="0.25">
      <c r="A2200" s="7">
        <v>38</v>
      </c>
      <c r="B2200" s="7" t="s">
        <v>158</v>
      </c>
      <c r="C2200" s="7" t="s">
        <v>102</v>
      </c>
      <c r="D2200" s="7" t="s">
        <v>796</v>
      </c>
      <c r="E2200" s="7" t="s">
        <v>46</v>
      </c>
      <c r="F2200" s="7" t="s">
        <v>84</v>
      </c>
      <c r="G2200" s="7">
        <v>32000</v>
      </c>
      <c r="H2200" s="7">
        <f t="shared" si="664"/>
        <v>30108.799999999999</v>
      </c>
      <c r="I2200" s="7">
        <f t="shared" si="658"/>
        <v>918.4</v>
      </c>
      <c r="J2200" s="7">
        <f t="shared" si="659"/>
        <v>2272</v>
      </c>
      <c r="K2200" s="7">
        <f t="shared" si="660"/>
        <v>352.00000000000006</v>
      </c>
      <c r="L2200" s="7">
        <f t="shared" si="655"/>
        <v>972.8</v>
      </c>
      <c r="M2200" s="7">
        <f t="shared" si="656"/>
        <v>2268.8000000000002</v>
      </c>
      <c r="N2200" s="7">
        <v>0</v>
      </c>
      <c r="O2200" s="7">
        <f t="shared" si="661"/>
        <v>6784</v>
      </c>
      <c r="P2200" s="7">
        <v>25</v>
      </c>
      <c r="Q2200" s="7">
        <v>0</v>
      </c>
      <c r="R2200" s="7">
        <v>0</v>
      </c>
      <c r="S2200" s="7">
        <v>0</v>
      </c>
      <c r="T2200" s="7">
        <v>100</v>
      </c>
      <c r="U2200" s="7">
        <f t="shared" si="662"/>
        <v>0</v>
      </c>
      <c r="V2200" s="7">
        <v>0</v>
      </c>
      <c r="W2200" s="7">
        <f t="shared" si="669"/>
        <v>125</v>
      </c>
      <c r="X2200" s="7">
        <f t="shared" si="653"/>
        <v>1891.1999999999998</v>
      </c>
      <c r="Y2200" s="7">
        <f t="shared" si="667"/>
        <v>4540.8</v>
      </c>
      <c r="Z2200" s="7">
        <f t="shared" si="663"/>
        <v>29983.8</v>
      </c>
      <c r="AA2200" s="7" t="s">
        <v>808</v>
      </c>
      <c r="AB2200" s="7">
        <v>2022</v>
      </c>
    </row>
    <row r="2201" spans="1:28" x14ac:dyDescent="0.25">
      <c r="A2201" s="7">
        <v>39</v>
      </c>
      <c r="B2201" s="7" t="s">
        <v>159</v>
      </c>
      <c r="C2201" s="7" t="s">
        <v>103</v>
      </c>
      <c r="D2201" s="7" t="s">
        <v>21</v>
      </c>
      <c r="E2201" s="7" t="s">
        <v>68</v>
      </c>
      <c r="F2201" s="7" t="s">
        <v>84</v>
      </c>
      <c r="G2201" s="7">
        <v>46000</v>
      </c>
      <c r="H2201" s="7">
        <f t="shared" si="664"/>
        <v>41931.279999999999</v>
      </c>
      <c r="I2201" s="7">
        <f t="shared" si="658"/>
        <v>1320.2</v>
      </c>
      <c r="J2201" s="7">
        <f t="shared" si="659"/>
        <v>3265.9999999999995</v>
      </c>
      <c r="K2201" s="7">
        <f t="shared" si="660"/>
        <v>506.00000000000006</v>
      </c>
      <c r="L2201" s="7">
        <f t="shared" si="655"/>
        <v>1398.4</v>
      </c>
      <c r="M2201" s="7">
        <f t="shared" si="656"/>
        <v>3261.4</v>
      </c>
      <c r="N2201" s="7">
        <v>1350.12</v>
      </c>
      <c r="O2201" s="7">
        <f t="shared" si="661"/>
        <v>11102.119999999999</v>
      </c>
      <c r="P2201" s="7">
        <v>25</v>
      </c>
      <c r="Q2201" s="7">
        <v>2042.65</v>
      </c>
      <c r="R2201" s="7">
        <v>1050.01</v>
      </c>
      <c r="S2201" s="7">
        <v>0</v>
      </c>
      <c r="T2201" s="7">
        <v>100</v>
      </c>
      <c r="U2201" s="7">
        <f t="shared" si="662"/>
        <v>1086.9418749999998</v>
      </c>
      <c r="V2201" s="7">
        <v>0</v>
      </c>
      <c r="W2201" s="7">
        <f t="shared" si="669"/>
        <v>4304.6018749999994</v>
      </c>
      <c r="X2201" s="7">
        <f t="shared" si="653"/>
        <v>4068.7200000000003</v>
      </c>
      <c r="Y2201" s="7">
        <f t="shared" si="667"/>
        <v>6527.4</v>
      </c>
      <c r="Z2201" s="7">
        <f t="shared" si="663"/>
        <v>37626.678124999999</v>
      </c>
      <c r="AA2201" s="7" t="s">
        <v>808</v>
      </c>
      <c r="AB2201" s="7">
        <v>2022</v>
      </c>
    </row>
    <row r="2202" spans="1:28" x14ac:dyDescent="0.25">
      <c r="A2202" s="7">
        <v>40</v>
      </c>
      <c r="B2202" s="7" t="s">
        <v>150</v>
      </c>
      <c r="C2202" s="7" t="s">
        <v>102</v>
      </c>
      <c r="D2202" s="7" t="s">
        <v>16</v>
      </c>
      <c r="E2202" s="7" t="s">
        <v>95</v>
      </c>
      <c r="F2202" s="7" t="s">
        <v>84</v>
      </c>
      <c r="G2202" s="7">
        <v>32000</v>
      </c>
      <c r="H2202" s="7">
        <f>+G2202-(I2202+L2202+N2202)</f>
        <v>30108.799999999999</v>
      </c>
      <c r="I2202" s="7">
        <f t="shared" si="658"/>
        <v>918.4</v>
      </c>
      <c r="J2202" s="7">
        <f t="shared" si="659"/>
        <v>2272</v>
      </c>
      <c r="K2202" s="7">
        <f t="shared" si="660"/>
        <v>352.00000000000006</v>
      </c>
      <c r="L2202" s="7">
        <f t="shared" si="655"/>
        <v>972.8</v>
      </c>
      <c r="M2202" s="7">
        <f t="shared" si="656"/>
        <v>2268.8000000000002</v>
      </c>
      <c r="N2202" s="7">
        <v>0</v>
      </c>
      <c r="O2202" s="7">
        <f>+I2202+J2202+K2202+L2202+M2202+N2202</f>
        <v>6784</v>
      </c>
      <c r="P2202" s="7">
        <v>25</v>
      </c>
      <c r="Q2202" s="7">
        <v>0</v>
      </c>
      <c r="R2202" s="7">
        <v>140</v>
      </c>
      <c r="S2202" s="7">
        <v>336</v>
      </c>
      <c r="T2202" s="7">
        <v>100</v>
      </c>
      <c r="U2202" s="7">
        <f t="shared" si="662"/>
        <v>0</v>
      </c>
      <c r="V2202" s="7">
        <v>0</v>
      </c>
      <c r="W2202" s="7">
        <f>P2202+Q2202+R2202+S2202+T2202+U2202</f>
        <v>601</v>
      </c>
      <c r="X2202" s="7">
        <f>+I2202+L2202+N2202</f>
        <v>1891.1999999999998</v>
      </c>
      <c r="Y2202" s="7">
        <f>+J2202+M2202</f>
        <v>4540.8</v>
      </c>
      <c r="Z2202" s="7">
        <f>+G2202-(W2202+X2202)</f>
        <v>29507.8</v>
      </c>
      <c r="AA2202" s="7" t="s">
        <v>808</v>
      </c>
      <c r="AB2202" s="7">
        <v>2022</v>
      </c>
    </row>
    <row r="2203" spans="1:28" x14ac:dyDescent="0.25">
      <c r="A2203" s="7">
        <v>41</v>
      </c>
      <c r="B2203" s="7" t="s">
        <v>160</v>
      </c>
      <c r="C2203" s="7" t="s">
        <v>102</v>
      </c>
      <c r="D2203" s="7" t="s">
        <v>4</v>
      </c>
      <c r="E2203" s="7" t="s">
        <v>93</v>
      </c>
      <c r="F2203" s="7" t="s">
        <v>84</v>
      </c>
      <c r="G2203" s="7">
        <v>31500</v>
      </c>
      <c r="H2203" s="7">
        <f t="shared" si="664"/>
        <v>28288.23</v>
      </c>
      <c r="I2203" s="7">
        <f t="shared" si="658"/>
        <v>904.05</v>
      </c>
      <c r="J2203" s="7">
        <f t="shared" si="659"/>
        <v>2236.5</v>
      </c>
      <c r="K2203" s="7">
        <f t="shared" si="660"/>
        <v>346.50000000000006</v>
      </c>
      <c r="L2203" s="7">
        <f t="shared" si="655"/>
        <v>957.6</v>
      </c>
      <c r="M2203" s="7">
        <f t="shared" si="656"/>
        <v>2233.3500000000004</v>
      </c>
      <c r="N2203" s="7">
        <v>1350.12</v>
      </c>
      <c r="O2203" s="7">
        <f t="shared" si="661"/>
        <v>8028.1200000000008</v>
      </c>
      <c r="P2203" s="7">
        <v>25</v>
      </c>
      <c r="Q2203" s="7">
        <v>6104.46</v>
      </c>
      <c r="R2203" s="7">
        <v>280</v>
      </c>
      <c r="S2203" s="7">
        <v>635</v>
      </c>
      <c r="T2203" s="7">
        <v>100</v>
      </c>
      <c r="U2203" s="7">
        <f t="shared" si="662"/>
        <v>0</v>
      </c>
      <c r="V2203" s="7">
        <v>0</v>
      </c>
      <c r="W2203" s="7">
        <f t="shared" si="669"/>
        <v>7144.46</v>
      </c>
      <c r="X2203" s="7">
        <f t="shared" si="653"/>
        <v>3211.77</v>
      </c>
      <c r="Y2203" s="7">
        <f t="shared" si="667"/>
        <v>4469.8500000000004</v>
      </c>
      <c r="Z2203" s="7">
        <f t="shared" si="663"/>
        <v>21143.77</v>
      </c>
      <c r="AA2203" s="7" t="s">
        <v>808</v>
      </c>
      <c r="AB2203" s="7">
        <v>2022</v>
      </c>
    </row>
    <row r="2204" spans="1:28" x14ac:dyDescent="0.25">
      <c r="A2204" s="7">
        <v>42</v>
      </c>
      <c r="B2204" s="7" t="s">
        <v>809</v>
      </c>
      <c r="C2204" s="7" t="s">
        <v>102</v>
      </c>
      <c r="D2204" s="7" t="s">
        <v>12</v>
      </c>
      <c r="E2204" s="7" t="s">
        <v>75</v>
      </c>
      <c r="F2204" s="7" t="s">
        <v>99</v>
      </c>
      <c r="G2204" s="7">
        <v>65000</v>
      </c>
      <c r="H2204" s="7">
        <f t="shared" si="664"/>
        <v>61158.5</v>
      </c>
      <c r="I2204" s="7">
        <f t="shared" si="658"/>
        <v>1865.5</v>
      </c>
      <c r="J2204" s="7">
        <f t="shared" si="659"/>
        <v>4615</v>
      </c>
      <c r="K2204" s="7">
        <f t="shared" si="660"/>
        <v>715.55</v>
      </c>
      <c r="L2204" s="7">
        <f t="shared" si="655"/>
        <v>1976</v>
      </c>
      <c r="M2204" s="7">
        <f t="shared" si="656"/>
        <v>4608.5</v>
      </c>
      <c r="N2204" s="7">
        <v>0</v>
      </c>
      <c r="O2204" s="7">
        <f t="shared" si="661"/>
        <v>13780.55</v>
      </c>
      <c r="P2204" s="7">
        <v>25</v>
      </c>
      <c r="Q2204" s="7">
        <v>7139.91</v>
      </c>
      <c r="R2204" s="7">
        <v>910.01</v>
      </c>
      <c r="S2204" s="7">
        <v>635</v>
      </c>
      <c r="T2204" s="7">
        <v>100</v>
      </c>
      <c r="U2204" s="7">
        <f t="shared" si="662"/>
        <v>4427.5498333333335</v>
      </c>
      <c r="V2204" s="7">
        <v>0</v>
      </c>
      <c r="W2204" s="7">
        <f t="shared" si="669"/>
        <v>13237.469833333333</v>
      </c>
      <c r="X2204" s="7">
        <f t="shared" si="653"/>
        <v>3841.5</v>
      </c>
      <c r="Y2204" s="7">
        <f t="shared" si="667"/>
        <v>9223.5</v>
      </c>
      <c r="Z2204" s="7">
        <f t="shared" si="663"/>
        <v>47921.030166666664</v>
      </c>
      <c r="AA2204" s="7" t="s">
        <v>808</v>
      </c>
      <c r="AB2204" s="7">
        <v>2022</v>
      </c>
    </row>
    <row r="2205" spans="1:28" x14ac:dyDescent="0.25">
      <c r="A2205" s="7">
        <v>43</v>
      </c>
      <c r="B2205" s="7" t="s">
        <v>161</v>
      </c>
      <c r="C2205" s="7" t="s">
        <v>102</v>
      </c>
      <c r="D2205" s="7" t="s">
        <v>6</v>
      </c>
      <c r="E2205" s="7" t="s">
        <v>62</v>
      </c>
      <c r="F2205" s="7" t="s">
        <v>99</v>
      </c>
      <c r="G2205" s="7">
        <v>110000</v>
      </c>
      <c r="H2205" s="7">
        <f t="shared" si="664"/>
        <v>103499</v>
      </c>
      <c r="I2205" s="7">
        <f t="shared" si="658"/>
        <v>3157</v>
      </c>
      <c r="J2205" s="7">
        <f t="shared" si="659"/>
        <v>7809.9999999999991</v>
      </c>
      <c r="K2205" s="7">
        <f t="shared" si="660"/>
        <v>715.55</v>
      </c>
      <c r="L2205" s="7">
        <f t="shared" si="655"/>
        <v>3344</v>
      </c>
      <c r="M2205" s="7">
        <f t="shared" si="656"/>
        <v>7799.0000000000009</v>
      </c>
      <c r="N2205" s="7">
        <v>0</v>
      </c>
      <c r="O2205" s="7">
        <f t="shared" si="661"/>
        <v>22825.55</v>
      </c>
      <c r="P2205" s="7">
        <v>25</v>
      </c>
      <c r="Q2205" s="7">
        <v>0</v>
      </c>
      <c r="R2205" s="7">
        <v>0</v>
      </c>
      <c r="S2205" s="7">
        <v>0</v>
      </c>
      <c r="T2205" s="7">
        <v>100</v>
      </c>
      <c r="U2205" s="7">
        <f t="shared" si="662"/>
        <v>14457.687291666667</v>
      </c>
      <c r="V2205" s="7">
        <v>0</v>
      </c>
      <c r="W2205" s="7">
        <f t="shared" si="669"/>
        <v>14582.687291666667</v>
      </c>
      <c r="X2205" s="7">
        <f t="shared" si="653"/>
        <v>6501</v>
      </c>
      <c r="Y2205" s="7">
        <f t="shared" si="667"/>
        <v>15609</v>
      </c>
      <c r="Z2205" s="7">
        <f t="shared" si="663"/>
        <v>88916.312708333338</v>
      </c>
      <c r="AA2205" s="7" t="s">
        <v>808</v>
      </c>
      <c r="AB2205" s="7">
        <v>2022</v>
      </c>
    </row>
    <row r="2206" spans="1:28" x14ac:dyDescent="0.25">
      <c r="A2206" s="7">
        <v>44</v>
      </c>
      <c r="B2206" s="7" t="s">
        <v>162</v>
      </c>
      <c r="C2206" s="7" t="s">
        <v>102</v>
      </c>
      <c r="D2206" s="7" t="s">
        <v>15</v>
      </c>
      <c r="E2206" s="7" t="s">
        <v>92</v>
      </c>
      <c r="F2206" s="7" t="s">
        <v>99</v>
      </c>
      <c r="G2206" s="7">
        <v>55000</v>
      </c>
      <c r="H2206" s="7">
        <f t="shared" si="664"/>
        <v>47699.14</v>
      </c>
      <c r="I2206" s="7">
        <f t="shared" si="658"/>
        <v>1578.5</v>
      </c>
      <c r="J2206" s="7">
        <f t="shared" si="659"/>
        <v>3904.9999999999995</v>
      </c>
      <c r="K2206" s="7">
        <f t="shared" si="660"/>
        <v>605.00000000000011</v>
      </c>
      <c r="L2206" s="7">
        <f t="shared" si="655"/>
        <v>1672</v>
      </c>
      <c r="M2206" s="7">
        <f t="shared" si="656"/>
        <v>3899.5000000000005</v>
      </c>
      <c r="N2206" s="7">
        <v>4050.36</v>
      </c>
      <c r="O2206" s="7">
        <f t="shared" si="661"/>
        <v>15710.36</v>
      </c>
      <c r="P2206" s="7">
        <v>25</v>
      </c>
      <c r="Q2206" s="7">
        <v>0</v>
      </c>
      <c r="R2206" s="7">
        <v>0</v>
      </c>
      <c r="S2206" s="7">
        <v>0</v>
      </c>
      <c r="T2206" s="7">
        <v>100</v>
      </c>
      <c r="U2206" s="7">
        <f t="shared" si="662"/>
        <v>1952.1208749999989</v>
      </c>
      <c r="V2206" s="7">
        <v>0</v>
      </c>
      <c r="W2206" s="7">
        <f t="shared" si="669"/>
        <v>2077.1208749999987</v>
      </c>
      <c r="X2206" s="7">
        <f t="shared" si="653"/>
        <v>7300.8600000000006</v>
      </c>
      <c r="Y2206" s="7">
        <f t="shared" si="667"/>
        <v>7804.5</v>
      </c>
      <c r="Z2206" s="7">
        <f t="shared" si="663"/>
        <v>45622.019124999999</v>
      </c>
      <c r="AA2206" s="7" t="s">
        <v>808</v>
      </c>
      <c r="AB2206" s="7">
        <v>2022</v>
      </c>
    </row>
    <row r="2207" spans="1:28" x14ac:dyDescent="0.25">
      <c r="A2207" s="7">
        <v>45</v>
      </c>
      <c r="B2207" s="7" t="s">
        <v>810</v>
      </c>
      <c r="C2207" s="7" t="s">
        <v>102</v>
      </c>
      <c r="D2207" s="7" t="s">
        <v>811</v>
      </c>
      <c r="E2207" s="7" t="s">
        <v>62</v>
      </c>
      <c r="F2207" s="7" t="s">
        <v>99</v>
      </c>
      <c r="G2207" s="7">
        <v>125000</v>
      </c>
      <c r="H2207" s="7">
        <f>+G2207-(I2207+L2207+N2207)</f>
        <v>117612.5</v>
      </c>
      <c r="I2207" s="7">
        <f>IF(G2207&lt;=312000,G2207*2.87%,9334.68)</f>
        <v>3587.5</v>
      </c>
      <c r="J2207" s="7">
        <f>IF(G2207&lt;=312000,G2207*7.1%,23092.75)</f>
        <v>8875</v>
      </c>
      <c r="K2207" s="7">
        <f>IF(G2207&lt;=62400,G2207*1.1%,715.55)</f>
        <v>715.55</v>
      </c>
      <c r="L2207" s="7">
        <f>IF(G2207&lt;=156000,G2207*3.04%,4742.4)</f>
        <v>3800</v>
      </c>
      <c r="M2207" s="7">
        <f>IF(G2207&lt;=156000,G2207*7.09%,11060.4)</f>
        <v>8862.5</v>
      </c>
      <c r="N2207" s="7">
        <v>0</v>
      </c>
      <c r="O2207" s="7">
        <f>+I2207+J2207+K2207+L2207+M2207+N2207</f>
        <v>25840.55</v>
      </c>
      <c r="P2207" s="7">
        <v>25</v>
      </c>
      <c r="Q2207" s="7">
        <v>0</v>
      </c>
      <c r="R2207" s="7">
        <v>0</v>
      </c>
      <c r="S2207" s="7">
        <v>0</v>
      </c>
      <c r="T2207" s="7">
        <v>100</v>
      </c>
      <c r="U2207" s="7">
        <f>IF((H2207*12)&gt;867123.01,(79776+(((H2207*12)-867123.01)*0.25))/12,IF((H2207*12)&gt;624329.01,(31216+(((H2207*12)-624329.01)*0.2))/12,IF((H2207*12)&gt;416220.01,(((H2207*12)-416220.01)*0.15)/12,0)))</f>
        <v>17986.062291666665</v>
      </c>
      <c r="V2207" s="7">
        <v>0</v>
      </c>
      <c r="W2207" s="7">
        <f>P2207+Q2207+R2207+S2207+T2207+U2207</f>
        <v>18111.062291666665</v>
      </c>
      <c r="X2207" s="7">
        <f>+I2207+L2207+N2207</f>
        <v>7387.5</v>
      </c>
      <c r="Y2207" s="7">
        <f>+J2207+M2207</f>
        <v>17737.5</v>
      </c>
      <c r="Z2207" s="7">
        <f>+G2207-(W2207+X2207)</f>
        <v>99501.437708333338</v>
      </c>
      <c r="AA2207" s="7" t="s">
        <v>808</v>
      </c>
      <c r="AB2207" s="7">
        <v>2022</v>
      </c>
    </row>
    <row r="2208" spans="1:28" x14ac:dyDescent="0.25">
      <c r="A2208" s="7">
        <v>46</v>
      </c>
      <c r="B2208" s="7" t="s">
        <v>812</v>
      </c>
      <c r="C2208" s="7" t="s">
        <v>102</v>
      </c>
      <c r="D2208" s="7" t="s">
        <v>811</v>
      </c>
      <c r="E2208" s="7" t="s">
        <v>62</v>
      </c>
      <c r="F2208" s="7" t="s">
        <v>99</v>
      </c>
      <c r="G2208" s="7">
        <v>80000</v>
      </c>
      <c r="H2208" s="7">
        <f>+G2208-(I2208+L2208+N2208)</f>
        <v>75272</v>
      </c>
      <c r="I2208" s="7">
        <f>IF(G2208&lt;=312000,G2208*2.87%,9334.68)</f>
        <v>2296</v>
      </c>
      <c r="J2208" s="7">
        <f>IF(G2208&lt;=312000,G2208*7.1%,23092.75)</f>
        <v>5679.9999999999991</v>
      </c>
      <c r="K2208" s="7">
        <f>IF(G2208&lt;=62400,G2208*1.1%,715.55)</f>
        <v>715.55</v>
      </c>
      <c r="L2208" s="7">
        <f>IF(G2208&lt;=156000,G2208*3.04%,4742.4)</f>
        <v>2432</v>
      </c>
      <c r="M2208" s="7">
        <f>IF(G2208&lt;=156000,G2208*7.09%,11060.4)</f>
        <v>5672</v>
      </c>
      <c r="N2208" s="7">
        <v>0</v>
      </c>
      <c r="O2208" s="7">
        <f>+I2208+J2208+K2208+L2208+M2208+N2208</f>
        <v>16795.55</v>
      </c>
      <c r="P2208" s="7">
        <v>25</v>
      </c>
      <c r="Q2208" s="7">
        <v>0</v>
      </c>
      <c r="R2208" s="7">
        <v>0</v>
      </c>
      <c r="S2208" s="7">
        <v>0</v>
      </c>
      <c r="T2208" s="7">
        <v>100</v>
      </c>
      <c r="U2208" s="7">
        <f>IF((H2208*12)&gt;867123.01,(79776+(((H2208*12)-867123.01)*0.25))/12,IF((H2208*12)&gt;624329.01,(31216+(((H2208*12)-624329.01)*0.2))/12,IF((H2208*12)&gt;416220.01,(((H2208*12)-416220.01)*0.15)/12,0)))</f>
        <v>7400.9372916666662</v>
      </c>
      <c r="V2208" s="7">
        <v>0</v>
      </c>
      <c r="W2208" s="7">
        <f>P2208+Q2208+R2208+S2208+T2208+U2208</f>
        <v>7525.9372916666662</v>
      </c>
      <c r="X2208" s="7">
        <f>+I2208+L2208+N2208</f>
        <v>4728</v>
      </c>
      <c r="Y2208" s="7">
        <f>+J2208+M2208</f>
        <v>11352</v>
      </c>
      <c r="Z2208" s="7">
        <f>+G2208-(W2208+X2208)</f>
        <v>67746.062708333338</v>
      </c>
      <c r="AA2208" s="7" t="s">
        <v>808</v>
      </c>
      <c r="AB2208" s="7">
        <v>2022</v>
      </c>
    </row>
    <row r="2209" spans="1:28" x14ac:dyDescent="0.25">
      <c r="A2209" s="7">
        <v>47</v>
      </c>
      <c r="B2209" s="7" t="s">
        <v>163</v>
      </c>
      <c r="C2209" s="7" t="s">
        <v>102</v>
      </c>
      <c r="D2209" s="7" t="s">
        <v>792</v>
      </c>
      <c r="E2209" s="7" t="s">
        <v>30</v>
      </c>
      <c r="F2209" s="7" t="s">
        <v>99</v>
      </c>
      <c r="G2209" s="7">
        <v>150000</v>
      </c>
      <c r="H2209" s="7">
        <f t="shared" si="664"/>
        <v>141135</v>
      </c>
      <c r="I2209" s="7">
        <f t="shared" si="658"/>
        <v>4305</v>
      </c>
      <c r="J2209" s="7">
        <f t="shared" si="659"/>
        <v>10649.999999999998</v>
      </c>
      <c r="K2209" s="7">
        <f t="shared" si="660"/>
        <v>715.55</v>
      </c>
      <c r="L2209" s="7">
        <f t="shared" si="655"/>
        <v>4560</v>
      </c>
      <c r="M2209" s="7">
        <f t="shared" si="656"/>
        <v>10635</v>
      </c>
      <c r="N2209" s="7">
        <v>0</v>
      </c>
      <c r="O2209" s="7">
        <f t="shared" si="661"/>
        <v>30865.549999999996</v>
      </c>
      <c r="P2209" s="7">
        <v>25</v>
      </c>
      <c r="Q2209" s="7">
        <v>0</v>
      </c>
      <c r="R2209" s="7">
        <v>0</v>
      </c>
      <c r="S2209" s="7">
        <v>0</v>
      </c>
      <c r="T2209" s="7">
        <v>100</v>
      </c>
      <c r="U2209" s="7">
        <f t="shared" si="662"/>
        <v>23866.687291666665</v>
      </c>
      <c r="V2209" s="7">
        <v>0</v>
      </c>
      <c r="W2209" s="7">
        <f t="shared" si="669"/>
        <v>23991.687291666665</v>
      </c>
      <c r="X2209" s="7">
        <f t="shared" si="653"/>
        <v>8865</v>
      </c>
      <c r="Y2209" s="7">
        <f t="shared" si="667"/>
        <v>21285</v>
      </c>
      <c r="Z2209" s="7">
        <f t="shared" si="663"/>
        <v>117143.31270833334</v>
      </c>
      <c r="AA2209" s="7" t="s">
        <v>808</v>
      </c>
      <c r="AB2209" s="7">
        <v>2022</v>
      </c>
    </row>
    <row r="2210" spans="1:28" x14ac:dyDescent="0.25">
      <c r="A2210" s="7">
        <v>48</v>
      </c>
      <c r="B2210" s="7" t="s">
        <v>166</v>
      </c>
      <c r="C2210" s="7" t="s">
        <v>102</v>
      </c>
      <c r="D2210" s="7" t="s">
        <v>94</v>
      </c>
      <c r="E2210" s="7" t="s">
        <v>36</v>
      </c>
      <c r="F2210" s="7" t="s">
        <v>100</v>
      </c>
      <c r="G2210" s="7">
        <v>30000</v>
      </c>
      <c r="H2210" s="7">
        <f t="shared" si="664"/>
        <v>28227</v>
      </c>
      <c r="I2210" s="7">
        <f t="shared" si="658"/>
        <v>861</v>
      </c>
      <c r="J2210" s="7">
        <f t="shared" si="659"/>
        <v>2130</v>
      </c>
      <c r="K2210" s="7">
        <f t="shared" si="660"/>
        <v>330.00000000000006</v>
      </c>
      <c r="L2210" s="7">
        <f t="shared" si="655"/>
        <v>912</v>
      </c>
      <c r="M2210" s="7">
        <f t="shared" si="656"/>
        <v>2127</v>
      </c>
      <c r="N2210" s="7">
        <v>0</v>
      </c>
      <c r="O2210" s="7">
        <f t="shared" si="661"/>
        <v>6360</v>
      </c>
      <c r="P2210" s="7">
        <v>25</v>
      </c>
      <c r="Q2210" s="7">
        <v>0</v>
      </c>
      <c r="R2210" s="7">
        <v>0</v>
      </c>
      <c r="S2210" s="7">
        <v>0</v>
      </c>
      <c r="T2210" s="7">
        <v>100</v>
      </c>
      <c r="U2210" s="7">
        <f t="shared" si="662"/>
        <v>0</v>
      </c>
      <c r="V2210" s="7">
        <v>0</v>
      </c>
      <c r="W2210" s="7">
        <f t="shared" si="669"/>
        <v>125</v>
      </c>
      <c r="X2210" s="7">
        <f t="shared" si="653"/>
        <v>1773</v>
      </c>
      <c r="Y2210" s="7">
        <f t="shared" si="667"/>
        <v>4257</v>
      </c>
      <c r="Z2210" s="7">
        <f t="shared" si="663"/>
        <v>28102</v>
      </c>
      <c r="AA2210" s="7" t="s">
        <v>808</v>
      </c>
      <c r="AB2210" s="7">
        <v>2022</v>
      </c>
    </row>
    <row r="2211" spans="1:28" x14ac:dyDescent="0.25">
      <c r="A2211" s="7">
        <v>49</v>
      </c>
      <c r="B2211" s="7" t="s">
        <v>167</v>
      </c>
      <c r="C2211" s="7" t="s">
        <v>102</v>
      </c>
      <c r="D2211" s="7" t="s">
        <v>6</v>
      </c>
      <c r="E2211" s="7" t="s">
        <v>36</v>
      </c>
      <c r="F2211" s="7" t="s">
        <v>100</v>
      </c>
      <c r="G2211" s="7">
        <v>26000</v>
      </c>
      <c r="H2211" s="7">
        <f t="shared" si="664"/>
        <v>24463.4</v>
      </c>
      <c r="I2211" s="7">
        <f t="shared" si="658"/>
        <v>746.2</v>
      </c>
      <c r="J2211" s="7">
        <f t="shared" si="659"/>
        <v>1845.9999999999998</v>
      </c>
      <c r="K2211" s="7">
        <f t="shared" si="660"/>
        <v>286.00000000000006</v>
      </c>
      <c r="L2211" s="7">
        <f t="shared" si="655"/>
        <v>790.4</v>
      </c>
      <c r="M2211" s="7">
        <f t="shared" si="656"/>
        <v>1843.4</v>
      </c>
      <c r="N2211" s="7">
        <v>0</v>
      </c>
      <c r="O2211" s="7">
        <f t="shared" si="661"/>
        <v>5512</v>
      </c>
      <c r="P2211" s="7">
        <v>25</v>
      </c>
      <c r="Q2211" s="7">
        <v>2000</v>
      </c>
      <c r="R2211" s="7">
        <v>0</v>
      </c>
      <c r="S2211" s="7">
        <v>0</v>
      </c>
      <c r="T2211" s="7">
        <v>100</v>
      </c>
      <c r="U2211" s="7">
        <f t="shared" si="662"/>
        <v>0</v>
      </c>
      <c r="V2211" s="7">
        <v>0</v>
      </c>
      <c r="W2211" s="7">
        <f t="shared" si="669"/>
        <v>2125</v>
      </c>
      <c r="X2211" s="7">
        <f t="shared" si="653"/>
        <v>1536.6</v>
      </c>
      <c r="Y2211" s="7">
        <f t="shared" si="667"/>
        <v>3689.3999999999996</v>
      </c>
      <c r="Z2211" s="7">
        <f t="shared" si="663"/>
        <v>22338.400000000001</v>
      </c>
      <c r="AA2211" s="7" t="s">
        <v>808</v>
      </c>
      <c r="AB2211" s="7">
        <v>2022</v>
      </c>
    </row>
    <row r="2212" spans="1:28" x14ac:dyDescent="0.25">
      <c r="A2212" s="7">
        <v>50</v>
      </c>
      <c r="B2212" s="7" t="s">
        <v>169</v>
      </c>
      <c r="C2212" s="7" t="s">
        <v>102</v>
      </c>
      <c r="D2212" s="7" t="s">
        <v>6</v>
      </c>
      <c r="E2212" s="7" t="s">
        <v>36</v>
      </c>
      <c r="F2212" s="7" t="s">
        <v>100</v>
      </c>
      <c r="G2212" s="7">
        <v>30000</v>
      </c>
      <c r="H2212" s="7">
        <f t="shared" si="664"/>
        <v>28227</v>
      </c>
      <c r="I2212" s="7">
        <f t="shared" si="658"/>
        <v>861</v>
      </c>
      <c r="J2212" s="7">
        <f t="shared" si="659"/>
        <v>2130</v>
      </c>
      <c r="K2212" s="7">
        <f t="shared" si="660"/>
        <v>330.00000000000006</v>
      </c>
      <c r="L2212" s="7">
        <f t="shared" si="655"/>
        <v>912</v>
      </c>
      <c r="M2212" s="7">
        <f t="shared" si="656"/>
        <v>2127</v>
      </c>
      <c r="N2212" s="7">
        <v>0</v>
      </c>
      <c r="O2212" s="7">
        <f t="shared" si="661"/>
        <v>6360</v>
      </c>
      <c r="P2212" s="7">
        <v>25</v>
      </c>
      <c r="Q2212" s="7">
        <v>0</v>
      </c>
      <c r="R2212" s="7">
        <v>0</v>
      </c>
      <c r="S2212" s="7">
        <v>0</v>
      </c>
      <c r="T2212" s="7">
        <v>100</v>
      </c>
      <c r="U2212" s="7">
        <f t="shared" si="662"/>
        <v>0</v>
      </c>
      <c r="V2212" s="7">
        <v>0</v>
      </c>
      <c r="W2212" s="7">
        <f t="shared" si="669"/>
        <v>125</v>
      </c>
      <c r="X2212" s="7">
        <f t="shared" si="653"/>
        <v>1773</v>
      </c>
      <c r="Y2212" s="7">
        <f t="shared" si="667"/>
        <v>4257</v>
      </c>
      <c r="Z2212" s="7">
        <f t="shared" si="663"/>
        <v>28102</v>
      </c>
      <c r="AA2212" s="7" t="s">
        <v>808</v>
      </c>
      <c r="AB2212" s="7">
        <v>2022</v>
      </c>
    </row>
    <row r="2213" spans="1:28" x14ac:dyDescent="0.25">
      <c r="A2213" s="7">
        <v>51</v>
      </c>
      <c r="B2213" s="7" t="s">
        <v>170</v>
      </c>
      <c r="C2213" s="7" t="s">
        <v>102</v>
      </c>
      <c r="D2213" s="7" t="s">
        <v>17</v>
      </c>
      <c r="E2213" s="7" t="s">
        <v>36</v>
      </c>
      <c r="F2213" s="7" t="s">
        <v>100</v>
      </c>
      <c r="G2213" s="7">
        <v>36000</v>
      </c>
      <c r="H2213" s="7">
        <f t="shared" si="664"/>
        <v>31172.16</v>
      </c>
      <c r="I2213" s="7">
        <f t="shared" si="658"/>
        <v>1033.2</v>
      </c>
      <c r="J2213" s="7">
        <f t="shared" si="659"/>
        <v>2555.9999999999995</v>
      </c>
      <c r="K2213" s="7">
        <f t="shared" si="660"/>
        <v>396.00000000000006</v>
      </c>
      <c r="L2213" s="7">
        <f t="shared" si="655"/>
        <v>1094.4000000000001</v>
      </c>
      <c r="M2213" s="7">
        <f t="shared" si="656"/>
        <v>2552.4</v>
      </c>
      <c r="N2213" s="7">
        <f>1350.12*2</f>
        <v>2700.24</v>
      </c>
      <c r="O2213" s="7">
        <f t="shared" si="661"/>
        <v>10332.24</v>
      </c>
      <c r="P2213" s="7">
        <v>25</v>
      </c>
      <c r="Q2213" s="7">
        <v>3875.52</v>
      </c>
      <c r="R2213" s="7">
        <v>630.01</v>
      </c>
      <c r="S2213" s="7">
        <v>0</v>
      </c>
      <c r="T2213" s="7">
        <v>100</v>
      </c>
      <c r="U2213" s="7">
        <f t="shared" si="662"/>
        <v>0</v>
      </c>
      <c r="V2213" s="7">
        <v>0</v>
      </c>
      <c r="W2213" s="7">
        <f t="shared" si="669"/>
        <v>4630.53</v>
      </c>
      <c r="X2213" s="7">
        <f t="shared" ref="X2213:X2226" si="670">+I2213+L2213+N2213</f>
        <v>4827.84</v>
      </c>
      <c r="Y2213" s="7">
        <f t="shared" si="667"/>
        <v>5108.3999999999996</v>
      </c>
      <c r="Z2213" s="7">
        <f t="shared" si="663"/>
        <v>26541.63</v>
      </c>
      <c r="AA2213" s="7" t="s">
        <v>808</v>
      </c>
      <c r="AB2213" s="7">
        <v>2022</v>
      </c>
    </row>
    <row r="2214" spans="1:28" x14ac:dyDescent="0.25">
      <c r="A2214" s="7">
        <v>52</v>
      </c>
      <c r="B2214" s="7" t="s">
        <v>171</v>
      </c>
      <c r="C2214" s="7" t="s">
        <v>102</v>
      </c>
      <c r="D2214" s="7" t="s">
        <v>22</v>
      </c>
      <c r="E2214" s="7" t="s">
        <v>36</v>
      </c>
      <c r="F2214" s="7" t="s">
        <v>100</v>
      </c>
      <c r="G2214" s="7">
        <v>36000</v>
      </c>
      <c r="H2214" s="7">
        <f t="shared" si="664"/>
        <v>33872.400000000001</v>
      </c>
      <c r="I2214" s="7">
        <f t="shared" si="658"/>
        <v>1033.2</v>
      </c>
      <c r="J2214" s="7">
        <f t="shared" si="659"/>
        <v>2555.9999999999995</v>
      </c>
      <c r="K2214" s="7">
        <f t="shared" si="660"/>
        <v>396.00000000000006</v>
      </c>
      <c r="L2214" s="7">
        <f t="shared" si="655"/>
        <v>1094.4000000000001</v>
      </c>
      <c r="M2214" s="7">
        <f t="shared" si="656"/>
        <v>2552.4</v>
      </c>
      <c r="N2214" s="7">
        <v>0</v>
      </c>
      <c r="O2214" s="7">
        <f t="shared" si="661"/>
        <v>7632</v>
      </c>
      <c r="P2214" s="7">
        <v>25</v>
      </c>
      <c r="Q2214" s="7">
        <v>0</v>
      </c>
      <c r="R2214" s="7">
        <v>910.01</v>
      </c>
      <c r="S2214" s="7">
        <v>0</v>
      </c>
      <c r="T2214" s="7">
        <v>100</v>
      </c>
      <c r="U2214" s="7">
        <f t="shared" si="662"/>
        <v>0</v>
      </c>
      <c r="V2214" s="7">
        <v>0</v>
      </c>
      <c r="W2214" s="7">
        <f t="shared" si="669"/>
        <v>1035.01</v>
      </c>
      <c r="X2214" s="7">
        <f t="shared" si="670"/>
        <v>2127.6000000000004</v>
      </c>
      <c r="Y2214" s="7">
        <f t="shared" si="667"/>
        <v>5108.3999999999996</v>
      </c>
      <c r="Z2214" s="7">
        <f t="shared" si="663"/>
        <v>32837.39</v>
      </c>
      <c r="AA2214" s="7" t="s">
        <v>808</v>
      </c>
      <c r="AB2214" s="7">
        <v>2022</v>
      </c>
    </row>
    <row r="2215" spans="1:28" x14ac:dyDescent="0.25">
      <c r="A2215" s="7">
        <v>53</v>
      </c>
      <c r="B2215" s="7" t="s">
        <v>172</v>
      </c>
      <c r="C2215" s="7" t="s">
        <v>102</v>
      </c>
      <c r="D2215" s="7" t="s">
        <v>6</v>
      </c>
      <c r="E2215" s="7" t="s">
        <v>26</v>
      </c>
      <c r="F2215" s="7" t="s">
        <v>100</v>
      </c>
      <c r="G2215" s="7">
        <v>46000</v>
      </c>
      <c r="H2215" s="7">
        <f t="shared" si="664"/>
        <v>43281.4</v>
      </c>
      <c r="I2215" s="7">
        <f t="shared" si="658"/>
        <v>1320.2</v>
      </c>
      <c r="J2215" s="7">
        <f t="shared" si="659"/>
        <v>3265.9999999999995</v>
      </c>
      <c r="K2215" s="7">
        <f t="shared" si="660"/>
        <v>506.00000000000006</v>
      </c>
      <c r="L2215" s="7">
        <f t="shared" si="655"/>
        <v>1398.4</v>
      </c>
      <c r="M2215" s="7">
        <f t="shared" si="656"/>
        <v>3261.4</v>
      </c>
      <c r="N2215" s="7">
        <v>0</v>
      </c>
      <c r="O2215" s="7">
        <f t="shared" si="661"/>
        <v>9752</v>
      </c>
      <c r="P2215" s="7">
        <v>25</v>
      </c>
      <c r="Q2215" s="7">
        <v>0</v>
      </c>
      <c r="R2215" s="7">
        <v>630.01</v>
      </c>
      <c r="S2215" s="7">
        <v>0</v>
      </c>
      <c r="T2215" s="7">
        <v>100</v>
      </c>
      <c r="U2215" s="7">
        <f t="shared" si="662"/>
        <v>1289.4598750000005</v>
      </c>
      <c r="V2215" s="7">
        <v>0</v>
      </c>
      <c r="W2215" s="7">
        <f t="shared" si="669"/>
        <v>2044.4698750000005</v>
      </c>
      <c r="X2215" s="7">
        <f t="shared" si="670"/>
        <v>2718.6000000000004</v>
      </c>
      <c r="Y2215" s="7">
        <f t="shared" si="667"/>
        <v>6527.4</v>
      </c>
      <c r="Z2215" s="7">
        <f t="shared" si="663"/>
        <v>41236.930124999999</v>
      </c>
      <c r="AA2215" s="7" t="s">
        <v>808</v>
      </c>
      <c r="AB2215" s="7">
        <v>2022</v>
      </c>
    </row>
    <row r="2216" spans="1:28" x14ac:dyDescent="0.25">
      <c r="A2216" s="7">
        <v>54</v>
      </c>
      <c r="B2216" s="7" t="s">
        <v>797</v>
      </c>
      <c r="C2216" s="7" t="s">
        <v>102</v>
      </c>
      <c r="D2216" s="7" t="s">
        <v>22</v>
      </c>
      <c r="E2216" s="7" t="s">
        <v>26</v>
      </c>
      <c r="F2216" s="7" t="s">
        <v>100</v>
      </c>
      <c r="G2216" s="7">
        <v>30000</v>
      </c>
      <c r="H2216" s="7">
        <f t="shared" si="664"/>
        <v>28227</v>
      </c>
      <c r="I2216" s="7">
        <f t="shared" si="658"/>
        <v>861</v>
      </c>
      <c r="J2216" s="7">
        <f t="shared" si="659"/>
        <v>2130</v>
      </c>
      <c r="K2216" s="7">
        <f t="shared" si="660"/>
        <v>330.00000000000006</v>
      </c>
      <c r="L2216" s="7">
        <f t="shared" si="655"/>
        <v>912</v>
      </c>
      <c r="M2216" s="7">
        <f t="shared" si="656"/>
        <v>2127</v>
      </c>
      <c r="N2216" s="7">
        <v>0</v>
      </c>
      <c r="O2216" s="7">
        <f t="shared" si="661"/>
        <v>6360</v>
      </c>
      <c r="P2216" s="7">
        <v>25</v>
      </c>
      <c r="Q2216" s="7">
        <v>0</v>
      </c>
      <c r="R2216" s="7">
        <v>0</v>
      </c>
      <c r="S2216" s="7">
        <v>0</v>
      </c>
      <c r="T2216" s="7">
        <v>100</v>
      </c>
      <c r="U2216" s="7">
        <f t="shared" si="662"/>
        <v>0</v>
      </c>
      <c r="V2216" s="7">
        <v>0</v>
      </c>
      <c r="W2216" s="7">
        <f t="shared" si="669"/>
        <v>125</v>
      </c>
      <c r="X2216" s="7">
        <f t="shared" si="670"/>
        <v>1773</v>
      </c>
      <c r="Y2216" s="7">
        <f t="shared" si="667"/>
        <v>4257</v>
      </c>
      <c r="Z2216" s="7">
        <f t="shared" si="663"/>
        <v>28102</v>
      </c>
      <c r="AA2216" s="7" t="s">
        <v>808</v>
      </c>
      <c r="AB2216" s="7">
        <v>2022</v>
      </c>
    </row>
    <row r="2217" spans="1:28" x14ac:dyDescent="0.25">
      <c r="A2217" s="7">
        <v>55</v>
      </c>
      <c r="B2217" s="7" t="s">
        <v>798</v>
      </c>
      <c r="C2217" s="7" t="s">
        <v>102</v>
      </c>
      <c r="D2217" s="7" t="s">
        <v>12</v>
      </c>
      <c r="E2217" s="7" t="s">
        <v>26</v>
      </c>
      <c r="F2217" s="7" t="s">
        <v>100</v>
      </c>
      <c r="G2217" s="7">
        <v>30000</v>
      </c>
      <c r="H2217" s="7">
        <f t="shared" si="664"/>
        <v>28227</v>
      </c>
      <c r="I2217" s="7">
        <f t="shared" si="658"/>
        <v>861</v>
      </c>
      <c r="J2217" s="7">
        <f t="shared" si="659"/>
        <v>2130</v>
      </c>
      <c r="K2217" s="7">
        <f t="shared" si="660"/>
        <v>330.00000000000006</v>
      </c>
      <c r="L2217" s="7">
        <f t="shared" si="655"/>
        <v>912</v>
      </c>
      <c r="M2217" s="7">
        <f t="shared" si="656"/>
        <v>2127</v>
      </c>
      <c r="N2217" s="7">
        <v>0</v>
      </c>
      <c r="O2217" s="7">
        <f t="shared" si="661"/>
        <v>6360</v>
      </c>
      <c r="P2217" s="7">
        <v>25</v>
      </c>
      <c r="Q2217" s="7">
        <v>0</v>
      </c>
      <c r="R2217" s="7">
        <v>0</v>
      </c>
      <c r="S2217" s="7">
        <v>0</v>
      </c>
      <c r="T2217" s="7">
        <v>100</v>
      </c>
      <c r="U2217" s="7">
        <f t="shared" si="662"/>
        <v>0</v>
      </c>
      <c r="V2217" s="7">
        <v>0</v>
      </c>
      <c r="W2217" s="7">
        <f t="shared" si="669"/>
        <v>125</v>
      </c>
      <c r="X2217" s="7">
        <f t="shared" si="670"/>
        <v>1773</v>
      </c>
      <c r="Y2217" s="7">
        <f t="shared" si="667"/>
        <v>4257</v>
      </c>
      <c r="Z2217" s="7">
        <f t="shared" si="663"/>
        <v>28102</v>
      </c>
      <c r="AA2217" s="7" t="s">
        <v>808</v>
      </c>
      <c r="AB2217" s="7">
        <v>2022</v>
      </c>
    </row>
    <row r="2218" spans="1:28" x14ac:dyDescent="0.25">
      <c r="A2218" s="7">
        <v>56</v>
      </c>
      <c r="B2218" s="7" t="s">
        <v>799</v>
      </c>
      <c r="C2218" s="7" t="s">
        <v>102</v>
      </c>
      <c r="D2218" s="7" t="s">
        <v>6</v>
      </c>
      <c r="E2218" s="7" t="s">
        <v>26</v>
      </c>
      <c r="F2218" s="7" t="s">
        <v>100</v>
      </c>
      <c r="G2218" s="7">
        <v>30000</v>
      </c>
      <c r="H2218" s="7">
        <f t="shared" si="664"/>
        <v>28227</v>
      </c>
      <c r="I2218" s="7">
        <f t="shared" si="658"/>
        <v>861</v>
      </c>
      <c r="J2218" s="7">
        <f t="shared" si="659"/>
        <v>2130</v>
      </c>
      <c r="K2218" s="7">
        <f t="shared" si="660"/>
        <v>330.00000000000006</v>
      </c>
      <c r="L2218" s="7">
        <f t="shared" si="655"/>
        <v>912</v>
      </c>
      <c r="M2218" s="7">
        <f t="shared" si="656"/>
        <v>2127</v>
      </c>
      <c r="N2218" s="7">
        <v>0</v>
      </c>
      <c r="O2218" s="7">
        <f t="shared" si="661"/>
        <v>6360</v>
      </c>
      <c r="P2218" s="7">
        <v>25</v>
      </c>
      <c r="Q2218" s="7">
        <v>0</v>
      </c>
      <c r="R2218" s="7">
        <v>0</v>
      </c>
      <c r="S2218" s="7">
        <v>0</v>
      </c>
      <c r="T2218" s="7">
        <v>100</v>
      </c>
      <c r="U2218" s="7">
        <f t="shared" si="662"/>
        <v>0</v>
      </c>
      <c r="V2218" s="7">
        <v>0</v>
      </c>
      <c r="W2218" s="7">
        <f t="shared" si="669"/>
        <v>125</v>
      </c>
      <c r="X2218" s="7">
        <f t="shared" si="670"/>
        <v>1773</v>
      </c>
      <c r="Y2218" s="7">
        <f t="shared" si="667"/>
        <v>4257</v>
      </c>
      <c r="Z2218" s="7">
        <f t="shared" si="663"/>
        <v>28102</v>
      </c>
      <c r="AA2218" s="7" t="s">
        <v>808</v>
      </c>
      <c r="AB2218" s="7">
        <v>2022</v>
      </c>
    </row>
    <row r="2219" spans="1:28" x14ac:dyDescent="0.25">
      <c r="A2219" s="7">
        <v>57</v>
      </c>
      <c r="B2219" s="7" t="s">
        <v>173</v>
      </c>
      <c r="C2219" s="7" t="s">
        <v>102</v>
      </c>
      <c r="D2219" s="7" t="s">
        <v>6</v>
      </c>
      <c r="E2219" s="7" t="s">
        <v>26</v>
      </c>
      <c r="F2219" s="7" t="s">
        <v>100</v>
      </c>
      <c r="G2219" s="7">
        <v>36000</v>
      </c>
      <c r="H2219" s="7">
        <f t="shared" si="664"/>
        <v>32522.28</v>
      </c>
      <c r="I2219" s="7">
        <f t="shared" si="658"/>
        <v>1033.2</v>
      </c>
      <c r="J2219" s="7">
        <f t="shared" si="659"/>
        <v>2555.9999999999995</v>
      </c>
      <c r="K2219" s="7">
        <f t="shared" si="660"/>
        <v>396.00000000000006</v>
      </c>
      <c r="L2219" s="7">
        <f t="shared" si="655"/>
        <v>1094.4000000000001</v>
      </c>
      <c r="M2219" s="7">
        <f t="shared" si="656"/>
        <v>2552.4</v>
      </c>
      <c r="N2219" s="7">
        <v>1350.12</v>
      </c>
      <c r="O2219" s="7">
        <f t="shared" si="661"/>
        <v>8982.119999999999</v>
      </c>
      <c r="P2219" s="7">
        <v>25</v>
      </c>
      <c r="Q2219" s="7">
        <v>0</v>
      </c>
      <c r="R2219" s="7">
        <v>0</v>
      </c>
      <c r="S2219" s="7">
        <v>0</v>
      </c>
      <c r="T2219" s="7">
        <v>100</v>
      </c>
      <c r="U2219" s="7">
        <f t="shared" si="662"/>
        <v>0</v>
      </c>
      <c r="V2219" s="7">
        <v>0</v>
      </c>
      <c r="W2219" s="7">
        <f t="shared" si="669"/>
        <v>125</v>
      </c>
      <c r="X2219" s="7">
        <f t="shared" si="670"/>
        <v>3477.7200000000003</v>
      </c>
      <c r="Y2219" s="7">
        <f t="shared" si="667"/>
        <v>5108.3999999999996</v>
      </c>
      <c r="Z2219" s="7">
        <f t="shared" si="663"/>
        <v>32397.279999999999</v>
      </c>
      <c r="AA2219" s="7" t="s">
        <v>808</v>
      </c>
      <c r="AB2219" s="7">
        <v>2022</v>
      </c>
    </row>
    <row r="2220" spans="1:28" x14ac:dyDescent="0.25">
      <c r="A2220" s="7">
        <v>58</v>
      </c>
      <c r="B2220" s="7" t="s">
        <v>174</v>
      </c>
      <c r="C2220" s="7" t="s">
        <v>102</v>
      </c>
      <c r="D2220" s="7" t="s">
        <v>6</v>
      </c>
      <c r="E2220" s="7" t="s">
        <v>26</v>
      </c>
      <c r="F2220" s="7" t="s">
        <v>100</v>
      </c>
      <c r="G2220" s="7">
        <v>36000</v>
      </c>
      <c r="H2220" s="7">
        <f t="shared" si="664"/>
        <v>33872.400000000001</v>
      </c>
      <c r="I2220" s="7">
        <f t="shared" si="658"/>
        <v>1033.2</v>
      </c>
      <c r="J2220" s="7">
        <f t="shared" si="659"/>
        <v>2555.9999999999995</v>
      </c>
      <c r="K2220" s="7">
        <f t="shared" si="660"/>
        <v>396.00000000000006</v>
      </c>
      <c r="L2220" s="7">
        <f t="shared" si="655"/>
        <v>1094.4000000000001</v>
      </c>
      <c r="M2220" s="7">
        <f t="shared" si="656"/>
        <v>2552.4</v>
      </c>
      <c r="N2220" s="7">
        <v>0</v>
      </c>
      <c r="O2220" s="7">
        <f t="shared" si="661"/>
        <v>7632</v>
      </c>
      <c r="P2220" s="7">
        <v>25</v>
      </c>
      <c r="Q2220" s="7">
        <v>0</v>
      </c>
      <c r="R2220" s="7">
        <v>1050.01</v>
      </c>
      <c r="S2220" s="7">
        <v>0</v>
      </c>
      <c r="T2220" s="7">
        <v>100</v>
      </c>
      <c r="U2220" s="7">
        <f t="shared" si="662"/>
        <v>0</v>
      </c>
      <c r="V2220" s="7">
        <v>0</v>
      </c>
      <c r="W2220" s="7">
        <f t="shared" si="669"/>
        <v>1175.01</v>
      </c>
      <c r="X2220" s="7">
        <f t="shared" si="670"/>
        <v>2127.6000000000004</v>
      </c>
      <c r="Y2220" s="7">
        <f t="shared" si="667"/>
        <v>5108.3999999999996</v>
      </c>
      <c r="Z2220" s="7">
        <f t="shared" si="663"/>
        <v>32697.39</v>
      </c>
      <c r="AA2220" s="7" t="s">
        <v>808</v>
      </c>
      <c r="AB2220" s="7">
        <v>2022</v>
      </c>
    </row>
    <row r="2221" spans="1:28" x14ac:dyDescent="0.25">
      <c r="A2221" s="7">
        <v>59</v>
      </c>
      <c r="B2221" s="7" t="s">
        <v>176</v>
      </c>
      <c r="C2221" s="7" t="s">
        <v>102</v>
      </c>
      <c r="D2221" s="7" t="s">
        <v>6</v>
      </c>
      <c r="E2221" s="7" t="s">
        <v>26</v>
      </c>
      <c r="F2221" s="7" t="s">
        <v>100</v>
      </c>
      <c r="G2221" s="7">
        <v>36000</v>
      </c>
      <c r="H2221" s="7">
        <f t="shared" si="664"/>
        <v>33872.400000000001</v>
      </c>
      <c r="I2221" s="7">
        <f t="shared" si="658"/>
        <v>1033.2</v>
      </c>
      <c r="J2221" s="7">
        <f t="shared" si="659"/>
        <v>2555.9999999999995</v>
      </c>
      <c r="K2221" s="7">
        <f t="shared" si="660"/>
        <v>396.00000000000006</v>
      </c>
      <c r="L2221" s="7">
        <f t="shared" si="655"/>
        <v>1094.4000000000001</v>
      </c>
      <c r="M2221" s="7">
        <f t="shared" si="656"/>
        <v>2552.4</v>
      </c>
      <c r="N2221" s="7">
        <v>0</v>
      </c>
      <c r="O2221" s="7">
        <f t="shared" si="661"/>
        <v>7632</v>
      </c>
      <c r="P2221" s="7">
        <v>25</v>
      </c>
      <c r="Q2221" s="7">
        <v>0</v>
      </c>
      <c r="R2221" s="7">
        <v>420</v>
      </c>
      <c r="S2221" s="7">
        <v>0</v>
      </c>
      <c r="T2221" s="7">
        <v>100</v>
      </c>
      <c r="U2221" s="7">
        <f t="shared" si="662"/>
        <v>0</v>
      </c>
      <c r="V2221" s="7">
        <v>0</v>
      </c>
      <c r="W2221" s="7">
        <f t="shared" si="669"/>
        <v>545</v>
      </c>
      <c r="X2221" s="7">
        <f t="shared" si="670"/>
        <v>2127.6000000000004</v>
      </c>
      <c r="Y2221" s="7">
        <f t="shared" si="667"/>
        <v>5108.3999999999996</v>
      </c>
      <c r="Z2221" s="7">
        <f t="shared" si="663"/>
        <v>33327.4</v>
      </c>
      <c r="AA2221" s="7" t="s">
        <v>808</v>
      </c>
      <c r="AB2221" s="7">
        <v>2022</v>
      </c>
    </row>
    <row r="2222" spans="1:28" x14ac:dyDescent="0.25">
      <c r="A2222" s="7">
        <v>60</v>
      </c>
      <c r="B2222" s="7" t="s">
        <v>177</v>
      </c>
      <c r="C2222" s="7" t="s">
        <v>102</v>
      </c>
      <c r="D2222" s="7" t="s">
        <v>22</v>
      </c>
      <c r="E2222" s="7" t="s">
        <v>26</v>
      </c>
      <c r="F2222" s="7" t="s">
        <v>100</v>
      </c>
      <c r="G2222" s="7">
        <v>36000</v>
      </c>
      <c r="H2222" s="7">
        <f t="shared" si="664"/>
        <v>33872.400000000001</v>
      </c>
      <c r="I2222" s="7">
        <f t="shared" si="658"/>
        <v>1033.2</v>
      </c>
      <c r="J2222" s="7">
        <f t="shared" si="659"/>
        <v>2555.9999999999995</v>
      </c>
      <c r="K2222" s="7">
        <f t="shared" si="660"/>
        <v>396.00000000000006</v>
      </c>
      <c r="L2222" s="7">
        <f t="shared" si="655"/>
        <v>1094.4000000000001</v>
      </c>
      <c r="M2222" s="7">
        <f t="shared" si="656"/>
        <v>2552.4</v>
      </c>
      <c r="N2222" s="7">
        <v>0</v>
      </c>
      <c r="O2222" s="7">
        <f t="shared" si="661"/>
        <v>7632</v>
      </c>
      <c r="P2222" s="7">
        <v>25</v>
      </c>
      <c r="Q2222" s="7">
        <v>0</v>
      </c>
      <c r="R2222" s="7">
        <v>840.01</v>
      </c>
      <c r="S2222" s="7">
        <v>0</v>
      </c>
      <c r="T2222" s="7">
        <v>100</v>
      </c>
      <c r="U2222" s="7">
        <f t="shared" si="662"/>
        <v>0</v>
      </c>
      <c r="V2222" s="7">
        <v>0</v>
      </c>
      <c r="W2222" s="7">
        <f t="shared" si="669"/>
        <v>965.01</v>
      </c>
      <c r="X2222" s="7">
        <f t="shared" si="670"/>
        <v>2127.6000000000004</v>
      </c>
      <c r="Y2222" s="7">
        <f t="shared" si="667"/>
        <v>5108.3999999999996</v>
      </c>
      <c r="Z2222" s="7">
        <f t="shared" si="663"/>
        <v>32907.39</v>
      </c>
      <c r="AA2222" s="7" t="s">
        <v>808</v>
      </c>
      <c r="AB2222" s="7">
        <v>2022</v>
      </c>
    </row>
    <row r="2223" spans="1:28" x14ac:dyDescent="0.25">
      <c r="A2223" s="7">
        <v>61</v>
      </c>
      <c r="B2223" s="7" t="s">
        <v>178</v>
      </c>
      <c r="C2223" s="7" t="s">
        <v>103</v>
      </c>
      <c r="D2223" s="7" t="s">
        <v>6</v>
      </c>
      <c r="E2223" s="7" t="s">
        <v>32</v>
      </c>
      <c r="F2223" s="7" t="s">
        <v>100</v>
      </c>
      <c r="G2223" s="7">
        <v>20000</v>
      </c>
      <c r="H2223" s="7">
        <f t="shared" si="664"/>
        <v>18818</v>
      </c>
      <c r="I2223" s="7">
        <f t="shared" si="658"/>
        <v>574</v>
      </c>
      <c r="J2223" s="7">
        <f t="shared" si="659"/>
        <v>1419.9999999999998</v>
      </c>
      <c r="K2223" s="7">
        <f t="shared" si="660"/>
        <v>220.00000000000003</v>
      </c>
      <c r="L2223" s="7">
        <f t="shared" si="655"/>
        <v>608</v>
      </c>
      <c r="M2223" s="7">
        <f t="shared" si="656"/>
        <v>1418</v>
      </c>
      <c r="N2223" s="7">
        <v>0</v>
      </c>
      <c r="O2223" s="7">
        <f t="shared" si="661"/>
        <v>4240</v>
      </c>
      <c r="P2223" s="7">
        <v>25</v>
      </c>
      <c r="Q2223" s="7">
        <v>0</v>
      </c>
      <c r="R2223" s="7">
        <v>0</v>
      </c>
      <c r="S2223" s="7">
        <v>0</v>
      </c>
      <c r="T2223" s="7">
        <v>100</v>
      </c>
      <c r="U2223" s="7">
        <f t="shared" si="662"/>
        <v>0</v>
      </c>
      <c r="V2223" s="7">
        <v>0</v>
      </c>
      <c r="W2223" s="7">
        <f t="shared" si="669"/>
        <v>125</v>
      </c>
      <c r="X2223" s="7">
        <f t="shared" si="670"/>
        <v>1182</v>
      </c>
      <c r="Y2223" s="7">
        <f t="shared" si="667"/>
        <v>2838</v>
      </c>
      <c r="Z2223" s="7">
        <f t="shared" si="663"/>
        <v>18693</v>
      </c>
      <c r="AA2223" s="7" t="s">
        <v>808</v>
      </c>
      <c r="AB2223" s="7">
        <v>2022</v>
      </c>
    </row>
    <row r="2224" spans="1:28" x14ac:dyDescent="0.25">
      <c r="A2224" s="7">
        <v>62</v>
      </c>
      <c r="B2224" s="7" t="s">
        <v>179</v>
      </c>
      <c r="C2224" s="7" t="s">
        <v>103</v>
      </c>
      <c r="D2224" s="7" t="s">
        <v>800</v>
      </c>
      <c r="E2224" s="7" t="s">
        <v>32</v>
      </c>
      <c r="F2224" s="7" t="s">
        <v>100</v>
      </c>
      <c r="G2224" s="7">
        <v>30000</v>
      </c>
      <c r="H2224" s="7">
        <f t="shared" si="664"/>
        <v>28227</v>
      </c>
      <c r="I2224" s="7">
        <f t="shared" si="658"/>
        <v>861</v>
      </c>
      <c r="J2224" s="7">
        <f t="shared" si="659"/>
        <v>2130</v>
      </c>
      <c r="K2224" s="7">
        <f t="shared" si="660"/>
        <v>330.00000000000006</v>
      </c>
      <c r="L2224" s="7">
        <f t="shared" si="655"/>
        <v>912</v>
      </c>
      <c r="M2224" s="7">
        <f t="shared" si="656"/>
        <v>2127</v>
      </c>
      <c r="N2224" s="7">
        <v>0</v>
      </c>
      <c r="O2224" s="7">
        <f t="shared" si="661"/>
        <v>6360</v>
      </c>
      <c r="P2224" s="7">
        <v>25</v>
      </c>
      <c r="Q2224" s="7">
        <v>0</v>
      </c>
      <c r="R2224" s="7">
        <v>0</v>
      </c>
      <c r="S2224" s="7">
        <v>0</v>
      </c>
      <c r="T2224" s="7">
        <v>100</v>
      </c>
      <c r="U2224" s="7">
        <f t="shared" si="662"/>
        <v>0</v>
      </c>
      <c r="V2224" s="7">
        <v>0</v>
      </c>
      <c r="W2224" s="7">
        <f t="shared" si="669"/>
        <v>125</v>
      </c>
      <c r="X2224" s="7">
        <f t="shared" si="670"/>
        <v>1773</v>
      </c>
      <c r="Y2224" s="7">
        <f t="shared" si="667"/>
        <v>4257</v>
      </c>
      <c r="Z2224" s="7">
        <f t="shared" si="663"/>
        <v>28102</v>
      </c>
      <c r="AA2224" s="7" t="s">
        <v>808</v>
      </c>
      <c r="AB2224" s="7">
        <v>2022</v>
      </c>
    </row>
    <row r="2225" spans="1:28" x14ac:dyDescent="0.25">
      <c r="A2225" s="7">
        <v>63</v>
      </c>
      <c r="B2225" s="7" t="s">
        <v>180</v>
      </c>
      <c r="C2225" s="7" t="s">
        <v>103</v>
      </c>
      <c r="D2225" s="7" t="s">
        <v>22</v>
      </c>
      <c r="E2225" s="7" t="s">
        <v>32</v>
      </c>
      <c r="F2225" s="7" t="s">
        <v>100</v>
      </c>
      <c r="G2225" s="7">
        <v>36000</v>
      </c>
      <c r="H2225" s="7">
        <f t="shared" si="664"/>
        <v>32522.28</v>
      </c>
      <c r="I2225" s="7">
        <f t="shared" si="658"/>
        <v>1033.2</v>
      </c>
      <c r="J2225" s="7">
        <f t="shared" si="659"/>
        <v>2555.9999999999995</v>
      </c>
      <c r="K2225" s="7">
        <f t="shared" si="660"/>
        <v>396.00000000000006</v>
      </c>
      <c r="L2225" s="7">
        <f t="shared" si="655"/>
        <v>1094.4000000000001</v>
      </c>
      <c r="M2225" s="7">
        <f t="shared" si="656"/>
        <v>2552.4</v>
      </c>
      <c r="N2225" s="7">
        <v>1350.12</v>
      </c>
      <c r="O2225" s="7">
        <f t="shared" si="661"/>
        <v>8982.119999999999</v>
      </c>
      <c r="P2225" s="7">
        <v>25</v>
      </c>
      <c r="Q2225" s="7">
        <v>0</v>
      </c>
      <c r="R2225" s="7">
        <v>0</v>
      </c>
      <c r="S2225" s="7">
        <v>0</v>
      </c>
      <c r="T2225" s="7">
        <v>100</v>
      </c>
      <c r="U2225" s="7">
        <f t="shared" si="662"/>
        <v>0</v>
      </c>
      <c r="V2225" s="7">
        <v>0</v>
      </c>
      <c r="W2225" s="7">
        <f t="shared" si="669"/>
        <v>125</v>
      </c>
      <c r="X2225" s="7">
        <f t="shared" si="670"/>
        <v>3477.7200000000003</v>
      </c>
      <c r="Y2225" s="7">
        <f t="shared" si="667"/>
        <v>5108.3999999999996</v>
      </c>
      <c r="Z2225" s="7">
        <f t="shared" si="663"/>
        <v>32397.279999999999</v>
      </c>
      <c r="AA2225" s="7" t="s">
        <v>808</v>
      </c>
      <c r="AB2225" s="7">
        <v>2022</v>
      </c>
    </row>
    <row r="2226" spans="1:28" x14ac:dyDescent="0.25">
      <c r="A2226" s="7">
        <v>64</v>
      </c>
      <c r="B2226" s="7" t="s">
        <v>181</v>
      </c>
      <c r="C2226" s="7" t="s">
        <v>103</v>
      </c>
      <c r="D2226" s="7" t="s">
        <v>6</v>
      </c>
      <c r="E2226" s="7" t="s">
        <v>52</v>
      </c>
      <c r="F2226" s="7" t="s">
        <v>100</v>
      </c>
      <c r="G2226" s="7">
        <v>36000</v>
      </c>
      <c r="H2226" s="7">
        <f t="shared" si="664"/>
        <v>33872.400000000001</v>
      </c>
      <c r="I2226" s="7">
        <f t="shared" si="658"/>
        <v>1033.2</v>
      </c>
      <c r="J2226" s="7">
        <f t="shared" si="659"/>
        <v>2555.9999999999995</v>
      </c>
      <c r="K2226" s="7">
        <f t="shared" si="660"/>
        <v>396.00000000000006</v>
      </c>
      <c r="L2226" s="7">
        <f t="shared" si="655"/>
        <v>1094.4000000000001</v>
      </c>
      <c r="M2226" s="7">
        <f t="shared" si="656"/>
        <v>2552.4</v>
      </c>
      <c r="N2226" s="7">
        <v>0</v>
      </c>
      <c r="O2226" s="7">
        <f t="shared" si="661"/>
        <v>7632</v>
      </c>
      <c r="P2226" s="7">
        <v>25</v>
      </c>
      <c r="Q2226" s="7">
        <v>0</v>
      </c>
      <c r="R2226" s="7">
        <v>630.01</v>
      </c>
      <c r="S2226" s="7">
        <v>0</v>
      </c>
      <c r="T2226" s="7">
        <v>100</v>
      </c>
      <c r="U2226" s="7">
        <f t="shared" si="662"/>
        <v>0</v>
      </c>
      <c r="V2226" s="7">
        <v>0</v>
      </c>
      <c r="W2226" s="7">
        <f t="shared" si="669"/>
        <v>755.01</v>
      </c>
      <c r="X2226" s="7">
        <f t="shared" si="670"/>
        <v>2127.6000000000004</v>
      </c>
      <c r="Y2226" s="7">
        <f t="shared" si="667"/>
        <v>5108.3999999999996</v>
      </c>
      <c r="Z2226" s="7">
        <f t="shared" si="663"/>
        <v>33117.39</v>
      </c>
      <c r="AA2226" s="7" t="s">
        <v>808</v>
      </c>
      <c r="AB2226" s="7">
        <v>2022</v>
      </c>
    </row>
    <row r="2227" spans="1:28" x14ac:dyDescent="0.25">
      <c r="A2227" s="7">
        <v>65</v>
      </c>
      <c r="B2227" s="7" t="s">
        <v>182</v>
      </c>
      <c r="C2227" s="7" t="s">
        <v>103</v>
      </c>
      <c r="D2227" s="7" t="s">
        <v>94</v>
      </c>
      <c r="E2227" s="7" t="s">
        <v>52</v>
      </c>
      <c r="F2227" s="7" t="s">
        <v>100</v>
      </c>
      <c r="G2227" s="7">
        <v>20000</v>
      </c>
      <c r="H2227" s="7">
        <f t="shared" si="664"/>
        <v>18818</v>
      </c>
      <c r="I2227" s="7">
        <f t="shared" si="658"/>
        <v>574</v>
      </c>
      <c r="J2227" s="7">
        <f t="shared" si="659"/>
        <v>1419.9999999999998</v>
      </c>
      <c r="K2227" s="7">
        <f t="shared" si="660"/>
        <v>220.00000000000003</v>
      </c>
      <c r="L2227" s="7">
        <f t="shared" ref="L2227:L2290" si="671">IF(G2227&lt;=156000,G2227*3.04%,4742.4)</f>
        <v>608</v>
      </c>
      <c r="M2227" s="7">
        <f t="shared" ref="M2227:M2290" si="672">IF(G2227&lt;=156000,G2227*7.09%,11060.4)</f>
        <v>1418</v>
      </c>
      <c r="N2227" s="7">
        <v>0</v>
      </c>
      <c r="O2227" s="7">
        <f t="shared" si="661"/>
        <v>4240</v>
      </c>
      <c r="P2227" s="7">
        <v>25</v>
      </c>
      <c r="Q2227" s="7">
        <v>0</v>
      </c>
      <c r="R2227" s="7">
        <v>0</v>
      </c>
      <c r="S2227" s="7">
        <v>0</v>
      </c>
      <c r="T2227" s="7">
        <v>100</v>
      </c>
      <c r="U2227" s="7">
        <f t="shared" si="662"/>
        <v>0</v>
      </c>
      <c r="V2227" s="7">
        <v>0</v>
      </c>
      <c r="W2227" s="7">
        <f t="shared" si="669"/>
        <v>125</v>
      </c>
      <c r="X2227" s="7">
        <v>1182</v>
      </c>
      <c r="Y2227" s="7">
        <f t="shared" si="667"/>
        <v>2838</v>
      </c>
      <c r="Z2227" s="7">
        <f t="shared" si="663"/>
        <v>18693</v>
      </c>
      <c r="AA2227" s="7" t="s">
        <v>808</v>
      </c>
      <c r="AB2227" s="7">
        <v>2022</v>
      </c>
    </row>
    <row r="2228" spans="1:28" x14ac:dyDescent="0.25">
      <c r="A2228" s="7">
        <v>66</v>
      </c>
      <c r="B2228" s="7" t="s">
        <v>183</v>
      </c>
      <c r="C2228" s="7" t="s">
        <v>103</v>
      </c>
      <c r="D2228" s="7" t="s">
        <v>22</v>
      </c>
      <c r="E2228" s="7" t="s">
        <v>52</v>
      </c>
      <c r="F2228" s="7" t="s">
        <v>100</v>
      </c>
      <c r="G2228" s="7">
        <v>36000</v>
      </c>
      <c r="H2228" s="7">
        <f t="shared" si="664"/>
        <v>33872.400000000001</v>
      </c>
      <c r="I2228" s="7">
        <f t="shared" ref="I2228:I2249" si="673">IF(G2228&lt;=312000,G2228*2.87%,9334.68)</f>
        <v>1033.2</v>
      </c>
      <c r="J2228" s="7">
        <f t="shared" ref="J2228:J2249" si="674">IF(G2228&lt;=312000,G2228*7.1%,23092.75)</f>
        <v>2555.9999999999995</v>
      </c>
      <c r="K2228" s="7">
        <f t="shared" ref="K2228:K2249" si="675">IF(G2228&lt;=62400,G2228*1.1%,715.55)</f>
        <v>396.00000000000006</v>
      </c>
      <c r="L2228" s="7">
        <f t="shared" si="671"/>
        <v>1094.4000000000001</v>
      </c>
      <c r="M2228" s="7">
        <f t="shared" si="672"/>
        <v>2552.4</v>
      </c>
      <c r="N2228" s="7">
        <v>0</v>
      </c>
      <c r="O2228" s="7">
        <f t="shared" ref="O2228:O2291" si="676">+I2228+J2228+K2228+L2228+M2228+N2228</f>
        <v>7632</v>
      </c>
      <c r="P2228" s="7">
        <v>25</v>
      </c>
      <c r="Q2228" s="7">
        <v>0</v>
      </c>
      <c r="R2228" s="7">
        <v>1330.01</v>
      </c>
      <c r="S2228" s="7">
        <v>1270</v>
      </c>
      <c r="T2228" s="7">
        <v>100</v>
      </c>
      <c r="U2228" s="7">
        <f t="shared" si="662"/>
        <v>0</v>
      </c>
      <c r="V2228" s="7">
        <v>0</v>
      </c>
      <c r="W2228" s="7">
        <f t="shared" si="669"/>
        <v>2725.01</v>
      </c>
      <c r="X2228" s="7">
        <f t="shared" ref="X2228:X2234" si="677">+I2228+L2228+N2228</f>
        <v>2127.6000000000004</v>
      </c>
      <c r="Y2228" s="7">
        <f t="shared" si="667"/>
        <v>5108.3999999999996</v>
      </c>
      <c r="Z2228" s="7">
        <f t="shared" ref="Z2228:Z2248" si="678">+G2228-(W2228+X2228)</f>
        <v>31147.39</v>
      </c>
      <c r="AA2228" s="7" t="s">
        <v>808</v>
      </c>
      <c r="AB2228" s="7">
        <v>2022</v>
      </c>
    </row>
    <row r="2229" spans="1:28" x14ac:dyDescent="0.25">
      <c r="A2229" s="7">
        <v>67</v>
      </c>
      <c r="B2229" s="7" t="s">
        <v>185</v>
      </c>
      <c r="C2229" s="7" t="s">
        <v>103</v>
      </c>
      <c r="D2229" s="7" t="s">
        <v>22</v>
      </c>
      <c r="E2229" s="7" t="s">
        <v>789</v>
      </c>
      <c r="F2229" s="7" t="s">
        <v>100</v>
      </c>
      <c r="G2229" s="7">
        <v>46000</v>
      </c>
      <c r="H2229" s="7">
        <f t="shared" ref="H2229:H2249" si="679">+G2229-(I2229+L2229+N2229)</f>
        <v>43281.4</v>
      </c>
      <c r="I2229" s="7">
        <f t="shared" si="673"/>
        <v>1320.2</v>
      </c>
      <c r="J2229" s="7">
        <f t="shared" si="674"/>
        <v>3265.9999999999995</v>
      </c>
      <c r="K2229" s="7">
        <f t="shared" si="675"/>
        <v>506.00000000000006</v>
      </c>
      <c r="L2229" s="7">
        <f t="shared" si="671"/>
        <v>1398.4</v>
      </c>
      <c r="M2229" s="7">
        <f t="shared" si="672"/>
        <v>3261.4</v>
      </c>
      <c r="N2229" s="7">
        <v>0</v>
      </c>
      <c r="O2229" s="7">
        <f t="shared" si="676"/>
        <v>9752</v>
      </c>
      <c r="P2229" s="7">
        <v>25</v>
      </c>
      <c r="Q2229" s="7">
        <v>200</v>
      </c>
      <c r="R2229" s="7">
        <v>0</v>
      </c>
      <c r="S2229" s="7">
        <v>0</v>
      </c>
      <c r="T2229" s="7">
        <v>100</v>
      </c>
      <c r="U2229" s="7">
        <f t="shared" si="662"/>
        <v>1289.4598750000005</v>
      </c>
      <c r="V2229" s="7">
        <v>0</v>
      </c>
      <c r="W2229" s="7">
        <f t="shared" si="669"/>
        <v>1614.4598750000005</v>
      </c>
      <c r="X2229" s="7">
        <f t="shared" si="677"/>
        <v>2718.6000000000004</v>
      </c>
      <c r="Y2229" s="7">
        <f t="shared" si="667"/>
        <v>6527.4</v>
      </c>
      <c r="Z2229" s="7">
        <f t="shared" si="678"/>
        <v>41666.940125000001</v>
      </c>
      <c r="AA2229" s="7" t="s">
        <v>808</v>
      </c>
      <c r="AB2229" s="7">
        <v>2022</v>
      </c>
    </row>
    <row r="2230" spans="1:28" x14ac:dyDescent="0.25">
      <c r="A2230" s="7">
        <v>68</v>
      </c>
      <c r="B2230" s="7" t="s">
        <v>186</v>
      </c>
      <c r="C2230" s="7" t="s">
        <v>102</v>
      </c>
      <c r="D2230" s="7" t="s">
        <v>17</v>
      </c>
      <c r="E2230" s="7" t="s">
        <v>42</v>
      </c>
      <c r="F2230" s="7" t="s">
        <v>100</v>
      </c>
      <c r="G2230" s="7">
        <v>36000</v>
      </c>
      <c r="H2230" s="7">
        <f t="shared" si="679"/>
        <v>33872.400000000001</v>
      </c>
      <c r="I2230" s="7">
        <f t="shared" si="673"/>
        <v>1033.2</v>
      </c>
      <c r="J2230" s="7">
        <f t="shared" si="674"/>
        <v>2555.9999999999995</v>
      </c>
      <c r="K2230" s="7">
        <f t="shared" si="675"/>
        <v>396.00000000000006</v>
      </c>
      <c r="L2230" s="7">
        <f t="shared" si="671"/>
        <v>1094.4000000000001</v>
      </c>
      <c r="M2230" s="7">
        <f t="shared" si="672"/>
        <v>2552.4</v>
      </c>
      <c r="N2230" s="7">
        <v>0</v>
      </c>
      <c r="O2230" s="7">
        <f t="shared" si="676"/>
        <v>7632</v>
      </c>
      <c r="P2230" s="7">
        <v>25</v>
      </c>
      <c r="Q2230" s="7">
        <v>0</v>
      </c>
      <c r="R2230" s="7">
        <v>770.01</v>
      </c>
      <c r="S2230" s="7">
        <v>0</v>
      </c>
      <c r="T2230" s="7">
        <v>100</v>
      </c>
      <c r="U2230" s="7">
        <f t="shared" ref="U2230:U2249" si="680">IF((H2230*12)&gt;867123.01,(79776+(((H2230*12)-867123.01)*0.25))/12,IF((H2230*12)&gt;624329.01,(31216+(((H2230*12)-624329.01)*0.2))/12,IF((H2230*12)&gt;416220.01,(((H2230*12)-416220.01)*0.15)/12,0)))</f>
        <v>0</v>
      </c>
      <c r="V2230" s="7">
        <v>0</v>
      </c>
      <c r="W2230" s="7">
        <f t="shared" si="669"/>
        <v>895.01</v>
      </c>
      <c r="X2230" s="7">
        <f t="shared" si="677"/>
        <v>2127.6000000000004</v>
      </c>
      <c r="Y2230" s="7">
        <f t="shared" si="667"/>
        <v>5108.3999999999996</v>
      </c>
      <c r="Z2230" s="7">
        <f t="shared" si="678"/>
        <v>32977.39</v>
      </c>
      <c r="AA2230" s="7" t="s">
        <v>808</v>
      </c>
      <c r="AB2230" s="7">
        <v>2022</v>
      </c>
    </row>
    <row r="2231" spans="1:28" x14ac:dyDescent="0.25">
      <c r="A2231" s="7">
        <v>69</v>
      </c>
      <c r="B2231" s="7" t="s">
        <v>188</v>
      </c>
      <c r="C2231" s="7" t="s">
        <v>102</v>
      </c>
      <c r="D2231" s="7" t="s">
        <v>10</v>
      </c>
      <c r="E2231" s="7" t="s">
        <v>33</v>
      </c>
      <c r="F2231" s="7" t="s">
        <v>100</v>
      </c>
      <c r="G2231" s="7">
        <v>36000</v>
      </c>
      <c r="H2231" s="7">
        <f t="shared" si="679"/>
        <v>31172.16</v>
      </c>
      <c r="I2231" s="7">
        <f t="shared" si="673"/>
        <v>1033.2</v>
      </c>
      <c r="J2231" s="7">
        <f t="shared" si="674"/>
        <v>2555.9999999999995</v>
      </c>
      <c r="K2231" s="7">
        <f t="shared" si="675"/>
        <v>396.00000000000006</v>
      </c>
      <c r="L2231" s="7">
        <f t="shared" si="671"/>
        <v>1094.4000000000001</v>
      </c>
      <c r="M2231" s="7">
        <f t="shared" si="672"/>
        <v>2552.4</v>
      </c>
      <c r="N2231" s="7">
        <f>1350.12*2</f>
        <v>2700.24</v>
      </c>
      <c r="O2231" s="7">
        <f t="shared" si="676"/>
        <v>10332.24</v>
      </c>
      <c r="P2231" s="7">
        <v>25</v>
      </c>
      <c r="Q2231" s="7">
        <v>0</v>
      </c>
      <c r="R2231" s="7">
        <v>1260.01</v>
      </c>
      <c r="S2231" s="7">
        <v>0</v>
      </c>
      <c r="T2231" s="7">
        <v>100</v>
      </c>
      <c r="U2231" s="7">
        <f t="shared" si="680"/>
        <v>0</v>
      </c>
      <c r="V2231" s="7">
        <v>0</v>
      </c>
      <c r="W2231" s="7">
        <f t="shared" si="669"/>
        <v>1385.01</v>
      </c>
      <c r="X2231" s="7">
        <f t="shared" si="677"/>
        <v>4827.84</v>
      </c>
      <c r="Y2231" s="7">
        <f t="shared" si="667"/>
        <v>5108.3999999999996</v>
      </c>
      <c r="Z2231" s="7">
        <f t="shared" si="678"/>
        <v>29787.15</v>
      </c>
      <c r="AA2231" s="7" t="s">
        <v>808</v>
      </c>
      <c r="AB2231" s="7">
        <v>2022</v>
      </c>
    </row>
    <row r="2232" spans="1:28" x14ac:dyDescent="0.25">
      <c r="A2232" s="7">
        <v>70</v>
      </c>
      <c r="B2232" s="7" t="s">
        <v>190</v>
      </c>
      <c r="C2232" s="7" t="s">
        <v>102</v>
      </c>
      <c r="D2232" s="7" t="s">
        <v>801</v>
      </c>
      <c r="E2232" s="7" t="s">
        <v>38</v>
      </c>
      <c r="F2232" s="7" t="s">
        <v>100</v>
      </c>
      <c r="G2232" s="7">
        <v>36000</v>
      </c>
      <c r="H2232" s="7">
        <f t="shared" si="679"/>
        <v>33872.400000000001</v>
      </c>
      <c r="I2232" s="7">
        <f t="shared" si="673"/>
        <v>1033.2</v>
      </c>
      <c r="J2232" s="7">
        <f t="shared" si="674"/>
        <v>2555.9999999999995</v>
      </c>
      <c r="K2232" s="7">
        <f t="shared" si="675"/>
        <v>396.00000000000006</v>
      </c>
      <c r="L2232" s="7">
        <f t="shared" si="671"/>
        <v>1094.4000000000001</v>
      </c>
      <c r="M2232" s="7">
        <f t="shared" si="672"/>
        <v>2552.4</v>
      </c>
      <c r="N2232" s="7">
        <v>0</v>
      </c>
      <c r="O2232" s="7">
        <f t="shared" si="676"/>
        <v>7632</v>
      </c>
      <c r="P2232" s="7">
        <v>25</v>
      </c>
      <c r="Q2232" s="7">
        <v>6490.89</v>
      </c>
      <c r="R2232" s="7">
        <v>1330.01</v>
      </c>
      <c r="S2232" s="7">
        <v>0</v>
      </c>
      <c r="T2232" s="7">
        <v>100</v>
      </c>
      <c r="U2232" s="7">
        <f t="shared" si="680"/>
        <v>0</v>
      </c>
      <c r="V2232" s="7">
        <v>0</v>
      </c>
      <c r="W2232" s="7">
        <f t="shared" si="669"/>
        <v>7945.9000000000005</v>
      </c>
      <c r="X2232" s="7">
        <f t="shared" si="677"/>
        <v>2127.6000000000004</v>
      </c>
      <c r="Y2232" s="7">
        <f t="shared" si="667"/>
        <v>5108.3999999999996</v>
      </c>
      <c r="Z2232" s="7">
        <f t="shared" si="678"/>
        <v>25926.5</v>
      </c>
      <c r="AA2232" s="7" t="s">
        <v>808</v>
      </c>
      <c r="AB2232" s="7">
        <v>2022</v>
      </c>
    </row>
    <row r="2233" spans="1:28" x14ac:dyDescent="0.25">
      <c r="A2233" s="7">
        <v>71</v>
      </c>
      <c r="B2233" s="7" t="s">
        <v>802</v>
      </c>
      <c r="C2233" s="7" t="s">
        <v>103</v>
      </c>
      <c r="D2233" s="7" t="s">
        <v>22</v>
      </c>
      <c r="E2233" s="7" t="s">
        <v>54</v>
      </c>
      <c r="F2233" s="7" t="s">
        <v>100</v>
      </c>
      <c r="G2233" s="7">
        <v>30000</v>
      </c>
      <c r="H2233" s="7">
        <f t="shared" si="679"/>
        <v>28227</v>
      </c>
      <c r="I2233" s="7">
        <f t="shared" si="673"/>
        <v>861</v>
      </c>
      <c r="J2233" s="7">
        <f t="shared" si="674"/>
        <v>2130</v>
      </c>
      <c r="K2233" s="7">
        <f t="shared" si="675"/>
        <v>330.00000000000006</v>
      </c>
      <c r="L2233" s="7">
        <f t="shared" si="671"/>
        <v>912</v>
      </c>
      <c r="M2233" s="7">
        <f t="shared" si="672"/>
        <v>2127</v>
      </c>
      <c r="N2233" s="7">
        <v>0</v>
      </c>
      <c r="O2233" s="7">
        <f t="shared" si="676"/>
        <v>6360</v>
      </c>
      <c r="P2233" s="7">
        <v>25</v>
      </c>
      <c r="Q2233" s="7">
        <v>6490.89</v>
      </c>
      <c r="R2233" s="7">
        <v>0</v>
      </c>
      <c r="S2233" s="7">
        <v>0</v>
      </c>
      <c r="T2233" s="7">
        <v>100</v>
      </c>
      <c r="U2233" s="7">
        <f t="shared" si="680"/>
        <v>0</v>
      </c>
      <c r="V2233" s="7">
        <v>0</v>
      </c>
      <c r="W2233" s="7">
        <f t="shared" si="669"/>
        <v>6615.89</v>
      </c>
      <c r="X2233" s="7">
        <f t="shared" si="677"/>
        <v>1773</v>
      </c>
      <c r="Y2233" s="7">
        <f t="shared" si="667"/>
        <v>4257</v>
      </c>
      <c r="Z2233" s="7">
        <f t="shared" si="678"/>
        <v>21611.11</v>
      </c>
      <c r="AA2233" s="7" t="s">
        <v>808</v>
      </c>
      <c r="AB2233" s="7">
        <v>2022</v>
      </c>
    </row>
    <row r="2234" spans="1:28" x14ac:dyDescent="0.25">
      <c r="A2234" s="7">
        <v>72</v>
      </c>
      <c r="B2234" s="7" t="s">
        <v>193</v>
      </c>
      <c r="C2234" s="7" t="s">
        <v>103</v>
      </c>
      <c r="D2234" s="7" t="s">
        <v>22</v>
      </c>
      <c r="E2234" s="7" t="s">
        <v>54</v>
      </c>
      <c r="F2234" s="7" t="s">
        <v>100</v>
      </c>
      <c r="G2234" s="7">
        <v>30000</v>
      </c>
      <c r="H2234" s="7">
        <f t="shared" si="679"/>
        <v>26876.880000000001</v>
      </c>
      <c r="I2234" s="7">
        <f t="shared" si="673"/>
        <v>861</v>
      </c>
      <c r="J2234" s="7">
        <f t="shared" si="674"/>
        <v>2130</v>
      </c>
      <c r="K2234" s="7">
        <f t="shared" si="675"/>
        <v>330.00000000000006</v>
      </c>
      <c r="L2234" s="7">
        <f t="shared" si="671"/>
        <v>912</v>
      </c>
      <c r="M2234" s="7">
        <f t="shared" si="672"/>
        <v>2127</v>
      </c>
      <c r="N2234" s="7">
        <v>1350.12</v>
      </c>
      <c r="O2234" s="7">
        <f t="shared" si="676"/>
        <v>7710.12</v>
      </c>
      <c r="P2234" s="7">
        <v>25</v>
      </c>
      <c r="Q2234" s="7">
        <v>200</v>
      </c>
      <c r="R2234" s="7">
        <v>0</v>
      </c>
      <c r="S2234" s="7">
        <v>0</v>
      </c>
      <c r="T2234" s="7">
        <v>100</v>
      </c>
      <c r="U2234" s="7">
        <f t="shared" si="680"/>
        <v>0</v>
      </c>
      <c r="V2234" s="7">
        <v>0</v>
      </c>
      <c r="W2234" s="7">
        <f t="shared" si="669"/>
        <v>325</v>
      </c>
      <c r="X2234" s="7">
        <f t="shared" si="677"/>
        <v>3123.12</v>
      </c>
      <c r="Y2234" s="7">
        <f t="shared" si="667"/>
        <v>4257</v>
      </c>
      <c r="Z2234" s="7">
        <f t="shared" si="678"/>
        <v>26551.88</v>
      </c>
      <c r="AA2234" s="7" t="s">
        <v>808</v>
      </c>
      <c r="AB2234" s="7">
        <v>2022</v>
      </c>
    </row>
    <row r="2235" spans="1:28" x14ac:dyDescent="0.25">
      <c r="A2235" s="7">
        <v>73</v>
      </c>
      <c r="B2235" s="7" t="s">
        <v>197</v>
      </c>
      <c r="C2235" s="7" t="s">
        <v>103</v>
      </c>
      <c r="D2235" s="7" t="s">
        <v>94</v>
      </c>
      <c r="E2235" s="7" t="s">
        <v>54</v>
      </c>
      <c r="F2235" s="7" t="s">
        <v>100</v>
      </c>
      <c r="G2235" s="7">
        <v>20000</v>
      </c>
      <c r="H2235" s="7">
        <f t="shared" si="679"/>
        <v>18818</v>
      </c>
      <c r="I2235" s="7">
        <f t="shared" si="673"/>
        <v>574</v>
      </c>
      <c r="J2235" s="7">
        <f t="shared" si="674"/>
        <v>1419.9999999999998</v>
      </c>
      <c r="K2235" s="7">
        <f t="shared" si="675"/>
        <v>220.00000000000003</v>
      </c>
      <c r="L2235" s="7">
        <f t="shared" si="671"/>
        <v>608</v>
      </c>
      <c r="M2235" s="7">
        <f t="shared" si="672"/>
        <v>1418</v>
      </c>
      <c r="N2235" s="7">
        <v>0</v>
      </c>
      <c r="O2235" s="7">
        <f t="shared" si="676"/>
        <v>4240</v>
      </c>
      <c r="P2235" s="7">
        <v>25</v>
      </c>
      <c r="Q2235" s="7">
        <v>0</v>
      </c>
      <c r="R2235" s="7">
        <v>0</v>
      </c>
      <c r="S2235" s="7">
        <v>0</v>
      </c>
      <c r="T2235" s="7">
        <v>100</v>
      </c>
      <c r="U2235" s="7">
        <f t="shared" si="680"/>
        <v>0</v>
      </c>
      <c r="V2235" s="7">
        <v>0</v>
      </c>
      <c r="W2235" s="7">
        <f t="shared" si="669"/>
        <v>125</v>
      </c>
      <c r="X2235" s="7">
        <v>1182</v>
      </c>
      <c r="Y2235" s="7">
        <f t="shared" si="667"/>
        <v>2838</v>
      </c>
      <c r="Z2235" s="7">
        <f t="shared" si="678"/>
        <v>18693</v>
      </c>
      <c r="AA2235" s="7" t="s">
        <v>808</v>
      </c>
      <c r="AB2235" s="7">
        <v>2022</v>
      </c>
    </row>
    <row r="2236" spans="1:28" x14ac:dyDescent="0.25">
      <c r="A2236" s="7">
        <v>74</v>
      </c>
      <c r="B2236" s="7" t="s">
        <v>198</v>
      </c>
      <c r="C2236" s="7" t="s">
        <v>103</v>
      </c>
      <c r="D2236" s="7" t="s">
        <v>22</v>
      </c>
      <c r="E2236" s="7" t="s">
        <v>54</v>
      </c>
      <c r="F2236" s="7" t="s">
        <v>100</v>
      </c>
      <c r="G2236" s="7">
        <v>30000</v>
      </c>
      <c r="H2236" s="7">
        <f t="shared" si="679"/>
        <v>28227</v>
      </c>
      <c r="I2236" s="7">
        <f t="shared" si="673"/>
        <v>861</v>
      </c>
      <c r="J2236" s="7">
        <f t="shared" si="674"/>
        <v>2130</v>
      </c>
      <c r="K2236" s="7">
        <f t="shared" si="675"/>
        <v>330.00000000000006</v>
      </c>
      <c r="L2236" s="7">
        <f t="shared" si="671"/>
        <v>912</v>
      </c>
      <c r="M2236" s="7">
        <f t="shared" si="672"/>
        <v>2127</v>
      </c>
      <c r="N2236" s="7">
        <v>0</v>
      </c>
      <c r="O2236" s="7">
        <f t="shared" si="676"/>
        <v>6360</v>
      </c>
      <c r="P2236" s="7">
        <v>25</v>
      </c>
      <c r="Q2236" s="7">
        <v>0</v>
      </c>
      <c r="R2236" s="7">
        <v>0</v>
      </c>
      <c r="S2236" s="7">
        <v>0</v>
      </c>
      <c r="T2236" s="7">
        <v>100</v>
      </c>
      <c r="U2236" s="7">
        <f t="shared" si="680"/>
        <v>0</v>
      </c>
      <c r="V2236" s="7">
        <v>0</v>
      </c>
      <c r="W2236" s="7">
        <f t="shared" si="669"/>
        <v>125</v>
      </c>
      <c r="X2236" s="7">
        <f t="shared" ref="X2236:X2299" si="681">+I2236+L2236+N2236</f>
        <v>1773</v>
      </c>
      <c r="Y2236" s="7">
        <f t="shared" si="667"/>
        <v>4257</v>
      </c>
      <c r="Z2236" s="7">
        <f t="shared" si="678"/>
        <v>28102</v>
      </c>
      <c r="AA2236" s="7" t="s">
        <v>808</v>
      </c>
      <c r="AB2236" s="7">
        <v>2022</v>
      </c>
    </row>
    <row r="2237" spans="1:28" x14ac:dyDescent="0.25">
      <c r="A2237" s="7">
        <v>75</v>
      </c>
      <c r="B2237" s="7" t="s">
        <v>199</v>
      </c>
      <c r="C2237" s="7" t="s">
        <v>103</v>
      </c>
      <c r="D2237" s="7" t="s">
        <v>10</v>
      </c>
      <c r="E2237" s="7" t="s">
        <v>54</v>
      </c>
      <c r="F2237" s="7" t="s">
        <v>100</v>
      </c>
      <c r="G2237" s="7">
        <v>30000</v>
      </c>
      <c r="H2237" s="7">
        <f t="shared" si="679"/>
        <v>28227</v>
      </c>
      <c r="I2237" s="7">
        <f t="shared" si="673"/>
        <v>861</v>
      </c>
      <c r="J2237" s="7">
        <f t="shared" si="674"/>
        <v>2130</v>
      </c>
      <c r="K2237" s="7">
        <f t="shared" si="675"/>
        <v>330.00000000000006</v>
      </c>
      <c r="L2237" s="7">
        <f t="shared" si="671"/>
        <v>912</v>
      </c>
      <c r="M2237" s="7">
        <f t="shared" si="672"/>
        <v>2127</v>
      </c>
      <c r="N2237" s="7">
        <v>0</v>
      </c>
      <c r="O2237" s="7">
        <f t="shared" si="676"/>
        <v>6360</v>
      </c>
      <c r="P2237" s="7">
        <v>25</v>
      </c>
      <c r="Q2237" s="7">
        <v>0</v>
      </c>
      <c r="R2237" s="7">
        <v>0</v>
      </c>
      <c r="S2237" s="7">
        <v>0</v>
      </c>
      <c r="T2237" s="7">
        <v>100</v>
      </c>
      <c r="U2237" s="7">
        <f t="shared" si="680"/>
        <v>0</v>
      </c>
      <c r="V2237" s="7">
        <v>0</v>
      </c>
      <c r="W2237" s="7">
        <f t="shared" si="669"/>
        <v>125</v>
      </c>
      <c r="X2237" s="7">
        <f t="shared" si="681"/>
        <v>1773</v>
      </c>
      <c r="Y2237" s="7">
        <f t="shared" si="667"/>
        <v>4257</v>
      </c>
      <c r="Z2237" s="7">
        <f t="shared" si="678"/>
        <v>28102</v>
      </c>
      <c r="AA2237" s="7" t="s">
        <v>808</v>
      </c>
      <c r="AB2237" s="7">
        <v>2022</v>
      </c>
    </row>
    <row r="2238" spans="1:28" x14ac:dyDescent="0.25">
      <c r="A2238" s="7">
        <v>76</v>
      </c>
      <c r="B2238" s="7" t="s">
        <v>200</v>
      </c>
      <c r="C2238" s="7" t="s">
        <v>103</v>
      </c>
      <c r="D2238" s="7" t="s">
        <v>19</v>
      </c>
      <c r="E2238" s="7" t="s">
        <v>60</v>
      </c>
      <c r="F2238" s="7" t="s">
        <v>100</v>
      </c>
      <c r="G2238" s="7">
        <v>35000</v>
      </c>
      <c r="H2238" s="7">
        <f t="shared" si="679"/>
        <v>32931.5</v>
      </c>
      <c r="I2238" s="7">
        <f t="shared" si="673"/>
        <v>1004.5</v>
      </c>
      <c r="J2238" s="7">
        <f t="shared" si="674"/>
        <v>2485</v>
      </c>
      <c r="K2238" s="7">
        <f t="shared" si="675"/>
        <v>385.00000000000006</v>
      </c>
      <c r="L2238" s="7">
        <f t="shared" si="671"/>
        <v>1064</v>
      </c>
      <c r="M2238" s="7">
        <f t="shared" si="672"/>
        <v>2481.5</v>
      </c>
      <c r="N2238" s="7">
        <v>0</v>
      </c>
      <c r="O2238" s="7">
        <f t="shared" si="676"/>
        <v>7420</v>
      </c>
      <c r="P2238" s="7">
        <v>25</v>
      </c>
      <c r="Q2238" s="7">
        <v>6440.97</v>
      </c>
      <c r="R2238" s="7">
        <v>0</v>
      </c>
      <c r="S2238" s="7">
        <v>0</v>
      </c>
      <c r="T2238" s="7">
        <v>100</v>
      </c>
      <c r="U2238" s="7">
        <f t="shared" si="680"/>
        <v>0</v>
      </c>
      <c r="V2238" s="7">
        <v>0</v>
      </c>
      <c r="W2238" s="7">
        <f t="shared" si="669"/>
        <v>6565.97</v>
      </c>
      <c r="X2238" s="7">
        <f t="shared" si="681"/>
        <v>2068.5</v>
      </c>
      <c r="Y2238" s="7">
        <f t="shared" si="667"/>
        <v>4966.5</v>
      </c>
      <c r="Z2238" s="7">
        <f t="shared" si="678"/>
        <v>26365.53</v>
      </c>
      <c r="AA2238" s="7" t="s">
        <v>808</v>
      </c>
      <c r="AB2238" s="7">
        <v>2022</v>
      </c>
    </row>
    <row r="2239" spans="1:28" x14ac:dyDescent="0.25">
      <c r="A2239" s="7">
        <v>77</v>
      </c>
      <c r="B2239" s="7" t="s">
        <v>201</v>
      </c>
      <c r="C2239" s="7" t="s">
        <v>102</v>
      </c>
      <c r="D2239" s="7" t="s">
        <v>22</v>
      </c>
      <c r="E2239" s="7" t="s">
        <v>37</v>
      </c>
      <c r="F2239" s="7" t="s">
        <v>100</v>
      </c>
      <c r="G2239" s="7">
        <v>20000</v>
      </c>
      <c r="H2239" s="7">
        <f t="shared" si="679"/>
        <v>18818</v>
      </c>
      <c r="I2239" s="7">
        <f t="shared" si="673"/>
        <v>574</v>
      </c>
      <c r="J2239" s="7">
        <f t="shared" si="674"/>
        <v>1419.9999999999998</v>
      </c>
      <c r="K2239" s="7">
        <f t="shared" si="675"/>
        <v>220.00000000000003</v>
      </c>
      <c r="L2239" s="7">
        <f t="shared" si="671"/>
        <v>608</v>
      </c>
      <c r="M2239" s="7">
        <f t="shared" si="672"/>
        <v>1418</v>
      </c>
      <c r="N2239" s="7">
        <v>0</v>
      </c>
      <c r="O2239" s="7">
        <f t="shared" si="676"/>
        <v>4240</v>
      </c>
      <c r="P2239" s="7">
        <v>25</v>
      </c>
      <c r="Q2239" s="7">
        <v>4494.6900000000005</v>
      </c>
      <c r="R2239" s="7">
        <v>0</v>
      </c>
      <c r="S2239" s="7">
        <v>0</v>
      </c>
      <c r="T2239" s="7">
        <v>100</v>
      </c>
      <c r="U2239" s="7">
        <f t="shared" si="680"/>
        <v>0</v>
      </c>
      <c r="V2239" s="7">
        <v>0</v>
      </c>
      <c r="W2239" s="7">
        <f t="shared" si="669"/>
        <v>4619.6900000000005</v>
      </c>
      <c r="X2239" s="7">
        <f t="shared" si="681"/>
        <v>1182</v>
      </c>
      <c r="Y2239" s="7">
        <f t="shared" si="667"/>
        <v>2838</v>
      </c>
      <c r="Z2239" s="7">
        <f t="shared" si="678"/>
        <v>14198.31</v>
      </c>
      <c r="AA2239" s="7" t="s">
        <v>808</v>
      </c>
      <c r="AB2239" s="7">
        <v>2022</v>
      </c>
    </row>
    <row r="2240" spans="1:28" x14ac:dyDescent="0.25">
      <c r="A2240" s="7">
        <v>78</v>
      </c>
      <c r="B2240" s="7" t="s">
        <v>202</v>
      </c>
      <c r="C2240" s="7" t="s">
        <v>102</v>
      </c>
      <c r="D2240" s="7" t="s">
        <v>22</v>
      </c>
      <c r="E2240" s="7" t="s">
        <v>37</v>
      </c>
      <c r="F2240" s="7" t="s">
        <v>100</v>
      </c>
      <c r="G2240" s="7">
        <v>20000</v>
      </c>
      <c r="H2240" s="7">
        <f t="shared" si="679"/>
        <v>18818</v>
      </c>
      <c r="I2240" s="7">
        <f t="shared" si="673"/>
        <v>574</v>
      </c>
      <c r="J2240" s="7">
        <f t="shared" si="674"/>
        <v>1419.9999999999998</v>
      </c>
      <c r="K2240" s="7">
        <f t="shared" si="675"/>
        <v>220.00000000000003</v>
      </c>
      <c r="L2240" s="7">
        <f t="shared" si="671"/>
        <v>608</v>
      </c>
      <c r="M2240" s="7">
        <f t="shared" si="672"/>
        <v>1418</v>
      </c>
      <c r="N2240" s="7">
        <v>0</v>
      </c>
      <c r="O2240" s="7">
        <f t="shared" si="676"/>
        <v>4240</v>
      </c>
      <c r="P2240" s="7">
        <v>25</v>
      </c>
      <c r="Q2240" s="7">
        <v>500</v>
      </c>
      <c r="R2240" s="7">
        <v>0</v>
      </c>
      <c r="S2240" s="7">
        <v>1270</v>
      </c>
      <c r="T2240" s="7">
        <v>100</v>
      </c>
      <c r="U2240" s="7">
        <f t="shared" si="680"/>
        <v>0</v>
      </c>
      <c r="V2240" s="7">
        <v>0</v>
      </c>
      <c r="W2240" s="7">
        <f t="shared" si="669"/>
        <v>1895</v>
      </c>
      <c r="X2240" s="7">
        <f t="shared" si="681"/>
        <v>1182</v>
      </c>
      <c r="Y2240" s="7">
        <f t="shared" si="667"/>
        <v>2838</v>
      </c>
      <c r="Z2240" s="7">
        <f t="shared" si="678"/>
        <v>16923</v>
      </c>
      <c r="AA2240" s="7" t="s">
        <v>808</v>
      </c>
      <c r="AB2240" s="7">
        <v>2022</v>
      </c>
    </row>
    <row r="2241" spans="1:28" x14ac:dyDescent="0.25">
      <c r="A2241" s="7">
        <v>79</v>
      </c>
      <c r="B2241" s="7" t="s">
        <v>203</v>
      </c>
      <c r="C2241" s="7" t="s">
        <v>102</v>
      </c>
      <c r="D2241" s="7" t="s">
        <v>6</v>
      </c>
      <c r="E2241" s="7" t="s">
        <v>37</v>
      </c>
      <c r="F2241" s="7" t="s">
        <v>100</v>
      </c>
      <c r="G2241" s="7">
        <v>15000</v>
      </c>
      <c r="H2241" s="7">
        <f t="shared" si="679"/>
        <v>14113.5</v>
      </c>
      <c r="I2241" s="7">
        <f t="shared" si="673"/>
        <v>430.5</v>
      </c>
      <c r="J2241" s="7">
        <f t="shared" si="674"/>
        <v>1065</v>
      </c>
      <c r="K2241" s="7">
        <f t="shared" si="675"/>
        <v>165.00000000000003</v>
      </c>
      <c r="L2241" s="7">
        <f t="shared" si="671"/>
        <v>456</v>
      </c>
      <c r="M2241" s="7">
        <f t="shared" si="672"/>
        <v>1063.5</v>
      </c>
      <c r="N2241" s="7">
        <v>0</v>
      </c>
      <c r="O2241" s="7">
        <f t="shared" si="676"/>
        <v>3180</v>
      </c>
      <c r="P2241" s="7">
        <v>25</v>
      </c>
      <c r="Q2241" s="7">
        <v>500</v>
      </c>
      <c r="R2241" s="7">
        <v>0</v>
      </c>
      <c r="S2241" s="7">
        <v>0</v>
      </c>
      <c r="T2241" s="7">
        <v>100</v>
      </c>
      <c r="U2241" s="7">
        <f t="shared" si="680"/>
        <v>0</v>
      </c>
      <c r="V2241" s="7">
        <v>0</v>
      </c>
      <c r="W2241" s="7">
        <f t="shared" si="669"/>
        <v>625</v>
      </c>
      <c r="X2241" s="7">
        <f t="shared" si="681"/>
        <v>886.5</v>
      </c>
      <c r="Y2241" s="7">
        <f t="shared" si="667"/>
        <v>2128.5</v>
      </c>
      <c r="Z2241" s="7">
        <f t="shared" si="678"/>
        <v>13488.5</v>
      </c>
      <c r="AA2241" s="7" t="s">
        <v>808</v>
      </c>
      <c r="AB2241" s="7">
        <v>2022</v>
      </c>
    </row>
    <row r="2242" spans="1:28" x14ac:dyDescent="0.25">
      <c r="A2242" s="7">
        <v>80</v>
      </c>
      <c r="B2242" s="7" t="s">
        <v>204</v>
      </c>
      <c r="C2242" s="7" t="s">
        <v>102</v>
      </c>
      <c r="D2242" s="7" t="s">
        <v>6</v>
      </c>
      <c r="E2242" s="7" t="s">
        <v>37</v>
      </c>
      <c r="F2242" s="7" t="s">
        <v>100</v>
      </c>
      <c r="G2242" s="7">
        <v>15000</v>
      </c>
      <c r="H2242" s="7">
        <f t="shared" si="679"/>
        <v>14113.5</v>
      </c>
      <c r="I2242" s="7">
        <f t="shared" si="673"/>
        <v>430.5</v>
      </c>
      <c r="J2242" s="7">
        <f t="shared" si="674"/>
        <v>1065</v>
      </c>
      <c r="K2242" s="7">
        <f t="shared" si="675"/>
        <v>165.00000000000003</v>
      </c>
      <c r="L2242" s="7">
        <f t="shared" si="671"/>
        <v>456</v>
      </c>
      <c r="M2242" s="7">
        <f t="shared" si="672"/>
        <v>1063.5</v>
      </c>
      <c r="N2242" s="7">
        <v>0</v>
      </c>
      <c r="O2242" s="7">
        <f t="shared" si="676"/>
        <v>3180</v>
      </c>
      <c r="P2242" s="7">
        <v>25</v>
      </c>
      <c r="Q2242" s="7">
        <v>0</v>
      </c>
      <c r="R2242" s="7">
        <v>0</v>
      </c>
      <c r="S2242" s="7">
        <v>0</v>
      </c>
      <c r="T2242" s="7">
        <v>100</v>
      </c>
      <c r="U2242" s="7">
        <f t="shared" si="680"/>
        <v>0</v>
      </c>
      <c r="V2242" s="7">
        <v>0</v>
      </c>
      <c r="W2242" s="7">
        <f t="shared" si="669"/>
        <v>125</v>
      </c>
      <c r="X2242" s="7">
        <f t="shared" si="681"/>
        <v>886.5</v>
      </c>
      <c r="Y2242" s="7">
        <f t="shared" si="667"/>
        <v>2128.5</v>
      </c>
      <c r="Z2242" s="7">
        <f t="shared" si="678"/>
        <v>13988.5</v>
      </c>
      <c r="AA2242" s="7" t="s">
        <v>808</v>
      </c>
      <c r="AB2242" s="7">
        <v>2022</v>
      </c>
    </row>
    <row r="2243" spans="1:28" x14ac:dyDescent="0.25">
      <c r="A2243" s="7">
        <v>81</v>
      </c>
      <c r="B2243" s="7" t="s">
        <v>205</v>
      </c>
      <c r="C2243" s="7" t="s">
        <v>102</v>
      </c>
      <c r="D2243" s="7" t="s">
        <v>6</v>
      </c>
      <c r="E2243" s="7" t="s">
        <v>37</v>
      </c>
      <c r="F2243" s="7" t="s">
        <v>100</v>
      </c>
      <c r="G2243" s="7">
        <v>15000</v>
      </c>
      <c r="H2243" s="7">
        <f t="shared" si="679"/>
        <v>14113.5</v>
      </c>
      <c r="I2243" s="7">
        <f t="shared" si="673"/>
        <v>430.5</v>
      </c>
      <c r="J2243" s="7">
        <f t="shared" si="674"/>
        <v>1065</v>
      </c>
      <c r="K2243" s="7">
        <f t="shared" si="675"/>
        <v>165.00000000000003</v>
      </c>
      <c r="L2243" s="7">
        <f t="shared" si="671"/>
        <v>456</v>
      </c>
      <c r="M2243" s="7">
        <f t="shared" si="672"/>
        <v>1063.5</v>
      </c>
      <c r="N2243" s="7">
        <v>0</v>
      </c>
      <c r="O2243" s="7">
        <f t="shared" si="676"/>
        <v>3180</v>
      </c>
      <c r="P2243" s="7">
        <v>25</v>
      </c>
      <c r="Q2243" s="7">
        <v>0</v>
      </c>
      <c r="R2243" s="7">
        <v>0</v>
      </c>
      <c r="S2243" s="7">
        <v>0</v>
      </c>
      <c r="T2243" s="7">
        <v>100</v>
      </c>
      <c r="U2243" s="7">
        <f t="shared" si="680"/>
        <v>0</v>
      </c>
      <c r="V2243" s="7">
        <v>0</v>
      </c>
      <c r="W2243" s="7">
        <f t="shared" si="669"/>
        <v>125</v>
      </c>
      <c r="X2243" s="7">
        <f t="shared" si="681"/>
        <v>886.5</v>
      </c>
      <c r="Y2243" s="7">
        <f t="shared" si="667"/>
        <v>2128.5</v>
      </c>
      <c r="Z2243" s="7">
        <f t="shared" si="678"/>
        <v>13988.5</v>
      </c>
      <c r="AA2243" s="7" t="s">
        <v>808</v>
      </c>
      <c r="AB2243" s="7">
        <v>2022</v>
      </c>
    </row>
    <row r="2244" spans="1:28" x14ac:dyDescent="0.25">
      <c r="A2244" s="7">
        <v>82</v>
      </c>
      <c r="B2244" s="7" t="s">
        <v>206</v>
      </c>
      <c r="C2244" s="7" t="s">
        <v>103</v>
      </c>
      <c r="D2244" s="7" t="s">
        <v>22</v>
      </c>
      <c r="E2244" s="7" t="s">
        <v>57</v>
      </c>
      <c r="F2244" s="7" t="s">
        <v>100</v>
      </c>
      <c r="G2244" s="7">
        <v>25000</v>
      </c>
      <c r="H2244" s="7">
        <f t="shared" si="679"/>
        <v>23522.5</v>
      </c>
      <c r="I2244" s="7">
        <f t="shared" si="673"/>
        <v>717.5</v>
      </c>
      <c r="J2244" s="7">
        <f t="shared" si="674"/>
        <v>1774.9999999999998</v>
      </c>
      <c r="K2244" s="7">
        <f t="shared" si="675"/>
        <v>275</v>
      </c>
      <c r="L2244" s="7">
        <f t="shared" si="671"/>
        <v>760</v>
      </c>
      <c r="M2244" s="7">
        <f t="shared" si="672"/>
        <v>1772.5000000000002</v>
      </c>
      <c r="N2244" s="7">
        <v>0</v>
      </c>
      <c r="O2244" s="7">
        <f t="shared" si="676"/>
        <v>5300</v>
      </c>
      <c r="P2244" s="7">
        <v>25</v>
      </c>
      <c r="Q2244" s="7">
        <v>7239.75</v>
      </c>
      <c r="R2244" s="7">
        <v>0</v>
      </c>
      <c r="S2244" s="7">
        <v>0</v>
      </c>
      <c r="T2244" s="7">
        <v>100</v>
      </c>
      <c r="U2244" s="7">
        <f t="shared" si="680"/>
        <v>0</v>
      </c>
      <c r="V2244" s="7">
        <v>0</v>
      </c>
      <c r="W2244" s="7">
        <f t="shared" si="669"/>
        <v>7364.75</v>
      </c>
      <c r="X2244" s="7">
        <f t="shared" si="681"/>
        <v>1477.5</v>
      </c>
      <c r="Y2244" s="7">
        <f t="shared" si="667"/>
        <v>3547.5</v>
      </c>
      <c r="Z2244" s="7">
        <f t="shared" si="678"/>
        <v>16157.75</v>
      </c>
      <c r="AA2244" s="7" t="s">
        <v>808</v>
      </c>
      <c r="AB2244" s="7">
        <v>2022</v>
      </c>
    </row>
    <row r="2245" spans="1:28" x14ac:dyDescent="0.25">
      <c r="A2245" s="7">
        <v>83</v>
      </c>
      <c r="B2245" s="7" t="s">
        <v>207</v>
      </c>
      <c r="C2245" s="7" t="s">
        <v>103</v>
      </c>
      <c r="D2245" s="7" t="s">
        <v>6</v>
      </c>
      <c r="E2245" s="7" t="s">
        <v>28</v>
      </c>
      <c r="F2245" s="7" t="s">
        <v>100</v>
      </c>
      <c r="G2245" s="7">
        <v>25000</v>
      </c>
      <c r="H2245" s="7">
        <f t="shared" si="679"/>
        <v>23522.5</v>
      </c>
      <c r="I2245" s="7">
        <f t="shared" si="673"/>
        <v>717.5</v>
      </c>
      <c r="J2245" s="7">
        <f t="shared" si="674"/>
        <v>1774.9999999999998</v>
      </c>
      <c r="K2245" s="7">
        <f t="shared" si="675"/>
        <v>275</v>
      </c>
      <c r="L2245" s="7">
        <f t="shared" si="671"/>
        <v>760</v>
      </c>
      <c r="M2245" s="7">
        <f t="shared" si="672"/>
        <v>1772.5000000000002</v>
      </c>
      <c r="N2245" s="7">
        <v>0</v>
      </c>
      <c r="O2245" s="7">
        <f t="shared" si="676"/>
        <v>5300</v>
      </c>
      <c r="P2245" s="7">
        <v>25</v>
      </c>
      <c r="Q2245" s="7">
        <v>6140.97</v>
      </c>
      <c r="R2245" s="7">
        <v>0</v>
      </c>
      <c r="S2245" s="7">
        <v>0</v>
      </c>
      <c r="T2245" s="7">
        <v>100</v>
      </c>
      <c r="U2245" s="7">
        <f t="shared" si="680"/>
        <v>0</v>
      </c>
      <c r="V2245" s="7">
        <v>0</v>
      </c>
      <c r="W2245" s="7">
        <f t="shared" si="669"/>
        <v>6265.97</v>
      </c>
      <c r="X2245" s="7">
        <f t="shared" si="681"/>
        <v>1477.5</v>
      </c>
      <c r="Y2245" s="7">
        <f t="shared" si="667"/>
        <v>3547.5</v>
      </c>
      <c r="Z2245" s="7">
        <f t="shared" si="678"/>
        <v>17256.53</v>
      </c>
      <c r="AA2245" s="7" t="s">
        <v>808</v>
      </c>
      <c r="AB2245" s="7">
        <v>2022</v>
      </c>
    </row>
    <row r="2246" spans="1:28" x14ac:dyDescent="0.25">
      <c r="A2246" s="7">
        <v>84</v>
      </c>
      <c r="B2246" s="7" t="s">
        <v>790</v>
      </c>
      <c r="C2246" s="7" t="s">
        <v>103</v>
      </c>
      <c r="D2246" s="7" t="s">
        <v>22</v>
      </c>
      <c r="E2246" s="7" t="s">
        <v>41</v>
      </c>
      <c r="F2246" s="7" t="s">
        <v>100</v>
      </c>
      <c r="G2246" s="7">
        <v>30000</v>
      </c>
      <c r="H2246" s="7">
        <f t="shared" si="679"/>
        <v>28227</v>
      </c>
      <c r="I2246" s="7">
        <f t="shared" si="673"/>
        <v>861</v>
      </c>
      <c r="J2246" s="7">
        <f t="shared" si="674"/>
        <v>2130</v>
      </c>
      <c r="K2246" s="7">
        <f t="shared" si="675"/>
        <v>330.00000000000006</v>
      </c>
      <c r="L2246" s="7">
        <f t="shared" si="671"/>
        <v>912</v>
      </c>
      <c r="M2246" s="7">
        <f t="shared" si="672"/>
        <v>2127</v>
      </c>
      <c r="N2246" s="7">
        <v>0</v>
      </c>
      <c r="O2246" s="7">
        <f t="shared" si="676"/>
        <v>6360</v>
      </c>
      <c r="P2246" s="7">
        <v>25</v>
      </c>
      <c r="Q2246" s="7">
        <v>2636.3</v>
      </c>
      <c r="R2246" s="7">
        <v>0</v>
      </c>
      <c r="S2246" s="7">
        <v>0</v>
      </c>
      <c r="T2246" s="7">
        <v>100</v>
      </c>
      <c r="U2246" s="7">
        <f t="shared" si="680"/>
        <v>0</v>
      </c>
      <c r="V2246" s="7">
        <v>0</v>
      </c>
      <c r="W2246" s="7">
        <f t="shared" si="669"/>
        <v>2761.3</v>
      </c>
      <c r="X2246" s="7">
        <f t="shared" si="681"/>
        <v>1773</v>
      </c>
      <c r="Y2246" s="7">
        <f t="shared" si="667"/>
        <v>4257</v>
      </c>
      <c r="Z2246" s="7">
        <f t="shared" si="678"/>
        <v>25465.7</v>
      </c>
      <c r="AA2246" s="7" t="s">
        <v>808</v>
      </c>
      <c r="AB2246" s="7">
        <v>2022</v>
      </c>
    </row>
    <row r="2247" spans="1:28" x14ac:dyDescent="0.25">
      <c r="A2247" s="7">
        <v>85</v>
      </c>
      <c r="B2247" s="7" t="s">
        <v>813</v>
      </c>
      <c r="C2247" s="7" t="s">
        <v>102</v>
      </c>
      <c r="D2247" s="7" t="s">
        <v>94</v>
      </c>
      <c r="E2247" s="7" t="s">
        <v>37</v>
      </c>
      <c r="F2247" s="7" t="s">
        <v>100</v>
      </c>
      <c r="G2247" s="7">
        <v>25000</v>
      </c>
      <c r="H2247" s="7">
        <f t="shared" si="679"/>
        <v>23522.5</v>
      </c>
      <c r="I2247" s="7">
        <f t="shared" si="673"/>
        <v>717.5</v>
      </c>
      <c r="J2247" s="7">
        <f t="shared" si="674"/>
        <v>1774.9999999999998</v>
      </c>
      <c r="K2247" s="7">
        <f t="shared" si="675"/>
        <v>275</v>
      </c>
      <c r="L2247" s="7">
        <f t="shared" si="671"/>
        <v>760</v>
      </c>
      <c r="M2247" s="7">
        <f t="shared" si="672"/>
        <v>1772.5000000000002</v>
      </c>
      <c r="N2247" s="7">
        <v>0</v>
      </c>
      <c r="O2247" s="7">
        <f t="shared" si="676"/>
        <v>5300</v>
      </c>
      <c r="P2247" s="7">
        <v>25</v>
      </c>
      <c r="Q2247" s="7">
        <v>0</v>
      </c>
      <c r="R2247" s="7">
        <v>0</v>
      </c>
      <c r="S2247" s="7">
        <v>0</v>
      </c>
      <c r="T2247" s="7">
        <v>100</v>
      </c>
      <c r="U2247" s="7">
        <f t="shared" si="680"/>
        <v>0</v>
      </c>
      <c r="V2247" s="7">
        <v>0</v>
      </c>
      <c r="W2247" s="7">
        <f t="shared" si="669"/>
        <v>125</v>
      </c>
      <c r="X2247" s="7">
        <f t="shared" si="681"/>
        <v>1477.5</v>
      </c>
      <c r="Y2247" s="7">
        <f t="shared" si="667"/>
        <v>3547.5</v>
      </c>
      <c r="Z2247" s="7">
        <f t="shared" si="678"/>
        <v>23397.5</v>
      </c>
      <c r="AA2247" s="7" t="s">
        <v>808</v>
      </c>
      <c r="AB2247" s="7">
        <v>2022</v>
      </c>
    </row>
    <row r="2248" spans="1:28" x14ac:dyDescent="0.25">
      <c r="A2248" s="7">
        <v>86</v>
      </c>
      <c r="B2248" s="7" t="s">
        <v>814</v>
      </c>
      <c r="C2248" s="7" t="s">
        <v>103</v>
      </c>
      <c r="D2248" s="7" t="s">
        <v>811</v>
      </c>
      <c r="E2248" s="7" t="s">
        <v>54</v>
      </c>
      <c r="F2248" s="7" t="s">
        <v>99</v>
      </c>
      <c r="G2248" s="7">
        <v>45000</v>
      </c>
      <c r="H2248" s="7">
        <f t="shared" si="679"/>
        <v>42340.5</v>
      </c>
      <c r="I2248" s="7">
        <f t="shared" si="673"/>
        <v>1291.5</v>
      </c>
      <c r="J2248" s="7">
        <f t="shared" si="674"/>
        <v>3194.9999999999995</v>
      </c>
      <c r="K2248" s="7">
        <f t="shared" si="675"/>
        <v>495.00000000000006</v>
      </c>
      <c r="L2248" s="7">
        <f t="shared" si="671"/>
        <v>1368</v>
      </c>
      <c r="M2248" s="7">
        <f t="shared" si="672"/>
        <v>3190.5</v>
      </c>
      <c r="N2248" s="7">
        <v>0</v>
      </c>
      <c r="O2248" s="7">
        <f t="shared" si="676"/>
        <v>9540</v>
      </c>
      <c r="P2248" s="7">
        <v>25</v>
      </c>
      <c r="Q2248" s="7">
        <v>0</v>
      </c>
      <c r="R2248" s="7">
        <v>0</v>
      </c>
      <c r="S2248" s="7">
        <v>0</v>
      </c>
      <c r="T2248" s="7">
        <v>100</v>
      </c>
      <c r="U2248" s="7">
        <f t="shared" si="680"/>
        <v>1148.3248749999998</v>
      </c>
      <c r="V2248" s="7">
        <v>0</v>
      </c>
      <c r="W2248" s="7">
        <f t="shared" si="669"/>
        <v>1273.3248749999998</v>
      </c>
      <c r="X2248" s="7">
        <f t="shared" si="681"/>
        <v>2659.5</v>
      </c>
      <c r="Y2248" s="7">
        <f t="shared" ref="Y2248:Y2270" si="682">+J2248+M2248</f>
        <v>6385.5</v>
      </c>
      <c r="Z2248" s="7">
        <f t="shared" si="678"/>
        <v>41067.175125000002</v>
      </c>
      <c r="AA2248" s="7" t="s">
        <v>808</v>
      </c>
      <c r="AB2248" s="7">
        <v>2022</v>
      </c>
    </row>
    <row r="2249" spans="1:28" x14ac:dyDescent="0.25">
      <c r="A2249" s="7">
        <v>87</v>
      </c>
      <c r="B2249" s="7" t="s">
        <v>815</v>
      </c>
      <c r="C2249" s="7" t="s">
        <v>102</v>
      </c>
      <c r="D2249" s="7" t="s">
        <v>811</v>
      </c>
      <c r="E2249" s="7" t="s">
        <v>619</v>
      </c>
      <c r="F2249" s="7" t="s">
        <v>85</v>
      </c>
      <c r="G2249" s="7">
        <v>30000</v>
      </c>
      <c r="H2249" s="7">
        <f t="shared" si="679"/>
        <v>28227</v>
      </c>
      <c r="I2249" s="7">
        <f t="shared" si="673"/>
        <v>861</v>
      </c>
      <c r="J2249" s="7">
        <f t="shared" si="674"/>
        <v>2130</v>
      </c>
      <c r="K2249" s="7">
        <f t="shared" si="675"/>
        <v>330.00000000000006</v>
      </c>
      <c r="L2249" s="7">
        <f t="shared" si="671"/>
        <v>912</v>
      </c>
      <c r="M2249" s="7">
        <f t="shared" si="672"/>
        <v>2127</v>
      </c>
      <c r="N2249" s="7">
        <v>0</v>
      </c>
      <c r="O2249" s="7">
        <f t="shared" si="676"/>
        <v>6360</v>
      </c>
      <c r="P2249" s="7">
        <v>25</v>
      </c>
      <c r="Q2249" s="7">
        <v>0</v>
      </c>
      <c r="R2249" s="7">
        <v>0</v>
      </c>
      <c r="S2249" s="7">
        <v>0</v>
      </c>
      <c r="T2249" s="7">
        <v>100</v>
      </c>
      <c r="U2249" s="7">
        <f t="shared" si="680"/>
        <v>0</v>
      </c>
      <c r="V2249" s="7">
        <v>0</v>
      </c>
      <c r="W2249" s="7">
        <f t="shared" si="669"/>
        <v>125</v>
      </c>
      <c r="X2249" s="7">
        <f t="shared" si="681"/>
        <v>1773</v>
      </c>
      <c r="Y2249" s="7">
        <f t="shared" si="682"/>
        <v>4257</v>
      </c>
      <c r="Z2249" s="7">
        <f>+G2249-(W2249+X2249)</f>
        <v>28102</v>
      </c>
      <c r="AA2249" s="7" t="s">
        <v>808</v>
      </c>
      <c r="AB2249" s="7">
        <v>2022</v>
      </c>
    </row>
    <row r="2250" spans="1:28" x14ac:dyDescent="0.25">
      <c r="A2250" s="7">
        <v>1</v>
      </c>
      <c r="B2250" s="7" t="s">
        <v>791</v>
      </c>
      <c r="C2250" s="7" t="s">
        <v>103</v>
      </c>
      <c r="D2250" s="7" t="s">
        <v>792</v>
      </c>
      <c r="E2250" s="7" t="s">
        <v>27</v>
      </c>
      <c r="F2250" s="7" t="s">
        <v>98</v>
      </c>
      <c r="G2250" s="7">
        <v>360000</v>
      </c>
      <c r="H2250" s="7">
        <f>+G2250-(I2250+L2250+N2250)</f>
        <v>344572.8</v>
      </c>
      <c r="I2250" s="7">
        <f>IF(G2250&lt;=312000,G2250*2.87%,9334.68)</f>
        <v>9334.68</v>
      </c>
      <c r="J2250" s="7">
        <f>IF(G2250&lt;=312000,G2250*7.1%,23092.75)</f>
        <v>23092.75</v>
      </c>
      <c r="K2250" s="7">
        <f>IF(G2250&lt;=62400,G2250*1.1%,715.55)</f>
        <v>715.55</v>
      </c>
      <c r="L2250" s="7">
        <f t="shared" si="671"/>
        <v>4742.3999999999996</v>
      </c>
      <c r="M2250" s="7">
        <f t="shared" si="672"/>
        <v>11060.4</v>
      </c>
      <c r="N2250" s="7">
        <v>1350.12</v>
      </c>
      <c r="O2250" s="7">
        <f t="shared" si="676"/>
        <v>50295.900000000009</v>
      </c>
      <c r="P2250" s="7">
        <v>24</v>
      </c>
      <c r="Q2250" s="7">
        <v>0</v>
      </c>
      <c r="R2250" s="7">
        <v>0</v>
      </c>
      <c r="S2250" s="7">
        <v>0</v>
      </c>
      <c r="T2250" s="7">
        <v>0</v>
      </c>
      <c r="U2250" s="7">
        <f>IF((H2250*12)&gt;867123.01,(79776+(((H2250*12)-867123.01)*0.25))/12,IF((H2250*12)&gt;624329.01,(31216+(((H2250*12)-624329.01)*0.2))/12,IF((H2250*12)&gt;416220.01,(((H2250*12)-416220.01)*0.15)/12,0)))</f>
        <v>74726.137291666659</v>
      </c>
      <c r="V2250" s="7">
        <v>0</v>
      </c>
      <c r="W2250" s="7">
        <f t="shared" si="669"/>
        <v>74750.137291666659</v>
      </c>
      <c r="X2250" s="7">
        <f t="shared" si="681"/>
        <v>15427.2</v>
      </c>
      <c r="Y2250" s="7">
        <f t="shared" si="682"/>
        <v>34153.15</v>
      </c>
      <c r="Z2250" s="7">
        <f t="shared" ref="Z2250:Z2313" si="683">+G2250-(W2250+X2250)</f>
        <v>269822.66270833334</v>
      </c>
      <c r="AA2250" s="7" t="s">
        <v>617</v>
      </c>
      <c r="AB2250" s="7">
        <v>2022</v>
      </c>
    </row>
    <row r="2251" spans="1:28" x14ac:dyDescent="0.25">
      <c r="A2251" s="7">
        <v>2</v>
      </c>
      <c r="B2251" s="7" t="s">
        <v>784</v>
      </c>
      <c r="C2251" s="7" t="s">
        <v>102</v>
      </c>
      <c r="D2251" s="7" t="s">
        <v>19</v>
      </c>
      <c r="E2251" s="7" t="s">
        <v>71</v>
      </c>
      <c r="F2251" s="7" t="s">
        <v>98</v>
      </c>
      <c r="G2251" s="7">
        <v>300000</v>
      </c>
      <c r="H2251" s="7">
        <f>+G2251-(I2251+L2251+N2251)</f>
        <v>286647.59999999998</v>
      </c>
      <c r="I2251" s="7">
        <f t="shared" ref="I2251:I2314" si="684">IF(G2251&lt;=312000,G2251*2.87%,9334.68)</f>
        <v>8610</v>
      </c>
      <c r="J2251" s="7">
        <f t="shared" ref="J2251:J2314" si="685">IF(G2251&lt;=312000,G2251*7.1%,23092.75)</f>
        <v>21299.999999999996</v>
      </c>
      <c r="K2251" s="7">
        <f t="shared" ref="K2251:K2314" si="686">IF(G2251&lt;=62400,G2251*1.1%,715.55)</f>
        <v>715.55</v>
      </c>
      <c r="L2251" s="7">
        <f t="shared" si="671"/>
        <v>4742.3999999999996</v>
      </c>
      <c r="M2251" s="7">
        <f t="shared" si="672"/>
        <v>11060.4</v>
      </c>
      <c r="N2251" s="7">
        <v>0</v>
      </c>
      <c r="O2251" s="7">
        <f t="shared" si="676"/>
        <v>46428.35</v>
      </c>
      <c r="P2251" s="7">
        <v>25</v>
      </c>
      <c r="Q2251" s="7">
        <v>0</v>
      </c>
      <c r="R2251" s="7">
        <v>0</v>
      </c>
      <c r="S2251" s="7">
        <v>0</v>
      </c>
      <c r="T2251" s="7">
        <v>0</v>
      </c>
      <c r="U2251" s="7">
        <f>IF((H2251*12)&gt;867123.01,(79776+(((H2251*12)-867123.01)*0.25))/12,IF((H2251*12)&gt;624329.01,(31216+(((H2251*12)-624329.01)*0.2))/12,IF((H2251*12)&gt;416220.01,(((H2251*12)-416220.01)*0.15)/12,0)))</f>
        <v>60244.837291666656</v>
      </c>
      <c r="V2251" s="7">
        <v>0</v>
      </c>
      <c r="W2251" s="7">
        <f t="shared" si="669"/>
        <v>60269.837291666656</v>
      </c>
      <c r="X2251" s="7">
        <f t="shared" si="681"/>
        <v>13352.4</v>
      </c>
      <c r="Y2251" s="7">
        <f t="shared" si="682"/>
        <v>32360.399999999994</v>
      </c>
      <c r="Z2251" s="7">
        <f t="shared" si="683"/>
        <v>226377.76270833335</v>
      </c>
      <c r="AA2251" s="7" t="s">
        <v>617</v>
      </c>
      <c r="AB2251" s="7">
        <v>2022</v>
      </c>
    </row>
    <row r="2252" spans="1:28" x14ac:dyDescent="0.25">
      <c r="A2252" s="7">
        <v>3</v>
      </c>
      <c r="B2252" s="7" t="s">
        <v>110</v>
      </c>
      <c r="C2252" s="7" t="s">
        <v>103</v>
      </c>
      <c r="D2252" s="7" t="s">
        <v>10</v>
      </c>
      <c r="E2252" s="7" t="s">
        <v>53</v>
      </c>
      <c r="F2252" s="7" t="s">
        <v>98</v>
      </c>
      <c r="G2252" s="7">
        <v>300000</v>
      </c>
      <c r="H2252" s="7">
        <f t="shared" ref="H2252:H2315" si="687">+G2252-(I2252+L2252+N2252)</f>
        <v>285297.48</v>
      </c>
      <c r="I2252" s="7">
        <f t="shared" si="684"/>
        <v>8610</v>
      </c>
      <c r="J2252" s="7">
        <f t="shared" si="685"/>
        <v>21299.999999999996</v>
      </c>
      <c r="K2252" s="7">
        <f t="shared" si="686"/>
        <v>715.55</v>
      </c>
      <c r="L2252" s="7">
        <f t="shared" si="671"/>
        <v>4742.3999999999996</v>
      </c>
      <c r="M2252" s="7">
        <f t="shared" si="672"/>
        <v>11060.4</v>
      </c>
      <c r="N2252" s="7">
        <v>1350.12</v>
      </c>
      <c r="O2252" s="7">
        <f t="shared" si="676"/>
        <v>47778.47</v>
      </c>
      <c r="P2252" s="7">
        <v>25</v>
      </c>
      <c r="Q2252" s="7">
        <v>0</v>
      </c>
      <c r="R2252" s="7">
        <v>0</v>
      </c>
      <c r="S2252" s="7">
        <v>0</v>
      </c>
      <c r="T2252" s="7">
        <v>0</v>
      </c>
      <c r="U2252" s="7">
        <f t="shared" ref="U2252:U2318" si="688">IF((H2252*12)&gt;867123.01,(79776+(((H2252*12)-867123.01)*0.25))/12,IF((H2252*12)&gt;624329.01,(31216+(((H2252*12)-624329.01)*0.2))/12,IF((H2252*12)&gt;416220.01,(((H2252*12)-416220.01)*0.15)/12,0)))</f>
        <v>59907.307291666664</v>
      </c>
      <c r="V2252" s="7">
        <v>0</v>
      </c>
      <c r="W2252" s="7">
        <f t="shared" si="669"/>
        <v>59932.307291666664</v>
      </c>
      <c r="X2252" s="7">
        <f t="shared" si="681"/>
        <v>14702.52</v>
      </c>
      <c r="Y2252" s="7">
        <f t="shared" si="682"/>
        <v>32360.399999999994</v>
      </c>
      <c r="Z2252" s="7">
        <f t="shared" si="683"/>
        <v>225365.17270833335</v>
      </c>
      <c r="AA2252" s="7" t="s">
        <v>617</v>
      </c>
      <c r="AB2252" s="7">
        <v>2022</v>
      </c>
    </row>
    <row r="2253" spans="1:28" x14ac:dyDescent="0.25">
      <c r="A2253" s="7">
        <v>4</v>
      </c>
      <c r="B2253" s="7" t="s">
        <v>115</v>
      </c>
      <c r="C2253" s="7" t="s">
        <v>103</v>
      </c>
      <c r="D2253" s="7" t="s">
        <v>21</v>
      </c>
      <c r="E2253" s="7" t="s">
        <v>81</v>
      </c>
      <c r="F2253" s="7" t="s">
        <v>84</v>
      </c>
      <c r="G2253" s="7">
        <v>185000</v>
      </c>
      <c r="H2253" s="7">
        <f t="shared" si="687"/>
        <v>170897.74</v>
      </c>
      <c r="I2253" s="7">
        <f t="shared" si="684"/>
        <v>5309.5</v>
      </c>
      <c r="J2253" s="7">
        <f t="shared" si="685"/>
        <v>13134.999999999998</v>
      </c>
      <c r="K2253" s="7">
        <f t="shared" si="686"/>
        <v>715.55</v>
      </c>
      <c r="L2253" s="7">
        <f t="shared" si="671"/>
        <v>4742.3999999999996</v>
      </c>
      <c r="M2253" s="7">
        <f t="shared" si="672"/>
        <v>11060.4</v>
      </c>
      <c r="N2253" s="7">
        <f>+N2255*3</f>
        <v>4050.3599999999997</v>
      </c>
      <c r="O2253" s="7">
        <f t="shared" si="676"/>
        <v>39013.21</v>
      </c>
      <c r="P2253" s="7">
        <v>25</v>
      </c>
      <c r="Q2253" s="7">
        <v>19771.46</v>
      </c>
      <c r="R2253" s="7">
        <v>980.01</v>
      </c>
      <c r="S2253" s="7">
        <v>0</v>
      </c>
      <c r="T2253" s="7">
        <v>100</v>
      </c>
      <c r="U2253" s="7">
        <f t="shared" si="688"/>
        <v>31307.372291666663</v>
      </c>
      <c r="V2253" s="7">
        <v>0</v>
      </c>
      <c r="W2253" s="7">
        <f t="shared" si="669"/>
        <v>52183.84229166666</v>
      </c>
      <c r="X2253" s="7">
        <f t="shared" si="681"/>
        <v>14102.259999999998</v>
      </c>
      <c r="Y2253" s="7">
        <f t="shared" si="682"/>
        <v>24195.399999999998</v>
      </c>
      <c r="Z2253" s="7">
        <f t="shared" si="683"/>
        <v>118713.89770833334</v>
      </c>
      <c r="AA2253" s="7" t="s">
        <v>617</v>
      </c>
      <c r="AB2253" s="7">
        <v>2022</v>
      </c>
    </row>
    <row r="2254" spans="1:28" x14ac:dyDescent="0.25">
      <c r="A2254" s="7">
        <v>5</v>
      </c>
      <c r="B2254" s="7" t="s">
        <v>116</v>
      </c>
      <c r="C2254" s="7" t="s">
        <v>102</v>
      </c>
      <c r="D2254" s="7" t="s">
        <v>4</v>
      </c>
      <c r="E2254" s="7" t="s">
        <v>91</v>
      </c>
      <c r="F2254" s="7" t="s">
        <v>84</v>
      </c>
      <c r="G2254" s="7">
        <v>150000</v>
      </c>
      <c r="H2254" s="7">
        <f t="shared" si="687"/>
        <v>141135</v>
      </c>
      <c r="I2254" s="7">
        <f t="shared" si="684"/>
        <v>4305</v>
      </c>
      <c r="J2254" s="7">
        <f t="shared" si="685"/>
        <v>10649.999999999998</v>
      </c>
      <c r="K2254" s="7">
        <f t="shared" si="686"/>
        <v>715.55</v>
      </c>
      <c r="L2254" s="7">
        <f t="shared" si="671"/>
        <v>4560</v>
      </c>
      <c r="M2254" s="7">
        <f t="shared" si="672"/>
        <v>10635</v>
      </c>
      <c r="N2254" s="7">
        <v>0</v>
      </c>
      <c r="O2254" s="7">
        <f t="shared" si="676"/>
        <v>30865.549999999996</v>
      </c>
      <c r="P2254" s="7">
        <v>25</v>
      </c>
      <c r="Q2254" s="7">
        <v>12441.85</v>
      </c>
      <c r="R2254" s="7">
        <v>1260.01</v>
      </c>
      <c r="S2254" s="7">
        <v>1270</v>
      </c>
      <c r="T2254" s="7">
        <v>100</v>
      </c>
      <c r="U2254" s="7">
        <f t="shared" si="688"/>
        <v>23866.687291666665</v>
      </c>
      <c r="V2254" s="7">
        <v>0</v>
      </c>
      <c r="W2254" s="7">
        <f t="shared" si="669"/>
        <v>38963.547291666662</v>
      </c>
      <c r="X2254" s="7">
        <f t="shared" si="681"/>
        <v>8865</v>
      </c>
      <c r="Y2254" s="7">
        <f t="shared" si="682"/>
        <v>21285</v>
      </c>
      <c r="Z2254" s="7">
        <f t="shared" si="683"/>
        <v>102171.45270833334</v>
      </c>
      <c r="AA2254" s="7" t="s">
        <v>617</v>
      </c>
      <c r="AB2254" s="7">
        <v>2022</v>
      </c>
    </row>
    <row r="2255" spans="1:28" x14ac:dyDescent="0.25">
      <c r="A2255" s="7">
        <v>6</v>
      </c>
      <c r="B2255" s="7" t="s">
        <v>117</v>
      </c>
      <c r="C2255" s="7" t="s">
        <v>102</v>
      </c>
      <c r="D2255" s="7" t="s">
        <v>793</v>
      </c>
      <c r="E2255" s="7" t="s">
        <v>794</v>
      </c>
      <c r="F2255" s="7" t="s">
        <v>84</v>
      </c>
      <c r="G2255" s="7">
        <v>150000</v>
      </c>
      <c r="H2255" s="7">
        <f t="shared" si="687"/>
        <v>139784.88</v>
      </c>
      <c r="I2255" s="7">
        <f t="shared" si="684"/>
        <v>4305</v>
      </c>
      <c r="J2255" s="7">
        <f t="shared" si="685"/>
        <v>10649.999999999998</v>
      </c>
      <c r="K2255" s="7">
        <f t="shared" si="686"/>
        <v>715.55</v>
      </c>
      <c r="L2255" s="7">
        <f t="shared" si="671"/>
        <v>4560</v>
      </c>
      <c r="M2255" s="7">
        <f t="shared" si="672"/>
        <v>10635</v>
      </c>
      <c r="N2255" s="7">
        <v>1350.12</v>
      </c>
      <c r="O2255" s="7">
        <f t="shared" si="676"/>
        <v>32215.669999999995</v>
      </c>
      <c r="P2255" s="7">
        <v>25</v>
      </c>
      <c r="Q2255" s="7">
        <v>0</v>
      </c>
      <c r="R2255" s="7">
        <v>0</v>
      </c>
      <c r="S2255" s="7">
        <v>2440</v>
      </c>
      <c r="T2255" s="7">
        <v>100</v>
      </c>
      <c r="U2255" s="7">
        <f t="shared" si="688"/>
        <v>23529.157291666666</v>
      </c>
      <c r="V2255" s="7">
        <v>0</v>
      </c>
      <c r="W2255" s="7">
        <f t="shared" si="669"/>
        <v>26094.157291666666</v>
      </c>
      <c r="X2255" s="7">
        <f t="shared" si="681"/>
        <v>10215.119999999999</v>
      </c>
      <c r="Y2255" s="7">
        <f t="shared" si="682"/>
        <v>21285</v>
      </c>
      <c r="Z2255" s="7">
        <f t="shared" si="683"/>
        <v>113690.72270833334</v>
      </c>
      <c r="AA2255" s="7" t="s">
        <v>617</v>
      </c>
      <c r="AB2255" s="7">
        <v>2022</v>
      </c>
    </row>
    <row r="2256" spans="1:28" x14ac:dyDescent="0.25">
      <c r="A2256" s="7">
        <v>7</v>
      </c>
      <c r="B2256" s="7" t="s">
        <v>118</v>
      </c>
      <c r="C2256" s="7" t="s">
        <v>103</v>
      </c>
      <c r="D2256" s="7" t="s">
        <v>795</v>
      </c>
      <c r="E2256" s="7" t="s">
        <v>90</v>
      </c>
      <c r="F2256" s="7" t="s">
        <v>84</v>
      </c>
      <c r="G2256" s="7">
        <v>125000</v>
      </c>
      <c r="H2256" s="7">
        <f t="shared" si="687"/>
        <v>114912.26</v>
      </c>
      <c r="I2256" s="7">
        <f t="shared" si="684"/>
        <v>3587.5</v>
      </c>
      <c r="J2256" s="7">
        <f t="shared" si="685"/>
        <v>8875</v>
      </c>
      <c r="K2256" s="7">
        <f t="shared" si="686"/>
        <v>715.55</v>
      </c>
      <c r="L2256" s="7">
        <f t="shared" si="671"/>
        <v>3800</v>
      </c>
      <c r="M2256" s="7">
        <f t="shared" si="672"/>
        <v>8862.5</v>
      </c>
      <c r="N2256" s="7">
        <f>+N2255*2</f>
        <v>2700.24</v>
      </c>
      <c r="O2256" s="7">
        <f t="shared" si="676"/>
        <v>28540.79</v>
      </c>
      <c r="P2256" s="7">
        <v>25</v>
      </c>
      <c r="Q2256" s="7">
        <v>0</v>
      </c>
      <c r="R2256" s="7">
        <v>0</v>
      </c>
      <c r="S2256" s="7">
        <v>0</v>
      </c>
      <c r="T2256" s="7">
        <v>100</v>
      </c>
      <c r="U2256" s="7">
        <f t="shared" si="688"/>
        <v>17311.002291666664</v>
      </c>
      <c r="V2256" s="7">
        <v>0</v>
      </c>
      <c r="W2256" s="7">
        <f t="shared" si="669"/>
        <v>17436.002291666664</v>
      </c>
      <c r="X2256" s="7">
        <f t="shared" si="681"/>
        <v>10087.74</v>
      </c>
      <c r="Y2256" s="7">
        <f t="shared" si="682"/>
        <v>17737.5</v>
      </c>
      <c r="Z2256" s="7">
        <f t="shared" si="683"/>
        <v>97476.257708333345</v>
      </c>
      <c r="AA2256" s="7" t="s">
        <v>617</v>
      </c>
      <c r="AB2256" s="7">
        <v>2022</v>
      </c>
    </row>
    <row r="2257" spans="1:28" x14ac:dyDescent="0.25">
      <c r="A2257" s="7">
        <v>8</v>
      </c>
      <c r="B2257" s="7" t="s">
        <v>119</v>
      </c>
      <c r="C2257" s="7" t="s">
        <v>103</v>
      </c>
      <c r="D2257" s="7" t="s">
        <v>10</v>
      </c>
      <c r="E2257" s="7" t="s">
        <v>69</v>
      </c>
      <c r="F2257" s="7" t="s">
        <v>84</v>
      </c>
      <c r="G2257" s="7">
        <v>95000</v>
      </c>
      <c r="H2257" s="7">
        <f t="shared" si="687"/>
        <v>89385.5</v>
      </c>
      <c r="I2257" s="7">
        <f t="shared" si="684"/>
        <v>2726.5</v>
      </c>
      <c r="J2257" s="7">
        <f t="shared" si="685"/>
        <v>6744.9999999999991</v>
      </c>
      <c r="K2257" s="7">
        <f t="shared" si="686"/>
        <v>715.55</v>
      </c>
      <c r="L2257" s="7">
        <f t="shared" si="671"/>
        <v>2888</v>
      </c>
      <c r="M2257" s="7">
        <f t="shared" si="672"/>
        <v>6735.5</v>
      </c>
      <c r="N2257" s="7">
        <v>0</v>
      </c>
      <c r="O2257" s="7">
        <f t="shared" si="676"/>
        <v>19810.55</v>
      </c>
      <c r="P2257" s="7">
        <v>25</v>
      </c>
      <c r="Q2257" s="7">
        <v>12531.68</v>
      </c>
      <c r="R2257" s="7">
        <v>1190.01</v>
      </c>
      <c r="S2257" s="7">
        <v>1270</v>
      </c>
      <c r="T2257" s="7">
        <v>100</v>
      </c>
      <c r="U2257" s="7">
        <f t="shared" si="688"/>
        <v>10929.312291666667</v>
      </c>
      <c r="V2257" s="7">
        <v>0</v>
      </c>
      <c r="W2257" s="7">
        <f t="shared" ref="W2257:W2275" si="689">P2257+Q2257+R2257+S2257+T2257+U2257</f>
        <v>26046.002291666668</v>
      </c>
      <c r="X2257" s="7">
        <f t="shared" si="681"/>
        <v>5614.5</v>
      </c>
      <c r="Y2257" s="7">
        <f t="shared" si="682"/>
        <v>13480.5</v>
      </c>
      <c r="Z2257" s="7">
        <f t="shared" si="683"/>
        <v>63339.497708333336</v>
      </c>
      <c r="AA2257" s="7" t="s">
        <v>617</v>
      </c>
      <c r="AB2257" s="7">
        <v>2022</v>
      </c>
    </row>
    <row r="2258" spans="1:28" x14ac:dyDescent="0.25">
      <c r="A2258" s="7">
        <v>9</v>
      </c>
      <c r="B2258" s="7" t="s">
        <v>121</v>
      </c>
      <c r="C2258" s="7" t="s">
        <v>102</v>
      </c>
      <c r="D2258" s="7" t="s">
        <v>21</v>
      </c>
      <c r="E2258" s="7" t="s">
        <v>48</v>
      </c>
      <c r="F2258" s="7" t="s">
        <v>84</v>
      </c>
      <c r="G2258" s="7">
        <v>120000</v>
      </c>
      <c r="H2258" s="7">
        <f t="shared" si="687"/>
        <v>111557.88</v>
      </c>
      <c r="I2258" s="7">
        <f t="shared" si="684"/>
        <v>3444</v>
      </c>
      <c r="J2258" s="7">
        <f t="shared" si="685"/>
        <v>8520</v>
      </c>
      <c r="K2258" s="7">
        <f t="shared" si="686"/>
        <v>715.55</v>
      </c>
      <c r="L2258" s="7">
        <f t="shared" si="671"/>
        <v>3648</v>
      </c>
      <c r="M2258" s="7">
        <f t="shared" si="672"/>
        <v>8508</v>
      </c>
      <c r="N2258" s="7">
        <v>1350.12</v>
      </c>
      <c r="O2258" s="7">
        <f t="shared" si="676"/>
        <v>26185.67</v>
      </c>
      <c r="P2258" s="7">
        <v>25</v>
      </c>
      <c r="Q2258" s="7">
        <v>8487.86</v>
      </c>
      <c r="R2258" s="7">
        <v>770.01</v>
      </c>
      <c r="S2258" s="7">
        <v>0</v>
      </c>
      <c r="T2258" s="7">
        <v>100</v>
      </c>
      <c r="U2258" s="7">
        <f t="shared" si="688"/>
        <v>16472.407291666666</v>
      </c>
      <c r="V2258" s="7">
        <v>0</v>
      </c>
      <c r="W2258" s="7">
        <f t="shared" ref="W2258:W2265" si="690">P2258+Q2258+R2258+S2258+T2258+U2258-(V2258)</f>
        <v>25855.277291666665</v>
      </c>
      <c r="X2258" s="7">
        <f t="shared" si="681"/>
        <v>8442.119999999999</v>
      </c>
      <c r="Y2258" s="7">
        <f t="shared" si="682"/>
        <v>17028</v>
      </c>
      <c r="Z2258" s="7">
        <f t="shared" si="683"/>
        <v>85702.602708333332</v>
      </c>
      <c r="AA2258" s="7" t="s">
        <v>617</v>
      </c>
      <c r="AB2258" s="7">
        <v>2022</v>
      </c>
    </row>
    <row r="2259" spans="1:28" x14ac:dyDescent="0.25">
      <c r="A2259" s="7">
        <v>10</v>
      </c>
      <c r="B2259" s="7" t="s">
        <v>122</v>
      </c>
      <c r="C2259" s="7" t="s">
        <v>102</v>
      </c>
      <c r="D2259" s="7" t="s">
        <v>4</v>
      </c>
      <c r="E2259" s="7" t="s">
        <v>209</v>
      </c>
      <c r="F2259" s="7" t="s">
        <v>84</v>
      </c>
      <c r="G2259" s="7">
        <v>93000</v>
      </c>
      <c r="H2259" s="7">
        <f t="shared" si="687"/>
        <v>86153.58</v>
      </c>
      <c r="I2259" s="7">
        <f t="shared" si="684"/>
        <v>2669.1</v>
      </c>
      <c r="J2259" s="7">
        <f t="shared" si="685"/>
        <v>6602.9999999999991</v>
      </c>
      <c r="K2259" s="7">
        <f t="shared" si="686"/>
        <v>715.55</v>
      </c>
      <c r="L2259" s="7">
        <f t="shared" si="671"/>
        <v>2827.2</v>
      </c>
      <c r="M2259" s="7">
        <f t="shared" si="672"/>
        <v>6593.7000000000007</v>
      </c>
      <c r="N2259" s="7">
        <v>1350.12</v>
      </c>
      <c r="O2259" s="7">
        <f t="shared" si="676"/>
        <v>20758.669999999998</v>
      </c>
      <c r="P2259" s="7">
        <v>25</v>
      </c>
      <c r="Q2259" s="7">
        <v>1000</v>
      </c>
      <c r="R2259" s="7">
        <v>350</v>
      </c>
      <c r="S2259" s="7">
        <v>0</v>
      </c>
      <c r="T2259" s="7">
        <v>100</v>
      </c>
      <c r="U2259" s="7">
        <f t="shared" si="688"/>
        <v>10121.332291666666</v>
      </c>
      <c r="V2259" s="7">
        <v>1444</v>
      </c>
      <c r="W2259" s="7">
        <f t="shared" si="690"/>
        <v>10152.332291666666</v>
      </c>
      <c r="X2259" s="7">
        <f t="shared" si="681"/>
        <v>6846.4199999999992</v>
      </c>
      <c r="Y2259" s="7">
        <f t="shared" si="682"/>
        <v>13196.7</v>
      </c>
      <c r="Z2259" s="7">
        <f t="shared" si="683"/>
        <v>76001.247708333336</v>
      </c>
      <c r="AA2259" s="7" t="s">
        <v>617</v>
      </c>
      <c r="AB2259" s="7">
        <v>2022</v>
      </c>
    </row>
    <row r="2260" spans="1:28" x14ac:dyDescent="0.25">
      <c r="A2260" s="7">
        <v>11</v>
      </c>
      <c r="B2260" s="7" t="s">
        <v>137</v>
      </c>
      <c r="C2260" s="7" t="s">
        <v>102</v>
      </c>
      <c r="D2260" s="7" t="s">
        <v>22</v>
      </c>
      <c r="E2260" s="7" t="s">
        <v>788</v>
      </c>
      <c r="F2260" s="7" t="s">
        <v>85</v>
      </c>
      <c r="G2260" s="7">
        <v>140000</v>
      </c>
      <c r="H2260" s="7">
        <f>+G2260-(I2260+L2260+N2260)</f>
        <v>130375.88</v>
      </c>
      <c r="I2260" s="7">
        <f t="shared" si="684"/>
        <v>4018</v>
      </c>
      <c r="J2260" s="7">
        <f t="shared" si="685"/>
        <v>9940</v>
      </c>
      <c r="K2260" s="7">
        <f t="shared" si="686"/>
        <v>715.55</v>
      </c>
      <c r="L2260" s="7">
        <f t="shared" si="671"/>
        <v>4256</v>
      </c>
      <c r="M2260" s="7">
        <f t="shared" si="672"/>
        <v>9926</v>
      </c>
      <c r="N2260" s="7">
        <v>1350.12</v>
      </c>
      <c r="O2260" s="7">
        <f>+I2260+J2260+K2260+L2260+M2260+N2260</f>
        <v>30205.67</v>
      </c>
      <c r="P2260" s="7">
        <v>25</v>
      </c>
      <c r="Q2260" s="7">
        <v>1000</v>
      </c>
      <c r="R2260" s="7">
        <v>1190.01</v>
      </c>
      <c r="S2260" s="7">
        <v>0</v>
      </c>
      <c r="T2260" s="7">
        <v>100</v>
      </c>
      <c r="U2260" s="7">
        <f t="shared" si="688"/>
        <v>21176.907291666666</v>
      </c>
      <c r="V2260" s="7">
        <v>0</v>
      </c>
      <c r="W2260" s="7">
        <f t="shared" si="690"/>
        <v>23491.917291666665</v>
      </c>
      <c r="X2260" s="7">
        <f>+I2260+L2260+N2260</f>
        <v>9624.119999999999</v>
      </c>
      <c r="Y2260" s="7">
        <f>+J2260+M2260</f>
        <v>19866</v>
      </c>
      <c r="Z2260" s="7">
        <f>+G2260-(W2260+X2260)</f>
        <v>106883.96270833333</v>
      </c>
      <c r="AA2260" s="7" t="s">
        <v>617</v>
      </c>
      <c r="AB2260" s="7">
        <v>2022</v>
      </c>
    </row>
    <row r="2261" spans="1:28" x14ac:dyDescent="0.25">
      <c r="A2261" s="7">
        <v>12</v>
      </c>
      <c r="B2261" s="7" t="s">
        <v>123</v>
      </c>
      <c r="C2261" s="7" t="s">
        <v>102</v>
      </c>
      <c r="D2261" s="7" t="s">
        <v>10</v>
      </c>
      <c r="E2261" s="7" t="s">
        <v>39</v>
      </c>
      <c r="F2261" s="7" t="s">
        <v>84</v>
      </c>
      <c r="G2261" s="7">
        <v>65000</v>
      </c>
      <c r="H2261" s="7">
        <f t="shared" si="687"/>
        <v>61158.5</v>
      </c>
      <c r="I2261" s="7">
        <f t="shared" si="684"/>
        <v>1865.5</v>
      </c>
      <c r="J2261" s="7">
        <f t="shared" si="685"/>
        <v>4615</v>
      </c>
      <c r="K2261" s="7">
        <f t="shared" si="686"/>
        <v>715.55</v>
      </c>
      <c r="L2261" s="7">
        <f t="shared" si="671"/>
        <v>1976</v>
      </c>
      <c r="M2261" s="7">
        <f t="shared" si="672"/>
        <v>4608.5</v>
      </c>
      <c r="N2261" s="7">
        <v>0</v>
      </c>
      <c r="O2261" s="7">
        <f t="shared" si="676"/>
        <v>13780.55</v>
      </c>
      <c r="P2261" s="7">
        <v>25</v>
      </c>
      <c r="Q2261" s="7">
        <v>6000</v>
      </c>
      <c r="R2261" s="7">
        <v>0</v>
      </c>
      <c r="S2261" s="7">
        <v>0</v>
      </c>
      <c r="T2261" s="7">
        <v>100</v>
      </c>
      <c r="U2261" s="7">
        <f t="shared" si="688"/>
        <v>4427.5498333333335</v>
      </c>
      <c r="V2261" s="7">
        <v>0</v>
      </c>
      <c r="W2261" s="7">
        <f t="shared" si="690"/>
        <v>10552.549833333334</v>
      </c>
      <c r="X2261" s="7">
        <f t="shared" si="681"/>
        <v>3841.5</v>
      </c>
      <c r="Y2261" s="7">
        <f t="shared" si="682"/>
        <v>9223.5</v>
      </c>
      <c r="Z2261" s="7">
        <f t="shared" si="683"/>
        <v>50605.950166666662</v>
      </c>
      <c r="AA2261" s="7" t="s">
        <v>617</v>
      </c>
      <c r="AB2261" s="7">
        <v>2022</v>
      </c>
    </row>
    <row r="2262" spans="1:28" x14ac:dyDescent="0.25">
      <c r="A2262" s="7">
        <v>13</v>
      </c>
      <c r="B2262" s="7" t="s">
        <v>124</v>
      </c>
      <c r="C2262" s="7" t="s">
        <v>103</v>
      </c>
      <c r="D2262" s="7" t="s">
        <v>10</v>
      </c>
      <c r="E2262" s="7" t="s">
        <v>74</v>
      </c>
      <c r="F2262" s="7" t="s">
        <v>84</v>
      </c>
      <c r="G2262" s="7">
        <v>36000</v>
      </c>
      <c r="H2262" s="7">
        <f t="shared" si="687"/>
        <v>33872.400000000001</v>
      </c>
      <c r="I2262" s="7">
        <f t="shared" si="684"/>
        <v>1033.2</v>
      </c>
      <c r="J2262" s="7">
        <f t="shared" si="685"/>
        <v>2555.9999999999995</v>
      </c>
      <c r="K2262" s="7">
        <f t="shared" si="686"/>
        <v>396.00000000000006</v>
      </c>
      <c r="L2262" s="7">
        <f t="shared" si="671"/>
        <v>1094.4000000000001</v>
      </c>
      <c r="M2262" s="7">
        <f t="shared" si="672"/>
        <v>2552.4</v>
      </c>
      <c r="N2262" s="7">
        <v>0</v>
      </c>
      <c r="O2262" s="7">
        <f t="shared" si="676"/>
        <v>7632</v>
      </c>
      <c r="P2262" s="7">
        <v>25</v>
      </c>
      <c r="Q2262" s="7">
        <v>0</v>
      </c>
      <c r="R2262" s="7">
        <v>1260.01</v>
      </c>
      <c r="S2262" s="7">
        <v>0</v>
      </c>
      <c r="T2262" s="7">
        <v>100</v>
      </c>
      <c r="U2262" s="7">
        <f t="shared" si="688"/>
        <v>0</v>
      </c>
      <c r="V2262" s="7">
        <v>0</v>
      </c>
      <c r="W2262" s="7">
        <f t="shared" si="690"/>
        <v>1385.01</v>
      </c>
      <c r="X2262" s="7">
        <f t="shared" si="681"/>
        <v>2127.6000000000004</v>
      </c>
      <c r="Y2262" s="7">
        <f t="shared" si="682"/>
        <v>5108.3999999999996</v>
      </c>
      <c r="Z2262" s="7">
        <f t="shared" si="683"/>
        <v>32487.39</v>
      </c>
      <c r="AA2262" s="7" t="s">
        <v>617</v>
      </c>
      <c r="AB2262" s="7">
        <v>2022</v>
      </c>
    </row>
    <row r="2263" spans="1:28" x14ac:dyDescent="0.25">
      <c r="A2263" s="7">
        <v>14</v>
      </c>
      <c r="B2263" s="7" t="s">
        <v>125</v>
      </c>
      <c r="C2263" s="7" t="s">
        <v>102</v>
      </c>
      <c r="D2263" s="7" t="s">
        <v>94</v>
      </c>
      <c r="E2263" s="7" t="s">
        <v>65</v>
      </c>
      <c r="F2263" s="7" t="s">
        <v>85</v>
      </c>
      <c r="G2263" s="7">
        <v>50000</v>
      </c>
      <c r="H2263" s="7">
        <f t="shared" si="687"/>
        <v>45694.879999999997</v>
      </c>
      <c r="I2263" s="7">
        <f t="shared" si="684"/>
        <v>1435</v>
      </c>
      <c r="J2263" s="7">
        <f t="shared" si="685"/>
        <v>3549.9999999999995</v>
      </c>
      <c r="K2263" s="7">
        <f t="shared" si="686"/>
        <v>550</v>
      </c>
      <c r="L2263" s="7">
        <f t="shared" si="671"/>
        <v>1520</v>
      </c>
      <c r="M2263" s="7">
        <f t="shared" si="672"/>
        <v>3545.0000000000005</v>
      </c>
      <c r="N2263" s="7">
        <v>1350.12</v>
      </c>
      <c r="O2263" s="7">
        <f t="shared" si="676"/>
        <v>11950.119999999999</v>
      </c>
      <c r="P2263" s="7">
        <v>25</v>
      </c>
      <c r="Q2263" s="7">
        <v>1000</v>
      </c>
      <c r="R2263" s="7">
        <v>0</v>
      </c>
      <c r="S2263" s="7">
        <v>1220</v>
      </c>
      <c r="T2263" s="7">
        <v>100</v>
      </c>
      <c r="U2263" s="7">
        <f t="shared" si="688"/>
        <v>1651.4818749999993</v>
      </c>
      <c r="V2263" s="7">
        <v>0</v>
      </c>
      <c r="W2263" s="7">
        <f t="shared" si="690"/>
        <v>3996.4818749999995</v>
      </c>
      <c r="X2263" s="7">
        <f t="shared" si="681"/>
        <v>4305.12</v>
      </c>
      <c r="Y2263" s="7">
        <f t="shared" si="682"/>
        <v>7095</v>
      </c>
      <c r="Z2263" s="7">
        <f t="shared" si="683"/>
        <v>41698.398125</v>
      </c>
      <c r="AA2263" s="7" t="s">
        <v>617</v>
      </c>
      <c r="AB2263" s="7">
        <v>2022</v>
      </c>
    </row>
    <row r="2264" spans="1:28" x14ac:dyDescent="0.25">
      <c r="A2264" s="7">
        <v>15</v>
      </c>
      <c r="B2264" s="7" t="s">
        <v>126</v>
      </c>
      <c r="C2264" s="7" t="s">
        <v>103</v>
      </c>
      <c r="D2264" s="7" t="s">
        <v>94</v>
      </c>
      <c r="E2264" s="7" t="s">
        <v>58</v>
      </c>
      <c r="F2264" s="7" t="s">
        <v>84</v>
      </c>
      <c r="G2264" s="7">
        <v>55000</v>
      </c>
      <c r="H2264" s="7">
        <f t="shared" si="687"/>
        <v>51749.5</v>
      </c>
      <c r="I2264" s="7">
        <f t="shared" si="684"/>
        <v>1578.5</v>
      </c>
      <c r="J2264" s="7">
        <f t="shared" si="685"/>
        <v>3904.9999999999995</v>
      </c>
      <c r="K2264" s="7">
        <f t="shared" si="686"/>
        <v>605.00000000000011</v>
      </c>
      <c r="L2264" s="7">
        <f t="shared" si="671"/>
        <v>1672</v>
      </c>
      <c r="M2264" s="7">
        <f t="shared" si="672"/>
        <v>3899.5000000000005</v>
      </c>
      <c r="N2264" s="7">
        <v>0</v>
      </c>
      <c r="O2264" s="7">
        <f t="shared" si="676"/>
        <v>11660</v>
      </c>
      <c r="P2264" s="7">
        <v>25</v>
      </c>
      <c r="Q2264" s="7">
        <v>2996.21</v>
      </c>
      <c r="R2264" s="7">
        <v>0</v>
      </c>
      <c r="S2264" s="7">
        <v>1008</v>
      </c>
      <c r="T2264" s="7">
        <v>100</v>
      </c>
      <c r="U2264" s="7">
        <f t="shared" si="688"/>
        <v>2559.6748749999997</v>
      </c>
      <c r="V2264" s="7">
        <v>0</v>
      </c>
      <c r="W2264" s="7">
        <f t="shared" si="690"/>
        <v>6688.8848749999997</v>
      </c>
      <c r="X2264" s="7">
        <f t="shared" si="681"/>
        <v>3250.5</v>
      </c>
      <c r="Y2264" s="7">
        <f t="shared" si="682"/>
        <v>7804.5</v>
      </c>
      <c r="Z2264" s="7">
        <f t="shared" si="683"/>
        <v>45060.615124999997</v>
      </c>
      <c r="AA2264" s="7" t="s">
        <v>617</v>
      </c>
      <c r="AB2264" s="7">
        <v>2022</v>
      </c>
    </row>
    <row r="2265" spans="1:28" x14ac:dyDescent="0.25">
      <c r="A2265" s="7">
        <v>16</v>
      </c>
      <c r="B2265" s="7" t="s">
        <v>127</v>
      </c>
      <c r="C2265" s="7" t="s">
        <v>103</v>
      </c>
      <c r="D2265" s="7" t="s">
        <v>18</v>
      </c>
      <c r="E2265" s="7" t="s">
        <v>55</v>
      </c>
      <c r="F2265" s="7" t="s">
        <v>84</v>
      </c>
      <c r="G2265" s="7">
        <v>83000</v>
      </c>
      <c r="H2265" s="7">
        <f t="shared" si="687"/>
        <v>76744.58</v>
      </c>
      <c r="I2265" s="7">
        <f t="shared" si="684"/>
        <v>2382.1</v>
      </c>
      <c r="J2265" s="7">
        <f t="shared" si="685"/>
        <v>5892.9999999999991</v>
      </c>
      <c r="K2265" s="7">
        <f t="shared" si="686"/>
        <v>715.55</v>
      </c>
      <c r="L2265" s="7">
        <f t="shared" si="671"/>
        <v>2523.1999999999998</v>
      </c>
      <c r="M2265" s="7">
        <f t="shared" si="672"/>
        <v>5884.7000000000007</v>
      </c>
      <c r="N2265" s="7">
        <v>1350.12</v>
      </c>
      <c r="O2265" s="7">
        <f t="shared" si="676"/>
        <v>18748.669999999998</v>
      </c>
      <c r="P2265" s="7">
        <v>25</v>
      </c>
      <c r="Q2265" s="7">
        <v>21469.64</v>
      </c>
      <c r="R2265" s="7">
        <v>490.01</v>
      </c>
      <c r="S2265" s="7">
        <v>0</v>
      </c>
      <c r="T2265" s="7">
        <v>100</v>
      </c>
      <c r="U2265" s="7">
        <f t="shared" si="688"/>
        <v>7769.0822916666657</v>
      </c>
      <c r="V2265" s="7">
        <v>0</v>
      </c>
      <c r="W2265" s="7">
        <f t="shared" si="690"/>
        <v>29853.732291666664</v>
      </c>
      <c r="X2265" s="7">
        <f t="shared" si="681"/>
        <v>6255.4199999999992</v>
      </c>
      <c r="Y2265" s="7">
        <f t="shared" si="682"/>
        <v>11777.7</v>
      </c>
      <c r="Z2265" s="7">
        <f t="shared" si="683"/>
        <v>46890.847708333335</v>
      </c>
      <c r="AA2265" s="7" t="s">
        <v>617</v>
      </c>
      <c r="AB2265" s="7">
        <v>2022</v>
      </c>
    </row>
    <row r="2266" spans="1:28" x14ac:dyDescent="0.25">
      <c r="A2266" s="7">
        <v>17</v>
      </c>
      <c r="B2266" s="7" t="s">
        <v>128</v>
      </c>
      <c r="C2266" s="7" t="s">
        <v>102</v>
      </c>
      <c r="D2266" s="7" t="s">
        <v>12</v>
      </c>
      <c r="E2266" s="7" t="s">
        <v>35</v>
      </c>
      <c r="F2266" s="7" t="s">
        <v>84</v>
      </c>
      <c r="G2266" s="7">
        <v>85000</v>
      </c>
      <c r="H2266" s="7">
        <f t="shared" si="687"/>
        <v>77276.259999999995</v>
      </c>
      <c r="I2266" s="7">
        <f t="shared" si="684"/>
        <v>2439.5</v>
      </c>
      <c r="J2266" s="7">
        <f t="shared" si="685"/>
        <v>6034.9999999999991</v>
      </c>
      <c r="K2266" s="7">
        <f t="shared" si="686"/>
        <v>715.55</v>
      </c>
      <c r="L2266" s="7">
        <f t="shared" si="671"/>
        <v>2584</v>
      </c>
      <c r="M2266" s="7">
        <f t="shared" si="672"/>
        <v>6026.5</v>
      </c>
      <c r="N2266" s="7">
        <f>+N2265*2</f>
        <v>2700.24</v>
      </c>
      <c r="O2266" s="7">
        <f t="shared" si="676"/>
        <v>20500.79</v>
      </c>
      <c r="P2266" s="7">
        <v>25</v>
      </c>
      <c r="Q2266" s="7">
        <v>0</v>
      </c>
      <c r="R2266" s="7">
        <v>0</v>
      </c>
      <c r="S2266" s="7">
        <v>0</v>
      </c>
      <c r="T2266" s="7">
        <v>100</v>
      </c>
      <c r="U2266" s="7">
        <f t="shared" si="688"/>
        <v>7902.002291666664</v>
      </c>
      <c r="V2266" s="7">
        <v>7902</v>
      </c>
      <c r="W2266" s="7">
        <f>P2266+Q2266+R2266+S2266+T2266+U2266-(V2266)</f>
        <v>125.00229166666395</v>
      </c>
      <c r="X2266" s="7">
        <f t="shared" si="681"/>
        <v>7723.74</v>
      </c>
      <c r="Y2266" s="7">
        <f t="shared" si="682"/>
        <v>12061.5</v>
      </c>
      <c r="Z2266" s="7">
        <f t="shared" si="683"/>
        <v>77151.257708333331</v>
      </c>
      <c r="AA2266" s="7" t="s">
        <v>617</v>
      </c>
      <c r="AB2266" s="7">
        <v>2022</v>
      </c>
    </row>
    <row r="2267" spans="1:28" x14ac:dyDescent="0.25">
      <c r="A2267" s="7">
        <v>18</v>
      </c>
      <c r="B2267" s="7" t="s">
        <v>114</v>
      </c>
      <c r="C2267" s="7" t="s">
        <v>102</v>
      </c>
      <c r="D2267" s="7" t="s">
        <v>17</v>
      </c>
      <c r="E2267" s="7" t="s">
        <v>64</v>
      </c>
      <c r="F2267" s="7" t="s">
        <v>84</v>
      </c>
      <c r="G2267" s="7">
        <v>60000</v>
      </c>
      <c r="H2267" s="7">
        <f t="shared" si="687"/>
        <v>56454</v>
      </c>
      <c r="I2267" s="7">
        <f t="shared" si="684"/>
        <v>1722</v>
      </c>
      <c r="J2267" s="7">
        <f t="shared" si="685"/>
        <v>4260</v>
      </c>
      <c r="K2267" s="7">
        <f t="shared" si="686"/>
        <v>660.00000000000011</v>
      </c>
      <c r="L2267" s="7">
        <f t="shared" si="671"/>
        <v>1824</v>
      </c>
      <c r="M2267" s="7">
        <f t="shared" si="672"/>
        <v>4254</v>
      </c>
      <c r="N2267" s="7">
        <v>0</v>
      </c>
      <c r="O2267" s="7">
        <f t="shared" si="676"/>
        <v>12720</v>
      </c>
      <c r="P2267" s="7">
        <v>25</v>
      </c>
      <c r="Q2267" s="7">
        <v>21600.77</v>
      </c>
      <c r="R2267" s="7">
        <v>0</v>
      </c>
      <c r="S2267" s="7">
        <v>2440</v>
      </c>
      <c r="T2267" s="7">
        <v>100</v>
      </c>
      <c r="U2267" s="7">
        <f t="shared" si="688"/>
        <v>3486.6498333333329</v>
      </c>
      <c r="V2267" s="7">
        <v>0</v>
      </c>
      <c r="W2267" s="7">
        <f t="shared" ref="W2267:W2270" si="691">P2267+Q2267+R2267+S2267+T2267+U2267-(V2267)</f>
        <v>27652.419833333333</v>
      </c>
      <c r="X2267" s="7">
        <f t="shared" si="681"/>
        <v>3546</v>
      </c>
      <c r="Y2267" s="7">
        <f t="shared" si="682"/>
        <v>8514</v>
      </c>
      <c r="Z2267" s="7">
        <f t="shared" si="683"/>
        <v>28801.580166666667</v>
      </c>
      <c r="AA2267" s="7" t="s">
        <v>617</v>
      </c>
      <c r="AB2267" s="7">
        <v>2022</v>
      </c>
    </row>
    <row r="2268" spans="1:28" x14ac:dyDescent="0.25">
      <c r="A2268" s="7">
        <v>19</v>
      </c>
      <c r="B2268" s="7" t="s">
        <v>129</v>
      </c>
      <c r="C2268" s="7" t="s">
        <v>102</v>
      </c>
      <c r="D2268" s="7" t="s">
        <v>16</v>
      </c>
      <c r="E2268" s="7" t="s">
        <v>79</v>
      </c>
      <c r="F2268" s="7" t="s">
        <v>84</v>
      </c>
      <c r="G2268" s="7">
        <v>54000</v>
      </c>
      <c r="H2268" s="7">
        <f t="shared" si="687"/>
        <v>50808.6</v>
      </c>
      <c r="I2268" s="7">
        <f t="shared" si="684"/>
        <v>1549.8</v>
      </c>
      <c r="J2268" s="7">
        <f t="shared" si="685"/>
        <v>3833.9999999999995</v>
      </c>
      <c r="K2268" s="7">
        <f t="shared" si="686"/>
        <v>594.00000000000011</v>
      </c>
      <c r="L2268" s="7">
        <f t="shared" si="671"/>
        <v>1641.6</v>
      </c>
      <c r="M2268" s="7">
        <f t="shared" si="672"/>
        <v>3828.6000000000004</v>
      </c>
      <c r="N2268" s="7">
        <v>0</v>
      </c>
      <c r="O2268" s="7">
        <f t="shared" si="676"/>
        <v>11448</v>
      </c>
      <c r="P2268" s="7">
        <v>25</v>
      </c>
      <c r="Q2268" s="7">
        <v>1066.1199999999999</v>
      </c>
      <c r="R2268" s="7">
        <v>980.01</v>
      </c>
      <c r="S2268" s="7">
        <v>0</v>
      </c>
      <c r="T2268" s="7">
        <v>100</v>
      </c>
      <c r="U2268" s="7">
        <f t="shared" si="688"/>
        <v>2418.539874999999</v>
      </c>
      <c r="V2268" s="7">
        <v>0</v>
      </c>
      <c r="W2268" s="7">
        <f t="shared" si="691"/>
        <v>4589.6698749999996</v>
      </c>
      <c r="X2268" s="7">
        <f t="shared" si="681"/>
        <v>3191.3999999999996</v>
      </c>
      <c r="Y2268" s="7">
        <f t="shared" si="682"/>
        <v>7662.6</v>
      </c>
      <c r="Z2268" s="7">
        <f t="shared" si="683"/>
        <v>46218.930124999999</v>
      </c>
      <c r="AA2268" s="7" t="s">
        <v>617</v>
      </c>
      <c r="AB2268" s="7">
        <v>2022</v>
      </c>
    </row>
    <row r="2269" spans="1:28" x14ac:dyDescent="0.25">
      <c r="A2269" s="7">
        <v>20</v>
      </c>
      <c r="B2269" s="7" t="s">
        <v>130</v>
      </c>
      <c r="C2269" s="7" t="s">
        <v>102</v>
      </c>
      <c r="D2269" s="7" t="s">
        <v>16</v>
      </c>
      <c r="E2269" s="7" t="s">
        <v>61</v>
      </c>
      <c r="F2269" s="7" t="s">
        <v>84</v>
      </c>
      <c r="G2269" s="7">
        <v>65000</v>
      </c>
      <c r="H2269" s="7">
        <f t="shared" si="687"/>
        <v>57108.14</v>
      </c>
      <c r="I2269" s="7">
        <f t="shared" si="684"/>
        <v>1865.5</v>
      </c>
      <c r="J2269" s="7">
        <f t="shared" si="685"/>
        <v>4615</v>
      </c>
      <c r="K2269" s="7">
        <f t="shared" si="686"/>
        <v>715.55</v>
      </c>
      <c r="L2269" s="7">
        <f t="shared" si="671"/>
        <v>1976</v>
      </c>
      <c r="M2269" s="7">
        <f t="shared" si="672"/>
        <v>4608.5</v>
      </c>
      <c r="N2269" s="7">
        <f>1350.12*3</f>
        <v>4050.3599999999997</v>
      </c>
      <c r="O2269" s="7">
        <f t="shared" si="676"/>
        <v>17830.91</v>
      </c>
      <c r="P2269" s="7">
        <v>25</v>
      </c>
      <c r="Q2269" s="7">
        <v>1200</v>
      </c>
      <c r="R2269" s="7">
        <v>0</v>
      </c>
      <c r="S2269" s="7">
        <v>0</v>
      </c>
      <c r="T2269" s="7">
        <v>100</v>
      </c>
      <c r="U2269" s="7">
        <f t="shared" si="688"/>
        <v>3617.477833333332</v>
      </c>
      <c r="V2269" s="7">
        <v>0</v>
      </c>
      <c r="W2269" s="7">
        <f t="shared" si="691"/>
        <v>4942.4778333333325</v>
      </c>
      <c r="X2269" s="7">
        <f t="shared" si="681"/>
        <v>7891.86</v>
      </c>
      <c r="Y2269" s="7">
        <f t="shared" si="682"/>
        <v>9223.5</v>
      </c>
      <c r="Z2269" s="7">
        <f t="shared" si="683"/>
        <v>52165.662166666669</v>
      </c>
      <c r="AA2269" s="7" t="s">
        <v>617</v>
      </c>
      <c r="AB2269" s="7">
        <v>2022</v>
      </c>
    </row>
    <row r="2270" spans="1:28" x14ac:dyDescent="0.25">
      <c r="A2270" s="7">
        <v>21</v>
      </c>
      <c r="B2270" s="7" t="s">
        <v>131</v>
      </c>
      <c r="C2270" s="7" t="s">
        <v>102</v>
      </c>
      <c r="D2270" s="7" t="s">
        <v>6</v>
      </c>
      <c r="E2270" s="7" t="s">
        <v>108</v>
      </c>
      <c r="F2270" s="7" t="s">
        <v>84</v>
      </c>
      <c r="G2270" s="7">
        <v>70000</v>
      </c>
      <c r="H2270" s="7">
        <f t="shared" si="687"/>
        <v>57762.28</v>
      </c>
      <c r="I2270" s="7">
        <f t="shared" si="684"/>
        <v>2009</v>
      </c>
      <c r="J2270" s="7">
        <f t="shared" si="685"/>
        <v>4970</v>
      </c>
      <c r="K2270" s="7">
        <f t="shared" si="686"/>
        <v>715.55</v>
      </c>
      <c r="L2270" s="7">
        <f t="shared" si="671"/>
        <v>2128</v>
      </c>
      <c r="M2270" s="7">
        <f t="shared" si="672"/>
        <v>4963</v>
      </c>
      <c r="N2270" s="7">
        <f>+N2269*2</f>
        <v>8100.7199999999993</v>
      </c>
      <c r="O2270" s="7">
        <f t="shared" si="676"/>
        <v>22886.269999999997</v>
      </c>
      <c r="P2270" s="7">
        <v>25</v>
      </c>
      <c r="Q2270" s="7">
        <v>0</v>
      </c>
      <c r="R2270" s="7">
        <v>280</v>
      </c>
      <c r="S2270" s="7">
        <v>4250</v>
      </c>
      <c r="T2270" s="7">
        <v>100</v>
      </c>
      <c r="U2270" s="7">
        <f t="shared" si="688"/>
        <v>3748.3058333333333</v>
      </c>
      <c r="V2270" s="7">
        <v>2069.86</v>
      </c>
      <c r="W2270" s="7">
        <f t="shared" si="691"/>
        <v>6333.4458333333332</v>
      </c>
      <c r="X2270" s="7">
        <f t="shared" si="681"/>
        <v>12237.72</v>
      </c>
      <c r="Y2270" s="7">
        <f t="shared" si="682"/>
        <v>9933</v>
      </c>
      <c r="Z2270" s="7">
        <f t="shared" si="683"/>
        <v>51428.834166666667</v>
      </c>
      <c r="AA2270" s="7" t="s">
        <v>617</v>
      </c>
      <c r="AB2270" s="7">
        <v>2022</v>
      </c>
    </row>
    <row r="2271" spans="1:28" x14ac:dyDescent="0.25">
      <c r="A2271" s="7">
        <v>22</v>
      </c>
      <c r="B2271" s="7" t="s">
        <v>132</v>
      </c>
      <c r="C2271" s="7" t="s">
        <v>102</v>
      </c>
      <c r="D2271" s="7" t="s">
        <v>4</v>
      </c>
      <c r="E2271" s="7" t="s">
        <v>24</v>
      </c>
      <c r="F2271" s="7" t="s">
        <v>84</v>
      </c>
      <c r="G2271" s="7">
        <v>45000</v>
      </c>
      <c r="H2271" s="7">
        <f t="shared" si="687"/>
        <v>39640.26</v>
      </c>
      <c r="I2271" s="7">
        <f t="shared" si="684"/>
        <v>1291.5</v>
      </c>
      <c r="J2271" s="7">
        <f t="shared" si="685"/>
        <v>3194.9999999999995</v>
      </c>
      <c r="K2271" s="7">
        <f t="shared" si="686"/>
        <v>495.00000000000006</v>
      </c>
      <c r="L2271" s="7">
        <f t="shared" si="671"/>
        <v>1368</v>
      </c>
      <c r="M2271" s="7">
        <f t="shared" si="672"/>
        <v>3190.5</v>
      </c>
      <c r="N2271" s="7">
        <f>1350.12*2</f>
        <v>2700.24</v>
      </c>
      <c r="O2271" s="7">
        <f t="shared" si="676"/>
        <v>12240.24</v>
      </c>
      <c r="P2271" s="7">
        <v>25</v>
      </c>
      <c r="Q2271" s="7">
        <v>4000</v>
      </c>
      <c r="R2271" s="7">
        <v>0</v>
      </c>
      <c r="S2271" s="7">
        <v>0</v>
      </c>
      <c r="T2271" s="7">
        <v>100</v>
      </c>
      <c r="U2271" s="7">
        <f t="shared" si="688"/>
        <v>743.28887499999973</v>
      </c>
      <c r="V2271" s="7">
        <v>0</v>
      </c>
      <c r="W2271" s="7">
        <f t="shared" si="689"/>
        <v>4868.2888750000002</v>
      </c>
      <c r="X2271" s="7">
        <f t="shared" si="681"/>
        <v>5359.74</v>
      </c>
      <c r="Y2271" s="7">
        <f>+J2271++K2271+M2271</f>
        <v>6880.5</v>
      </c>
      <c r="Z2271" s="7">
        <f t="shared" si="683"/>
        <v>34771.971124999996</v>
      </c>
      <c r="AA2271" s="7" t="s">
        <v>617</v>
      </c>
      <c r="AB2271" s="7">
        <v>2022</v>
      </c>
    </row>
    <row r="2272" spans="1:28" x14ac:dyDescent="0.25">
      <c r="A2272" s="7">
        <v>23</v>
      </c>
      <c r="B2272" s="7" t="s">
        <v>133</v>
      </c>
      <c r="C2272" s="7" t="s">
        <v>103</v>
      </c>
      <c r="D2272" s="7" t="s">
        <v>5</v>
      </c>
      <c r="E2272" s="7" t="s">
        <v>25</v>
      </c>
      <c r="F2272" s="7" t="s">
        <v>84</v>
      </c>
      <c r="G2272" s="7">
        <v>80000</v>
      </c>
      <c r="H2272" s="7">
        <f t="shared" si="687"/>
        <v>75272</v>
      </c>
      <c r="I2272" s="7">
        <f t="shared" si="684"/>
        <v>2296</v>
      </c>
      <c r="J2272" s="7">
        <f t="shared" si="685"/>
        <v>5679.9999999999991</v>
      </c>
      <c r="K2272" s="7">
        <f t="shared" si="686"/>
        <v>715.55</v>
      </c>
      <c r="L2272" s="7">
        <f t="shared" si="671"/>
        <v>2432</v>
      </c>
      <c r="M2272" s="7">
        <f t="shared" si="672"/>
        <v>5672</v>
      </c>
      <c r="N2272" s="7">
        <v>0</v>
      </c>
      <c r="O2272" s="7">
        <f t="shared" si="676"/>
        <v>16795.55</v>
      </c>
      <c r="P2272" s="7">
        <v>25</v>
      </c>
      <c r="Q2272" s="7">
        <v>200</v>
      </c>
      <c r="R2272" s="7">
        <v>700.01</v>
      </c>
      <c r="S2272" s="7">
        <v>0</v>
      </c>
      <c r="T2272" s="7">
        <v>100</v>
      </c>
      <c r="U2272" s="7">
        <f t="shared" si="688"/>
        <v>7400.9372916666662</v>
      </c>
      <c r="V2272" s="7">
        <v>0</v>
      </c>
      <c r="W2272" s="7">
        <f t="shared" si="689"/>
        <v>8425.9472916666655</v>
      </c>
      <c r="X2272" s="7">
        <f t="shared" si="681"/>
        <v>4728</v>
      </c>
      <c r="Y2272" s="7">
        <f t="shared" ref="Y2272:Y2335" si="692">+J2272+M2272</f>
        <v>11352</v>
      </c>
      <c r="Z2272" s="7">
        <f t="shared" si="683"/>
        <v>66846.052708333329</v>
      </c>
      <c r="AA2272" s="7" t="s">
        <v>617</v>
      </c>
      <c r="AB2272" s="7">
        <v>2022</v>
      </c>
    </row>
    <row r="2273" spans="1:28" x14ac:dyDescent="0.25">
      <c r="A2273" s="7">
        <v>24</v>
      </c>
      <c r="B2273" s="7" t="s">
        <v>134</v>
      </c>
      <c r="C2273" s="7" t="s">
        <v>102</v>
      </c>
      <c r="D2273" s="7" t="s">
        <v>16</v>
      </c>
      <c r="E2273" s="7" t="s">
        <v>45</v>
      </c>
      <c r="F2273" s="7" t="s">
        <v>84</v>
      </c>
      <c r="G2273" s="7">
        <v>44000</v>
      </c>
      <c r="H2273" s="7">
        <f t="shared" si="687"/>
        <v>40049.480000000003</v>
      </c>
      <c r="I2273" s="7">
        <f t="shared" si="684"/>
        <v>1262.8</v>
      </c>
      <c r="J2273" s="7">
        <f t="shared" si="685"/>
        <v>3123.9999999999995</v>
      </c>
      <c r="K2273" s="7">
        <f t="shared" si="686"/>
        <v>484.00000000000006</v>
      </c>
      <c r="L2273" s="7">
        <f t="shared" si="671"/>
        <v>1337.6</v>
      </c>
      <c r="M2273" s="7">
        <f t="shared" si="672"/>
        <v>3119.6000000000004</v>
      </c>
      <c r="N2273" s="7">
        <v>1350.12</v>
      </c>
      <c r="O2273" s="7">
        <f t="shared" si="676"/>
        <v>10678.119999999999</v>
      </c>
      <c r="P2273" s="7">
        <v>25</v>
      </c>
      <c r="Q2273" s="7">
        <v>0</v>
      </c>
      <c r="R2273" s="7">
        <v>980.01</v>
      </c>
      <c r="S2273" s="7">
        <v>0</v>
      </c>
      <c r="T2273" s="7">
        <v>100</v>
      </c>
      <c r="U2273" s="7">
        <f t="shared" si="688"/>
        <v>804.671875</v>
      </c>
      <c r="V2273" s="7">
        <v>0</v>
      </c>
      <c r="W2273" s="7">
        <f t="shared" si="689"/>
        <v>1909.681875</v>
      </c>
      <c r="X2273" s="7">
        <f t="shared" si="681"/>
        <v>3950.5199999999995</v>
      </c>
      <c r="Y2273" s="7">
        <f t="shared" si="692"/>
        <v>6243.6</v>
      </c>
      <c r="Z2273" s="7">
        <f t="shared" si="683"/>
        <v>38139.798125000001</v>
      </c>
      <c r="AA2273" s="7" t="s">
        <v>617</v>
      </c>
      <c r="AB2273" s="7">
        <v>2022</v>
      </c>
    </row>
    <row r="2274" spans="1:28" x14ac:dyDescent="0.25">
      <c r="A2274" s="7">
        <v>25</v>
      </c>
      <c r="B2274" s="7" t="s">
        <v>140</v>
      </c>
      <c r="C2274" s="7" t="s">
        <v>102</v>
      </c>
      <c r="D2274" s="7" t="s">
        <v>792</v>
      </c>
      <c r="E2274" s="7" t="s">
        <v>29</v>
      </c>
      <c r="F2274" s="7" t="s">
        <v>99</v>
      </c>
      <c r="G2274" s="7">
        <v>130000</v>
      </c>
      <c r="H2274" s="7">
        <f t="shared" si="687"/>
        <v>122317</v>
      </c>
      <c r="I2274" s="7">
        <f t="shared" si="684"/>
        <v>3731</v>
      </c>
      <c r="J2274" s="7">
        <f t="shared" si="685"/>
        <v>9230</v>
      </c>
      <c r="K2274" s="7">
        <f t="shared" si="686"/>
        <v>715.55</v>
      </c>
      <c r="L2274" s="7">
        <f t="shared" si="671"/>
        <v>3952</v>
      </c>
      <c r="M2274" s="7">
        <f t="shared" si="672"/>
        <v>9217</v>
      </c>
      <c r="N2274" s="7">
        <v>0</v>
      </c>
      <c r="O2274" s="7">
        <f t="shared" si="676"/>
        <v>26845.55</v>
      </c>
      <c r="P2274" s="7">
        <v>25</v>
      </c>
      <c r="Q2274" s="7">
        <v>0</v>
      </c>
      <c r="R2274" s="7">
        <v>0</v>
      </c>
      <c r="S2274" s="7">
        <v>0</v>
      </c>
      <c r="T2274" s="7">
        <v>100</v>
      </c>
      <c r="U2274" s="7">
        <f t="shared" si="688"/>
        <v>19162.187291666665</v>
      </c>
      <c r="V2274" s="7">
        <v>0</v>
      </c>
      <c r="W2274" s="7">
        <f t="shared" si="689"/>
        <v>19287.187291666665</v>
      </c>
      <c r="X2274" s="7">
        <f t="shared" si="681"/>
        <v>7683</v>
      </c>
      <c r="Y2274" s="7">
        <f t="shared" si="692"/>
        <v>18447</v>
      </c>
      <c r="Z2274" s="7">
        <f t="shared" si="683"/>
        <v>103029.81270833334</v>
      </c>
      <c r="AA2274" s="7" t="s">
        <v>617</v>
      </c>
      <c r="AB2274" s="7">
        <v>2022</v>
      </c>
    </row>
    <row r="2275" spans="1:28" x14ac:dyDescent="0.25">
      <c r="A2275" s="7">
        <v>26</v>
      </c>
      <c r="B2275" s="7" t="s">
        <v>141</v>
      </c>
      <c r="C2275" s="7" t="s">
        <v>102</v>
      </c>
      <c r="D2275" s="7" t="s">
        <v>792</v>
      </c>
      <c r="E2275" s="7" t="s">
        <v>63</v>
      </c>
      <c r="F2275" s="7" t="s">
        <v>99</v>
      </c>
      <c r="G2275" s="7">
        <v>130000</v>
      </c>
      <c r="H2275" s="7">
        <f t="shared" si="687"/>
        <v>122317</v>
      </c>
      <c r="I2275" s="7">
        <f t="shared" si="684"/>
        <v>3731</v>
      </c>
      <c r="J2275" s="7">
        <f t="shared" si="685"/>
        <v>9230</v>
      </c>
      <c r="K2275" s="7">
        <f t="shared" si="686"/>
        <v>715.55</v>
      </c>
      <c r="L2275" s="7">
        <f t="shared" si="671"/>
        <v>3952</v>
      </c>
      <c r="M2275" s="7">
        <f t="shared" si="672"/>
        <v>9217</v>
      </c>
      <c r="N2275" s="7">
        <v>0</v>
      </c>
      <c r="O2275" s="7">
        <f t="shared" si="676"/>
        <v>26845.55</v>
      </c>
      <c r="P2275" s="7">
        <v>25</v>
      </c>
      <c r="Q2275" s="7">
        <v>0</v>
      </c>
      <c r="R2275" s="7">
        <v>0</v>
      </c>
      <c r="S2275" s="7">
        <v>0</v>
      </c>
      <c r="T2275" s="7">
        <v>100</v>
      </c>
      <c r="U2275" s="7">
        <f t="shared" si="688"/>
        <v>19162.187291666665</v>
      </c>
      <c r="V2275" s="7">
        <v>0</v>
      </c>
      <c r="W2275" s="7">
        <f t="shared" si="689"/>
        <v>19287.187291666665</v>
      </c>
      <c r="X2275" s="7">
        <f t="shared" si="681"/>
        <v>7683</v>
      </c>
      <c r="Y2275" s="7">
        <f t="shared" si="692"/>
        <v>18447</v>
      </c>
      <c r="Z2275" s="7">
        <f t="shared" si="683"/>
        <v>103029.81270833334</v>
      </c>
      <c r="AA2275" s="7" t="s">
        <v>617</v>
      </c>
      <c r="AB2275" s="7">
        <v>2022</v>
      </c>
    </row>
    <row r="2276" spans="1:28" x14ac:dyDescent="0.25">
      <c r="A2276" s="7">
        <v>27</v>
      </c>
      <c r="B2276" s="7" t="s">
        <v>142</v>
      </c>
      <c r="C2276" s="7" t="s">
        <v>102</v>
      </c>
      <c r="D2276" s="7" t="s">
        <v>16</v>
      </c>
      <c r="E2276" s="7" t="s">
        <v>701</v>
      </c>
      <c r="F2276" s="7" t="s">
        <v>99</v>
      </c>
      <c r="G2276" s="7">
        <v>145000</v>
      </c>
      <c r="H2276" s="7">
        <f t="shared" si="687"/>
        <v>136430.5</v>
      </c>
      <c r="I2276" s="7">
        <f t="shared" si="684"/>
        <v>4161.5</v>
      </c>
      <c r="J2276" s="7">
        <f t="shared" si="685"/>
        <v>10294.999999999998</v>
      </c>
      <c r="K2276" s="7">
        <f t="shared" si="686"/>
        <v>715.55</v>
      </c>
      <c r="L2276" s="7">
        <f t="shared" si="671"/>
        <v>4408</v>
      </c>
      <c r="M2276" s="7">
        <f t="shared" si="672"/>
        <v>10280.5</v>
      </c>
      <c r="N2276" s="7">
        <v>0</v>
      </c>
      <c r="O2276" s="7">
        <f t="shared" si="676"/>
        <v>29860.549999999996</v>
      </c>
      <c r="P2276" s="7">
        <v>25</v>
      </c>
      <c r="Q2276" s="7">
        <v>0</v>
      </c>
      <c r="R2276" s="7">
        <v>0</v>
      </c>
      <c r="S2276" s="7">
        <v>0</v>
      </c>
      <c r="T2276" s="7">
        <v>100</v>
      </c>
      <c r="U2276" s="7">
        <f t="shared" si="688"/>
        <v>22690.562291666665</v>
      </c>
      <c r="V2276" s="7">
        <v>22690.560000000001</v>
      </c>
      <c r="W2276" s="7">
        <f>P2276+Q2276+R2276+S2276+T2276+U2276-(V2276)</f>
        <v>125.00229166666395</v>
      </c>
      <c r="X2276" s="7">
        <f t="shared" si="681"/>
        <v>8569.5</v>
      </c>
      <c r="Y2276" s="7">
        <f t="shared" si="692"/>
        <v>20575.5</v>
      </c>
      <c r="Z2276" s="7">
        <f t="shared" si="683"/>
        <v>136305.49770833334</v>
      </c>
      <c r="AA2276" s="7" t="s">
        <v>617</v>
      </c>
      <c r="AB2276" s="7">
        <v>2022</v>
      </c>
    </row>
    <row r="2277" spans="1:28" x14ac:dyDescent="0.25">
      <c r="A2277" s="7">
        <v>28</v>
      </c>
      <c r="B2277" s="7" t="s">
        <v>144</v>
      </c>
      <c r="C2277" s="7" t="s">
        <v>103</v>
      </c>
      <c r="D2277" s="7" t="s">
        <v>10</v>
      </c>
      <c r="E2277" s="7" t="s">
        <v>40</v>
      </c>
      <c r="F2277" s="7" t="s">
        <v>85</v>
      </c>
      <c r="G2277" s="7">
        <v>45000</v>
      </c>
      <c r="H2277" s="7">
        <f t="shared" si="687"/>
        <v>40990.379999999997</v>
      </c>
      <c r="I2277" s="7">
        <f t="shared" si="684"/>
        <v>1291.5</v>
      </c>
      <c r="J2277" s="7">
        <f t="shared" si="685"/>
        <v>3194.9999999999995</v>
      </c>
      <c r="K2277" s="7">
        <f t="shared" si="686"/>
        <v>495.00000000000006</v>
      </c>
      <c r="L2277" s="7">
        <f t="shared" si="671"/>
        <v>1368</v>
      </c>
      <c r="M2277" s="7">
        <f t="shared" si="672"/>
        <v>3190.5</v>
      </c>
      <c r="N2277" s="7">
        <v>1350.12</v>
      </c>
      <c r="O2277" s="7">
        <f t="shared" si="676"/>
        <v>10890.119999999999</v>
      </c>
      <c r="P2277" s="7">
        <v>25</v>
      </c>
      <c r="Q2277" s="7">
        <v>500</v>
      </c>
      <c r="R2277" s="7">
        <v>1050</v>
      </c>
      <c r="S2277" s="7">
        <v>0</v>
      </c>
      <c r="T2277" s="7">
        <v>100</v>
      </c>
      <c r="U2277" s="7">
        <f t="shared" si="688"/>
        <v>945.8068749999992</v>
      </c>
      <c r="V2277" s="7">
        <v>0</v>
      </c>
      <c r="W2277" s="7">
        <f t="shared" ref="W2277:W2282" si="693">P2277+Q2277+R2277+S2277+T2277+U2277-(V2277)</f>
        <v>2620.8068749999993</v>
      </c>
      <c r="X2277" s="7">
        <f t="shared" si="681"/>
        <v>4009.62</v>
      </c>
      <c r="Y2277" s="7">
        <f t="shared" si="692"/>
        <v>6385.5</v>
      </c>
      <c r="Z2277" s="7">
        <f t="shared" si="683"/>
        <v>38369.573125000003</v>
      </c>
      <c r="AA2277" s="7" t="s">
        <v>617</v>
      </c>
      <c r="AB2277" s="7">
        <v>2022</v>
      </c>
    </row>
    <row r="2278" spans="1:28" x14ac:dyDescent="0.25">
      <c r="A2278" s="7">
        <v>29</v>
      </c>
      <c r="B2278" s="7" t="s">
        <v>145</v>
      </c>
      <c r="C2278" s="7" t="s">
        <v>102</v>
      </c>
      <c r="D2278" s="7" t="s">
        <v>10</v>
      </c>
      <c r="E2278" s="7" t="s">
        <v>50</v>
      </c>
      <c r="F2278" s="7" t="s">
        <v>84</v>
      </c>
      <c r="G2278" s="7">
        <v>50000</v>
      </c>
      <c r="H2278" s="7">
        <f t="shared" si="687"/>
        <v>47045</v>
      </c>
      <c r="I2278" s="7">
        <f t="shared" si="684"/>
        <v>1435</v>
      </c>
      <c r="J2278" s="7">
        <f t="shared" si="685"/>
        <v>3549.9999999999995</v>
      </c>
      <c r="K2278" s="7">
        <f t="shared" si="686"/>
        <v>550</v>
      </c>
      <c r="L2278" s="7">
        <f t="shared" si="671"/>
        <v>1520</v>
      </c>
      <c r="M2278" s="7">
        <f t="shared" si="672"/>
        <v>3545.0000000000005</v>
      </c>
      <c r="N2278" s="7">
        <f>+N2297*2</f>
        <v>0</v>
      </c>
      <c r="O2278" s="7">
        <f t="shared" si="676"/>
        <v>10600</v>
      </c>
      <c r="P2278" s="7">
        <v>25</v>
      </c>
      <c r="Q2278" s="7">
        <v>0</v>
      </c>
      <c r="R2278" s="7">
        <v>0</v>
      </c>
      <c r="S2278" s="7">
        <v>0</v>
      </c>
      <c r="T2278" s="7">
        <v>100</v>
      </c>
      <c r="U2278" s="7">
        <f t="shared" si="688"/>
        <v>1853.9998749999997</v>
      </c>
      <c r="V2278" s="7">
        <v>0</v>
      </c>
      <c r="W2278" s="7">
        <f t="shared" si="693"/>
        <v>1978.9998749999997</v>
      </c>
      <c r="X2278" s="7">
        <f t="shared" si="681"/>
        <v>2955</v>
      </c>
      <c r="Y2278" s="7">
        <f t="shared" si="692"/>
        <v>7095</v>
      </c>
      <c r="Z2278" s="7">
        <f t="shared" si="683"/>
        <v>45066.000124999999</v>
      </c>
      <c r="AA2278" s="7" t="s">
        <v>617</v>
      </c>
      <c r="AB2278" s="7">
        <v>2022</v>
      </c>
    </row>
    <row r="2279" spans="1:28" x14ac:dyDescent="0.25">
      <c r="A2279" s="7">
        <v>30</v>
      </c>
      <c r="B2279" s="7" t="s">
        <v>146</v>
      </c>
      <c r="C2279" s="7" t="s">
        <v>102</v>
      </c>
      <c r="D2279" s="7" t="s">
        <v>10</v>
      </c>
      <c r="E2279" s="7" t="s">
        <v>44</v>
      </c>
      <c r="F2279" s="7" t="s">
        <v>84</v>
      </c>
      <c r="G2279" s="7">
        <v>45000</v>
      </c>
      <c r="H2279" s="7">
        <f t="shared" si="687"/>
        <v>42340.5</v>
      </c>
      <c r="I2279" s="7">
        <f t="shared" si="684"/>
        <v>1291.5</v>
      </c>
      <c r="J2279" s="7">
        <f t="shared" si="685"/>
        <v>3194.9999999999995</v>
      </c>
      <c r="K2279" s="7">
        <f t="shared" si="686"/>
        <v>495.00000000000006</v>
      </c>
      <c r="L2279" s="7">
        <f t="shared" si="671"/>
        <v>1368</v>
      </c>
      <c r="M2279" s="7">
        <f t="shared" si="672"/>
        <v>3190.5</v>
      </c>
      <c r="N2279" s="7">
        <v>0</v>
      </c>
      <c r="O2279" s="7">
        <f t="shared" si="676"/>
        <v>9540</v>
      </c>
      <c r="P2279" s="7">
        <v>25</v>
      </c>
      <c r="Q2279" s="7">
        <v>0</v>
      </c>
      <c r="R2279" s="7">
        <v>0</v>
      </c>
      <c r="S2279" s="7">
        <v>0</v>
      </c>
      <c r="T2279" s="7">
        <v>100</v>
      </c>
      <c r="U2279" s="7">
        <f t="shared" si="688"/>
        <v>1148.3248749999998</v>
      </c>
      <c r="V2279" s="7">
        <v>0</v>
      </c>
      <c r="W2279" s="7">
        <f t="shared" si="693"/>
        <v>1273.3248749999998</v>
      </c>
      <c r="X2279" s="7">
        <f t="shared" si="681"/>
        <v>2659.5</v>
      </c>
      <c r="Y2279" s="7">
        <f t="shared" si="692"/>
        <v>6385.5</v>
      </c>
      <c r="Z2279" s="7">
        <f t="shared" si="683"/>
        <v>41067.175125000002</v>
      </c>
      <c r="AA2279" s="7" t="s">
        <v>617</v>
      </c>
      <c r="AB2279" s="7">
        <v>2022</v>
      </c>
    </row>
    <row r="2280" spans="1:28" x14ac:dyDescent="0.25">
      <c r="A2280" s="7">
        <v>31</v>
      </c>
      <c r="B2280" s="7" t="s">
        <v>147</v>
      </c>
      <c r="C2280" s="7" t="s">
        <v>102</v>
      </c>
      <c r="D2280" s="7" t="s">
        <v>10</v>
      </c>
      <c r="E2280" s="7" t="s">
        <v>44</v>
      </c>
      <c r="F2280" s="7" t="s">
        <v>84</v>
      </c>
      <c r="G2280" s="7">
        <v>45000</v>
      </c>
      <c r="H2280" s="7">
        <f t="shared" si="687"/>
        <v>42340.5</v>
      </c>
      <c r="I2280" s="7">
        <f t="shared" si="684"/>
        <v>1291.5</v>
      </c>
      <c r="J2280" s="7">
        <f t="shared" si="685"/>
        <v>3194.9999999999995</v>
      </c>
      <c r="K2280" s="7">
        <f t="shared" si="686"/>
        <v>495.00000000000006</v>
      </c>
      <c r="L2280" s="7">
        <f t="shared" si="671"/>
        <v>1368</v>
      </c>
      <c r="M2280" s="7">
        <f t="shared" si="672"/>
        <v>3190.5</v>
      </c>
      <c r="N2280" s="7">
        <v>0</v>
      </c>
      <c r="O2280" s="7">
        <f t="shared" si="676"/>
        <v>9540</v>
      </c>
      <c r="P2280" s="7">
        <v>25</v>
      </c>
      <c r="Q2280" s="7">
        <v>0</v>
      </c>
      <c r="R2280" s="7">
        <v>0</v>
      </c>
      <c r="S2280" s="7">
        <v>0</v>
      </c>
      <c r="T2280" s="7">
        <v>100</v>
      </c>
      <c r="U2280" s="7">
        <f t="shared" si="688"/>
        <v>1148.3248749999998</v>
      </c>
      <c r="V2280" s="7">
        <v>0</v>
      </c>
      <c r="W2280" s="7">
        <f t="shared" si="693"/>
        <v>1273.3248749999998</v>
      </c>
      <c r="X2280" s="7">
        <f t="shared" si="681"/>
        <v>2659.5</v>
      </c>
      <c r="Y2280" s="7">
        <f t="shared" si="692"/>
        <v>6385.5</v>
      </c>
      <c r="Z2280" s="7">
        <f t="shared" si="683"/>
        <v>41067.175125000002</v>
      </c>
      <c r="AA2280" s="7" t="s">
        <v>617</v>
      </c>
      <c r="AB2280" s="7">
        <v>2022</v>
      </c>
    </row>
    <row r="2281" spans="1:28" x14ac:dyDescent="0.25">
      <c r="A2281" s="7">
        <v>32</v>
      </c>
      <c r="B2281" s="7" t="s">
        <v>148</v>
      </c>
      <c r="C2281" s="7" t="s">
        <v>103</v>
      </c>
      <c r="D2281" s="7" t="s">
        <v>10</v>
      </c>
      <c r="E2281" s="7" t="s">
        <v>44</v>
      </c>
      <c r="F2281" s="7" t="s">
        <v>84</v>
      </c>
      <c r="G2281" s="7">
        <v>40000</v>
      </c>
      <c r="H2281" s="7">
        <f t="shared" si="687"/>
        <v>37636</v>
      </c>
      <c r="I2281" s="7">
        <f t="shared" si="684"/>
        <v>1148</v>
      </c>
      <c r="J2281" s="7">
        <f t="shared" si="685"/>
        <v>2839.9999999999995</v>
      </c>
      <c r="K2281" s="7">
        <f t="shared" si="686"/>
        <v>440.00000000000006</v>
      </c>
      <c r="L2281" s="7">
        <f t="shared" si="671"/>
        <v>1216</v>
      </c>
      <c r="M2281" s="7">
        <f t="shared" si="672"/>
        <v>2836</v>
      </c>
      <c r="N2281" s="7">
        <v>0</v>
      </c>
      <c r="O2281" s="7">
        <f t="shared" si="676"/>
        <v>8480</v>
      </c>
      <c r="P2281" s="7">
        <v>25</v>
      </c>
      <c r="Q2281" s="7">
        <v>0</v>
      </c>
      <c r="R2281" s="7">
        <v>630.01</v>
      </c>
      <c r="S2281" s="7">
        <v>0</v>
      </c>
      <c r="T2281" s="7">
        <v>100</v>
      </c>
      <c r="U2281" s="7">
        <f t="shared" si="688"/>
        <v>442.64987499999984</v>
      </c>
      <c r="V2281" s="7">
        <v>442.62</v>
      </c>
      <c r="W2281" s="7">
        <f t="shared" si="693"/>
        <v>755.03987499999982</v>
      </c>
      <c r="X2281" s="7">
        <f t="shared" si="681"/>
        <v>2364</v>
      </c>
      <c r="Y2281" s="7">
        <f t="shared" si="692"/>
        <v>5676</v>
      </c>
      <c r="Z2281" s="7">
        <f t="shared" si="683"/>
        <v>36880.960124999998</v>
      </c>
      <c r="AA2281" s="7" t="s">
        <v>617</v>
      </c>
      <c r="AB2281" s="7">
        <v>2022</v>
      </c>
    </row>
    <row r="2282" spans="1:28" x14ac:dyDescent="0.25">
      <c r="A2282" s="7">
        <v>33</v>
      </c>
      <c r="B2282" s="7" t="s">
        <v>149</v>
      </c>
      <c r="C2282" s="7" t="s">
        <v>102</v>
      </c>
      <c r="D2282" s="7" t="s">
        <v>10</v>
      </c>
      <c r="E2282" s="7" t="s">
        <v>43</v>
      </c>
      <c r="F2282" s="7" t="s">
        <v>84</v>
      </c>
      <c r="G2282" s="7">
        <v>50000</v>
      </c>
      <c r="H2282" s="7">
        <f t="shared" si="687"/>
        <v>45694.879999999997</v>
      </c>
      <c r="I2282" s="7">
        <f t="shared" si="684"/>
        <v>1435</v>
      </c>
      <c r="J2282" s="7">
        <f t="shared" si="685"/>
        <v>3549.9999999999995</v>
      </c>
      <c r="K2282" s="7">
        <f t="shared" si="686"/>
        <v>550</v>
      </c>
      <c r="L2282" s="7">
        <f t="shared" si="671"/>
        <v>1520</v>
      </c>
      <c r="M2282" s="7">
        <f t="shared" si="672"/>
        <v>3545.0000000000005</v>
      </c>
      <c r="N2282" s="7">
        <v>1350.12</v>
      </c>
      <c r="O2282" s="7">
        <f t="shared" si="676"/>
        <v>11950.119999999999</v>
      </c>
      <c r="P2282" s="7">
        <v>25</v>
      </c>
      <c r="Q2282" s="7">
        <v>7246.58</v>
      </c>
      <c r="R2282" s="7">
        <v>0</v>
      </c>
      <c r="S2282" s="7">
        <v>0</v>
      </c>
      <c r="T2282" s="7">
        <v>100</v>
      </c>
      <c r="U2282" s="7">
        <f t="shared" si="688"/>
        <v>1651.4818749999993</v>
      </c>
      <c r="V2282" s="7">
        <v>1651.48</v>
      </c>
      <c r="W2282" s="7">
        <f t="shared" si="693"/>
        <v>7371.5818749999999</v>
      </c>
      <c r="X2282" s="7">
        <f t="shared" si="681"/>
        <v>4305.12</v>
      </c>
      <c r="Y2282" s="7">
        <f t="shared" si="692"/>
        <v>7095</v>
      </c>
      <c r="Z2282" s="7">
        <f t="shared" si="683"/>
        <v>38323.298125000001</v>
      </c>
      <c r="AA2282" s="7" t="s">
        <v>617</v>
      </c>
      <c r="AB2282" s="7">
        <v>2022</v>
      </c>
    </row>
    <row r="2283" spans="1:28" x14ac:dyDescent="0.25">
      <c r="A2283" s="7">
        <v>34</v>
      </c>
      <c r="B2283" s="7" t="s">
        <v>151</v>
      </c>
      <c r="C2283" s="7" t="s">
        <v>102</v>
      </c>
      <c r="D2283" s="7" t="s">
        <v>793</v>
      </c>
      <c r="E2283" s="7" t="s">
        <v>66</v>
      </c>
      <c r="F2283" s="7" t="s">
        <v>84</v>
      </c>
      <c r="G2283" s="7">
        <v>55000</v>
      </c>
      <c r="H2283" s="7">
        <f t="shared" si="687"/>
        <v>51749.5</v>
      </c>
      <c r="I2283" s="7">
        <f t="shared" si="684"/>
        <v>1578.5</v>
      </c>
      <c r="J2283" s="7">
        <f t="shared" si="685"/>
        <v>3904.9999999999995</v>
      </c>
      <c r="K2283" s="7">
        <f t="shared" si="686"/>
        <v>605.00000000000011</v>
      </c>
      <c r="L2283" s="7">
        <f t="shared" si="671"/>
        <v>1672</v>
      </c>
      <c r="M2283" s="7">
        <f t="shared" si="672"/>
        <v>3899.5000000000005</v>
      </c>
      <c r="N2283" s="7">
        <v>0</v>
      </c>
      <c r="O2283" s="7">
        <f t="shared" si="676"/>
        <v>11660</v>
      </c>
      <c r="P2283" s="7">
        <v>25</v>
      </c>
      <c r="Q2283" s="7">
        <v>0</v>
      </c>
      <c r="R2283" s="7">
        <v>0</v>
      </c>
      <c r="S2283" s="7">
        <v>0</v>
      </c>
      <c r="T2283" s="7">
        <v>100</v>
      </c>
      <c r="U2283" s="7">
        <f t="shared" si="688"/>
        <v>2559.6748749999997</v>
      </c>
      <c r="V2283" s="7">
        <v>0</v>
      </c>
      <c r="W2283" s="7">
        <f t="shared" ref="W2283:W2342" si="694">P2283+Q2283+R2283+S2283+T2283+U2283</f>
        <v>2684.6748749999997</v>
      </c>
      <c r="X2283" s="7">
        <f t="shared" si="681"/>
        <v>3250.5</v>
      </c>
      <c r="Y2283" s="7">
        <f t="shared" si="692"/>
        <v>7804.5</v>
      </c>
      <c r="Z2283" s="7">
        <f t="shared" si="683"/>
        <v>49064.825125000003</v>
      </c>
      <c r="AA2283" s="7" t="s">
        <v>617</v>
      </c>
      <c r="AB2283" s="7">
        <v>2022</v>
      </c>
    </row>
    <row r="2284" spans="1:28" x14ac:dyDescent="0.25">
      <c r="A2284" s="7">
        <v>35</v>
      </c>
      <c r="B2284" s="7" t="s">
        <v>152</v>
      </c>
      <c r="C2284" s="7" t="s">
        <v>103</v>
      </c>
      <c r="D2284" s="7" t="s">
        <v>94</v>
      </c>
      <c r="E2284" s="7" t="s">
        <v>70</v>
      </c>
      <c r="F2284" s="7" t="s">
        <v>84</v>
      </c>
      <c r="G2284" s="7">
        <v>50000</v>
      </c>
      <c r="H2284" s="7">
        <f t="shared" si="687"/>
        <v>47045</v>
      </c>
      <c r="I2284" s="7">
        <f t="shared" si="684"/>
        <v>1435</v>
      </c>
      <c r="J2284" s="7">
        <f t="shared" si="685"/>
        <v>3549.9999999999995</v>
      </c>
      <c r="K2284" s="7">
        <f t="shared" si="686"/>
        <v>550</v>
      </c>
      <c r="L2284" s="7">
        <f t="shared" si="671"/>
        <v>1520</v>
      </c>
      <c r="M2284" s="7">
        <f t="shared" si="672"/>
        <v>3545.0000000000005</v>
      </c>
      <c r="N2284" s="7">
        <v>0</v>
      </c>
      <c r="O2284" s="7">
        <f t="shared" si="676"/>
        <v>10600</v>
      </c>
      <c r="P2284" s="7">
        <v>25</v>
      </c>
      <c r="Q2284" s="7">
        <v>500</v>
      </c>
      <c r="R2284" s="7">
        <v>980.01</v>
      </c>
      <c r="S2284" s="7">
        <v>0</v>
      </c>
      <c r="T2284" s="7">
        <v>100</v>
      </c>
      <c r="U2284" s="7">
        <f t="shared" si="688"/>
        <v>1853.9998749999997</v>
      </c>
      <c r="V2284" s="7">
        <v>0</v>
      </c>
      <c r="W2284" s="7">
        <f t="shared" si="694"/>
        <v>3459.0098749999997</v>
      </c>
      <c r="X2284" s="7">
        <f t="shared" si="681"/>
        <v>2955</v>
      </c>
      <c r="Y2284" s="7">
        <f t="shared" si="692"/>
        <v>7095</v>
      </c>
      <c r="Z2284" s="7">
        <f t="shared" si="683"/>
        <v>43585.990124999997</v>
      </c>
      <c r="AA2284" s="7" t="s">
        <v>617</v>
      </c>
      <c r="AB2284" s="7">
        <v>2022</v>
      </c>
    </row>
    <row r="2285" spans="1:28" x14ac:dyDescent="0.25">
      <c r="A2285" s="7">
        <v>36</v>
      </c>
      <c r="B2285" s="7" t="s">
        <v>153</v>
      </c>
      <c r="C2285" s="7" t="s">
        <v>102</v>
      </c>
      <c r="D2285" s="7" t="s">
        <v>17</v>
      </c>
      <c r="E2285" s="7" t="s">
        <v>76</v>
      </c>
      <c r="F2285" s="7" t="s">
        <v>84</v>
      </c>
      <c r="G2285" s="7">
        <v>70000</v>
      </c>
      <c r="H2285" s="7">
        <f t="shared" si="687"/>
        <v>65863</v>
      </c>
      <c r="I2285" s="7">
        <f t="shared" si="684"/>
        <v>2009</v>
      </c>
      <c r="J2285" s="7">
        <f t="shared" si="685"/>
        <v>4970</v>
      </c>
      <c r="K2285" s="7">
        <f t="shared" si="686"/>
        <v>715.55</v>
      </c>
      <c r="L2285" s="7">
        <f t="shared" si="671"/>
        <v>2128</v>
      </c>
      <c r="M2285" s="7">
        <f t="shared" si="672"/>
        <v>4963</v>
      </c>
      <c r="N2285" s="7">
        <v>0</v>
      </c>
      <c r="O2285" s="7">
        <f t="shared" si="676"/>
        <v>14785.55</v>
      </c>
      <c r="P2285" s="7">
        <v>25</v>
      </c>
      <c r="Q2285" s="7">
        <v>2467.5300000000002</v>
      </c>
      <c r="R2285" s="7">
        <v>980.01</v>
      </c>
      <c r="S2285" s="7">
        <v>0</v>
      </c>
      <c r="T2285" s="7">
        <v>100</v>
      </c>
      <c r="U2285" s="7">
        <f t="shared" si="688"/>
        <v>5368.4498333333331</v>
      </c>
      <c r="V2285" s="7">
        <v>0</v>
      </c>
      <c r="W2285" s="7">
        <f t="shared" si="694"/>
        <v>8940.9898333333331</v>
      </c>
      <c r="X2285" s="7">
        <f t="shared" si="681"/>
        <v>4137</v>
      </c>
      <c r="Y2285" s="7">
        <f t="shared" si="692"/>
        <v>9933</v>
      </c>
      <c r="Z2285" s="7">
        <f t="shared" si="683"/>
        <v>56922.010166666667</v>
      </c>
      <c r="AA2285" s="7" t="s">
        <v>617</v>
      </c>
      <c r="AB2285" s="7">
        <v>2022</v>
      </c>
    </row>
    <row r="2286" spans="1:28" x14ac:dyDescent="0.25">
      <c r="A2286" s="7">
        <v>37</v>
      </c>
      <c r="B2286" s="7" t="s">
        <v>154</v>
      </c>
      <c r="C2286" s="7" t="s">
        <v>103</v>
      </c>
      <c r="D2286" s="7" t="s">
        <v>6</v>
      </c>
      <c r="E2286" s="7" t="s">
        <v>83</v>
      </c>
      <c r="F2286" s="7" t="s">
        <v>84</v>
      </c>
      <c r="G2286" s="7">
        <v>33875</v>
      </c>
      <c r="H2286" s="7">
        <f t="shared" si="687"/>
        <v>31872.987499999999</v>
      </c>
      <c r="I2286" s="7">
        <f t="shared" si="684"/>
        <v>972.21249999999998</v>
      </c>
      <c r="J2286" s="7">
        <f t="shared" si="685"/>
        <v>2405.125</v>
      </c>
      <c r="K2286" s="7">
        <f t="shared" si="686"/>
        <v>372.62500000000006</v>
      </c>
      <c r="L2286" s="7">
        <f t="shared" si="671"/>
        <v>1029.8</v>
      </c>
      <c r="M2286" s="7">
        <f t="shared" si="672"/>
        <v>2401.7375000000002</v>
      </c>
      <c r="N2286" s="7">
        <v>0</v>
      </c>
      <c r="O2286" s="7">
        <f t="shared" si="676"/>
        <v>7181.5</v>
      </c>
      <c r="P2286" s="7">
        <v>25</v>
      </c>
      <c r="Q2286" s="7">
        <v>0</v>
      </c>
      <c r="R2286" s="7">
        <v>0</v>
      </c>
      <c r="S2286" s="7">
        <v>0</v>
      </c>
      <c r="T2286" s="7">
        <v>100</v>
      </c>
      <c r="U2286" s="7">
        <f t="shared" si="688"/>
        <v>0</v>
      </c>
      <c r="V2286" s="7">
        <v>0</v>
      </c>
      <c r="W2286" s="7">
        <f t="shared" si="694"/>
        <v>125</v>
      </c>
      <c r="X2286" s="7">
        <f t="shared" si="681"/>
        <v>2002.0124999999998</v>
      </c>
      <c r="Y2286" s="7">
        <f t="shared" si="692"/>
        <v>4806.8625000000002</v>
      </c>
      <c r="Z2286" s="7">
        <f t="shared" si="683"/>
        <v>31747.987499999999</v>
      </c>
      <c r="AA2286" s="7" t="s">
        <v>617</v>
      </c>
      <c r="AB2286" s="7">
        <v>2022</v>
      </c>
    </row>
    <row r="2287" spans="1:28" x14ac:dyDescent="0.25">
      <c r="A2287" s="7">
        <v>38</v>
      </c>
      <c r="B2287" s="7" t="s">
        <v>155</v>
      </c>
      <c r="C2287" s="7" t="s">
        <v>103</v>
      </c>
      <c r="D2287" s="7" t="s">
        <v>793</v>
      </c>
      <c r="E2287" s="7" t="s">
        <v>72</v>
      </c>
      <c r="F2287" s="7" t="s">
        <v>84</v>
      </c>
      <c r="G2287" s="7">
        <v>40000</v>
      </c>
      <c r="H2287" s="7">
        <f t="shared" si="687"/>
        <v>37636</v>
      </c>
      <c r="I2287" s="7">
        <f t="shared" si="684"/>
        <v>1148</v>
      </c>
      <c r="J2287" s="7">
        <f t="shared" si="685"/>
        <v>2839.9999999999995</v>
      </c>
      <c r="K2287" s="7">
        <f t="shared" si="686"/>
        <v>440.00000000000006</v>
      </c>
      <c r="L2287" s="7">
        <f t="shared" si="671"/>
        <v>1216</v>
      </c>
      <c r="M2287" s="7">
        <f t="shared" si="672"/>
        <v>2836</v>
      </c>
      <c r="N2287" s="7">
        <v>0</v>
      </c>
      <c r="O2287" s="7">
        <f t="shared" si="676"/>
        <v>8480</v>
      </c>
      <c r="P2287" s="7">
        <v>25</v>
      </c>
      <c r="Q2287" s="7">
        <v>7189.37</v>
      </c>
      <c r="R2287" s="7">
        <v>700.01</v>
      </c>
      <c r="S2287" s="7">
        <v>0</v>
      </c>
      <c r="T2287" s="7">
        <v>100</v>
      </c>
      <c r="U2287" s="7">
        <f t="shared" si="688"/>
        <v>442.64987499999984</v>
      </c>
      <c r="V2287" s="7">
        <v>0</v>
      </c>
      <c r="W2287" s="7">
        <f t="shared" si="694"/>
        <v>8457.0298750000002</v>
      </c>
      <c r="X2287" s="7">
        <f t="shared" si="681"/>
        <v>2364</v>
      </c>
      <c r="Y2287" s="7">
        <f t="shared" si="692"/>
        <v>5676</v>
      </c>
      <c r="Z2287" s="7">
        <f t="shared" si="683"/>
        <v>29178.970125</v>
      </c>
      <c r="AA2287" s="7" t="s">
        <v>617</v>
      </c>
      <c r="AB2287" s="7">
        <v>2022</v>
      </c>
    </row>
    <row r="2288" spans="1:28" x14ac:dyDescent="0.25">
      <c r="A2288" s="7">
        <v>39</v>
      </c>
      <c r="B2288" s="7" t="s">
        <v>156</v>
      </c>
      <c r="C2288" s="7" t="s">
        <v>102</v>
      </c>
      <c r="D2288" s="7" t="s">
        <v>19</v>
      </c>
      <c r="E2288" s="7" t="s">
        <v>73</v>
      </c>
      <c r="F2288" s="7" t="s">
        <v>84</v>
      </c>
      <c r="G2288" s="7">
        <v>53000</v>
      </c>
      <c r="H2288" s="7">
        <f t="shared" si="687"/>
        <v>48517.58</v>
      </c>
      <c r="I2288" s="7">
        <f t="shared" si="684"/>
        <v>1521.1</v>
      </c>
      <c r="J2288" s="7">
        <f t="shared" si="685"/>
        <v>3762.9999999999995</v>
      </c>
      <c r="K2288" s="7">
        <f t="shared" si="686"/>
        <v>583.00000000000011</v>
      </c>
      <c r="L2288" s="7">
        <f t="shared" si="671"/>
        <v>1611.2</v>
      </c>
      <c r="M2288" s="7">
        <f t="shared" si="672"/>
        <v>3757.7000000000003</v>
      </c>
      <c r="N2288" s="7">
        <v>1350.12</v>
      </c>
      <c r="O2288" s="7">
        <f t="shared" si="676"/>
        <v>12586.119999999999</v>
      </c>
      <c r="P2288" s="7">
        <v>25</v>
      </c>
      <c r="Q2288" s="7">
        <v>1402.85</v>
      </c>
      <c r="R2288" s="7">
        <v>140</v>
      </c>
      <c r="S2288" s="7">
        <v>0</v>
      </c>
      <c r="T2288" s="7">
        <v>100</v>
      </c>
      <c r="U2288" s="7">
        <f t="shared" si="688"/>
        <v>2074.8868749999992</v>
      </c>
      <c r="V2288" s="7">
        <v>0</v>
      </c>
      <c r="W2288" s="7">
        <f t="shared" si="694"/>
        <v>3742.7368749999991</v>
      </c>
      <c r="X2288" s="7">
        <f t="shared" si="681"/>
        <v>4482.42</v>
      </c>
      <c r="Y2288" s="7">
        <f t="shared" si="692"/>
        <v>7520.7</v>
      </c>
      <c r="Z2288" s="7">
        <f t="shared" si="683"/>
        <v>44774.843124999999</v>
      </c>
      <c r="AA2288" s="7" t="s">
        <v>617</v>
      </c>
      <c r="AB2288" s="7">
        <v>2022</v>
      </c>
    </row>
    <row r="2289" spans="1:28" x14ac:dyDescent="0.25">
      <c r="A2289" s="7">
        <v>40</v>
      </c>
      <c r="B2289" s="7" t="s">
        <v>157</v>
      </c>
      <c r="C2289" s="7" t="s">
        <v>102</v>
      </c>
      <c r="D2289" s="7" t="s">
        <v>10</v>
      </c>
      <c r="E2289" s="7" t="s">
        <v>46</v>
      </c>
      <c r="F2289" s="7" t="s">
        <v>84</v>
      </c>
      <c r="G2289" s="7">
        <v>45000</v>
      </c>
      <c r="H2289" s="7">
        <f t="shared" si="687"/>
        <v>42340.5</v>
      </c>
      <c r="I2289" s="7">
        <f t="shared" si="684"/>
        <v>1291.5</v>
      </c>
      <c r="J2289" s="7">
        <f t="shared" si="685"/>
        <v>3194.9999999999995</v>
      </c>
      <c r="K2289" s="7">
        <f t="shared" si="686"/>
        <v>495.00000000000006</v>
      </c>
      <c r="L2289" s="7">
        <f t="shared" si="671"/>
        <v>1368</v>
      </c>
      <c r="M2289" s="7">
        <f t="shared" si="672"/>
        <v>3190.5</v>
      </c>
      <c r="N2289" s="7">
        <f>+N2325*2</f>
        <v>0</v>
      </c>
      <c r="O2289" s="7">
        <f t="shared" si="676"/>
        <v>9540</v>
      </c>
      <c r="P2289" s="7">
        <v>25</v>
      </c>
      <c r="Q2289" s="7">
        <v>5742.03</v>
      </c>
      <c r="R2289" s="7">
        <v>910.01</v>
      </c>
      <c r="S2289" s="7">
        <v>0</v>
      </c>
      <c r="T2289" s="7">
        <v>100</v>
      </c>
      <c r="U2289" s="7">
        <f t="shared" si="688"/>
        <v>1148.3248749999998</v>
      </c>
      <c r="V2289" s="7">
        <v>0</v>
      </c>
      <c r="W2289" s="7">
        <f t="shared" si="694"/>
        <v>7925.3648749999993</v>
      </c>
      <c r="X2289" s="7">
        <f t="shared" si="681"/>
        <v>2659.5</v>
      </c>
      <c r="Y2289" s="7">
        <f t="shared" si="692"/>
        <v>6385.5</v>
      </c>
      <c r="Z2289" s="7">
        <f t="shared" si="683"/>
        <v>34415.135125000001</v>
      </c>
      <c r="AA2289" s="7" t="s">
        <v>617</v>
      </c>
      <c r="AB2289" s="7">
        <v>2022</v>
      </c>
    </row>
    <row r="2290" spans="1:28" x14ac:dyDescent="0.25">
      <c r="A2290" s="7">
        <v>41</v>
      </c>
      <c r="B2290" s="7" t="s">
        <v>158</v>
      </c>
      <c r="C2290" s="7" t="s">
        <v>102</v>
      </c>
      <c r="D2290" s="7" t="s">
        <v>796</v>
      </c>
      <c r="E2290" s="7" t="s">
        <v>46</v>
      </c>
      <c r="F2290" s="7" t="s">
        <v>84</v>
      </c>
      <c r="G2290" s="7">
        <v>32000</v>
      </c>
      <c r="H2290" s="7">
        <f t="shared" si="687"/>
        <v>30108.799999999999</v>
      </c>
      <c r="I2290" s="7">
        <f t="shared" si="684"/>
        <v>918.4</v>
      </c>
      <c r="J2290" s="7">
        <f t="shared" si="685"/>
        <v>2272</v>
      </c>
      <c r="K2290" s="7">
        <f t="shared" si="686"/>
        <v>352.00000000000006</v>
      </c>
      <c r="L2290" s="7">
        <f t="shared" si="671"/>
        <v>972.8</v>
      </c>
      <c r="M2290" s="7">
        <f t="shared" si="672"/>
        <v>2268.8000000000002</v>
      </c>
      <c r="N2290" s="7">
        <v>0</v>
      </c>
      <c r="O2290" s="7">
        <f t="shared" si="676"/>
        <v>6784</v>
      </c>
      <c r="P2290" s="7">
        <v>25</v>
      </c>
      <c r="Q2290" s="7">
        <v>0</v>
      </c>
      <c r="R2290" s="7">
        <v>0</v>
      </c>
      <c r="S2290" s="7">
        <v>0</v>
      </c>
      <c r="T2290" s="7">
        <v>100</v>
      </c>
      <c r="U2290" s="7">
        <f t="shared" si="688"/>
        <v>0</v>
      </c>
      <c r="V2290" s="7">
        <v>0</v>
      </c>
      <c r="W2290" s="7">
        <f t="shared" si="694"/>
        <v>125</v>
      </c>
      <c r="X2290" s="7">
        <f t="shared" si="681"/>
        <v>1891.1999999999998</v>
      </c>
      <c r="Y2290" s="7">
        <f t="shared" si="692"/>
        <v>4540.8</v>
      </c>
      <c r="Z2290" s="7">
        <f t="shared" si="683"/>
        <v>29983.8</v>
      </c>
      <c r="AA2290" s="7" t="s">
        <v>617</v>
      </c>
      <c r="AB2290" s="7">
        <v>2022</v>
      </c>
    </row>
    <row r="2291" spans="1:28" x14ac:dyDescent="0.25">
      <c r="A2291" s="7">
        <v>42</v>
      </c>
      <c r="B2291" s="7" t="s">
        <v>159</v>
      </c>
      <c r="C2291" s="7" t="s">
        <v>103</v>
      </c>
      <c r="D2291" s="7" t="s">
        <v>21</v>
      </c>
      <c r="E2291" s="7" t="s">
        <v>68</v>
      </c>
      <c r="F2291" s="7" t="s">
        <v>84</v>
      </c>
      <c r="G2291" s="7">
        <v>46000</v>
      </c>
      <c r="H2291" s="7">
        <f t="shared" si="687"/>
        <v>41931.279999999999</v>
      </c>
      <c r="I2291" s="7">
        <f t="shared" si="684"/>
        <v>1320.2</v>
      </c>
      <c r="J2291" s="7">
        <f t="shared" si="685"/>
        <v>3265.9999999999995</v>
      </c>
      <c r="K2291" s="7">
        <f t="shared" si="686"/>
        <v>506.00000000000006</v>
      </c>
      <c r="L2291" s="7">
        <f t="shared" ref="L2291:L2354" si="695">IF(G2291&lt;=156000,G2291*3.04%,4742.4)</f>
        <v>1398.4</v>
      </c>
      <c r="M2291" s="7">
        <f t="shared" ref="M2291:M2354" si="696">IF(G2291&lt;=156000,G2291*7.09%,11060.4)</f>
        <v>3261.4</v>
      </c>
      <c r="N2291" s="7">
        <v>1350.12</v>
      </c>
      <c r="O2291" s="7">
        <f t="shared" si="676"/>
        <v>11102.119999999999</v>
      </c>
      <c r="P2291" s="7">
        <v>25</v>
      </c>
      <c r="Q2291" s="7">
        <v>2042.65</v>
      </c>
      <c r="R2291" s="7">
        <v>1050.01</v>
      </c>
      <c r="S2291" s="7">
        <v>0</v>
      </c>
      <c r="T2291" s="7">
        <v>100</v>
      </c>
      <c r="U2291" s="7">
        <f t="shared" si="688"/>
        <v>1086.9418749999998</v>
      </c>
      <c r="V2291" s="7">
        <v>0</v>
      </c>
      <c r="W2291" s="7">
        <f t="shared" si="694"/>
        <v>4304.6018749999994</v>
      </c>
      <c r="X2291" s="7">
        <f t="shared" si="681"/>
        <v>4068.7200000000003</v>
      </c>
      <c r="Y2291" s="7">
        <f t="shared" si="692"/>
        <v>6527.4</v>
      </c>
      <c r="Z2291" s="7">
        <f t="shared" si="683"/>
        <v>37626.678124999999</v>
      </c>
      <c r="AA2291" s="7" t="s">
        <v>617</v>
      </c>
      <c r="AB2291" s="7">
        <v>2022</v>
      </c>
    </row>
    <row r="2292" spans="1:28" x14ac:dyDescent="0.25">
      <c r="A2292" s="7">
        <v>43</v>
      </c>
      <c r="B2292" s="7" t="s">
        <v>150</v>
      </c>
      <c r="C2292" s="7" t="s">
        <v>102</v>
      </c>
      <c r="D2292" s="7" t="s">
        <v>16</v>
      </c>
      <c r="E2292" s="7" t="s">
        <v>95</v>
      </c>
      <c r="F2292" s="7" t="s">
        <v>84</v>
      </c>
      <c r="G2292" s="7">
        <v>32000</v>
      </c>
      <c r="H2292" s="7">
        <f>+G2292-(I2292+L2292+N2292)</f>
        <v>30108.799999999999</v>
      </c>
      <c r="I2292" s="7">
        <f t="shared" si="684"/>
        <v>918.4</v>
      </c>
      <c r="J2292" s="7">
        <f t="shared" si="685"/>
        <v>2272</v>
      </c>
      <c r="K2292" s="7">
        <f t="shared" si="686"/>
        <v>352.00000000000006</v>
      </c>
      <c r="L2292" s="7">
        <f t="shared" si="695"/>
        <v>972.8</v>
      </c>
      <c r="M2292" s="7">
        <f t="shared" si="696"/>
        <v>2268.8000000000002</v>
      </c>
      <c r="N2292" s="7">
        <v>0</v>
      </c>
      <c r="O2292" s="7">
        <f>+I2292+J2292+K2292+L2292+M2292+N2292</f>
        <v>6784</v>
      </c>
      <c r="P2292" s="7">
        <v>25</v>
      </c>
      <c r="Q2292" s="7">
        <v>0</v>
      </c>
      <c r="R2292" s="7">
        <v>140</v>
      </c>
      <c r="S2292" s="7">
        <v>336</v>
      </c>
      <c r="T2292" s="7">
        <v>100</v>
      </c>
      <c r="U2292" s="7">
        <f t="shared" si="688"/>
        <v>0</v>
      </c>
      <c r="V2292" s="7">
        <v>0</v>
      </c>
      <c r="W2292" s="7">
        <f>P2292+Q2292+R2292+S2292+T2292+U2292</f>
        <v>601</v>
      </c>
      <c r="X2292" s="7">
        <f>+I2292+L2292+N2292</f>
        <v>1891.1999999999998</v>
      </c>
      <c r="Y2292" s="7">
        <f>+J2292+M2292</f>
        <v>4540.8</v>
      </c>
      <c r="Z2292" s="7">
        <f>+G2292-(W2292+X2292)</f>
        <v>29507.8</v>
      </c>
      <c r="AA2292" s="7" t="s">
        <v>617</v>
      </c>
      <c r="AB2292" s="7">
        <v>2022</v>
      </c>
    </row>
    <row r="2293" spans="1:28" x14ac:dyDescent="0.25">
      <c r="A2293" s="7">
        <v>44</v>
      </c>
      <c r="B2293" s="7" t="s">
        <v>160</v>
      </c>
      <c r="C2293" s="7" t="s">
        <v>102</v>
      </c>
      <c r="D2293" s="7" t="s">
        <v>4</v>
      </c>
      <c r="E2293" s="7" t="s">
        <v>93</v>
      </c>
      <c r="F2293" s="7" t="s">
        <v>84</v>
      </c>
      <c r="G2293" s="7">
        <v>31500</v>
      </c>
      <c r="H2293" s="7">
        <f t="shared" si="687"/>
        <v>28288.23</v>
      </c>
      <c r="I2293" s="7">
        <f t="shared" si="684"/>
        <v>904.05</v>
      </c>
      <c r="J2293" s="7">
        <f t="shared" si="685"/>
        <v>2236.5</v>
      </c>
      <c r="K2293" s="7">
        <f t="shared" si="686"/>
        <v>346.50000000000006</v>
      </c>
      <c r="L2293" s="7">
        <f t="shared" si="695"/>
        <v>957.6</v>
      </c>
      <c r="M2293" s="7">
        <f t="shared" si="696"/>
        <v>2233.3500000000004</v>
      </c>
      <c r="N2293" s="7">
        <v>1350.12</v>
      </c>
      <c r="O2293" s="7">
        <f t="shared" ref="O2293:O2356" si="697">+I2293+J2293+K2293+L2293+M2293+N2293</f>
        <v>8028.1200000000008</v>
      </c>
      <c r="P2293" s="7">
        <v>25</v>
      </c>
      <c r="Q2293" s="7">
        <v>6104.46</v>
      </c>
      <c r="R2293" s="7">
        <v>280</v>
      </c>
      <c r="S2293" s="7">
        <v>635</v>
      </c>
      <c r="T2293" s="7">
        <v>100</v>
      </c>
      <c r="U2293" s="7">
        <f t="shared" si="688"/>
        <v>0</v>
      </c>
      <c r="V2293" s="7">
        <v>0</v>
      </c>
      <c r="W2293" s="7">
        <f t="shared" si="694"/>
        <v>7144.46</v>
      </c>
      <c r="X2293" s="7">
        <f t="shared" si="681"/>
        <v>3211.77</v>
      </c>
      <c r="Y2293" s="7">
        <f t="shared" si="692"/>
        <v>4469.8500000000004</v>
      </c>
      <c r="Z2293" s="7">
        <f t="shared" si="683"/>
        <v>21143.77</v>
      </c>
      <c r="AA2293" s="7" t="s">
        <v>617</v>
      </c>
      <c r="AB2293" s="7">
        <v>2022</v>
      </c>
    </row>
    <row r="2294" spans="1:28" x14ac:dyDescent="0.25">
      <c r="A2294" s="7">
        <v>45</v>
      </c>
      <c r="B2294" s="7" t="s">
        <v>189</v>
      </c>
      <c r="C2294" s="7" t="s">
        <v>102</v>
      </c>
      <c r="D2294" s="7" t="s">
        <v>12</v>
      </c>
      <c r="E2294" s="7" t="s">
        <v>75</v>
      </c>
      <c r="F2294" s="7" t="s">
        <v>99</v>
      </c>
      <c r="G2294" s="7">
        <v>65000</v>
      </c>
      <c r="H2294" s="7">
        <f t="shared" si="687"/>
        <v>61158.5</v>
      </c>
      <c r="I2294" s="7">
        <f t="shared" si="684"/>
        <v>1865.5</v>
      </c>
      <c r="J2294" s="7">
        <f t="shared" si="685"/>
        <v>4615</v>
      </c>
      <c r="K2294" s="7">
        <f t="shared" si="686"/>
        <v>715.55</v>
      </c>
      <c r="L2294" s="7">
        <f t="shared" si="695"/>
        <v>1976</v>
      </c>
      <c r="M2294" s="7">
        <f t="shared" si="696"/>
        <v>4608.5</v>
      </c>
      <c r="N2294" s="7">
        <v>0</v>
      </c>
      <c r="O2294" s="7">
        <f t="shared" si="697"/>
        <v>13780.55</v>
      </c>
      <c r="P2294" s="7">
        <v>25</v>
      </c>
      <c r="Q2294" s="7">
        <v>7139.91</v>
      </c>
      <c r="R2294" s="7">
        <v>910.01</v>
      </c>
      <c r="S2294" s="7">
        <v>635</v>
      </c>
      <c r="T2294" s="7">
        <v>100</v>
      </c>
      <c r="U2294" s="7">
        <f t="shared" si="688"/>
        <v>4427.5498333333335</v>
      </c>
      <c r="V2294" s="7">
        <v>0</v>
      </c>
      <c r="W2294" s="7">
        <f t="shared" si="694"/>
        <v>13237.469833333333</v>
      </c>
      <c r="X2294" s="7">
        <f t="shared" si="681"/>
        <v>3841.5</v>
      </c>
      <c r="Y2294" s="7">
        <f t="shared" si="692"/>
        <v>9223.5</v>
      </c>
      <c r="Z2294" s="7">
        <f t="shared" si="683"/>
        <v>47921.030166666664</v>
      </c>
      <c r="AA2294" s="7" t="s">
        <v>617</v>
      </c>
      <c r="AB2294" s="7">
        <v>2022</v>
      </c>
    </row>
    <row r="2295" spans="1:28" x14ac:dyDescent="0.25">
      <c r="A2295" s="7">
        <v>46</v>
      </c>
      <c r="B2295" s="7" t="s">
        <v>161</v>
      </c>
      <c r="C2295" s="7" t="s">
        <v>102</v>
      </c>
      <c r="D2295" s="7" t="s">
        <v>6</v>
      </c>
      <c r="E2295" s="7" t="s">
        <v>62</v>
      </c>
      <c r="F2295" s="7" t="s">
        <v>99</v>
      </c>
      <c r="G2295" s="7">
        <v>110000</v>
      </c>
      <c r="H2295" s="7">
        <f t="shared" si="687"/>
        <v>103499</v>
      </c>
      <c r="I2295" s="7">
        <f t="shared" si="684"/>
        <v>3157</v>
      </c>
      <c r="J2295" s="7">
        <f t="shared" si="685"/>
        <v>7809.9999999999991</v>
      </c>
      <c r="K2295" s="7">
        <f t="shared" si="686"/>
        <v>715.55</v>
      </c>
      <c r="L2295" s="7">
        <f t="shared" si="695"/>
        <v>3344</v>
      </c>
      <c r="M2295" s="7">
        <f t="shared" si="696"/>
        <v>7799.0000000000009</v>
      </c>
      <c r="N2295" s="7">
        <v>0</v>
      </c>
      <c r="O2295" s="7">
        <f t="shared" si="697"/>
        <v>22825.55</v>
      </c>
      <c r="P2295" s="7">
        <v>25</v>
      </c>
      <c r="Q2295" s="7">
        <v>0</v>
      </c>
      <c r="R2295" s="7">
        <v>0</v>
      </c>
      <c r="S2295" s="7">
        <v>0</v>
      </c>
      <c r="T2295" s="7">
        <v>100</v>
      </c>
      <c r="U2295" s="7">
        <f t="shared" si="688"/>
        <v>14457.687291666667</v>
      </c>
      <c r="V2295" s="7">
        <v>0</v>
      </c>
      <c r="W2295" s="7">
        <f t="shared" si="694"/>
        <v>14582.687291666667</v>
      </c>
      <c r="X2295" s="7">
        <f t="shared" si="681"/>
        <v>6501</v>
      </c>
      <c r="Y2295" s="7">
        <f t="shared" si="692"/>
        <v>15609</v>
      </c>
      <c r="Z2295" s="7">
        <f t="shared" si="683"/>
        <v>88916.312708333338</v>
      </c>
      <c r="AA2295" s="7" t="s">
        <v>617</v>
      </c>
      <c r="AB2295" s="7">
        <v>2022</v>
      </c>
    </row>
    <row r="2296" spans="1:28" x14ac:dyDescent="0.25">
      <c r="A2296" s="7">
        <v>47</v>
      </c>
      <c r="B2296" s="7" t="s">
        <v>162</v>
      </c>
      <c r="C2296" s="7" t="s">
        <v>102</v>
      </c>
      <c r="D2296" s="7" t="s">
        <v>15</v>
      </c>
      <c r="E2296" s="7" t="s">
        <v>92</v>
      </c>
      <c r="F2296" s="7" t="s">
        <v>99</v>
      </c>
      <c r="G2296" s="7">
        <v>55000</v>
      </c>
      <c r="H2296" s="7">
        <f t="shared" si="687"/>
        <v>49049.26</v>
      </c>
      <c r="I2296" s="7">
        <f t="shared" si="684"/>
        <v>1578.5</v>
      </c>
      <c r="J2296" s="7">
        <f t="shared" si="685"/>
        <v>3904.9999999999995</v>
      </c>
      <c r="K2296" s="7">
        <f t="shared" si="686"/>
        <v>605.00000000000011</v>
      </c>
      <c r="L2296" s="7">
        <f t="shared" si="695"/>
        <v>1672</v>
      </c>
      <c r="M2296" s="7">
        <f t="shared" si="696"/>
        <v>3899.5000000000005</v>
      </c>
      <c r="N2296" s="7">
        <v>2700.24</v>
      </c>
      <c r="O2296" s="7">
        <f t="shared" si="697"/>
        <v>14360.24</v>
      </c>
      <c r="P2296" s="7">
        <v>25</v>
      </c>
      <c r="Q2296" s="7">
        <v>0</v>
      </c>
      <c r="R2296" s="7">
        <v>0</v>
      </c>
      <c r="S2296" s="7">
        <v>0</v>
      </c>
      <c r="T2296" s="7">
        <v>100</v>
      </c>
      <c r="U2296" s="7">
        <f t="shared" si="688"/>
        <v>2154.6388749999996</v>
      </c>
      <c r="V2296" s="7">
        <v>0</v>
      </c>
      <c r="W2296" s="7">
        <f t="shared" si="694"/>
        <v>2279.6388749999996</v>
      </c>
      <c r="X2296" s="7">
        <f t="shared" si="681"/>
        <v>5950.74</v>
      </c>
      <c r="Y2296" s="7">
        <f t="shared" si="692"/>
        <v>7804.5</v>
      </c>
      <c r="Z2296" s="7">
        <f t="shared" si="683"/>
        <v>46769.621125000005</v>
      </c>
      <c r="AA2296" s="7" t="s">
        <v>617</v>
      </c>
      <c r="AB2296" s="7">
        <v>2022</v>
      </c>
    </row>
    <row r="2297" spans="1:28" x14ac:dyDescent="0.25">
      <c r="A2297" s="7">
        <v>48</v>
      </c>
      <c r="B2297" s="7" t="s">
        <v>163</v>
      </c>
      <c r="C2297" s="7" t="s">
        <v>102</v>
      </c>
      <c r="D2297" s="7" t="s">
        <v>792</v>
      </c>
      <c r="E2297" s="7" t="s">
        <v>30</v>
      </c>
      <c r="F2297" s="7" t="s">
        <v>99</v>
      </c>
      <c r="G2297" s="7">
        <v>150000</v>
      </c>
      <c r="H2297" s="7">
        <f t="shared" si="687"/>
        <v>141135</v>
      </c>
      <c r="I2297" s="7">
        <f t="shared" si="684"/>
        <v>4305</v>
      </c>
      <c r="J2297" s="7">
        <f t="shared" si="685"/>
        <v>10649.999999999998</v>
      </c>
      <c r="K2297" s="7">
        <f t="shared" si="686"/>
        <v>715.55</v>
      </c>
      <c r="L2297" s="7">
        <f t="shared" si="695"/>
        <v>4560</v>
      </c>
      <c r="M2297" s="7">
        <f t="shared" si="696"/>
        <v>10635</v>
      </c>
      <c r="N2297" s="7">
        <v>0</v>
      </c>
      <c r="O2297" s="7">
        <f t="shared" si="697"/>
        <v>30865.549999999996</v>
      </c>
      <c r="P2297" s="7">
        <v>25</v>
      </c>
      <c r="Q2297" s="7">
        <v>0</v>
      </c>
      <c r="R2297" s="7">
        <v>0</v>
      </c>
      <c r="S2297" s="7">
        <v>0</v>
      </c>
      <c r="T2297" s="7">
        <v>100</v>
      </c>
      <c r="U2297" s="7">
        <f t="shared" si="688"/>
        <v>23866.687291666665</v>
      </c>
      <c r="V2297" s="7">
        <v>0</v>
      </c>
      <c r="W2297" s="7">
        <f t="shared" si="694"/>
        <v>23991.687291666665</v>
      </c>
      <c r="X2297" s="7">
        <f t="shared" si="681"/>
        <v>8865</v>
      </c>
      <c r="Y2297" s="7">
        <f t="shared" si="692"/>
        <v>21285</v>
      </c>
      <c r="Z2297" s="7">
        <f t="shared" si="683"/>
        <v>117143.31270833334</v>
      </c>
      <c r="AA2297" s="7" t="s">
        <v>617</v>
      </c>
      <c r="AB2297" s="7">
        <v>2022</v>
      </c>
    </row>
    <row r="2298" spans="1:28" x14ac:dyDescent="0.25">
      <c r="A2298" s="7">
        <v>49</v>
      </c>
      <c r="B2298" s="7" t="s">
        <v>166</v>
      </c>
      <c r="C2298" s="7" t="s">
        <v>102</v>
      </c>
      <c r="D2298" s="7" t="s">
        <v>94</v>
      </c>
      <c r="E2298" s="7" t="s">
        <v>36</v>
      </c>
      <c r="F2298" s="7" t="s">
        <v>100</v>
      </c>
      <c r="G2298" s="7">
        <v>30000</v>
      </c>
      <c r="H2298" s="7">
        <f t="shared" si="687"/>
        <v>28227</v>
      </c>
      <c r="I2298" s="7">
        <f t="shared" si="684"/>
        <v>861</v>
      </c>
      <c r="J2298" s="7">
        <f t="shared" si="685"/>
        <v>2130</v>
      </c>
      <c r="K2298" s="7">
        <f t="shared" si="686"/>
        <v>330.00000000000006</v>
      </c>
      <c r="L2298" s="7">
        <f t="shared" si="695"/>
        <v>912</v>
      </c>
      <c r="M2298" s="7">
        <f t="shared" si="696"/>
        <v>2127</v>
      </c>
      <c r="N2298" s="7">
        <v>0</v>
      </c>
      <c r="O2298" s="7">
        <f t="shared" si="697"/>
        <v>6360</v>
      </c>
      <c r="P2298" s="7">
        <v>25</v>
      </c>
      <c r="Q2298" s="7">
        <v>0</v>
      </c>
      <c r="R2298" s="7">
        <v>0</v>
      </c>
      <c r="S2298" s="7">
        <v>0</v>
      </c>
      <c r="T2298" s="7">
        <v>100</v>
      </c>
      <c r="U2298" s="7">
        <f t="shared" si="688"/>
        <v>0</v>
      </c>
      <c r="V2298" s="7">
        <v>0</v>
      </c>
      <c r="W2298" s="7">
        <f t="shared" si="694"/>
        <v>125</v>
      </c>
      <c r="X2298" s="7">
        <f t="shared" si="681"/>
        <v>1773</v>
      </c>
      <c r="Y2298" s="7">
        <f t="shared" si="692"/>
        <v>4257</v>
      </c>
      <c r="Z2298" s="7">
        <f t="shared" si="683"/>
        <v>28102</v>
      </c>
      <c r="AA2298" s="7" t="s">
        <v>617</v>
      </c>
      <c r="AB2298" s="7">
        <v>2022</v>
      </c>
    </row>
    <row r="2299" spans="1:28" x14ac:dyDescent="0.25">
      <c r="A2299" s="7">
        <v>50</v>
      </c>
      <c r="B2299" s="7" t="s">
        <v>167</v>
      </c>
      <c r="C2299" s="7" t="s">
        <v>102</v>
      </c>
      <c r="D2299" s="7" t="s">
        <v>6</v>
      </c>
      <c r="E2299" s="7" t="s">
        <v>36</v>
      </c>
      <c r="F2299" s="7" t="s">
        <v>100</v>
      </c>
      <c r="G2299" s="7">
        <v>26000</v>
      </c>
      <c r="H2299" s="7">
        <f t="shared" si="687"/>
        <v>24463.4</v>
      </c>
      <c r="I2299" s="7">
        <f t="shared" si="684"/>
        <v>746.2</v>
      </c>
      <c r="J2299" s="7">
        <f t="shared" si="685"/>
        <v>1845.9999999999998</v>
      </c>
      <c r="K2299" s="7">
        <f t="shared" si="686"/>
        <v>286.00000000000006</v>
      </c>
      <c r="L2299" s="7">
        <f t="shared" si="695"/>
        <v>790.4</v>
      </c>
      <c r="M2299" s="7">
        <f t="shared" si="696"/>
        <v>1843.4</v>
      </c>
      <c r="N2299" s="7">
        <v>0</v>
      </c>
      <c r="O2299" s="7">
        <f t="shared" si="697"/>
        <v>5512</v>
      </c>
      <c r="P2299" s="7">
        <v>25</v>
      </c>
      <c r="Q2299" s="7">
        <v>2000</v>
      </c>
      <c r="R2299" s="7">
        <v>0</v>
      </c>
      <c r="S2299" s="7">
        <v>0</v>
      </c>
      <c r="T2299" s="7">
        <v>100</v>
      </c>
      <c r="U2299" s="7">
        <f t="shared" si="688"/>
        <v>0</v>
      </c>
      <c r="V2299" s="7">
        <v>0</v>
      </c>
      <c r="W2299" s="7">
        <f t="shared" si="694"/>
        <v>2125</v>
      </c>
      <c r="X2299" s="7">
        <f t="shared" si="681"/>
        <v>1536.6</v>
      </c>
      <c r="Y2299" s="7">
        <f t="shared" si="692"/>
        <v>3689.3999999999996</v>
      </c>
      <c r="Z2299" s="7">
        <f t="shared" si="683"/>
        <v>22338.400000000001</v>
      </c>
      <c r="AA2299" s="7" t="s">
        <v>617</v>
      </c>
      <c r="AB2299" s="7">
        <v>2022</v>
      </c>
    </row>
    <row r="2300" spans="1:28" x14ac:dyDescent="0.25">
      <c r="A2300" s="7">
        <v>51</v>
      </c>
      <c r="B2300" s="7" t="s">
        <v>169</v>
      </c>
      <c r="C2300" s="7" t="s">
        <v>102</v>
      </c>
      <c r="D2300" s="7" t="s">
        <v>6</v>
      </c>
      <c r="E2300" s="7" t="s">
        <v>36</v>
      </c>
      <c r="F2300" s="7" t="s">
        <v>100</v>
      </c>
      <c r="G2300" s="7">
        <v>30000</v>
      </c>
      <c r="H2300" s="7">
        <f t="shared" si="687"/>
        <v>28227</v>
      </c>
      <c r="I2300" s="7">
        <f t="shared" si="684"/>
        <v>861</v>
      </c>
      <c r="J2300" s="7">
        <f t="shared" si="685"/>
        <v>2130</v>
      </c>
      <c r="K2300" s="7">
        <f t="shared" si="686"/>
        <v>330.00000000000006</v>
      </c>
      <c r="L2300" s="7">
        <f t="shared" si="695"/>
        <v>912</v>
      </c>
      <c r="M2300" s="7">
        <f t="shared" si="696"/>
        <v>2127</v>
      </c>
      <c r="N2300" s="7">
        <v>0</v>
      </c>
      <c r="O2300" s="7">
        <f t="shared" si="697"/>
        <v>6360</v>
      </c>
      <c r="P2300" s="7">
        <v>25</v>
      </c>
      <c r="Q2300" s="7">
        <v>0</v>
      </c>
      <c r="R2300" s="7">
        <v>0</v>
      </c>
      <c r="S2300" s="7">
        <v>0</v>
      </c>
      <c r="T2300" s="7">
        <v>100</v>
      </c>
      <c r="U2300" s="7">
        <f t="shared" si="688"/>
        <v>0</v>
      </c>
      <c r="V2300" s="7">
        <v>0</v>
      </c>
      <c r="W2300" s="7">
        <f t="shared" si="694"/>
        <v>125</v>
      </c>
      <c r="X2300" s="7">
        <f t="shared" ref="X2300:X2314" si="698">+I2300+L2300+N2300</f>
        <v>1773</v>
      </c>
      <c r="Y2300" s="7">
        <f t="shared" si="692"/>
        <v>4257</v>
      </c>
      <c r="Z2300" s="7">
        <f t="shared" si="683"/>
        <v>28102</v>
      </c>
      <c r="AA2300" s="7" t="s">
        <v>617</v>
      </c>
      <c r="AB2300" s="7">
        <v>2022</v>
      </c>
    </row>
    <row r="2301" spans="1:28" x14ac:dyDescent="0.25">
      <c r="A2301" s="7">
        <v>52</v>
      </c>
      <c r="B2301" s="7" t="s">
        <v>170</v>
      </c>
      <c r="C2301" s="7" t="s">
        <v>102</v>
      </c>
      <c r="D2301" s="7" t="s">
        <v>17</v>
      </c>
      <c r="E2301" s="7" t="s">
        <v>36</v>
      </c>
      <c r="F2301" s="7" t="s">
        <v>100</v>
      </c>
      <c r="G2301" s="7">
        <v>36000</v>
      </c>
      <c r="H2301" s="7">
        <f t="shared" si="687"/>
        <v>31172.16</v>
      </c>
      <c r="I2301" s="7">
        <f t="shared" si="684"/>
        <v>1033.2</v>
      </c>
      <c r="J2301" s="7">
        <f t="shared" si="685"/>
        <v>2555.9999999999995</v>
      </c>
      <c r="K2301" s="7">
        <f t="shared" si="686"/>
        <v>396.00000000000006</v>
      </c>
      <c r="L2301" s="7">
        <f t="shared" si="695"/>
        <v>1094.4000000000001</v>
      </c>
      <c r="M2301" s="7">
        <f t="shared" si="696"/>
        <v>2552.4</v>
      </c>
      <c r="N2301" s="7">
        <f>1350.12*2</f>
        <v>2700.24</v>
      </c>
      <c r="O2301" s="7">
        <f t="shared" si="697"/>
        <v>10332.24</v>
      </c>
      <c r="P2301" s="7">
        <v>25</v>
      </c>
      <c r="Q2301" s="7">
        <v>3875.52</v>
      </c>
      <c r="R2301" s="7">
        <v>630.01</v>
      </c>
      <c r="S2301" s="7">
        <v>0</v>
      </c>
      <c r="T2301" s="7">
        <v>100</v>
      </c>
      <c r="U2301" s="7">
        <f t="shared" si="688"/>
        <v>0</v>
      </c>
      <c r="V2301" s="7">
        <v>0</v>
      </c>
      <c r="W2301" s="7">
        <f t="shared" si="694"/>
        <v>4630.53</v>
      </c>
      <c r="X2301" s="7">
        <f t="shared" si="698"/>
        <v>4827.84</v>
      </c>
      <c r="Y2301" s="7">
        <f t="shared" si="692"/>
        <v>5108.3999999999996</v>
      </c>
      <c r="Z2301" s="7">
        <f t="shared" si="683"/>
        <v>26541.63</v>
      </c>
      <c r="AA2301" s="7" t="s">
        <v>617</v>
      </c>
      <c r="AB2301" s="7">
        <v>2022</v>
      </c>
    </row>
    <row r="2302" spans="1:28" x14ac:dyDescent="0.25">
      <c r="A2302" s="7">
        <v>53</v>
      </c>
      <c r="B2302" s="7" t="s">
        <v>171</v>
      </c>
      <c r="C2302" s="7" t="s">
        <v>102</v>
      </c>
      <c r="D2302" s="7" t="s">
        <v>22</v>
      </c>
      <c r="E2302" s="7" t="s">
        <v>36</v>
      </c>
      <c r="F2302" s="7" t="s">
        <v>100</v>
      </c>
      <c r="G2302" s="7">
        <v>36000</v>
      </c>
      <c r="H2302" s="7">
        <f t="shared" si="687"/>
        <v>33872.400000000001</v>
      </c>
      <c r="I2302" s="7">
        <f t="shared" si="684"/>
        <v>1033.2</v>
      </c>
      <c r="J2302" s="7">
        <f t="shared" si="685"/>
        <v>2555.9999999999995</v>
      </c>
      <c r="K2302" s="7">
        <f t="shared" si="686"/>
        <v>396.00000000000006</v>
      </c>
      <c r="L2302" s="7">
        <f t="shared" si="695"/>
        <v>1094.4000000000001</v>
      </c>
      <c r="M2302" s="7">
        <f t="shared" si="696"/>
        <v>2552.4</v>
      </c>
      <c r="N2302" s="7">
        <v>0</v>
      </c>
      <c r="O2302" s="7">
        <f t="shared" si="697"/>
        <v>7632</v>
      </c>
      <c r="P2302" s="7">
        <v>25</v>
      </c>
      <c r="Q2302" s="7">
        <v>0</v>
      </c>
      <c r="R2302" s="7">
        <v>910.01</v>
      </c>
      <c r="S2302" s="7">
        <v>0</v>
      </c>
      <c r="T2302" s="7">
        <v>100</v>
      </c>
      <c r="U2302" s="7">
        <f t="shared" si="688"/>
        <v>0</v>
      </c>
      <c r="V2302" s="7">
        <v>0</v>
      </c>
      <c r="W2302" s="7">
        <f t="shared" si="694"/>
        <v>1035.01</v>
      </c>
      <c r="X2302" s="7">
        <f t="shared" si="698"/>
        <v>2127.6000000000004</v>
      </c>
      <c r="Y2302" s="7">
        <f t="shared" si="692"/>
        <v>5108.3999999999996</v>
      </c>
      <c r="Z2302" s="7">
        <f t="shared" si="683"/>
        <v>32837.39</v>
      </c>
      <c r="AA2302" s="7" t="s">
        <v>617</v>
      </c>
      <c r="AB2302" s="7">
        <v>2022</v>
      </c>
    </row>
    <row r="2303" spans="1:28" x14ac:dyDescent="0.25">
      <c r="A2303" s="7">
        <v>54</v>
      </c>
      <c r="B2303" s="7" t="s">
        <v>172</v>
      </c>
      <c r="C2303" s="7" t="s">
        <v>102</v>
      </c>
      <c r="D2303" s="7" t="s">
        <v>6</v>
      </c>
      <c r="E2303" s="7" t="s">
        <v>26</v>
      </c>
      <c r="F2303" s="7" t="s">
        <v>100</v>
      </c>
      <c r="G2303" s="7">
        <v>46000</v>
      </c>
      <c r="H2303" s="7">
        <f t="shared" si="687"/>
        <v>43281.4</v>
      </c>
      <c r="I2303" s="7">
        <f t="shared" si="684"/>
        <v>1320.2</v>
      </c>
      <c r="J2303" s="7">
        <f t="shared" si="685"/>
        <v>3265.9999999999995</v>
      </c>
      <c r="K2303" s="7">
        <f t="shared" si="686"/>
        <v>506.00000000000006</v>
      </c>
      <c r="L2303" s="7">
        <f t="shared" si="695"/>
        <v>1398.4</v>
      </c>
      <c r="M2303" s="7">
        <f t="shared" si="696"/>
        <v>3261.4</v>
      </c>
      <c r="N2303" s="7">
        <v>0</v>
      </c>
      <c r="O2303" s="7">
        <f t="shared" si="697"/>
        <v>9752</v>
      </c>
      <c r="P2303" s="7">
        <v>25</v>
      </c>
      <c r="Q2303" s="7">
        <v>0</v>
      </c>
      <c r="R2303" s="7">
        <v>630.01</v>
      </c>
      <c r="S2303" s="7">
        <v>0</v>
      </c>
      <c r="T2303" s="7">
        <v>100</v>
      </c>
      <c r="U2303" s="7">
        <f t="shared" si="688"/>
        <v>1289.4598750000005</v>
      </c>
      <c r="V2303" s="7">
        <v>0</v>
      </c>
      <c r="W2303" s="7">
        <f t="shared" si="694"/>
        <v>2044.4698750000005</v>
      </c>
      <c r="X2303" s="7">
        <f t="shared" si="698"/>
        <v>2718.6000000000004</v>
      </c>
      <c r="Y2303" s="7">
        <f t="shared" si="692"/>
        <v>6527.4</v>
      </c>
      <c r="Z2303" s="7">
        <f t="shared" si="683"/>
        <v>41236.930124999999</v>
      </c>
      <c r="AA2303" s="7" t="s">
        <v>617</v>
      </c>
      <c r="AB2303" s="7">
        <v>2022</v>
      </c>
    </row>
    <row r="2304" spans="1:28" x14ac:dyDescent="0.25">
      <c r="A2304" s="7">
        <v>55</v>
      </c>
      <c r="B2304" s="7" t="s">
        <v>797</v>
      </c>
      <c r="C2304" s="7" t="s">
        <v>102</v>
      </c>
      <c r="D2304" s="7" t="s">
        <v>22</v>
      </c>
      <c r="E2304" s="7" t="s">
        <v>26</v>
      </c>
      <c r="F2304" s="7" t="s">
        <v>100</v>
      </c>
      <c r="G2304" s="7">
        <v>30000</v>
      </c>
      <c r="H2304" s="7">
        <f t="shared" si="687"/>
        <v>28226</v>
      </c>
      <c r="I2304" s="7">
        <f t="shared" si="684"/>
        <v>861</v>
      </c>
      <c r="J2304" s="7">
        <f t="shared" si="685"/>
        <v>2130</v>
      </c>
      <c r="K2304" s="7">
        <f t="shared" si="686"/>
        <v>330.00000000000006</v>
      </c>
      <c r="L2304" s="7">
        <f t="shared" si="695"/>
        <v>912</v>
      </c>
      <c r="M2304" s="7">
        <f t="shared" si="696"/>
        <v>2127</v>
      </c>
      <c r="N2304" s="7">
        <v>1</v>
      </c>
      <c r="O2304" s="7">
        <f t="shared" si="697"/>
        <v>6361</v>
      </c>
      <c r="P2304" s="7">
        <v>25</v>
      </c>
      <c r="Q2304" s="7">
        <v>0</v>
      </c>
      <c r="R2304" s="7">
        <v>0</v>
      </c>
      <c r="S2304" s="7">
        <v>0</v>
      </c>
      <c r="T2304" s="7">
        <v>100</v>
      </c>
      <c r="U2304" s="7">
        <f t="shared" si="688"/>
        <v>0</v>
      </c>
      <c r="V2304" s="7">
        <v>0</v>
      </c>
      <c r="W2304" s="7">
        <f t="shared" si="694"/>
        <v>125</v>
      </c>
      <c r="X2304" s="7">
        <f t="shared" si="698"/>
        <v>1774</v>
      </c>
      <c r="Y2304" s="7">
        <f t="shared" si="692"/>
        <v>4257</v>
      </c>
      <c r="Z2304" s="7">
        <f t="shared" si="683"/>
        <v>28101</v>
      </c>
      <c r="AA2304" s="7" t="s">
        <v>617</v>
      </c>
      <c r="AB2304" s="7">
        <v>2022</v>
      </c>
    </row>
    <row r="2305" spans="1:28" x14ac:dyDescent="0.25">
      <c r="A2305" s="7">
        <v>56</v>
      </c>
      <c r="B2305" s="7" t="s">
        <v>798</v>
      </c>
      <c r="C2305" s="7" t="s">
        <v>102</v>
      </c>
      <c r="D2305" s="7" t="s">
        <v>12</v>
      </c>
      <c r="E2305" s="7" t="s">
        <v>26</v>
      </c>
      <c r="F2305" s="7" t="s">
        <v>100</v>
      </c>
      <c r="G2305" s="7">
        <v>30000</v>
      </c>
      <c r="H2305" s="7">
        <f t="shared" si="687"/>
        <v>28225</v>
      </c>
      <c r="I2305" s="7">
        <f t="shared" si="684"/>
        <v>861</v>
      </c>
      <c r="J2305" s="7">
        <f t="shared" si="685"/>
        <v>2130</v>
      </c>
      <c r="K2305" s="7">
        <f t="shared" si="686"/>
        <v>330.00000000000006</v>
      </c>
      <c r="L2305" s="7">
        <f t="shared" si="695"/>
        <v>912</v>
      </c>
      <c r="M2305" s="7">
        <f t="shared" si="696"/>
        <v>2127</v>
      </c>
      <c r="N2305" s="7">
        <v>2</v>
      </c>
      <c r="O2305" s="7">
        <f t="shared" si="697"/>
        <v>6362</v>
      </c>
      <c r="P2305" s="7">
        <v>25</v>
      </c>
      <c r="Q2305" s="7">
        <v>0</v>
      </c>
      <c r="R2305" s="7">
        <v>0</v>
      </c>
      <c r="S2305" s="7">
        <v>0</v>
      </c>
      <c r="T2305" s="7">
        <v>100</v>
      </c>
      <c r="U2305" s="7">
        <f t="shared" si="688"/>
        <v>0</v>
      </c>
      <c r="V2305" s="7">
        <v>0</v>
      </c>
      <c r="W2305" s="7">
        <f t="shared" si="694"/>
        <v>125</v>
      </c>
      <c r="X2305" s="7">
        <f t="shared" si="698"/>
        <v>1775</v>
      </c>
      <c r="Y2305" s="7">
        <f t="shared" si="692"/>
        <v>4257</v>
      </c>
      <c r="Z2305" s="7">
        <f t="shared" si="683"/>
        <v>28100</v>
      </c>
      <c r="AA2305" s="7" t="s">
        <v>617</v>
      </c>
      <c r="AB2305" s="7">
        <v>2022</v>
      </c>
    </row>
    <row r="2306" spans="1:28" x14ac:dyDescent="0.25">
      <c r="A2306" s="7">
        <v>57</v>
      </c>
      <c r="B2306" s="7" t="s">
        <v>799</v>
      </c>
      <c r="C2306" s="7" t="s">
        <v>102</v>
      </c>
      <c r="D2306" s="7" t="s">
        <v>6</v>
      </c>
      <c r="E2306" s="7" t="s">
        <v>26</v>
      </c>
      <c r="F2306" s="7" t="s">
        <v>100</v>
      </c>
      <c r="G2306" s="7">
        <v>30000</v>
      </c>
      <c r="H2306" s="7">
        <f t="shared" si="687"/>
        <v>28224</v>
      </c>
      <c r="I2306" s="7">
        <f t="shared" si="684"/>
        <v>861</v>
      </c>
      <c r="J2306" s="7">
        <f t="shared" si="685"/>
        <v>2130</v>
      </c>
      <c r="K2306" s="7">
        <f t="shared" si="686"/>
        <v>330.00000000000006</v>
      </c>
      <c r="L2306" s="7">
        <f t="shared" si="695"/>
        <v>912</v>
      </c>
      <c r="M2306" s="7">
        <f t="shared" si="696"/>
        <v>2127</v>
      </c>
      <c r="N2306" s="7">
        <v>3</v>
      </c>
      <c r="O2306" s="7">
        <f t="shared" si="697"/>
        <v>6363</v>
      </c>
      <c r="P2306" s="7">
        <v>25</v>
      </c>
      <c r="Q2306" s="7">
        <v>0</v>
      </c>
      <c r="R2306" s="7">
        <v>0</v>
      </c>
      <c r="S2306" s="7">
        <v>0</v>
      </c>
      <c r="T2306" s="7">
        <v>100</v>
      </c>
      <c r="U2306" s="7">
        <f t="shared" si="688"/>
        <v>0</v>
      </c>
      <c r="V2306" s="7">
        <v>0</v>
      </c>
      <c r="W2306" s="7">
        <f t="shared" si="694"/>
        <v>125</v>
      </c>
      <c r="X2306" s="7">
        <f t="shared" si="698"/>
        <v>1776</v>
      </c>
      <c r="Y2306" s="7">
        <f t="shared" si="692"/>
        <v>4257</v>
      </c>
      <c r="Z2306" s="7">
        <f t="shared" si="683"/>
        <v>28099</v>
      </c>
      <c r="AA2306" s="7" t="s">
        <v>617</v>
      </c>
      <c r="AB2306" s="7">
        <v>2022</v>
      </c>
    </row>
    <row r="2307" spans="1:28" x14ac:dyDescent="0.25">
      <c r="A2307" s="7">
        <v>58</v>
      </c>
      <c r="B2307" s="7" t="s">
        <v>173</v>
      </c>
      <c r="C2307" s="7" t="s">
        <v>102</v>
      </c>
      <c r="D2307" s="7" t="s">
        <v>6</v>
      </c>
      <c r="E2307" s="7" t="s">
        <v>26</v>
      </c>
      <c r="F2307" s="7" t="s">
        <v>100</v>
      </c>
      <c r="G2307" s="7">
        <v>30000</v>
      </c>
      <c r="H2307" s="7">
        <f t="shared" si="687"/>
        <v>26876.880000000001</v>
      </c>
      <c r="I2307" s="7">
        <f t="shared" si="684"/>
        <v>861</v>
      </c>
      <c r="J2307" s="7">
        <f t="shared" si="685"/>
        <v>2130</v>
      </c>
      <c r="K2307" s="7">
        <f t="shared" si="686"/>
        <v>330.00000000000006</v>
      </c>
      <c r="L2307" s="7">
        <f t="shared" si="695"/>
        <v>912</v>
      </c>
      <c r="M2307" s="7">
        <f t="shared" si="696"/>
        <v>2127</v>
      </c>
      <c r="N2307" s="7">
        <v>1350.12</v>
      </c>
      <c r="O2307" s="7">
        <f t="shared" si="697"/>
        <v>7710.12</v>
      </c>
      <c r="P2307" s="7">
        <v>25</v>
      </c>
      <c r="Q2307" s="7">
        <v>0</v>
      </c>
      <c r="R2307" s="7">
        <v>0</v>
      </c>
      <c r="S2307" s="7">
        <v>0</v>
      </c>
      <c r="T2307" s="7">
        <v>100</v>
      </c>
      <c r="U2307" s="7">
        <f t="shared" si="688"/>
        <v>0</v>
      </c>
      <c r="V2307" s="7">
        <v>0</v>
      </c>
      <c r="W2307" s="7">
        <f t="shared" si="694"/>
        <v>125</v>
      </c>
      <c r="X2307" s="7">
        <f t="shared" si="698"/>
        <v>3123.12</v>
      </c>
      <c r="Y2307" s="7">
        <f t="shared" si="692"/>
        <v>4257</v>
      </c>
      <c r="Z2307" s="7">
        <f t="shared" si="683"/>
        <v>26751.88</v>
      </c>
      <c r="AA2307" s="7" t="s">
        <v>617</v>
      </c>
      <c r="AB2307" s="7">
        <v>2022</v>
      </c>
    </row>
    <row r="2308" spans="1:28" x14ac:dyDescent="0.25">
      <c r="A2308" s="7">
        <v>59</v>
      </c>
      <c r="B2308" s="7" t="s">
        <v>174</v>
      </c>
      <c r="C2308" s="7" t="s">
        <v>102</v>
      </c>
      <c r="D2308" s="7" t="s">
        <v>6</v>
      </c>
      <c r="E2308" s="7" t="s">
        <v>26</v>
      </c>
      <c r="F2308" s="7" t="s">
        <v>100</v>
      </c>
      <c r="G2308" s="7">
        <v>36000</v>
      </c>
      <c r="H2308" s="7">
        <f t="shared" si="687"/>
        <v>33872.400000000001</v>
      </c>
      <c r="I2308" s="7">
        <f t="shared" si="684"/>
        <v>1033.2</v>
      </c>
      <c r="J2308" s="7">
        <f t="shared" si="685"/>
        <v>2555.9999999999995</v>
      </c>
      <c r="K2308" s="7">
        <f t="shared" si="686"/>
        <v>396.00000000000006</v>
      </c>
      <c r="L2308" s="7">
        <f t="shared" si="695"/>
        <v>1094.4000000000001</v>
      </c>
      <c r="M2308" s="7">
        <f t="shared" si="696"/>
        <v>2552.4</v>
      </c>
      <c r="N2308" s="7">
        <v>0</v>
      </c>
      <c r="O2308" s="7">
        <f t="shared" si="697"/>
        <v>7632</v>
      </c>
      <c r="P2308" s="7">
        <v>25</v>
      </c>
      <c r="Q2308" s="7">
        <v>0</v>
      </c>
      <c r="R2308" s="7">
        <v>1050.01</v>
      </c>
      <c r="S2308" s="7">
        <v>0</v>
      </c>
      <c r="T2308" s="7">
        <v>100</v>
      </c>
      <c r="U2308" s="7">
        <f t="shared" si="688"/>
        <v>0</v>
      </c>
      <c r="V2308" s="7">
        <v>0</v>
      </c>
      <c r="W2308" s="7">
        <f t="shared" si="694"/>
        <v>1175.01</v>
      </c>
      <c r="X2308" s="7">
        <f t="shared" si="698"/>
        <v>2127.6000000000004</v>
      </c>
      <c r="Y2308" s="7">
        <f t="shared" si="692"/>
        <v>5108.3999999999996</v>
      </c>
      <c r="Z2308" s="7">
        <f t="shared" si="683"/>
        <v>32697.39</v>
      </c>
      <c r="AA2308" s="7" t="s">
        <v>617</v>
      </c>
      <c r="AB2308" s="7">
        <v>2022</v>
      </c>
    </row>
    <row r="2309" spans="1:28" x14ac:dyDescent="0.25">
      <c r="A2309" s="7">
        <v>60</v>
      </c>
      <c r="B2309" s="7" t="s">
        <v>176</v>
      </c>
      <c r="C2309" s="7" t="s">
        <v>102</v>
      </c>
      <c r="D2309" s="7" t="s">
        <v>6</v>
      </c>
      <c r="E2309" s="7" t="s">
        <v>26</v>
      </c>
      <c r="F2309" s="7" t="s">
        <v>100</v>
      </c>
      <c r="G2309" s="7">
        <v>36000</v>
      </c>
      <c r="H2309" s="7">
        <f t="shared" si="687"/>
        <v>33872.400000000001</v>
      </c>
      <c r="I2309" s="7">
        <f t="shared" si="684"/>
        <v>1033.2</v>
      </c>
      <c r="J2309" s="7">
        <f t="shared" si="685"/>
        <v>2555.9999999999995</v>
      </c>
      <c r="K2309" s="7">
        <f t="shared" si="686"/>
        <v>396.00000000000006</v>
      </c>
      <c r="L2309" s="7">
        <f t="shared" si="695"/>
        <v>1094.4000000000001</v>
      </c>
      <c r="M2309" s="7">
        <f t="shared" si="696"/>
        <v>2552.4</v>
      </c>
      <c r="N2309" s="7">
        <v>0</v>
      </c>
      <c r="O2309" s="7">
        <f t="shared" si="697"/>
        <v>7632</v>
      </c>
      <c r="P2309" s="7">
        <v>25</v>
      </c>
      <c r="Q2309" s="7">
        <v>0</v>
      </c>
      <c r="R2309" s="7">
        <v>420</v>
      </c>
      <c r="S2309" s="7">
        <v>0</v>
      </c>
      <c r="T2309" s="7">
        <v>100</v>
      </c>
      <c r="U2309" s="7">
        <f t="shared" si="688"/>
        <v>0</v>
      </c>
      <c r="V2309" s="7">
        <v>0</v>
      </c>
      <c r="W2309" s="7">
        <f t="shared" si="694"/>
        <v>545</v>
      </c>
      <c r="X2309" s="7">
        <f t="shared" si="698"/>
        <v>2127.6000000000004</v>
      </c>
      <c r="Y2309" s="7">
        <f t="shared" si="692"/>
        <v>5108.3999999999996</v>
      </c>
      <c r="Z2309" s="7">
        <f t="shared" si="683"/>
        <v>33327.4</v>
      </c>
      <c r="AA2309" s="7" t="s">
        <v>617</v>
      </c>
      <c r="AB2309" s="7">
        <v>2022</v>
      </c>
    </row>
    <row r="2310" spans="1:28" x14ac:dyDescent="0.25">
      <c r="A2310" s="7">
        <v>61</v>
      </c>
      <c r="B2310" s="7" t="s">
        <v>177</v>
      </c>
      <c r="C2310" s="7" t="s">
        <v>102</v>
      </c>
      <c r="D2310" s="7" t="s">
        <v>22</v>
      </c>
      <c r="E2310" s="7" t="s">
        <v>26</v>
      </c>
      <c r="F2310" s="7" t="s">
        <v>100</v>
      </c>
      <c r="G2310" s="7">
        <v>36000</v>
      </c>
      <c r="H2310" s="7">
        <f t="shared" si="687"/>
        <v>33872.400000000001</v>
      </c>
      <c r="I2310" s="7">
        <f t="shared" si="684"/>
        <v>1033.2</v>
      </c>
      <c r="J2310" s="7">
        <f t="shared" si="685"/>
        <v>2555.9999999999995</v>
      </c>
      <c r="K2310" s="7">
        <f t="shared" si="686"/>
        <v>396.00000000000006</v>
      </c>
      <c r="L2310" s="7">
        <f t="shared" si="695"/>
        <v>1094.4000000000001</v>
      </c>
      <c r="M2310" s="7">
        <f t="shared" si="696"/>
        <v>2552.4</v>
      </c>
      <c r="N2310" s="7">
        <v>0</v>
      </c>
      <c r="O2310" s="7">
        <f t="shared" si="697"/>
        <v>7632</v>
      </c>
      <c r="P2310" s="7">
        <v>25</v>
      </c>
      <c r="Q2310" s="7">
        <v>0</v>
      </c>
      <c r="R2310" s="7">
        <v>840.01</v>
      </c>
      <c r="S2310" s="7">
        <v>0</v>
      </c>
      <c r="T2310" s="7">
        <v>100</v>
      </c>
      <c r="U2310" s="7">
        <f t="shared" si="688"/>
        <v>0</v>
      </c>
      <c r="V2310" s="7">
        <v>0</v>
      </c>
      <c r="W2310" s="7">
        <f t="shared" si="694"/>
        <v>965.01</v>
      </c>
      <c r="X2310" s="7">
        <f t="shared" si="698"/>
        <v>2127.6000000000004</v>
      </c>
      <c r="Y2310" s="7">
        <f t="shared" si="692"/>
        <v>5108.3999999999996</v>
      </c>
      <c r="Z2310" s="7">
        <f t="shared" si="683"/>
        <v>32907.39</v>
      </c>
      <c r="AA2310" s="7" t="s">
        <v>617</v>
      </c>
      <c r="AB2310" s="7">
        <v>2022</v>
      </c>
    </row>
    <row r="2311" spans="1:28" x14ac:dyDescent="0.25">
      <c r="A2311" s="7">
        <v>62</v>
      </c>
      <c r="B2311" s="7" t="s">
        <v>178</v>
      </c>
      <c r="C2311" s="7" t="s">
        <v>103</v>
      </c>
      <c r="D2311" s="7" t="s">
        <v>6</v>
      </c>
      <c r="E2311" s="7" t="s">
        <v>32</v>
      </c>
      <c r="F2311" s="7" t="s">
        <v>100</v>
      </c>
      <c r="G2311" s="7">
        <v>20000</v>
      </c>
      <c r="H2311" s="7">
        <f t="shared" si="687"/>
        <v>18818</v>
      </c>
      <c r="I2311" s="7">
        <f t="shared" si="684"/>
        <v>574</v>
      </c>
      <c r="J2311" s="7">
        <f t="shared" si="685"/>
        <v>1419.9999999999998</v>
      </c>
      <c r="K2311" s="7">
        <f t="shared" si="686"/>
        <v>220.00000000000003</v>
      </c>
      <c r="L2311" s="7">
        <f t="shared" si="695"/>
        <v>608</v>
      </c>
      <c r="M2311" s="7">
        <f t="shared" si="696"/>
        <v>1418</v>
      </c>
      <c r="N2311" s="7">
        <v>0</v>
      </c>
      <c r="O2311" s="7">
        <f t="shared" si="697"/>
        <v>4240</v>
      </c>
      <c r="P2311" s="7">
        <v>25</v>
      </c>
      <c r="Q2311" s="7">
        <v>0</v>
      </c>
      <c r="R2311" s="7">
        <v>0</v>
      </c>
      <c r="S2311" s="7">
        <v>0</v>
      </c>
      <c r="T2311" s="7">
        <v>100</v>
      </c>
      <c r="U2311" s="7">
        <f t="shared" si="688"/>
        <v>0</v>
      </c>
      <c r="V2311" s="7">
        <v>0</v>
      </c>
      <c r="W2311" s="7">
        <f t="shared" si="694"/>
        <v>125</v>
      </c>
      <c r="X2311" s="7">
        <f t="shared" si="698"/>
        <v>1182</v>
      </c>
      <c r="Y2311" s="7">
        <f t="shared" si="692"/>
        <v>2838</v>
      </c>
      <c r="Z2311" s="7">
        <f t="shared" si="683"/>
        <v>18693</v>
      </c>
      <c r="AA2311" s="7" t="s">
        <v>617</v>
      </c>
      <c r="AB2311" s="7">
        <v>2022</v>
      </c>
    </row>
    <row r="2312" spans="1:28" x14ac:dyDescent="0.25">
      <c r="A2312" s="7">
        <v>63</v>
      </c>
      <c r="B2312" s="7" t="s">
        <v>179</v>
      </c>
      <c r="C2312" s="7" t="s">
        <v>103</v>
      </c>
      <c r="D2312" s="7" t="s">
        <v>800</v>
      </c>
      <c r="E2312" s="7" t="s">
        <v>32</v>
      </c>
      <c r="F2312" s="7" t="s">
        <v>100</v>
      </c>
      <c r="G2312" s="7">
        <v>30000</v>
      </c>
      <c r="H2312" s="7">
        <f t="shared" si="687"/>
        <v>28227</v>
      </c>
      <c r="I2312" s="7">
        <f t="shared" si="684"/>
        <v>861</v>
      </c>
      <c r="J2312" s="7">
        <f t="shared" si="685"/>
        <v>2130</v>
      </c>
      <c r="K2312" s="7">
        <f t="shared" si="686"/>
        <v>330.00000000000006</v>
      </c>
      <c r="L2312" s="7">
        <f t="shared" si="695"/>
        <v>912</v>
      </c>
      <c r="M2312" s="7">
        <f t="shared" si="696"/>
        <v>2127</v>
      </c>
      <c r="N2312" s="7">
        <v>0</v>
      </c>
      <c r="O2312" s="7">
        <f t="shared" si="697"/>
        <v>6360</v>
      </c>
      <c r="P2312" s="7">
        <v>25</v>
      </c>
      <c r="Q2312" s="7">
        <v>0</v>
      </c>
      <c r="R2312" s="7">
        <v>0</v>
      </c>
      <c r="S2312" s="7">
        <v>0</v>
      </c>
      <c r="T2312" s="7">
        <v>100</v>
      </c>
      <c r="U2312" s="7">
        <f t="shared" si="688"/>
        <v>0</v>
      </c>
      <c r="V2312" s="7">
        <v>0</v>
      </c>
      <c r="W2312" s="7">
        <f t="shared" si="694"/>
        <v>125</v>
      </c>
      <c r="X2312" s="7">
        <f t="shared" si="698"/>
        <v>1773</v>
      </c>
      <c r="Y2312" s="7">
        <f t="shared" si="692"/>
        <v>4257</v>
      </c>
      <c r="Z2312" s="7">
        <f t="shared" si="683"/>
        <v>28102</v>
      </c>
      <c r="AA2312" s="7" t="s">
        <v>617</v>
      </c>
      <c r="AB2312" s="7">
        <v>2022</v>
      </c>
    </row>
    <row r="2313" spans="1:28" x14ac:dyDescent="0.25">
      <c r="A2313" s="7">
        <v>64</v>
      </c>
      <c r="B2313" s="7" t="s">
        <v>180</v>
      </c>
      <c r="C2313" s="7" t="s">
        <v>103</v>
      </c>
      <c r="D2313" s="7" t="s">
        <v>22</v>
      </c>
      <c r="E2313" s="7" t="s">
        <v>32</v>
      </c>
      <c r="F2313" s="7" t="s">
        <v>100</v>
      </c>
      <c r="G2313" s="7">
        <v>36000</v>
      </c>
      <c r="H2313" s="7">
        <f t="shared" si="687"/>
        <v>32522.28</v>
      </c>
      <c r="I2313" s="7">
        <f t="shared" si="684"/>
        <v>1033.2</v>
      </c>
      <c r="J2313" s="7">
        <f t="shared" si="685"/>
        <v>2555.9999999999995</v>
      </c>
      <c r="K2313" s="7">
        <f t="shared" si="686"/>
        <v>396.00000000000006</v>
      </c>
      <c r="L2313" s="7">
        <f t="shared" si="695"/>
        <v>1094.4000000000001</v>
      </c>
      <c r="M2313" s="7">
        <f t="shared" si="696"/>
        <v>2552.4</v>
      </c>
      <c r="N2313" s="7">
        <v>1350.12</v>
      </c>
      <c r="O2313" s="7">
        <f t="shared" si="697"/>
        <v>8982.119999999999</v>
      </c>
      <c r="P2313" s="7">
        <v>25</v>
      </c>
      <c r="Q2313" s="7">
        <v>0</v>
      </c>
      <c r="R2313" s="7">
        <v>0</v>
      </c>
      <c r="S2313" s="7">
        <v>0</v>
      </c>
      <c r="T2313" s="7">
        <v>100</v>
      </c>
      <c r="U2313" s="7">
        <f t="shared" si="688"/>
        <v>0</v>
      </c>
      <c r="V2313" s="7">
        <v>0</v>
      </c>
      <c r="W2313" s="7">
        <f t="shared" si="694"/>
        <v>125</v>
      </c>
      <c r="X2313" s="7">
        <f t="shared" si="698"/>
        <v>3477.7200000000003</v>
      </c>
      <c r="Y2313" s="7">
        <f t="shared" si="692"/>
        <v>5108.3999999999996</v>
      </c>
      <c r="Z2313" s="7">
        <f t="shared" si="683"/>
        <v>32397.279999999999</v>
      </c>
      <c r="AA2313" s="7" t="s">
        <v>617</v>
      </c>
      <c r="AB2313" s="7">
        <v>2022</v>
      </c>
    </row>
    <row r="2314" spans="1:28" x14ac:dyDescent="0.25">
      <c r="A2314" s="7">
        <v>65</v>
      </c>
      <c r="B2314" s="7" t="s">
        <v>181</v>
      </c>
      <c r="C2314" s="7" t="s">
        <v>103</v>
      </c>
      <c r="D2314" s="7" t="s">
        <v>6</v>
      </c>
      <c r="E2314" s="7" t="s">
        <v>52</v>
      </c>
      <c r="F2314" s="7" t="s">
        <v>100</v>
      </c>
      <c r="G2314" s="7">
        <v>36000</v>
      </c>
      <c r="H2314" s="7">
        <f t="shared" si="687"/>
        <v>33872.400000000001</v>
      </c>
      <c r="I2314" s="7">
        <f t="shared" si="684"/>
        <v>1033.2</v>
      </c>
      <c r="J2314" s="7">
        <f t="shared" si="685"/>
        <v>2555.9999999999995</v>
      </c>
      <c r="K2314" s="7">
        <f t="shared" si="686"/>
        <v>396.00000000000006</v>
      </c>
      <c r="L2314" s="7">
        <f t="shared" si="695"/>
        <v>1094.4000000000001</v>
      </c>
      <c r="M2314" s="7">
        <f t="shared" si="696"/>
        <v>2552.4</v>
      </c>
      <c r="N2314" s="7">
        <v>0</v>
      </c>
      <c r="O2314" s="7">
        <f t="shared" si="697"/>
        <v>7632</v>
      </c>
      <c r="P2314" s="7">
        <v>25</v>
      </c>
      <c r="Q2314" s="7">
        <v>0</v>
      </c>
      <c r="R2314" s="7">
        <v>630.01</v>
      </c>
      <c r="S2314" s="7">
        <v>0</v>
      </c>
      <c r="T2314" s="7">
        <v>100</v>
      </c>
      <c r="U2314" s="7">
        <f t="shared" si="688"/>
        <v>0</v>
      </c>
      <c r="V2314" s="7">
        <v>0</v>
      </c>
      <c r="W2314" s="7">
        <f t="shared" si="694"/>
        <v>755.01</v>
      </c>
      <c r="X2314" s="7">
        <f t="shared" si="698"/>
        <v>2127.6000000000004</v>
      </c>
      <c r="Y2314" s="7">
        <f t="shared" si="692"/>
        <v>5108.3999999999996</v>
      </c>
      <c r="Z2314" s="7">
        <f t="shared" ref="Z2314:Z2377" si="699">+G2314-(W2314+X2314)</f>
        <v>33117.39</v>
      </c>
      <c r="AA2314" s="7" t="s">
        <v>617</v>
      </c>
      <c r="AB2314" s="7">
        <v>2022</v>
      </c>
    </row>
    <row r="2315" spans="1:28" x14ac:dyDescent="0.25">
      <c r="A2315" s="7">
        <v>66</v>
      </c>
      <c r="B2315" s="7" t="s">
        <v>182</v>
      </c>
      <c r="C2315" s="7" t="s">
        <v>103</v>
      </c>
      <c r="D2315" s="7" t="s">
        <v>94</v>
      </c>
      <c r="E2315" s="7" t="s">
        <v>52</v>
      </c>
      <c r="F2315" s="7" t="s">
        <v>100</v>
      </c>
      <c r="G2315" s="7">
        <v>20000</v>
      </c>
      <c r="H2315" s="7">
        <f t="shared" si="687"/>
        <v>18818</v>
      </c>
      <c r="I2315" s="7">
        <f t="shared" ref="I2315:I2335" si="700">IF(G2315&lt;=312000,G2315*2.87%,9334.68)</f>
        <v>574</v>
      </c>
      <c r="J2315" s="7">
        <f t="shared" ref="J2315:J2335" si="701">IF(G2315&lt;=312000,G2315*7.1%,23092.75)</f>
        <v>1419.9999999999998</v>
      </c>
      <c r="K2315" s="7">
        <f t="shared" ref="K2315:K2335" si="702">IF(G2315&lt;=62400,G2315*1.1%,715.55)</f>
        <v>220.00000000000003</v>
      </c>
      <c r="L2315" s="7">
        <f t="shared" si="695"/>
        <v>608</v>
      </c>
      <c r="M2315" s="7">
        <f t="shared" si="696"/>
        <v>1418</v>
      </c>
      <c r="N2315" s="7">
        <v>0</v>
      </c>
      <c r="O2315" s="7">
        <f t="shared" si="697"/>
        <v>4240</v>
      </c>
      <c r="P2315" s="7">
        <v>25</v>
      </c>
      <c r="Q2315" s="7">
        <v>0</v>
      </c>
      <c r="R2315" s="7">
        <v>0</v>
      </c>
      <c r="S2315" s="7">
        <v>0</v>
      </c>
      <c r="T2315" s="7">
        <v>100</v>
      </c>
      <c r="U2315" s="7">
        <f t="shared" si="688"/>
        <v>0</v>
      </c>
      <c r="V2315" s="7">
        <v>0</v>
      </c>
      <c r="W2315" s="7">
        <f t="shared" si="694"/>
        <v>125</v>
      </c>
      <c r="X2315" s="7">
        <v>1182</v>
      </c>
      <c r="Y2315" s="7">
        <f t="shared" si="692"/>
        <v>2838</v>
      </c>
      <c r="Z2315" s="7">
        <f t="shared" si="699"/>
        <v>18693</v>
      </c>
      <c r="AA2315" s="7" t="s">
        <v>617</v>
      </c>
      <c r="AB2315" s="7">
        <v>2022</v>
      </c>
    </row>
    <row r="2316" spans="1:28" x14ac:dyDescent="0.25">
      <c r="A2316" s="7">
        <v>67</v>
      </c>
      <c r="B2316" s="7" t="s">
        <v>183</v>
      </c>
      <c r="C2316" s="7" t="s">
        <v>103</v>
      </c>
      <c r="D2316" s="7" t="s">
        <v>22</v>
      </c>
      <c r="E2316" s="7" t="s">
        <v>52</v>
      </c>
      <c r="F2316" s="7" t="s">
        <v>100</v>
      </c>
      <c r="G2316" s="7">
        <v>36000</v>
      </c>
      <c r="H2316" s="7">
        <f t="shared" ref="H2316:H2379" si="703">+G2316-(I2316+L2316+N2316)</f>
        <v>33872.400000000001</v>
      </c>
      <c r="I2316" s="7">
        <f t="shared" si="700"/>
        <v>1033.2</v>
      </c>
      <c r="J2316" s="7">
        <f t="shared" si="701"/>
        <v>2555.9999999999995</v>
      </c>
      <c r="K2316" s="7">
        <f t="shared" si="702"/>
        <v>396.00000000000006</v>
      </c>
      <c r="L2316" s="7">
        <f t="shared" si="695"/>
        <v>1094.4000000000001</v>
      </c>
      <c r="M2316" s="7">
        <f t="shared" si="696"/>
        <v>2552.4</v>
      </c>
      <c r="N2316" s="7">
        <v>0</v>
      </c>
      <c r="O2316" s="7">
        <f t="shared" si="697"/>
        <v>7632</v>
      </c>
      <c r="P2316" s="7">
        <v>25</v>
      </c>
      <c r="Q2316" s="7">
        <v>0</v>
      </c>
      <c r="R2316" s="7">
        <v>1330.01</v>
      </c>
      <c r="S2316" s="7">
        <v>1270</v>
      </c>
      <c r="T2316" s="7">
        <v>100</v>
      </c>
      <c r="U2316" s="7">
        <f t="shared" si="688"/>
        <v>0</v>
      </c>
      <c r="V2316" s="7">
        <v>0</v>
      </c>
      <c r="W2316" s="7">
        <f t="shared" si="694"/>
        <v>2725.01</v>
      </c>
      <c r="X2316" s="7">
        <f t="shared" ref="X2316:X2323" si="704">+I2316+L2316+N2316</f>
        <v>2127.6000000000004</v>
      </c>
      <c r="Y2316" s="7">
        <f t="shared" si="692"/>
        <v>5108.3999999999996</v>
      </c>
      <c r="Z2316" s="7">
        <f t="shared" si="699"/>
        <v>31147.39</v>
      </c>
      <c r="AA2316" s="7" t="s">
        <v>617</v>
      </c>
      <c r="AB2316" s="7">
        <v>2022</v>
      </c>
    </row>
    <row r="2317" spans="1:28" x14ac:dyDescent="0.25">
      <c r="A2317" s="7">
        <v>68</v>
      </c>
      <c r="B2317" s="7" t="s">
        <v>185</v>
      </c>
      <c r="C2317" s="7" t="s">
        <v>103</v>
      </c>
      <c r="D2317" s="7" t="s">
        <v>22</v>
      </c>
      <c r="E2317" s="7" t="s">
        <v>789</v>
      </c>
      <c r="F2317" s="7" t="s">
        <v>100</v>
      </c>
      <c r="G2317" s="7">
        <v>46000</v>
      </c>
      <c r="H2317" s="7">
        <f t="shared" si="703"/>
        <v>43281.4</v>
      </c>
      <c r="I2317" s="7">
        <f t="shared" si="700"/>
        <v>1320.2</v>
      </c>
      <c r="J2317" s="7">
        <f t="shared" si="701"/>
        <v>3265.9999999999995</v>
      </c>
      <c r="K2317" s="7">
        <f t="shared" si="702"/>
        <v>506.00000000000006</v>
      </c>
      <c r="L2317" s="7">
        <f t="shared" si="695"/>
        <v>1398.4</v>
      </c>
      <c r="M2317" s="7">
        <f t="shared" si="696"/>
        <v>3261.4</v>
      </c>
      <c r="N2317" s="7">
        <v>0</v>
      </c>
      <c r="O2317" s="7">
        <f t="shared" si="697"/>
        <v>9752</v>
      </c>
      <c r="P2317" s="7">
        <v>25</v>
      </c>
      <c r="Q2317" s="7">
        <v>200</v>
      </c>
      <c r="R2317" s="7">
        <v>0</v>
      </c>
      <c r="S2317" s="7">
        <v>0</v>
      </c>
      <c r="T2317" s="7">
        <v>100</v>
      </c>
      <c r="U2317" s="7">
        <f t="shared" si="688"/>
        <v>1289.4598750000005</v>
      </c>
      <c r="V2317" s="7">
        <v>0</v>
      </c>
      <c r="W2317" s="7">
        <f t="shared" si="694"/>
        <v>1614.4598750000005</v>
      </c>
      <c r="X2317" s="7">
        <f t="shared" si="704"/>
        <v>2718.6000000000004</v>
      </c>
      <c r="Y2317" s="7">
        <f t="shared" si="692"/>
        <v>6527.4</v>
      </c>
      <c r="Z2317" s="7">
        <f t="shared" si="699"/>
        <v>41666.940125000001</v>
      </c>
      <c r="AA2317" s="7" t="s">
        <v>617</v>
      </c>
      <c r="AB2317" s="7">
        <v>2022</v>
      </c>
    </row>
    <row r="2318" spans="1:28" x14ac:dyDescent="0.25">
      <c r="A2318" s="7">
        <v>69</v>
      </c>
      <c r="B2318" s="7" t="s">
        <v>186</v>
      </c>
      <c r="C2318" s="7" t="s">
        <v>102</v>
      </c>
      <c r="D2318" s="7" t="s">
        <v>17</v>
      </c>
      <c r="E2318" s="7" t="s">
        <v>42</v>
      </c>
      <c r="F2318" s="7" t="s">
        <v>100</v>
      </c>
      <c r="G2318" s="7">
        <v>36000</v>
      </c>
      <c r="H2318" s="7">
        <f t="shared" si="703"/>
        <v>33872.400000000001</v>
      </c>
      <c r="I2318" s="7">
        <f t="shared" si="700"/>
        <v>1033.2</v>
      </c>
      <c r="J2318" s="7">
        <f t="shared" si="701"/>
        <v>2555.9999999999995</v>
      </c>
      <c r="K2318" s="7">
        <f t="shared" si="702"/>
        <v>396.00000000000006</v>
      </c>
      <c r="L2318" s="7">
        <f t="shared" si="695"/>
        <v>1094.4000000000001</v>
      </c>
      <c r="M2318" s="7">
        <f t="shared" si="696"/>
        <v>2552.4</v>
      </c>
      <c r="N2318" s="7">
        <v>0</v>
      </c>
      <c r="O2318" s="7">
        <f t="shared" si="697"/>
        <v>7632</v>
      </c>
      <c r="P2318" s="7">
        <v>25</v>
      </c>
      <c r="Q2318" s="7">
        <v>0</v>
      </c>
      <c r="R2318" s="7">
        <v>770.01</v>
      </c>
      <c r="S2318" s="7">
        <v>0</v>
      </c>
      <c r="T2318" s="7">
        <v>100</v>
      </c>
      <c r="U2318" s="7">
        <f t="shared" si="688"/>
        <v>0</v>
      </c>
      <c r="V2318" s="7">
        <v>0</v>
      </c>
      <c r="W2318" s="7">
        <f t="shared" si="694"/>
        <v>895.01</v>
      </c>
      <c r="X2318" s="7">
        <f t="shared" si="704"/>
        <v>2127.6000000000004</v>
      </c>
      <c r="Y2318" s="7">
        <f t="shared" si="692"/>
        <v>5108.3999999999996</v>
      </c>
      <c r="Z2318" s="7">
        <f t="shared" si="699"/>
        <v>32977.39</v>
      </c>
      <c r="AA2318" s="7" t="s">
        <v>617</v>
      </c>
      <c r="AB2318" s="7">
        <v>2022</v>
      </c>
    </row>
    <row r="2319" spans="1:28" x14ac:dyDescent="0.25">
      <c r="A2319" s="7">
        <v>70</v>
      </c>
      <c r="B2319" s="7" t="s">
        <v>187</v>
      </c>
      <c r="C2319" s="7" t="s">
        <v>103</v>
      </c>
      <c r="D2319" s="7" t="s">
        <v>793</v>
      </c>
      <c r="E2319" s="7" t="s">
        <v>59</v>
      </c>
      <c r="F2319" s="7" t="s">
        <v>100</v>
      </c>
      <c r="G2319" s="7">
        <v>30000</v>
      </c>
      <c r="H2319" s="7">
        <f t="shared" si="703"/>
        <v>28227</v>
      </c>
      <c r="I2319" s="7">
        <f t="shared" si="700"/>
        <v>861</v>
      </c>
      <c r="J2319" s="7">
        <f t="shared" si="701"/>
        <v>2130</v>
      </c>
      <c r="K2319" s="7">
        <f t="shared" si="702"/>
        <v>330.00000000000006</v>
      </c>
      <c r="L2319" s="7">
        <f t="shared" si="695"/>
        <v>912</v>
      </c>
      <c r="M2319" s="7">
        <f t="shared" si="696"/>
        <v>2127</v>
      </c>
      <c r="N2319" s="7">
        <v>0</v>
      </c>
      <c r="O2319" s="7">
        <f t="shared" si="697"/>
        <v>6360</v>
      </c>
      <c r="P2319" s="7">
        <v>25</v>
      </c>
      <c r="Q2319" s="7">
        <v>0</v>
      </c>
      <c r="R2319" s="7">
        <v>0</v>
      </c>
      <c r="S2319" s="7">
        <v>0</v>
      </c>
      <c r="T2319" s="7">
        <v>100</v>
      </c>
      <c r="U2319" s="7">
        <f t="shared" ref="U2319:U2382" si="705">IF((H2319*12)&gt;867123.01,(79776+(((H2319*12)-867123.01)*0.25))/12,IF((H2319*12)&gt;624329.01,(31216+(((H2319*12)-624329.01)*0.2))/12,IF((H2319*12)&gt;416220.01,(((H2319*12)-416220.01)*0.15)/12,0)))</f>
        <v>0</v>
      </c>
      <c r="V2319" s="7">
        <v>0</v>
      </c>
      <c r="W2319" s="7">
        <f t="shared" si="694"/>
        <v>125</v>
      </c>
      <c r="X2319" s="7">
        <f t="shared" si="704"/>
        <v>1773</v>
      </c>
      <c r="Y2319" s="7">
        <f t="shared" si="692"/>
        <v>4257</v>
      </c>
      <c r="Z2319" s="7">
        <f t="shared" si="699"/>
        <v>28102</v>
      </c>
      <c r="AA2319" s="7" t="s">
        <v>617</v>
      </c>
      <c r="AB2319" s="7">
        <v>2022</v>
      </c>
    </row>
    <row r="2320" spans="1:28" x14ac:dyDescent="0.25">
      <c r="A2320" s="7">
        <v>71</v>
      </c>
      <c r="B2320" s="7" t="s">
        <v>188</v>
      </c>
      <c r="C2320" s="7" t="s">
        <v>102</v>
      </c>
      <c r="D2320" s="7" t="s">
        <v>10</v>
      </c>
      <c r="E2320" s="7" t="s">
        <v>33</v>
      </c>
      <c r="F2320" s="7" t="s">
        <v>100</v>
      </c>
      <c r="G2320" s="7">
        <v>36000</v>
      </c>
      <c r="H2320" s="7">
        <f t="shared" si="703"/>
        <v>31172.16</v>
      </c>
      <c r="I2320" s="7">
        <f t="shared" si="700"/>
        <v>1033.2</v>
      </c>
      <c r="J2320" s="7">
        <f t="shared" si="701"/>
        <v>2555.9999999999995</v>
      </c>
      <c r="K2320" s="7">
        <f t="shared" si="702"/>
        <v>396.00000000000006</v>
      </c>
      <c r="L2320" s="7">
        <f t="shared" si="695"/>
        <v>1094.4000000000001</v>
      </c>
      <c r="M2320" s="7">
        <f t="shared" si="696"/>
        <v>2552.4</v>
      </c>
      <c r="N2320" s="7">
        <f>1350.12*2</f>
        <v>2700.24</v>
      </c>
      <c r="O2320" s="7">
        <f t="shared" si="697"/>
        <v>10332.24</v>
      </c>
      <c r="P2320" s="7">
        <v>25</v>
      </c>
      <c r="Q2320" s="7">
        <v>0</v>
      </c>
      <c r="R2320" s="7">
        <v>1260.01</v>
      </c>
      <c r="S2320" s="7">
        <v>0</v>
      </c>
      <c r="T2320" s="7">
        <v>100</v>
      </c>
      <c r="U2320" s="7">
        <f t="shared" si="705"/>
        <v>0</v>
      </c>
      <c r="V2320" s="7">
        <v>0</v>
      </c>
      <c r="W2320" s="7">
        <f t="shared" si="694"/>
        <v>1385.01</v>
      </c>
      <c r="X2320" s="7">
        <f t="shared" si="704"/>
        <v>4827.84</v>
      </c>
      <c r="Y2320" s="7">
        <f t="shared" si="692"/>
        <v>5108.3999999999996</v>
      </c>
      <c r="Z2320" s="7">
        <f t="shared" si="699"/>
        <v>29787.15</v>
      </c>
      <c r="AA2320" s="7" t="s">
        <v>617</v>
      </c>
      <c r="AB2320" s="7">
        <v>2022</v>
      </c>
    </row>
    <row r="2321" spans="1:28" x14ac:dyDescent="0.25">
      <c r="A2321" s="7">
        <v>72</v>
      </c>
      <c r="B2321" s="7" t="s">
        <v>190</v>
      </c>
      <c r="C2321" s="7" t="s">
        <v>102</v>
      </c>
      <c r="D2321" s="7" t="s">
        <v>801</v>
      </c>
      <c r="E2321" s="7" t="s">
        <v>38</v>
      </c>
      <c r="F2321" s="7" t="s">
        <v>100</v>
      </c>
      <c r="G2321" s="7">
        <v>36000</v>
      </c>
      <c r="H2321" s="7">
        <f t="shared" si="703"/>
        <v>33872.400000000001</v>
      </c>
      <c r="I2321" s="7">
        <f t="shared" si="700"/>
        <v>1033.2</v>
      </c>
      <c r="J2321" s="7">
        <f t="shared" si="701"/>
        <v>2555.9999999999995</v>
      </c>
      <c r="K2321" s="7">
        <f t="shared" si="702"/>
        <v>396.00000000000006</v>
      </c>
      <c r="L2321" s="7">
        <f t="shared" si="695"/>
        <v>1094.4000000000001</v>
      </c>
      <c r="M2321" s="7">
        <f t="shared" si="696"/>
        <v>2552.4</v>
      </c>
      <c r="N2321" s="7">
        <v>0</v>
      </c>
      <c r="O2321" s="7">
        <f t="shared" si="697"/>
        <v>7632</v>
      </c>
      <c r="P2321" s="7">
        <v>25</v>
      </c>
      <c r="Q2321" s="7">
        <v>6490.89</v>
      </c>
      <c r="R2321" s="7">
        <v>1330.01</v>
      </c>
      <c r="S2321" s="7">
        <v>0</v>
      </c>
      <c r="T2321" s="7">
        <v>100</v>
      </c>
      <c r="U2321" s="7">
        <f t="shared" si="705"/>
        <v>0</v>
      </c>
      <c r="V2321" s="7">
        <v>0</v>
      </c>
      <c r="W2321" s="7">
        <f t="shared" si="694"/>
        <v>7945.9000000000005</v>
      </c>
      <c r="X2321" s="7">
        <f t="shared" si="704"/>
        <v>2127.6000000000004</v>
      </c>
      <c r="Y2321" s="7">
        <f t="shared" si="692"/>
        <v>5108.3999999999996</v>
      </c>
      <c r="Z2321" s="7">
        <f t="shared" si="699"/>
        <v>25926.5</v>
      </c>
      <c r="AA2321" s="7" t="s">
        <v>617</v>
      </c>
      <c r="AB2321" s="7">
        <v>2022</v>
      </c>
    </row>
    <row r="2322" spans="1:28" x14ac:dyDescent="0.25">
      <c r="A2322" s="7">
        <v>73</v>
      </c>
      <c r="B2322" s="7" t="s">
        <v>802</v>
      </c>
      <c r="C2322" s="7" t="s">
        <v>103</v>
      </c>
      <c r="D2322" s="7" t="s">
        <v>22</v>
      </c>
      <c r="E2322" s="7" t="s">
        <v>54</v>
      </c>
      <c r="F2322" s="7" t="s">
        <v>100</v>
      </c>
      <c r="G2322" s="7">
        <v>36000</v>
      </c>
      <c r="H2322" s="7">
        <f t="shared" si="703"/>
        <v>33872.400000000001</v>
      </c>
      <c r="I2322" s="7">
        <f t="shared" si="700"/>
        <v>1033.2</v>
      </c>
      <c r="J2322" s="7">
        <f t="shared" si="701"/>
        <v>2555.9999999999995</v>
      </c>
      <c r="K2322" s="7">
        <f t="shared" si="702"/>
        <v>396.00000000000006</v>
      </c>
      <c r="L2322" s="7">
        <f t="shared" si="695"/>
        <v>1094.4000000000001</v>
      </c>
      <c r="M2322" s="7">
        <f t="shared" si="696"/>
        <v>2552.4</v>
      </c>
      <c r="N2322" s="7">
        <v>0</v>
      </c>
      <c r="O2322" s="7">
        <f t="shared" si="697"/>
        <v>7632</v>
      </c>
      <c r="P2322" s="7">
        <v>25</v>
      </c>
      <c r="Q2322" s="7">
        <v>6490.89</v>
      </c>
      <c r="R2322" s="7">
        <v>0</v>
      </c>
      <c r="S2322" s="7">
        <v>0</v>
      </c>
      <c r="T2322" s="7">
        <v>100</v>
      </c>
      <c r="U2322" s="7">
        <f t="shared" si="705"/>
        <v>0</v>
      </c>
      <c r="V2322" s="7">
        <v>0</v>
      </c>
      <c r="W2322" s="7">
        <f t="shared" si="694"/>
        <v>6615.89</v>
      </c>
      <c r="X2322" s="7">
        <f t="shared" si="704"/>
        <v>2127.6000000000004</v>
      </c>
      <c r="Y2322" s="7">
        <f t="shared" si="692"/>
        <v>5108.3999999999996</v>
      </c>
      <c r="Z2322" s="7">
        <f t="shared" si="699"/>
        <v>27256.51</v>
      </c>
      <c r="AA2322" s="7" t="s">
        <v>617</v>
      </c>
      <c r="AB2322" s="7">
        <v>2022</v>
      </c>
    </row>
    <row r="2323" spans="1:28" x14ac:dyDescent="0.25">
      <c r="A2323" s="7">
        <v>74</v>
      </c>
      <c r="B2323" s="7" t="s">
        <v>193</v>
      </c>
      <c r="C2323" s="7" t="s">
        <v>103</v>
      </c>
      <c r="D2323" s="7" t="s">
        <v>22</v>
      </c>
      <c r="E2323" s="7" t="s">
        <v>54</v>
      </c>
      <c r="F2323" s="7" t="s">
        <v>100</v>
      </c>
      <c r="G2323" s="7">
        <v>30000</v>
      </c>
      <c r="H2323" s="7">
        <f t="shared" si="703"/>
        <v>26876.880000000001</v>
      </c>
      <c r="I2323" s="7">
        <f t="shared" si="700"/>
        <v>861</v>
      </c>
      <c r="J2323" s="7">
        <f t="shared" si="701"/>
        <v>2130</v>
      </c>
      <c r="K2323" s="7">
        <f t="shared" si="702"/>
        <v>330.00000000000006</v>
      </c>
      <c r="L2323" s="7">
        <f t="shared" si="695"/>
        <v>912</v>
      </c>
      <c r="M2323" s="7">
        <f t="shared" si="696"/>
        <v>2127</v>
      </c>
      <c r="N2323" s="7">
        <v>1350.12</v>
      </c>
      <c r="O2323" s="7">
        <f t="shared" si="697"/>
        <v>7710.12</v>
      </c>
      <c r="P2323" s="7">
        <v>25</v>
      </c>
      <c r="Q2323" s="7">
        <v>200</v>
      </c>
      <c r="R2323" s="7">
        <v>0</v>
      </c>
      <c r="S2323" s="7">
        <v>0</v>
      </c>
      <c r="T2323" s="7">
        <v>100</v>
      </c>
      <c r="U2323" s="7">
        <f t="shared" si="705"/>
        <v>0</v>
      </c>
      <c r="V2323" s="7">
        <v>0</v>
      </c>
      <c r="W2323" s="7">
        <f t="shared" si="694"/>
        <v>325</v>
      </c>
      <c r="X2323" s="7">
        <f t="shared" si="704"/>
        <v>3123.12</v>
      </c>
      <c r="Y2323" s="7">
        <f t="shared" si="692"/>
        <v>4257</v>
      </c>
      <c r="Z2323" s="7">
        <f t="shared" si="699"/>
        <v>26551.88</v>
      </c>
      <c r="AA2323" s="7" t="s">
        <v>617</v>
      </c>
      <c r="AB2323" s="7">
        <v>2022</v>
      </c>
    </row>
    <row r="2324" spans="1:28" x14ac:dyDescent="0.25">
      <c r="A2324" s="7">
        <v>75</v>
      </c>
      <c r="B2324" s="7" t="s">
        <v>197</v>
      </c>
      <c r="C2324" s="7" t="s">
        <v>103</v>
      </c>
      <c r="D2324" s="7" t="s">
        <v>94</v>
      </c>
      <c r="E2324" s="7" t="s">
        <v>54</v>
      </c>
      <c r="F2324" s="7" t="s">
        <v>100</v>
      </c>
      <c r="G2324" s="7">
        <v>20000</v>
      </c>
      <c r="H2324" s="7">
        <f t="shared" si="703"/>
        <v>18818</v>
      </c>
      <c r="I2324" s="7">
        <f t="shared" si="700"/>
        <v>574</v>
      </c>
      <c r="J2324" s="7">
        <f t="shared" si="701"/>
        <v>1419.9999999999998</v>
      </c>
      <c r="K2324" s="7">
        <f t="shared" si="702"/>
        <v>220.00000000000003</v>
      </c>
      <c r="L2324" s="7">
        <f t="shared" si="695"/>
        <v>608</v>
      </c>
      <c r="M2324" s="7">
        <f t="shared" si="696"/>
        <v>1418</v>
      </c>
      <c r="N2324" s="7">
        <v>0</v>
      </c>
      <c r="O2324" s="7">
        <f t="shared" si="697"/>
        <v>4240</v>
      </c>
      <c r="P2324" s="7">
        <v>25</v>
      </c>
      <c r="Q2324" s="7">
        <v>0</v>
      </c>
      <c r="R2324" s="7">
        <v>0</v>
      </c>
      <c r="S2324" s="7">
        <v>0</v>
      </c>
      <c r="T2324" s="7">
        <v>100</v>
      </c>
      <c r="U2324" s="7">
        <f t="shared" si="705"/>
        <v>0</v>
      </c>
      <c r="V2324" s="7">
        <v>0</v>
      </c>
      <c r="W2324" s="7">
        <f t="shared" si="694"/>
        <v>125</v>
      </c>
      <c r="X2324" s="7">
        <v>1182</v>
      </c>
      <c r="Y2324" s="7">
        <f t="shared" si="692"/>
        <v>2838</v>
      </c>
      <c r="Z2324" s="7">
        <f t="shared" si="699"/>
        <v>18693</v>
      </c>
      <c r="AA2324" s="7" t="s">
        <v>617</v>
      </c>
      <c r="AB2324" s="7">
        <v>2022</v>
      </c>
    </row>
    <row r="2325" spans="1:28" x14ac:dyDescent="0.25">
      <c r="A2325" s="7">
        <v>76</v>
      </c>
      <c r="B2325" s="7" t="s">
        <v>198</v>
      </c>
      <c r="C2325" s="7" t="s">
        <v>103</v>
      </c>
      <c r="D2325" s="7" t="s">
        <v>22</v>
      </c>
      <c r="E2325" s="7" t="s">
        <v>54</v>
      </c>
      <c r="F2325" s="7" t="s">
        <v>100</v>
      </c>
      <c r="G2325" s="7">
        <v>30000</v>
      </c>
      <c r="H2325" s="7">
        <f t="shared" si="703"/>
        <v>28227</v>
      </c>
      <c r="I2325" s="7">
        <f t="shared" si="700"/>
        <v>861</v>
      </c>
      <c r="J2325" s="7">
        <f t="shared" si="701"/>
        <v>2130</v>
      </c>
      <c r="K2325" s="7">
        <f t="shared" si="702"/>
        <v>330.00000000000006</v>
      </c>
      <c r="L2325" s="7">
        <f t="shared" si="695"/>
        <v>912</v>
      </c>
      <c r="M2325" s="7">
        <f t="shared" si="696"/>
        <v>2127</v>
      </c>
      <c r="N2325" s="7">
        <v>0</v>
      </c>
      <c r="O2325" s="7">
        <f t="shared" si="697"/>
        <v>6360</v>
      </c>
      <c r="P2325" s="7">
        <v>25</v>
      </c>
      <c r="Q2325" s="7">
        <v>0</v>
      </c>
      <c r="R2325" s="7">
        <v>0</v>
      </c>
      <c r="S2325" s="7">
        <v>0</v>
      </c>
      <c r="T2325" s="7">
        <v>100</v>
      </c>
      <c r="U2325" s="7">
        <f t="shared" si="705"/>
        <v>0</v>
      </c>
      <c r="V2325" s="7">
        <v>0</v>
      </c>
      <c r="W2325" s="7">
        <f t="shared" si="694"/>
        <v>125</v>
      </c>
      <c r="X2325" s="7">
        <f t="shared" ref="X2325:X2388" si="706">+I2325+L2325+N2325</f>
        <v>1773</v>
      </c>
      <c r="Y2325" s="7">
        <f t="shared" si="692"/>
        <v>4257</v>
      </c>
      <c r="Z2325" s="7">
        <f t="shared" si="699"/>
        <v>28102</v>
      </c>
      <c r="AA2325" s="7" t="s">
        <v>617</v>
      </c>
      <c r="AB2325" s="7">
        <v>2022</v>
      </c>
    </row>
    <row r="2326" spans="1:28" x14ac:dyDescent="0.25">
      <c r="A2326" s="7">
        <v>77</v>
      </c>
      <c r="B2326" s="7" t="s">
        <v>199</v>
      </c>
      <c r="C2326" s="7" t="s">
        <v>103</v>
      </c>
      <c r="D2326" s="7" t="s">
        <v>10</v>
      </c>
      <c r="E2326" s="7" t="s">
        <v>54</v>
      </c>
      <c r="F2326" s="7" t="s">
        <v>100</v>
      </c>
      <c r="G2326" s="7">
        <v>30000</v>
      </c>
      <c r="H2326" s="7">
        <f t="shared" si="703"/>
        <v>28227</v>
      </c>
      <c r="I2326" s="7">
        <f t="shared" si="700"/>
        <v>861</v>
      </c>
      <c r="J2326" s="7">
        <f t="shared" si="701"/>
        <v>2130</v>
      </c>
      <c r="K2326" s="7">
        <f t="shared" si="702"/>
        <v>330.00000000000006</v>
      </c>
      <c r="L2326" s="7">
        <f t="shared" si="695"/>
        <v>912</v>
      </c>
      <c r="M2326" s="7">
        <f t="shared" si="696"/>
        <v>2127</v>
      </c>
      <c r="N2326" s="7">
        <v>0</v>
      </c>
      <c r="O2326" s="7">
        <f t="shared" si="697"/>
        <v>6360</v>
      </c>
      <c r="P2326" s="7">
        <v>25</v>
      </c>
      <c r="Q2326" s="7">
        <v>0</v>
      </c>
      <c r="R2326" s="7">
        <v>0</v>
      </c>
      <c r="S2326" s="7">
        <v>0</v>
      </c>
      <c r="T2326" s="7">
        <v>100</v>
      </c>
      <c r="U2326" s="7">
        <f t="shared" si="705"/>
        <v>0</v>
      </c>
      <c r="V2326" s="7">
        <v>0</v>
      </c>
      <c r="W2326" s="7">
        <f t="shared" si="694"/>
        <v>125</v>
      </c>
      <c r="X2326" s="7">
        <f t="shared" si="706"/>
        <v>1773</v>
      </c>
      <c r="Y2326" s="7">
        <f t="shared" si="692"/>
        <v>4257</v>
      </c>
      <c r="Z2326" s="7">
        <f t="shared" si="699"/>
        <v>28102</v>
      </c>
      <c r="AA2326" s="7" t="s">
        <v>617</v>
      </c>
      <c r="AB2326" s="7">
        <v>2022</v>
      </c>
    </row>
    <row r="2327" spans="1:28" x14ac:dyDescent="0.25">
      <c r="A2327" s="7">
        <v>78</v>
      </c>
      <c r="B2327" s="7" t="s">
        <v>200</v>
      </c>
      <c r="C2327" s="7" t="s">
        <v>103</v>
      </c>
      <c r="D2327" s="7" t="s">
        <v>19</v>
      </c>
      <c r="E2327" s="7" t="s">
        <v>60</v>
      </c>
      <c r="F2327" s="7" t="s">
        <v>100</v>
      </c>
      <c r="G2327" s="7">
        <v>30000</v>
      </c>
      <c r="H2327" s="7">
        <f t="shared" si="703"/>
        <v>28227</v>
      </c>
      <c r="I2327" s="7">
        <f t="shared" si="700"/>
        <v>861</v>
      </c>
      <c r="J2327" s="7">
        <f t="shared" si="701"/>
        <v>2130</v>
      </c>
      <c r="K2327" s="7">
        <f t="shared" si="702"/>
        <v>330.00000000000006</v>
      </c>
      <c r="L2327" s="7">
        <f t="shared" si="695"/>
        <v>912</v>
      </c>
      <c r="M2327" s="7">
        <f t="shared" si="696"/>
        <v>2127</v>
      </c>
      <c r="N2327" s="7">
        <v>0</v>
      </c>
      <c r="O2327" s="7">
        <f t="shared" si="697"/>
        <v>6360</v>
      </c>
      <c r="P2327" s="7">
        <v>25</v>
      </c>
      <c r="Q2327" s="7">
        <v>6440.97</v>
      </c>
      <c r="R2327" s="7">
        <v>0</v>
      </c>
      <c r="S2327" s="7">
        <v>0</v>
      </c>
      <c r="T2327" s="7">
        <v>100</v>
      </c>
      <c r="U2327" s="7">
        <f t="shared" si="705"/>
        <v>0</v>
      </c>
      <c r="V2327" s="7">
        <v>0</v>
      </c>
      <c r="W2327" s="7">
        <f t="shared" si="694"/>
        <v>6565.97</v>
      </c>
      <c r="X2327" s="7">
        <f t="shared" si="706"/>
        <v>1773</v>
      </c>
      <c r="Y2327" s="7">
        <f t="shared" si="692"/>
        <v>4257</v>
      </c>
      <c r="Z2327" s="7">
        <f t="shared" si="699"/>
        <v>21661.03</v>
      </c>
      <c r="AA2327" s="7" t="s">
        <v>617</v>
      </c>
      <c r="AB2327" s="7">
        <v>2022</v>
      </c>
    </row>
    <row r="2328" spans="1:28" x14ac:dyDescent="0.25">
      <c r="A2328" s="7">
        <v>79</v>
      </c>
      <c r="B2328" s="7" t="s">
        <v>201</v>
      </c>
      <c r="C2328" s="7" t="s">
        <v>102</v>
      </c>
      <c r="D2328" s="7" t="s">
        <v>22</v>
      </c>
      <c r="E2328" s="7" t="s">
        <v>37</v>
      </c>
      <c r="F2328" s="7" t="s">
        <v>100</v>
      </c>
      <c r="G2328" s="7">
        <v>20000</v>
      </c>
      <c r="H2328" s="7">
        <f t="shared" si="703"/>
        <v>18818</v>
      </c>
      <c r="I2328" s="7">
        <f t="shared" si="700"/>
        <v>574</v>
      </c>
      <c r="J2328" s="7">
        <f t="shared" si="701"/>
        <v>1419.9999999999998</v>
      </c>
      <c r="K2328" s="7">
        <f t="shared" si="702"/>
        <v>220.00000000000003</v>
      </c>
      <c r="L2328" s="7">
        <f t="shared" si="695"/>
        <v>608</v>
      </c>
      <c r="M2328" s="7">
        <f t="shared" si="696"/>
        <v>1418</v>
      </c>
      <c r="N2328" s="7">
        <v>0</v>
      </c>
      <c r="O2328" s="7">
        <f t="shared" si="697"/>
        <v>4240</v>
      </c>
      <c r="P2328" s="7">
        <v>25</v>
      </c>
      <c r="Q2328" s="7">
        <v>4494.6900000000005</v>
      </c>
      <c r="R2328" s="7">
        <v>0</v>
      </c>
      <c r="S2328" s="7">
        <v>0</v>
      </c>
      <c r="T2328" s="7">
        <v>100</v>
      </c>
      <c r="U2328" s="7">
        <f t="shared" si="705"/>
        <v>0</v>
      </c>
      <c r="V2328" s="7">
        <v>0</v>
      </c>
      <c r="W2328" s="7">
        <f t="shared" si="694"/>
        <v>4619.6900000000005</v>
      </c>
      <c r="X2328" s="7">
        <f t="shared" si="706"/>
        <v>1182</v>
      </c>
      <c r="Y2328" s="7">
        <f t="shared" si="692"/>
        <v>2838</v>
      </c>
      <c r="Z2328" s="7">
        <f t="shared" si="699"/>
        <v>14198.31</v>
      </c>
      <c r="AA2328" s="7" t="s">
        <v>617</v>
      </c>
      <c r="AB2328" s="7">
        <v>2022</v>
      </c>
    </row>
    <row r="2329" spans="1:28" x14ac:dyDescent="0.25">
      <c r="A2329" s="7">
        <v>80</v>
      </c>
      <c r="B2329" s="7" t="s">
        <v>202</v>
      </c>
      <c r="C2329" s="7" t="s">
        <v>102</v>
      </c>
      <c r="D2329" s="7" t="s">
        <v>22</v>
      </c>
      <c r="E2329" s="7" t="s">
        <v>37</v>
      </c>
      <c r="F2329" s="7" t="s">
        <v>100</v>
      </c>
      <c r="G2329" s="7">
        <v>20000</v>
      </c>
      <c r="H2329" s="7">
        <f t="shared" si="703"/>
        <v>18818</v>
      </c>
      <c r="I2329" s="7">
        <f t="shared" si="700"/>
        <v>574</v>
      </c>
      <c r="J2329" s="7">
        <f t="shared" si="701"/>
        <v>1419.9999999999998</v>
      </c>
      <c r="K2329" s="7">
        <f t="shared" si="702"/>
        <v>220.00000000000003</v>
      </c>
      <c r="L2329" s="7">
        <f t="shared" si="695"/>
        <v>608</v>
      </c>
      <c r="M2329" s="7">
        <f t="shared" si="696"/>
        <v>1418</v>
      </c>
      <c r="N2329" s="7">
        <v>0</v>
      </c>
      <c r="O2329" s="7">
        <f t="shared" si="697"/>
        <v>4240</v>
      </c>
      <c r="P2329" s="7">
        <v>25</v>
      </c>
      <c r="Q2329" s="7">
        <v>500</v>
      </c>
      <c r="R2329" s="7">
        <v>0</v>
      </c>
      <c r="S2329" s="7">
        <v>1270</v>
      </c>
      <c r="T2329" s="7">
        <v>100</v>
      </c>
      <c r="U2329" s="7">
        <f t="shared" si="705"/>
        <v>0</v>
      </c>
      <c r="V2329" s="7">
        <v>0</v>
      </c>
      <c r="W2329" s="7">
        <f t="shared" si="694"/>
        <v>1895</v>
      </c>
      <c r="X2329" s="7">
        <f t="shared" si="706"/>
        <v>1182</v>
      </c>
      <c r="Y2329" s="7">
        <f t="shared" si="692"/>
        <v>2838</v>
      </c>
      <c r="Z2329" s="7">
        <f t="shared" si="699"/>
        <v>16923</v>
      </c>
      <c r="AA2329" s="7" t="s">
        <v>617</v>
      </c>
      <c r="AB2329" s="7">
        <v>2022</v>
      </c>
    </row>
    <row r="2330" spans="1:28" x14ac:dyDescent="0.25">
      <c r="A2330" s="7">
        <v>81</v>
      </c>
      <c r="B2330" s="7" t="s">
        <v>203</v>
      </c>
      <c r="C2330" s="7" t="s">
        <v>102</v>
      </c>
      <c r="D2330" s="7" t="s">
        <v>6</v>
      </c>
      <c r="E2330" s="7" t="s">
        <v>37</v>
      </c>
      <c r="F2330" s="7" t="s">
        <v>100</v>
      </c>
      <c r="G2330" s="7">
        <v>15000</v>
      </c>
      <c r="H2330" s="7">
        <f t="shared" si="703"/>
        <v>14113.5</v>
      </c>
      <c r="I2330" s="7">
        <f t="shared" si="700"/>
        <v>430.5</v>
      </c>
      <c r="J2330" s="7">
        <f t="shared" si="701"/>
        <v>1065</v>
      </c>
      <c r="K2330" s="7">
        <f t="shared" si="702"/>
        <v>165.00000000000003</v>
      </c>
      <c r="L2330" s="7">
        <f t="shared" si="695"/>
        <v>456</v>
      </c>
      <c r="M2330" s="7">
        <f t="shared" si="696"/>
        <v>1063.5</v>
      </c>
      <c r="N2330" s="7">
        <v>0</v>
      </c>
      <c r="O2330" s="7">
        <f t="shared" si="697"/>
        <v>3180</v>
      </c>
      <c r="P2330" s="7">
        <v>25</v>
      </c>
      <c r="Q2330" s="7">
        <v>500</v>
      </c>
      <c r="R2330" s="7">
        <v>0</v>
      </c>
      <c r="S2330" s="7">
        <v>0</v>
      </c>
      <c r="T2330" s="7">
        <v>100</v>
      </c>
      <c r="U2330" s="7">
        <f t="shared" si="705"/>
        <v>0</v>
      </c>
      <c r="V2330" s="7">
        <v>0</v>
      </c>
      <c r="W2330" s="7">
        <f t="shared" si="694"/>
        <v>625</v>
      </c>
      <c r="X2330" s="7">
        <f t="shared" si="706"/>
        <v>886.5</v>
      </c>
      <c r="Y2330" s="7">
        <f t="shared" si="692"/>
        <v>2128.5</v>
      </c>
      <c r="Z2330" s="7">
        <f t="shared" si="699"/>
        <v>13488.5</v>
      </c>
      <c r="AA2330" s="7" t="s">
        <v>617</v>
      </c>
      <c r="AB2330" s="7">
        <v>2022</v>
      </c>
    </row>
    <row r="2331" spans="1:28" x14ac:dyDescent="0.25">
      <c r="A2331" s="7">
        <v>82</v>
      </c>
      <c r="B2331" s="7" t="s">
        <v>204</v>
      </c>
      <c r="C2331" s="7" t="s">
        <v>102</v>
      </c>
      <c r="D2331" s="7" t="s">
        <v>6</v>
      </c>
      <c r="E2331" s="7" t="s">
        <v>37</v>
      </c>
      <c r="F2331" s="7" t="s">
        <v>100</v>
      </c>
      <c r="G2331" s="7">
        <v>15000</v>
      </c>
      <c r="H2331" s="7">
        <f t="shared" si="703"/>
        <v>14113.5</v>
      </c>
      <c r="I2331" s="7">
        <f t="shared" si="700"/>
        <v>430.5</v>
      </c>
      <c r="J2331" s="7">
        <f t="shared" si="701"/>
        <v>1065</v>
      </c>
      <c r="K2331" s="7">
        <f t="shared" si="702"/>
        <v>165.00000000000003</v>
      </c>
      <c r="L2331" s="7">
        <f t="shared" si="695"/>
        <v>456</v>
      </c>
      <c r="M2331" s="7">
        <f t="shared" si="696"/>
        <v>1063.5</v>
      </c>
      <c r="N2331" s="7">
        <v>0</v>
      </c>
      <c r="O2331" s="7">
        <f t="shared" si="697"/>
        <v>3180</v>
      </c>
      <c r="P2331" s="7">
        <v>25</v>
      </c>
      <c r="Q2331" s="7">
        <v>0</v>
      </c>
      <c r="R2331" s="7">
        <v>0</v>
      </c>
      <c r="S2331" s="7">
        <v>0</v>
      </c>
      <c r="T2331" s="7">
        <v>100</v>
      </c>
      <c r="U2331" s="7">
        <f t="shared" si="705"/>
        <v>0</v>
      </c>
      <c r="V2331" s="7">
        <v>0</v>
      </c>
      <c r="W2331" s="7">
        <f t="shared" si="694"/>
        <v>125</v>
      </c>
      <c r="X2331" s="7">
        <f t="shared" si="706"/>
        <v>886.5</v>
      </c>
      <c r="Y2331" s="7">
        <f t="shared" si="692"/>
        <v>2128.5</v>
      </c>
      <c r="Z2331" s="7">
        <f t="shared" si="699"/>
        <v>13988.5</v>
      </c>
      <c r="AA2331" s="7" t="s">
        <v>617</v>
      </c>
      <c r="AB2331" s="7">
        <v>2022</v>
      </c>
    </row>
    <row r="2332" spans="1:28" x14ac:dyDescent="0.25">
      <c r="A2332" s="7">
        <v>83</v>
      </c>
      <c r="B2332" s="7" t="s">
        <v>205</v>
      </c>
      <c r="C2332" s="7" t="s">
        <v>102</v>
      </c>
      <c r="D2332" s="7" t="s">
        <v>6</v>
      </c>
      <c r="E2332" s="7" t="s">
        <v>37</v>
      </c>
      <c r="F2332" s="7" t="s">
        <v>100</v>
      </c>
      <c r="G2332" s="7">
        <v>15000</v>
      </c>
      <c r="H2332" s="7">
        <f t="shared" si="703"/>
        <v>14113.5</v>
      </c>
      <c r="I2332" s="7">
        <f t="shared" si="700"/>
        <v>430.5</v>
      </c>
      <c r="J2332" s="7">
        <f t="shared" si="701"/>
        <v>1065</v>
      </c>
      <c r="K2332" s="7">
        <f t="shared" si="702"/>
        <v>165.00000000000003</v>
      </c>
      <c r="L2332" s="7">
        <f t="shared" si="695"/>
        <v>456</v>
      </c>
      <c r="M2332" s="7">
        <f t="shared" si="696"/>
        <v>1063.5</v>
      </c>
      <c r="N2332" s="7">
        <v>0</v>
      </c>
      <c r="O2332" s="7">
        <f t="shared" si="697"/>
        <v>3180</v>
      </c>
      <c r="P2332" s="7">
        <v>25</v>
      </c>
      <c r="Q2332" s="7">
        <v>2000</v>
      </c>
      <c r="R2332" s="7">
        <v>0</v>
      </c>
      <c r="S2332" s="7">
        <v>0</v>
      </c>
      <c r="T2332" s="7">
        <v>100</v>
      </c>
      <c r="U2332" s="7">
        <f t="shared" si="705"/>
        <v>0</v>
      </c>
      <c r="V2332" s="7">
        <v>0</v>
      </c>
      <c r="W2332" s="7">
        <f t="shared" si="694"/>
        <v>2125</v>
      </c>
      <c r="X2332" s="7">
        <f t="shared" si="706"/>
        <v>886.5</v>
      </c>
      <c r="Y2332" s="7">
        <f t="shared" si="692"/>
        <v>2128.5</v>
      </c>
      <c r="Z2332" s="7">
        <f t="shared" si="699"/>
        <v>11988.5</v>
      </c>
      <c r="AA2332" s="7" t="s">
        <v>617</v>
      </c>
      <c r="AB2332" s="7">
        <v>2022</v>
      </c>
    </row>
    <row r="2333" spans="1:28" x14ac:dyDescent="0.25">
      <c r="A2333" s="7">
        <v>84</v>
      </c>
      <c r="B2333" s="7" t="s">
        <v>206</v>
      </c>
      <c r="C2333" s="7" t="s">
        <v>103</v>
      </c>
      <c r="D2333" s="7" t="s">
        <v>22</v>
      </c>
      <c r="E2333" s="7" t="s">
        <v>57</v>
      </c>
      <c r="F2333" s="7" t="s">
        <v>100</v>
      </c>
      <c r="G2333" s="7">
        <v>25000</v>
      </c>
      <c r="H2333" s="7">
        <f t="shared" si="703"/>
        <v>23522.5</v>
      </c>
      <c r="I2333" s="7">
        <f t="shared" si="700"/>
        <v>717.5</v>
      </c>
      <c r="J2333" s="7">
        <f t="shared" si="701"/>
        <v>1774.9999999999998</v>
      </c>
      <c r="K2333" s="7">
        <f t="shared" si="702"/>
        <v>275</v>
      </c>
      <c r="L2333" s="7">
        <f t="shared" si="695"/>
        <v>760</v>
      </c>
      <c r="M2333" s="7">
        <f t="shared" si="696"/>
        <v>1772.5000000000002</v>
      </c>
      <c r="N2333" s="7">
        <v>0</v>
      </c>
      <c r="O2333" s="7">
        <f t="shared" si="697"/>
        <v>5300</v>
      </c>
      <c r="P2333" s="7">
        <v>25</v>
      </c>
      <c r="Q2333" s="7">
        <v>7239.75</v>
      </c>
      <c r="R2333" s="7">
        <v>0</v>
      </c>
      <c r="S2333" s="7">
        <v>0</v>
      </c>
      <c r="T2333" s="7">
        <v>100</v>
      </c>
      <c r="U2333" s="7">
        <f t="shared" si="705"/>
        <v>0</v>
      </c>
      <c r="V2333" s="7">
        <v>0</v>
      </c>
      <c r="W2333" s="7">
        <f t="shared" si="694"/>
        <v>7364.75</v>
      </c>
      <c r="X2333" s="7">
        <f t="shared" si="706"/>
        <v>1477.5</v>
      </c>
      <c r="Y2333" s="7">
        <f t="shared" si="692"/>
        <v>3547.5</v>
      </c>
      <c r="Z2333" s="7">
        <f t="shared" si="699"/>
        <v>16157.75</v>
      </c>
      <c r="AA2333" s="7" t="s">
        <v>617</v>
      </c>
      <c r="AB2333" s="7">
        <v>2022</v>
      </c>
    </row>
    <row r="2334" spans="1:28" x14ac:dyDescent="0.25">
      <c r="A2334" s="7">
        <v>85</v>
      </c>
      <c r="B2334" s="7" t="s">
        <v>207</v>
      </c>
      <c r="C2334" s="7" t="s">
        <v>103</v>
      </c>
      <c r="D2334" s="7" t="s">
        <v>6</v>
      </c>
      <c r="E2334" s="7" t="s">
        <v>28</v>
      </c>
      <c r="F2334" s="7" t="s">
        <v>100</v>
      </c>
      <c r="G2334" s="7">
        <v>25000</v>
      </c>
      <c r="H2334" s="7">
        <f t="shared" si="703"/>
        <v>23522.5</v>
      </c>
      <c r="I2334" s="7">
        <f t="shared" si="700"/>
        <v>717.5</v>
      </c>
      <c r="J2334" s="7">
        <f t="shared" si="701"/>
        <v>1774.9999999999998</v>
      </c>
      <c r="K2334" s="7">
        <f t="shared" si="702"/>
        <v>275</v>
      </c>
      <c r="L2334" s="7">
        <f t="shared" si="695"/>
        <v>760</v>
      </c>
      <c r="M2334" s="7">
        <f t="shared" si="696"/>
        <v>1772.5000000000002</v>
      </c>
      <c r="N2334" s="7">
        <v>0</v>
      </c>
      <c r="O2334" s="7">
        <f t="shared" si="697"/>
        <v>5300</v>
      </c>
      <c r="P2334" s="7">
        <v>25</v>
      </c>
      <c r="Q2334" s="7">
        <v>6277.33</v>
      </c>
      <c r="R2334" s="7">
        <v>0</v>
      </c>
      <c r="S2334" s="7">
        <v>0</v>
      </c>
      <c r="T2334" s="7">
        <v>100</v>
      </c>
      <c r="U2334" s="7">
        <f t="shared" si="705"/>
        <v>0</v>
      </c>
      <c r="V2334" s="7">
        <v>0</v>
      </c>
      <c r="W2334" s="7">
        <f t="shared" si="694"/>
        <v>6402.33</v>
      </c>
      <c r="X2334" s="7">
        <f t="shared" si="706"/>
        <v>1477.5</v>
      </c>
      <c r="Y2334" s="7">
        <f t="shared" si="692"/>
        <v>3547.5</v>
      </c>
      <c r="Z2334" s="7">
        <f t="shared" si="699"/>
        <v>17120.169999999998</v>
      </c>
      <c r="AA2334" s="7" t="s">
        <v>617</v>
      </c>
      <c r="AB2334" s="7">
        <v>2022</v>
      </c>
    </row>
    <row r="2335" spans="1:28" x14ac:dyDescent="0.25">
      <c r="A2335" s="7">
        <v>86</v>
      </c>
      <c r="B2335" s="7" t="s">
        <v>790</v>
      </c>
      <c r="C2335" s="7" t="s">
        <v>103</v>
      </c>
      <c r="D2335" s="7" t="s">
        <v>22</v>
      </c>
      <c r="E2335" s="7" t="s">
        <v>41</v>
      </c>
      <c r="F2335" s="7" t="s">
        <v>100</v>
      </c>
      <c r="G2335" s="7">
        <v>30000</v>
      </c>
      <c r="H2335" s="7">
        <f t="shared" si="703"/>
        <v>28227</v>
      </c>
      <c r="I2335" s="7">
        <f t="shared" si="700"/>
        <v>861</v>
      </c>
      <c r="J2335" s="7">
        <f t="shared" si="701"/>
        <v>2130</v>
      </c>
      <c r="K2335" s="7">
        <f t="shared" si="702"/>
        <v>330.00000000000006</v>
      </c>
      <c r="L2335" s="7">
        <f t="shared" si="695"/>
        <v>912</v>
      </c>
      <c r="M2335" s="7">
        <f t="shared" si="696"/>
        <v>2127</v>
      </c>
      <c r="N2335" s="7">
        <v>0</v>
      </c>
      <c r="O2335" s="7">
        <f t="shared" si="697"/>
        <v>6360</v>
      </c>
      <c r="P2335" s="7">
        <v>25</v>
      </c>
      <c r="Q2335" s="7">
        <v>2636.3</v>
      </c>
      <c r="R2335" s="7">
        <v>0</v>
      </c>
      <c r="S2335" s="7">
        <v>0</v>
      </c>
      <c r="T2335" s="7">
        <v>100</v>
      </c>
      <c r="U2335" s="7">
        <f t="shared" si="705"/>
        <v>0</v>
      </c>
      <c r="V2335" s="7">
        <v>0</v>
      </c>
      <c r="W2335" s="7">
        <f t="shared" si="694"/>
        <v>2761.3</v>
      </c>
      <c r="X2335" s="7">
        <f t="shared" si="706"/>
        <v>1773</v>
      </c>
      <c r="Y2335" s="7">
        <f t="shared" si="692"/>
        <v>4257</v>
      </c>
      <c r="Z2335" s="7">
        <f t="shared" si="699"/>
        <v>25465.7</v>
      </c>
      <c r="AA2335" s="7" t="s">
        <v>617</v>
      </c>
      <c r="AB2335" s="7">
        <v>2022</v>
      </c>
    </row>
    <row r="2336" spans="1:28" x14ac:dyDescent="0.25">
      <c r="A2336" s="7">
        <v>1</v>
      </c>
      <c r="B2336" s="7" t="s">
        <v>784</v>
      </c>
      <c r="C2336" s="7" t="s">
        <v>102</v>
      </c>
      <c r="D2336" s="7" t="s">
        <v>19</v>
      </c>
      <c r="E2336" s="7" t="s">
        <v>71</v>
      </c>
      <c r="F2336" s="7" t="s">
        <v>98</v>
      </c>
      <c r="G2336" s="7">
        <v>300000</v>
      </c>
      <c r="H2336" s="7">
        <f t="shared" si="703"/>
        <v>286647.59999999998</v>
      </c>
      <c r="I2336" s="7">
        <f t="shared" ref="I2336:I2399" si="707">IF(G2336&lt;=312000,G2336*2.87%,8954.4)</f>
        <v>8610</v>
      </c>
      <c r="J2336" s="7">
        <f t="shared" ref="J2336:J2399" si="708">IF(G2336&lt;=312000,G2336*7.1%,22152)</f>
        <v>21299.999999999996</v>
      </c>
      <c r="K2336" s="7">
        <f t="shared" ref="K2336:K2399" si="709">IF(G2336&lt;=62400,G2336*1.1%,686.4)</f>
        <v>686.4</v>
      </c>
      <c r="L2336" s="7">
        <f t="shared" si="695"/>
        <v>4742.3999999999996</v>
      </c>
      <c r="M2336" s="7">
        <f t="shared" si="696"/>
        <v>11060.4</v>
      </c>
      <c r="N2336" s="7">
        <v>0</v>
      </c>
      <c r="O2336" s="7">
        <f t="shared" si="697"/>
        <v>46399.199999999997</v>
      </c>
      <c r="P2336" s="7">
        <v>25</v>
      </c>
      <c r="Q2336" s="7">
        <v>0</v>
      </c>
      <c r="R2336" s="7">
        <v>0</v>
      </c>
      <c r="S2336" s="7">
        <v>0</v>
      </c>
      <c r="T2336" s="7">
        <v>0</v>
      </c>
      <c r="U2336" s="7">
        <f t="shared" si="705"/>
        <v>60244.837291666656</v>
      </c>
      <c r="V2336" s="7">
        <v>0</v>
      </c>
      <c r="W2336" s="7">
        <f t="shared" si="694"/>
        <v>60269.837291666656</v>
      </c>
      <c r="X2336" s="7">
        <f t="shared" si="706"/>
        <v>13352.4</v>
      </c>
      <c r="Y2336" s="7">
        <f t="shared" ref="Y2336:Y2355" si="710">+J2336+M2336</f>
        <v>32360.399999999994</v>
      </c>
      <c r="Z2336" s="7">
        <f t="shared" si="699"/>
        <v>226377.76270833335</v>
      </c>
      <c r="AA2336" s="7" t="s">
        <v>621</v>
      </c>
      <c r="AB2336" s="7">
        <v>2022</v>
      </c>
    </row>
    <row r="2337" spans="1:28" x14ac:dyDescent="0.25">
      <c r="A2337" s="7">
        <v>2</v>
      </c>
      <c r="B2337" s="7" t="s">
        <v>110</v>
      </c>
      <c r="C2337" s="7" t="s">
        <v>103</v>
      </c>
      <c r="D2337" s="7" t="s">
        <v>10</v>
      </c>
      <c r="E2337" s="7" t="s">
        <v>53</v>
      </c>
      <c r="F2337" s="7" t="s">
        <v>98</v>
      </c>
      <c r="G2337" s="7">
        <v>300000</v>
      </c>
      <c r="H2337" s="7">
        <f t="shared" si="703"/>
        <v>285297.48</v>
      </c>
      <c r="I2337" s="7">
        <f t="shared" si="707"/>
        <v>8610</v>
      </c>
      <c r="J2337" s="7">
        <f t="shared" si="708"/>
        <v>21299.999999999996</v>
      </c>
      <c r="K2337" s="7">
        <f t="shared" si="709"/>
        <v>686.4</v>
      </c>
      <c r="L2337" s="7">
        <f t="shared" si="695"/>
        <v>4742.3999999999996</v>
      </c>
      <c r="M2337" s="7">
        <f t="shared" si="696"/>
        <v>11060.4</v>
      </c>
      <c r="N2337" s="7">
        <v>1350.12</v>
      </c>
      <c r="O2337" s="7">
        <f t="shared" si="697"/>
        <v>47749.32</v>
      </c>
      <c r="P2337" s="7">
        <v>25</v>
      </c>
      <c r="Q2337" s="7">
        <v>0</v>
      </c>
      <c r="R2337" s="7">
        <v>0</v>
      </c>
      <c r="S2337" s="7">
        <v>0</v>
      </c>
      <c r="T2337" s="7">
        <v>0</v>
      </c>
      <c r="U2337" s="7">
        <f t="shared" si="705"/>
        <v>59907.307291666664</v>
      </c>
      <c r="V2337" s="7">
        <v>0</v>
      </c>
      <c r="W2337" s="7">
        <f t="shared" si="694"/>
        <v>59932.307291666664</v>
      </c>
      <c r="X2337" s="7">
        <f t="shared" si="706"/>
        <v>14702.52</v>
      </c>
      <c r="Y2337" s="7">
        <f t="shared" si="710"/>
        <v>32360.399999999994</v>
      </c>
      <c r="Z2337" s="7">
        <f t="shared" si="699"/>
        <v>225365.17270833335</v>
      </c>
      <c r="AA2337" s="7" t="s">
        <v>621</v>
      </c>
      <c r="AB2337" s="7">
        <v>2022</v>
      </c>
    </row>
    <row r="2338" spans="1:28" x14ac:dyDescent="0.25">
      <c r="A2338" s="7">
        <v>3</v>
      </c>
      <c r="B2338" s="7" t="s">
        <v>115</v>
      </c>
      <c r="C2338" s="7" t="s">
        <v>103</v>
      </c>
      <c r="D2338" s="7" t="s">
        <v>21</v>
      </c>
      <c r="E2338" s="7" t="s">
        <v>81</v>
      </c>
      <c r="F2338" s="7" t="s">
        <v>84</v>
      </c>
      <c r="G2338" s="7">
        <v>150000</v>
      </c>
      <c r="H2338" s="7">
        <f t="shared" si="703"/>
        <v>137084.64000000001</v>
      </c>
      <c r="I2338" s="7">
        <f t="shared" si="707"/>
        <v>4305</v>
      </c>
      <c r="J2338" s="7">
        <f t="shared" si="708"/>
        <v>10649.999999999998</v>
      </c>
      <c r="K2338" s="7">
        <f t="shared" si="709"/>
        <v>686.4</v>
      </c>
      <c r="L2338" s="7">
        <f t="shared" si="695"/>
        <v>4560</v>
      </c>
      <c r="M2338" s="7">
        <f t="shared" si="696"/>
        <v>10635</v>
      </c>
      <c r="N2338" s="7">
        <f>+N2340*3</f>
        <v>4050.3599999999997</v>
      </c>
      <c r="O2338" s="7">
        <f t="shared" si="697"/>
        <v>34886.759999999995</v>
      </c>
      <c r="P2338" s="7">
        <v>25</v>
      </c>
      <c r="Q2338" s="7">
        <v>19771.46</v>
      </c>
      <c r="R2338" s="7">
        <v>1540</v>
      </c>
      <c r="S2338" s="7">
        <v>0</v>
      </c>
      <c r="T2338" s="7">
        <v>100</v>
      </c>
      <c r="U2338" s="7">
        <f t="shared" si="705"/>
        <v>22854.097291666669</v>
      </c>
      <c r="V2338" s="7">
        <v>0</v>
      </c>
      <c r="W2338" s="7">
        <f t="shared" si="694"/>
        <v>44290.557291666672</v>
      </c>
      <c r="X2338" s="7">
        <f t="shared" si="706"/>
        <v>12915.36</v>
      </c>
      <c r="Y2338" s="7">
        <f t="shared" si="710"/>
        <v>21285</v>
      </c>
      <c r="Z2338" s="7">
        <f t="shared" si="699"/>
        <v>92794.082708333328</v>
      </c>
      <c r="AA2338" s="7" t="s">
        <v>621</v>
      </c>
      <c r="AB2338" s="7">
        <v>2022</v>
      </c>
    </row>
    <row r="2339" spans="1:28" x14ac:dyDescent="0.25">
      <c r="A2339" s="7">
        <v>4</v>
      </c>
      <c r="B2339" s="7" t="s">
        <v>116</v>
      </c>
      <c r="C2339" s="7" t="s">
        <v>102</v>
      </c>
      <c r="D2339" s="8" t="s">
        <v>4</v>
      </c>
      <c r="E2339" s="7" t="s">
        <v>91</v>
      </c>
      <c r="F2339" s="7" t="s">
        <v>84</v>
      </c>
      <c r="G2339" s="7">
        <v>150000</v>
      </c>
      <c r="H2339" s="7">
        <f t="shared" si="703"/>
        <v>141135</v>
      </c>
      <c r="I2339" s="7">
        <f t="shared" si="707"/>
        <v>4305</v>
      </c>
      <c r="J2339" s="7">
        <f t="shared" si="708"/>
        <v>10649.999999999998</v>
      </c>
      <c r="K2339" s="7">
        <f t="shared" si="709"/>
        <v>686.4</v>
      </c>
      <c r="L2339" s="7">
        <f t="shared" si="695"/>
        <v>4560</v>
      </c>
      <c r="M2339" s="7">
        <f t="shared" si="696"/>
        <v>10635</v>
      </c>
      <c r="N2339" s="7">
        <v>0</v>
      </c>
      <c r="O2339" s="7">
        <f t="shared" si="697"/>
        <v>30836.399999999998</v>
      </c>
      <c r="P2339" s="7">
        <v>25</v>
      </c>
      <c r="Q2339" s="7">
        <v>500</v>
      </c>
      <c r="R2339" s="7">
        <v>1400</v>
      </c>
      <c r="S2339" s="7">
        <v>1270</v>
      </c>
      <c r="T2339" s="7">
        <v>100</v>
      </c>
      <c r="U2339" s="7">
        <f t="shared" si="705"/>
        <v>23866.687291666665</v>
      </c>
      <c r="V2339" s="7">
        <v>0</v>
      </c>
      <c r="W2339" s="7">
        <f t="shared" si="694"/>
        <v>27161.687291666665</v>
      </c>
      <c r="X2339" s="7">
        <f t="shared" si="706"/>
        <v>8865</v>
      </c>
      <c r="Y2339" s="7">
        <f t="shared" si="710"/>
        <v>21285</v>
      </c>
      <c r="Z2339" s="7">
        <f t="shared" si="699"/>
        <v>113973.31270833334</v>
      </c>
      <c r="AA2339" s="7" t="s">
        <v>621</v>
      </c>
      <c r="AB2339" s="7">
        <v>2022</v>
      </c>
    </row>
    <row r="2340" spans="1:28" x14ac:dyDescent="0.25">
      <c r="A2340" s="7">
        <v>5</v>
      </c>
      <c r="B2340" s="7" t="s">
        <v>117</v>
      </c>
      <c r="C2340" s="7" t="s">
        <v>102</v>
      </c>
      <c r="D2340" s="8" t="s">
        <v>14</v>
      </c>
      <c r="E2340" s="7" t="s">
        <v>106</v>
      </c>
      <c r="F2340" s="7" t="s">
        <v>84</v>
      </c>
      <c r="G2340" s="7">
        <v>150000</v>
      </c>
      <c r="H2340" s="7">
        <f t="shared" si="703"/>
        <v>139784.88</v>
      </c>
      <c r="I2340" s="7">
        <f t="shared" si="707"/>
        <v>4305</v>
      </c>
      <c r="J2340" s="7">
        <f t="shared" si="708"/>
        <v>10649.999999999998</v>
      </c>
      <c r="K2340" s="7">
        <f t="shared" si="709"/>
        <v>686.4</v>
      </c>
      <c r="L2340" s="7">
        <f t="shared" si="695"/>
        <v>4560</v>
      </c>
      <c r="M2340" s="7">
        <f t="shared" si="696"/>
        <v>10635</v>
      </c>
      <c r="N2340" s="7">
        <v>1350.12</v>
      </c>
      <c r="O2340" s="7">
        <f t="shared" si="697"/>
        <v>32186.519999999997</v>
      </c>
      <c r="P2340" s="7">
        <v>25</v>
      </c>
      <c r="Q2340" s="7">
        <v>0</v>
      </c>
      <c r="R2340" s="7">
        <v>0</v>
      </c>
      <c r="S2340" s="7">
        <v>2440</v>
      </c>
      <c r="T2340" s="7">
        <v>100</v>
      </c>
      <c r="U2340" s="7">
        <f t="shared" si="705"/>
        <v>23529.157291666666</v>
      </c>
      <c r="V2340" s="7">
        <v>0</v>
      </c>
      <c r="W2340" s="7">
        <f t="shared" si="694"/>
        <v>26094.157291666666</v>
      </c>
      <c r="X2340" s="7">
        <f t="shared" si="706"/>
        <v>10215.119999999999</v>
      </c>
      <c r="Y2340" s="7">
        <f t="shared" si="710"/>
        <v>21285</v>
      </c>
      <c r="Z2340" s="7">
        <f t="shared" si="699"/>
        <v>113690.72270833334</v>
      </c>
      <c r="AA2340" s="7" t="s">
        <v>621</v>
      </c>
      <c r="AB2340" s="7">
        <v>2022</v>
      </c>
    </row>
    <row r="2341" spans="1:28" x14ac:dyDescent="0.25">
      <c r="A2341" s="7">
        <v>6</v>
      </c>
      <c r="B2341" s="7" t="s">
        <v>118</v>
      </c>
      <c r="C2341" s="7" t="s">
        <v>103</v>
      </c>
      <c r="D2341" s="8" t="s">
        <v>13</v>
      </c>
      <c r="E2341" s="7" t="s">
        <v>90</v>
      </c>
      <c r="F2341" s="7" t="s">
        <v>84</v>
      </c>
      <c r="G2341" s="7">
        <v>125000</v>
      </c>
      <c r="H2341" s="7">
        <f t="shared" si="703"/>
        <v>114912.26</v>
      </c>
      <c r="I2341" s="7">
        <f t="shared" si="707"/>
        <v>3587.5</v>
      </c>
      <c r="J2341" s="7">
        <f t="shared" si="708"/>
        <v>8875</v>
      </c>
      <c r="K2341" s="7">
        <f t="shared" si="709"/>
        <v>686.4</v>
      </c>
      <c r="L2341" s="7">
        <f t="shared" si="695"/>
        <v>3800</v>
      </c>
      <c r="M2341" s="7">
        <f t="shared" si="696"/>
        <v>8862.5</v>
      </c>
      <c r="N2341" s="7">
        <f>+N2340*2</f>
        <v>2700.24</v>
      </c>
      <c r="O2341" s="7">
        <f t="shared" si="697"/>
        <v>28511.64</v>
      </c>
      <c r="P2341" s="7">
        <v>25</v>
      </c>
      <c r="Q2341" s="7">
        <v>0</v>
      </c>
      <c r="R2341" s="7">
        <v>0</v>
      </c>
      <c r="S2341" s="7">
        <v>0</v>
      </c>
      <c r="T2341" s="7">
        <v>100</v>
      </c>
      <c r="U2341" s="7">
        <f t="shared" si="705"/>
        <v>17311.002291666664</v>
      </c>
      <c r="V2341" s="7">
        <v>0</v>
      </c>
      <c r="W2341" s="7">
        <f t="shared" si="694"/>
        <v>17436.002291666664</v>
      </c>
      <c r="X2341" s="7">
        <f t="shared" si="706"/>
        <v>10087.74</v>
      </c>
      <c r="Y2341" s="7">
        <f t="shared" si="710"/>
        <v>17737.5</v>
      </c>
      <c r="Z2341" s="7">
        <f t="shared" si="699"/>
        <v>97476.257708333345</v>
      </c>
      <c r="AA2341" s="7" t="s">
        <v>621</v>
      </c>
      <c r="AB2341" s="7">
        <v>2022</v>
      </c>
    </row>
    <row r="2342" spans="1:28" x14ac:dyDescent="0.25">
      <c r="A2342" s="7">
        <v>7</v>
      </c>
      <c r="B2342" s="7" t="s">
        <v>119</v>
      </c>
      <c r="C2342" s="7" t="s">
        <v>103</v>
      </c>
      <c r="D2342" s="8" t="s">
        <v>10</v>
      </c>
      <c r="E2342" s="7" t="s">
        <v>69</v>
      </c>
      <c r="F2342" s="7" t="s">
        <v>84</v>
      </c>
      <c r="G2342" s="7">
        <v>95000</v>
      </c>
      <c r="H2342" s="7">
        <f t="shared" si="703"/>
        <v>89385.5</v>
      </c>
      <c r="I2342" s="7">
        <f t="shared" si="707"/>
        <v>2726.5</v>
      </c>
      <c r="J2342" s="7">
        <f t="shared" si="708"/>
        <v>6744.9999999999991</v>
      </c>
      <c r="K2342" s="7">
        <f t="shared" si="709"/>
        <v>686.4</v>
      </c>
      <c r="L2342" s="7">
        <f t="shared" si="695"/>
        <v>2888</v>
      </c>
      <c r="M2342" s="7">
        <f t="shared" si="696"/>
        <v>6735.5</v>
      </c>
      <c r="N2342" s="7">
        <v>0</v>
      </c>
      <c r="O2342" s="7">
        <f t="shared" si="697"/>
        <v>19781.400000000001</v>
      </c>
      <c r="P2342" s="7">
        <v>25</v>
      </c>
      <c r="Q2342" s="7">
        <v>12431.68</v>
      </c>
      <c r="R2342" s="7">
        <v>1400</v>
      </c>
      <c r="S2342" s="7">
        <v>1270</v>
      </c>
      <c r="T2342" s="7">
        <v>100</v>
      </c>
      <c r="U2342" s="7">
        <f t="shared" si="705"/>
        <v>10929.312291666667</v>
      </c>
      <c r="V2342" s="7">
        <v>0</v>
      </c>
      <c r="W2342" s="7">
        <f t="shared" si="694"/>
        <v>26155.992291666669</v>
      </c>
      <c r="X2342" s="7">
        <f t="shared" si="706"/>
        <v>5614.5</v>
      </c>
      <c r="Y2342" s="7">
        <f t="shared" si="710"/>
        <v>13480.5</v>
      </c>
      <c r="Z2342" s="7">
        <f t="shared" si="699"/>
        <v>63229.507708333331</v>
      </c>
      <c r="AA2342" s="7" t="s">
        <v>621</v>
      </c>
      <c r="AB2342" s="7">
        <v>2022</v>
      </c>
    </row>
    <row r="2343" spans="1:28" x14ac:dyDescent="0.25">
      <c r="A2343" s="7">
        <v>8</v>
      </c>
      <c r="B2343" s="7" t="s">
        <v>121</v>
      </c>
      <c r="C2343" s="7" t="s">
        <v>102</v>
      </c>
      <c r="D2343" s="7" t="s">
        <v>21</v>
      </c>
      <c r="E2343" s="7" t="s">
        <v>48</v>
      </c>
      <c r="F2343" s="7" t="s">
        <v>84</v>
      </c>
      <c r="G2343" s="7">
        <v>120000</v>
      </c>
      <c r="H2343" s="7">
        <f t="shared" si="703"/>
        <v>111557.88</v>
      </c>
      <c r="I2343" s="7">
        <f t="shared" si="707"/>
        <v>3444</v>
      </c>
      <c r="J2343" s="7">
        <f t="shared" si="708"/>
        <v>8520</v>
      </c>
      <c r="K2343" s="7">
        <f t="shared" si="709"/>
        <v>686.4</v>
      </c>
      <c r="L2343" s="7">
        <f t="shared" si="695"/>
        <v>3648</v>
      </c>
      <c r="M2343" s="7">
        <f t="shared" si="696"/>
        <v>8508</v>
      </c>
      <c r="N2343" s="7">
        <v>1350.12</v>
      </c>
      <c r="O2343" s="7">
        <f t="shared" si="697"/>
        <v>26156.52</v>
      </c>
      <c r="P2343" s="7">
        <v>25</v>
      </c>
      <c r="Q2343" s="7">
        <v>8487.86</v>
      </c>
      <c r="R2343" s="7">
        <v>280</v>
      </c>
      <c r="S2343" s="7">
        <v>0</v>
      </c>
      <c r="T2343" s="7">
        <v>100</v>
      </c>
      <c r="U2343" s="7">
        <f t="shared" si="705"/>
        <v>16472.407291666666</v>
      </c>
      <c r="V2343" s="7">
        <v>0</v>
      </c>
      <c r="W2343" s="7">
        <f t="shared" ref="W2343:W2355" si="711">P2343+Q2343+R2343+S2343+T2343+U2343-(V2343)</f>
        <v>25365.267291666667</v>
      </c>
      <c r="X2343" s="7">
        <f t="shared" si="706"/>
        <v>8442.119999999999</v>
      </c>
      <c r="Y2343" s="7">
        <f t="shared" si="710"/>
        <v>17028</v>
      </c>
      <c r="Z2343" s="7">
        <f t="shared" si="699"/>
        <v>86192.612708333327</v>
      </c>
      <c r="AA2343" s="7" t="s">
        <v>621</v>
      </c>
      <c r="AB2343" s="7">
        <v>2022</v>
      </c>
    </row>
    <row r="2344" spans="1:28" x14ac:dyDescent="0.25">
      <c r="A2344" s="7">
        <v>9</v>
      </c>
      <c r="B2344" s="7" t="s">
        <v>122</v>
      </c>
      <c r="C2344" s="7" t="s">
        <v>102</v>
      </c>
      <c r="D2344" s="8" t="s">
        <v>4</v>
      </c>
      <c r="E2344" s="7" t="s">
        <v>209</v>
      </c>
      <c r="F2344" s="7" t="s">
        <v>84</v>
      </c>
      <c r="G2344" s="7">
        <v>93000</v>
      </c>
      <c r="H2344" s="7">
        <f t="shared" si="703"/>
        <v>86153.58</v>
      </c>
      <c r="I2344" s="7">
        <f t="shared" si="707"/>
        <v>2669.1</v>
      </c>
      <c r="J2344" s="7">
        <f t="shared" si="708"/>
        <v>6602.9999999999991</v>
      </c>
      <c r="K2344" s="7">
        <f t="shared" si="709"/>
        <v>686.4</v>
      </c>
      <c r="L2344" s="7">
        <f t="shared" si="695"/>
        <v>2827.2</v>
      </c>
      <c r="M2344" s="7">
        <f t="shared" si="696"/>
        <v>6593.7000000000007</v>
      </c>
      <c r="N2344" s="7">
        <v>1350.12</v>
      </c>
      <c r="O2344" s="7">
        <f t="shared" si="697"/>
        <v>20729.519999999997</v>
      </c>
      <c r="P2344" s="7">
        <v>25</v>
      </c>
      <c r="Q2344" s="7">
        <v>1000</v>
      </c>
      <c r="R2344" s="7">
        <v>770</v>
      </c>
      <c r="S2344" s="7">
        <v>0</v>
      </c>
      <c r="T2344" s="7">
        <v>100</v>
      </c>
      <c r="U2344" s="7">
        <f t="shared" si="705"/>
        <v>10121.332291666666</v>
      </c>
      <c r="V2344" s="7">
        <v>1444</v>
      </c>
      <c r="W2344" s="7">
        <f t="shared" si="711"/>
        <v>10572.332291666666</v>
      </c>
      <c r="X2344" s="7">
        <f t="shared" si="706"/>
        <v>6846.4199999999992</v>
      </c>
      <c r="Y2344" s="7">
        <f t="shared" si="710"/>
        <v>13196.7</v>
      </c>
      <c r="Z2344" s="7">
        <f t="shared" si="699"/>
        <v>75581.247708333336</v>
      </c>
      <c r="AA2344" s="7" t="s">
        <v>621</v>
      </c>
      <c r="AB2344" s="7">
        <v>2022</v>
      </c>
    </row>
    <row r="2345" spans="1:28" x14ac:dyDescent="0.25">
      <c r="A2345" s="7">
        <v>10</v>
      </c>
      <c r="B2345" s="7" t="s">
        <v>137</v>
      </c>
      <c r="C2345" s="7" t="s">
        <v>102</v>
      </c>
      <c r="D2345" s="7" t="s">
        <v>22</v>
      </c>
      <c r="E2345" s="7" t="s">
        <v>788</v>
      </c>
      <c r="F2345" s="7" t="s">
        <v>85</v>
      </c>
      <c r="G2345" s="7">
        <v>85000</v>
      </c>
      <c r="H2345" s="7">
        <f>+G2345-(I2345+L2345+N2345)</f>
        <v>78626.38</v>
      </c>
      <c r="I2345" s="7">
        <f>IF(G2345&lt;=312000,G2345*2.87%,8954.4)</f>
        <v>2439.5</v>
      </c>
      <c r="J2345" s="7">
        <f>IF(G2345&lt;=312000,G2345*7.1%,22152)</f>
        <v>6034.9999999999991</v>
      </c>
      <c r="K2345" s="7">
        <f>IF(G2345&lt;=62400,G2345*1.1%,686.4)</f>
        <v>686.4</v>
      </c>
      <c r="L2345" s="7">
        <f>IF(G2345&lt;=156000,G2345*3.04%,4742.4)</f>
        <v>2584</v>
      </c>
      <c r="M2345" s="7">
        <f>IF(G2345&lt;=156000,G2345*7.09%,11060.4)</f>
        <v>6026.5</v>
      </c>
      <c r="N2345" s="7">
        <v>1350.12</v>
      </c>
      <c r="O2345" s="7">
        <f>+I2345+J2345+K2345+L2345+M2345+N2345</f>
        <v>19121.52</v>
      </c>
      <c r="P2345" s="7">
        <v>25</v>
      </c>
      <c r="Q2345" s="7">
        <v>1000</v>
      </c>
      <c r="R2345" s="7">
        <v>1610</v>
      </c>
      <c r="S2345" s="7">
        <v>0</v>
      </c>
      <c r="T2345" s="7">
        <v>100</v>
      </c>
      <c r="U2345" s="7">
        <f>IF((H2345*12)&gt;867123.01,(79776+(((H2345*12)-867123.01)*0.25))/12,IF((H2345*12)&gt;624329.01,(31216+(((H2345*12)-624329.01)*0.2))/12,IF((H2345*12)&gt;416220.01,(((H2345*12)-416220.01)*0.15)/12,0)))</f>
        <v>8239.5322916666682</v>
      </c>
      <c r="V2345" s="7">
        <v>0</v>
      </c>
      <c r="W2345" s="7">
        <f t="shared" si="711"/>
        <v>10974.532291666668</v>
      </c>
      <c r="X2345" s="7">
        <f t="shared" si="706"/>
        <v>6373.62</v>
      </c>
      <c r="Y2345" s="7">
        <f t="shared" si="710"/>
        <v>12061.5</v>
      </c>
      <c r="Z2345" s="7">
        <f t="shared" si="699"/>
        <v>67651.847708333327</v>
      </c>
      <c r="AA2345" s="7" t="s">
        <v>621</v>
      </c>
      <c r="AB2345" s="7">
        <v>2022</v>
      </c>
    </row>
    <row r="2346" spans="1:28" x14ac:dyDescent="0.25">
      <c r="A2346" s="7">
        <v>11</v>
      </c>
      <c r="B2346" s="7" t="s">
        <v>123</v>
      </c>
      <c r="C2346" s="7" t="s">
        <v>102</v>
      </c>
      <c r="D2346" s="7" t="s">
        <v>10</v>
      </c>
      <c r="E2346" s="7" t="s">
        <v>39</v>
      </c>
      <c r="F2346" s="7" t="s">
        <v>84</v>
      </c>
      <c r="G2346" s="7">
        <v>65000</v>
      </c>
      <c r="H2346" s="7">
        <f t="shared" si="703"/>
        <v>61158.5</v>
      </c>
      <c r="I2346" s="7">
        <f t="shared" si="707"/>
        <v>1865.5</v>
      </c>
      <c r="J2346" s="7">
        <f t="shared" si="708"/>
        <v>4615</v>
      </c>
      <c r="K2346" s="7">
        <f t="shared" si="709"/>
        <v>686.4</v>
      </c>
      <c r="L2346" s="7">
        <f t="shared" si="695"/>
        <v>1976</v>
      </c>
      <c r="M2346" s="7">
        <f t="shared" si="696"/>
        <v>4608.5</v>
      </c>
      <c r="N2346" s="7">
        <v>0</v>
      </c>
      <c r="O2346" s="7">
        <f t="shared" si="697"/>
        <v>13751.4</v>
      </c>
      <c r="P2346" s="7">
        <v>25</v>
      </c>
      <c r="Q2346" s="7">
        <v>6000</v>
      </c>
      <c r="R2346" s="7">
        <v>0</v>
      </c>
      <c r="S2346" s="7">
        <v>0</v>
      </c>
      <c r="T2346" s="7">
        <v>100</v>
      </c>
      <c r="U2346" s="7">
        <f t="shared" si="705"/>
        <v>4427.5498333333335</v>
      </c>
      <c r="V2346" s="7">
        <v>0</v>
      </c>
      <c r="W2346" s="7">
        <f t="shared" si="711"/>
        <v>10552.549833333334</v>
      </c>
      <c r="X2346" s="7">
        <f t="shared" si="706"/>
        <v>3841.5</v>
      </c>
      <c r="Y2346" s="7">
        <f t="shared" si="710"/>
        <v>9223.5</v>
      </c>
      <c r="Z2346" s="7">
        <f t="shared" si="699"/>
        <v>50605.950166666662</v>
      </c>
      <c r="AA2346" s="7" t="s">
        <v>621</v>
      </c>
      <c r="AB2346" s="7">
        <v>2022</v>
      </c>
    </row>
    <row r="2347" spans="1:28" x14ac:dyDescent="0.25">
      <c r="A2347" s="7">
        <v>12</v>
      </c>
      <c r="B2347" s="7" t="s">
        <v>124</v>
      </c>
      <c r="C2347" s="7" t="s">
        <v>103</v>
      </c>
      <c r="D2347" s="7" t="s">
        <v>10</v>
      </c>
      <c r="E2347" s="7" t="s">
        <v>74</v>
      </c>
      <c r="F2347" s="7" t="s">
        <v>84</v>
      </c>
      <c r="G2347" s="7">
        <v>36000</v>
      </c>
      <c r="H2347" s="7">
        <f t="shared" si="703"/>
        <v>33872.400000000001</v>
      </c>
      <c r="I2347" s="7">
        <f t="shared" si="707"/>
        <v>1033.2</v>
      </c>
      <c r="J2347" s="7">
        <f t="shared" si="708"/>
        <v>2555.9999999999995</v>
      </c>
      <c r="K2347" s="7">
        <f t="shared" si="709"/>
        <v>396.00000000000006</v>
      </c>
      <c r="L2347" s="7">
        <f t="shared" si="695"/>
        <v>1094.4000000000001</v>
      </c>
      <c r="M2347" s="7">
        <f t="shared" si="696"/>
        <v>2552.4</v>
      </c>
      <c r="N2347" s="7">
        <v>0</v>
      </c>
      <c r="O2347" s="7">
        <f t="shared" si="697"/>
        <v>7632</v>
      </c>
      <c r="P2347" s="7">
        <v>25</v>
      </c>
      <c r="Q2347" s="7">
        <v>0</v>
      </c>
      <c r="R2347" s="7">
        <v>1470</v>
      </c>
      <c r="S2347" s="7">
        <v>0</v>
      </c>
      <c r="T2347" s="7">
        <v>100</v>
      </c>
      <c r="U2347" s="7">
        <f t="shared" si="705"/>
        <v>0</v>
      </c>
      <c r="V2347" s="7">
        <v>0</v>
      </c>
      <c r="W2347" s="7">
        <f t="shared" si="711"/>
        <v>1595</v>
      </c>
      <c r="X2347" s="7">
        <f t="shared" si="706"/>
        <v>2127.6000000000004</v>
      </c>
      <c r="Y2347" s="7">
        <f t="shared" si="710"/>
        <v>5108.3999999999996</v>
      </c>
      <c r="Z2347" s="7">
        <f t="shared" si="699"/>
        <v>32277.4</v>
      </c>
      <c r="AA2347" s="7" t="s">
        <v>621</v>
      </c>
      <c r="AB2347" s="7">
        <v>2022</v>
      </c>
    </row>
    <row r="2348" spans="1:28" x14ac:dyDescent="0.25">
      <c r="A2348" s="7">
        <v>13</v>
      </c>
      <c r="B2348" s="7" t="s">
        <v>125</v>
      </c>
      <c r="C2348" s="7" t="s">
        <v>102</v>
      </c>
      <c r="D2348" s="7" t="s">
        <v>94</v>
      </c>
      <c r="E2348" s="7" t="s">
        <v>65</v>
      </c>
      <c r="F2348" s="7" t="s">
        <v>85</v>
      </c>
      <c r="G2348" s="7">
        <v>50000</v>
      </c>
      <c r="H2348" s="7">
        <f t="shared" si="703"/>
        <v>45694.879999999997</v>
      </c>
      <c r="I2348" s="7">
        <f t="shared" si="707"/>
        <v>1435</v>
      </c>
      <c r="J2348" s="7">
        <f t="shared" si="708"/>
        <v>3549.9999999999995</v>
      </c>
      <c r="K2348" s="7">
        <f t="shared" si="709"/>
        <v>550</v>
      </c>
      <c r="L2348" s="7">
        <f t="shared" si="695"/>
        <v>1520</v>
      </c>
      <c r="M2348" s="7">
        <f t="shared" si="696"/>
        <v>3545.0000000000005</v>
      </c>
      <c r="N2348" s="7">
        <v>1350.12</v>
      </c>
      <c r="O2348" s="7">
        <f t="shared" si="697"/>
        <v>11950.119999999999</v>
      </c>
      <c r="P2348" s="7">
        <v>25</v>
      </c>
      <c r="Q2348" s="7">
        <v>1000</v>
      </c>
      <c r="R2348" s="7">
        <v>0</v>
      </c>
      <c r="S2348" s="7">
        <v>1220</v>
      </c>
      <c r="T2348" s="7">
        <v>100</v>
      </c>
      <c r="U2348" s="7">
        <f t="shared" si="705"/>
        <v>1651.4818749999993</v>
      </c>
      <c r="V2348" s="7">
        <v>0</v>
      </c>
      <c r="W2348" s="7">
        <f t="shared" si="711"/>
        <v>3996.4818749999995</v>
      </c>
      <c r="X2348" s="7">
        <f t="shared" si="706"/>
        <v>4305.12</v>
      </c>
      <c r="Y2348" s="7">
        <f t="shared" si="710"/>
        <v>7095</v>
      </c>
      <c r="Z2348" s="7">
        <f t="shared" si="699"/>
        <v>41698.398125</v>
      </c>
      <c r="AA2348" s="7" t="s">
        <v>621</v>
      </c>
      <c r="AB2348" s="7">
        <v>2022</v>
      </c>
    </row>
    <row r="2349" spans="1:28" x14ac:dyDescent="0.25">
      <c r="A2349" s="7">
        <v>14</v>
      </c>
      <c r="B2349" s="7" t="s">
        <v>126</v>
      </c>
      <c r="C2349" s="7" t="s">
        <v>103</v>
      </c>
      <c r="D2349" s="7" t="s">
        <v>94</v>
      </c>
      <c r="E2349" s="7" t="s">
        <v>58</v>
      </c>
      <c r="F2349" s="7" t="s">
        <v>84</v>
      </c>
      <c r="G2349" s="7">
        <v>55000</v>
      </c>
      <c r="H2349" s="7">
        <f t="shared" si="703"/>
        <v>51749.5</v>
      </c>
      <c r="I2349" s="7">
        <f t="shared" si="707"/>
        <v>1578.5</v>
      </c>
      <c r="J2349" s="7">
        <f t="shared" si="708"/>
        <v>3904.9999999999995</v>
      </c>
      <c r="K2349" s="7">
        <f t="shared" si="709"/>
        <v>605.00000000000011</v>
      </c>
      <c r="L2349" s="7">
        <f t="shared" si="695"/>
        <v>1672</v>
      </c>
      <c r="M2349" s="7">
        <f t="shared" si="696"/>
        <v>3899.5000000000005</v>
      </c>
      <c r="N2349" s="7">
        <v>0</v>
      </c>
      <c r="O2349" s="7">
        <f t="shared" si="697"/>
        <v>11660</v>
      </c>
      <c r="P2349" s="7">
        <v>25</v>
      </c>
      <c r="Q2349" s="7">
        <v>2996.21</v>
      </c>
      <c r="R2349" s="7">
        <v>0</v>
      </c>
      <c r="S2349" s="7">
        <v>1008</v>
      </c>
      <c r="T2349" s="7">
        <v>100</v>
      </c>
      <c r="U2349" s="7">
        <f t="shared" si="705"/>
        <v>2559.6748749999997</v>
      </c>
      <c r="V2349" s="7">
        <v>0</v>
      </c>
      <c r="W2349" s="7">
        <f t="shared" si="711"/>
        <v>6688.8848749999997</v>
      </c>
      <c r="X2349" s="7">
        <f t="shared" si="706"/>
        <v>3250.5</v>
      </c>
      <c r="Y2349" s="7">
        <f t="shared" si="710"/>
        <v>7804.5</v>
      </c>
      <c r="Z2349" s="7">
        <f t="shared" si="699"/>
        <v>45060.615124999997</v>
      </c>
      <c r="AA2349" s="7" t="s">
        <v>621</v>
      </c>
      <c r="AB2349" s="7">
        <v>2022</v>
      </c>
    </row>
    <row r="2350" spans="1:28" x14ac:dyDescent="0.25">
      <c r="A2350" s="7">
        <v>15</v>
      </c>
      <c r="B2350" s="7" t="s">
        <v>127</v>
      </c>
      <c r="C2350" s="7" t="s">
        <v>103</v>
      </c>
      <c r="D2350" s="8" t="s">
        <v>18</v>
      </c>
      <c r="E2350" s="7" t="s">
        <v>55</v>
      </c>
      <c r="F2350" s="7" t="s">
        <v>84</v>
      </c>
      <c r="G2350" s="7">
        <v>83000</v>
      </c>
      <c r="H2350" s="7">
        <f t="shared" si="703"/>
        <v>76744.58</v>
      </c>
      <c r="I2350" s="7">
        <f t="shared" si="707"/>
        <v>2382.1</v>
      </c>
      <c r="J2350" s="7">
        <f t="shared" si="708"/>
        <v>5892.9999999999991</v>
      </c>
      <c r="K2350" s="7">
        <f t="shared" si="709"/>
        <v>686.4</v>
      </c>
      <c r="L2350" s="7">
        <f t="shared" si="695"/>
        <v>2523.1999999999998</v>
      </c>
      <c r="M2350" s="7">
        <f t="shared" si="696"/>
        <v>5884.7000000000007</v>
      </c>
      <c r="N2350" s="7">
        <v>1350.12</v>
      </c>
      <c r="O2350" s="7">
        <f t="shared" si="697"/>
        <v>18719.519999999997</v>
      </c>
      <c r="P2350" s="7">
        <v>25</v>
      </c>
      <c r="Q2350" s="7">
        <v>21469.64</v>
      </c>
      <c r="R2350" s="7">
        <v>840</v>
      </c>
      <c r="S2350" s="7">
        <v>0</v>
      </c>
      <c r="T2350" s="7">
        <v>100</v>
      </c>
      <c r="U2350" s="7">
        <f t="shared" si="705"/>
        <v>7769.0822916666657</v>
      </c>
      <c r="V2350" s="7">
        <v>0</v>
      </c>
      <c r="W2350" s="7">
        <f t="shared" si="711"/>
        <v>30203.722291666665</v>
      </c>
      <c r="X2350" s="7">
        <f t="shared" si="706"/>
        <v>6255.4199999999992</v>
      </c>
      <c r="Y2350" s="7">
        <f t="shared" si="710"/>
        <v>11777.7</v>
      </c>
      <c r="Z2350" s="7">
        <f t="shared" si="699"/>
        <v>46540.857708333337</v>
      </c>
      <c r="AA2350" s="7" t="s">
        <v>621</v>
      </c>
      <c r="AB2350" s="7">
        <v>2022</v>
      </c>
    </row>
    <row r="2351" spans="1:28" x14ac:dyDescent="0.25">
      <c r="A2351" s="7">
        <v>16</v>
      </c>
      <c r="B2351" s="7" t="s">
        <v>128</v>
      </c>
      <c r="C2351" s="7" t="s">
        <v>102</v>
      </c>
      <c r="D2351" s="8" t="s">
        <v>12</v>
      </c>
      <c r="E2351" s="7" t="s">
        <v>35</v>
      </c>
      <c r="F2351" s="7" t="s">
        <v>84</v>
      </c>
      <c r="G2351" s="7">
        <v>85000</v>
      </c>
      <c r="H2351" s="7">
        <f t="shared" si="703"/>
        <v>77276.259999999995</v>
      </c>
      <c r="I2351" s="7">
        <f t="shared" si="707"/>
        <v>2439.5</v>
      </c>
      <c r="J2351" s="7">
        <f t="shared" si="708"/>
        <v>6034.9999999999991</v>
      </c>
      <c r="K2351" s="7">
        <f t="shared" si="709"/>
        <v>686.4</v>
      </c>
      <c r="L2351" s="7">
        <f t="shared" si="695"/>
        <v>2584</v>
      </c>
      <c r="M2351" s="7">
        <f t="shared" si="696"/>
        <v>6026.5</v>
      </c>
      <c r="N2351" s="7">
        <f>+N2350*2</f>
        <v>2700.24</v>
      </c>
      <c r="O2351" s="7">
        <f t="shared" si="697"/>
        <v>20471.64</v>
      </c>
      <c r="P2351" s="7">
        <v>25</v>
      </c>
      <c r="Q2351" s="7">
        <v>0</v>
      </c>
      <c r="R2351" s="7">
        <v>0</v>
      </c>
      <c r="S2351" s="7">
        <v>0</v>
      </c>
      <c r="T2351" s="7">
        <v>100</v>
      </c>
      <c r="U2351" s="7">
        <f t="shared" si="705"/>
        <v>7902.002291666664</v>
      </c>
      <c r="V2351" s="7">
        <v>7902</v>
      </c>
      <c r="W2351" s="7">
        <f t="shared" si="711"/>
        <v>125.00229166666395</v>
      </c>
      <c r="X2351" s="7">
        <f t="shared" si="706"/>
        <v>7723.74</v>
      </c>
      <c r="Y2351" s="7">
        <f t="shared" si="710"/>
        <v>12061.5</v>
      </c>
      <c r="Z2351" s="7">
        <f t="shared" si="699"/>
        <v>77151.257708333331</v>
      </c>
      <c r="AA2351" s="7" t="s">
        <v>621</v>
      </c>
      <c r="AB2351" s="7">
        <v>2022</v>
      </c>
    </row>
    <row r="2352" spans="1:28" x14ac:dyDescent="0.25">
      <c r="A2352" s="7">
        <v>17</v>
      </c>
      <c r="B2352" s="7" t="s">
        <v>114</v>
      </c>
      <c r="C2352" s="7" t="s">
        <v>102</v>
      </c>
      <c r="D2352" s="7" t="s">
        <v>8</v>
      </c>
      <c r="E2352" s="7" t="s">
        <v>64</v>
      </c>
      <c r="F2352" s="7" t="s">
        <v>84</v>
      </c>
      <c r="G2352" s="7">
        <v>60000</v>
      </c>
      <c r="H2352" s="7">
        <f t="shared" si="703"/>
        <v>56454</v>
      </c>
      <c r="I2352" s="7">
        <f t="shared" si="707"/>
        <v>1722</v>
      </c>
      <c r="J2352" s="7">
        <f t="shared" si="708"/>
        <v>4260</v>
      </c>
      <c r="K2352" s="7">
        <f t="shared" si="709"/>
        <v>660.00000000000011</v>
      </c>
      <c r="L2352" s="7">
        <f t="shared" si="695"/>
        <v>1824</v>
      </c>
      <c r="M2352" s="7">
        <f t="shared" si="696"/>
        <v>4254</v>
      </c>
      <c r="N2352" s="7">
        <v>0</v>
      </c>
      <c r="O2352" s="7">
        <f t="shared" si="697"/>
        <v>12720</v>
      </c>
      <c r="P2352" s="7">
        <v>25</v>
      </c>
      <c r="Q2352" s="7">
        <v>21600.77</v>
      </c>
      <c r="R2352" s="7">
        <v>0</v>
      </c>
      <c r="S2352" s="7">
        <v>2440</v>
      </c>
      <c r="T2352" s="7">
        <v>100</v>
      </c>
      <c r="U2352" s="7">
        <f t="shared" si="705"/>
        <v>3486.6498333333329</v>
      </c>
      <c r="V2352" s="7">
        <v>0</v>
      </c>
      <c r="W2352" s="7">
        <f t="shared" si="711"/>
        <v>27652.419833333333</v>
      </c>
      <c r="X2352" s="7">
        <f t="shared" si="706"/>
        <v>3546</v>
      </c>
      <c r="Y2352" s="7">
        <f t="shared" si="710"/>
        <v>8514</v>
      </c>
      <c r="Z2352" s="7">
        <f t="shared" si="699"/>
        <v>28801.580166666667</v>
      </c>
      <c r="AA2352" s="7" t="s">
        <v>621</v>
      </c>
      <c r="AB2352" s="7">
        <v>2022</v>
      </c>
    </row>
    <row r="2353" spans="1:28" x14ac:dyDescent="0.25">
      <c r="A2353" s="7">
        <v>18</v>
      </c>
      <c r="B2353" s="7" t="s">
        <v>129</v>
      </c>
      <c r="C2353" s="7" t="s">
        <v>102</v>
      </c>
      <c r="D2353" s="7" t="s">
        <v>16</v>
      </c>
      <c r="E2353" s="7" t="s">
        <v>79</v>
      </c>
      <c r="F2353" s="7" t="s">
        <v>84</v>
      </c>
      <c r="G2353" s="7">
        <v>54000</v>
      </c>
      <c r="H2353" s="7">
        <f t="shared" si="703"/>
        <v>50808.6</v>
      </c>
      <c r="I2353" s="7">
        <f t="shared" si="707"/>
        <v>1549.8</v>
      </c>
      <c r="J2353" s="7">
        <f t="shared" si="708"/>
        <v>3833.9999999999995</v>
      </c>
      <c r="K2353" s="7">
        <f t="shared" si="709"/>
        <v>594.00000000000011</v>
      </c>
      <c r="L2353" s="7">
        <f t="shared" si="695"/>
        <v>1641.6</v>
      </c>
      <c r="M2353" s="7">
        <f t="shared" si="696"/>
        <v>3828.6000000000004</v>
      </c>
      <c r="N2353" s="7">
        <v>0</v>
      </c>
      <c r="O2353" s="7">
        <f t="shared" si="697"/>
        <v>11448</v>
      </c>
      <c r="P2353" s="7">
        <v>25</v>
      </c>
      <c r="Q2353" s="7">
        <v>500</v>
      </c>
      <c r="R2353" s="7">
        <v>350</v>
      </c>
      <c r="S2353" s="7">
        <v>0</v>
      </c>
      <c r="T2353" s="7">
        <v>100</v>
      </c>
      <c r="U2353" s="7">
        <f t="shared" si="705"/>
        <v>2418.539874999999</v>
      </c>
      <c r="V2353" s="7">
        <v>0</v>
      </c>
      <c r="W2353" s="7">
        <f t="shared" si="711"/>
        <v>3393.539874999999</v>
      </c>
      <c r="X2353" s="7">
        <f t="shared" si="706"/>
        <v>3191.3999999999996</v>
      </c>
      <c r="Y2353" s="7">
        <f t="shared" si="710"/>
        <v>7662.6</v>
      </c>
      <c r="Z2353" s="7">
        <f t="shared" si="699"/>
        <v>47415.060125000004</v>
      </c>
      <c r="AA2353" s="7" t="s">
        <v>621</v>
      </c>
      <c r="AB2353" s="7">
        <v>2022</v>
      </c>
    </row>
    <row r="2354" spans="1:28" x14ac:dyDescent="0.25">
      <c r="A2354" s="7">
        <v>19</v>
      </c>
      <c r="B2354" s="7" t="s">
        <v>130</v>
      </c>
      <c r="C2354" s="7" t="s">
        <v>102</v>
      </c>
      <c r="D2354" s="7" t="s">
        <v>16</v>
      </c>
      <c r="E2354" s="7" t="s">
        <v>61</v>
      </c>
      <c r="F2354" s="7" t="s">
        <v>84</v>
      </c>
      <c r="G2354" s="7">
        <v>65000</v>
      </c>
      <c r="H2354" s="7">
        <f t="shared" si="703"/>
        <v>57108.14</v>
      </c>
      <c r="I2354" s="7">
        <f t="shared" si="707"/>
        <v>1865.5</v>
      </c>
      <c r="J2354" s="7">
        <f t="shared" si="708"/>
        <v>4615</v>
      </c>
      <c r="K2354" s="7">
        <f t="shared" si="709"/>
        <v>686.4</v>
      </c>
      <c r="L2354" s="7">
        <f t="shared" si="695"/>
        <v>1976</v>
      </c>
      <c r="M2354" s="7">
        <f t="shared" si="696"/>
        <v>4608.5</v>
      </c>
      <c r="N2354" s="7">
        <f>1350.12*3</f>
        <v>4050.3599999999997</v>
      </c>
      <c r="O2354" s="7">
        <f t="shared" si="697"/>
        <v>17801.759999999998</v>
      </c>
      <c r="P2354" s="7">
        <v>25</v>
      </c>
      <c r="Q2354" s="7">
        <v>1200</v>
      </c>
      <c r="R2354" s="7">
        <v>0</v>
      </c>
      <c r="S2354" s="7">
        <v>0</v>
      </c>
      <c r="T2354" s="7">
        <v>100</v>
      </c>
      <c r="U2354" s="7">
        <f t="shared" si="705"/>
        <v>3617.477833333332</v>
      </c>
      <c r="V2354" s="7">
        <v>0</v>
      </c>
      <c r="W2354" s="7">
        <f t="shared" si="711"/>
        <v>4942.4778333333325</v>
      </c>
      <c r="X2354" s="7">
        <f t="shared" si="706"/>
        <v>7891.86</v>
      </c>
      <c r="Y2354" s="7">
        <f t="shared" si="710"/>
        <v>9223.5</v>
      </c>
      <c r="Z2354" s="7">
        <f t="shared" si="699"/>
        <v>52165.662166666669</v>
      </c>
      <c r="AA2354" s="7" t="s">
        <v>621</v>
      </c>
      <c r="AB2354" s="7">
        <v>2022</v>
      </c>
    </row>
    <row r="2355" spans="1:28" x14ac:dyDescent="0.25">
      <c r="A2355" s="7">
        <v>20</v>
      </c>
      <c r="B2355" s="7" t="s">
        <v>131</v>
      </c>
      <c r="C2355" s="7" t="s">
        <v>102</v>
      </c>
      <c r="D2355" s="7" t="s">
        <v>6</v>
      </c>
      <c r="E2355" s="7" t="s">
        <v>108</v>
      </c>
      <c r="F2355" s="7" t="s">
        <v>84</v>
      </c>
      <c r="G2355" s="7">
        <v>70000</v>
      </c>
      <c r="H2355" s="7">
        <f t="shared" si="703"/>
        <v>57762.28</v>
      </c>
      <c r="I2355" s="7">
        <f t="shared" si="707"/>
        <v>2009</v>
      </c>
      <c r="J2355" s="7">
        <f t="shared" si="708"/>
        <v>4970</v>
      </c>
      <c r="K2355" s="7">
        <f t="shared" si="709"/>
        <v>686.4</v>
      </c>
      <c r="L2355" s="7">
        <f t="shared" ref="L2355:L2416" si="712">IF(G2355&lt;=156000,G2355*3.04%,4742.4)</f>
        <v>2128</v>
      </c>
      <c r="M2355" s="7">
        <f t="shared" ref="M2355:M2416" si="713">IF(G2355&lt;=156000,G2355*7.09%,11060.4)</f>
        <v>4963</v>
      </c>
      <c r="N2355" s="7">
        <f>+N2354*2</f>
        <v>8100.7199999999993</v>
      </c>
      <c r="O2355" s="7">
        <f t="shared" si="697"/>
        <v>22857.119999999999</v>
      </c>
      <c r="P2355" s="7">
        <v>25</v>
      </c>
      <c r="Q2355" s="7">
        <v>0</v>
      </c>
      <c r="R2355" s="7">
        <v>280</v>
      </c>
      <c r="S2355" s="7">
        <v>4250</v>
      </c>
      <c r="T2355" s="7">
        <v>100</v>
      </c>
      <c r="U2355" s="7">
        <f t="shared" si="705"/>
        <v>3748.3058333333333</v>
      </c>
      <c r="V2355" s="7">
        <v>2069.86</v>
      </c>
      <c r="W2355" s="7">
        <f t="shared" si="711"/>
        <v>6333.4458333333332</v>
      </c>
      <c r="X2355" s="7">
        <f t="shared" si="706"/>
        <v>12237.72</v>
      </c>
      <c r="Y2355" s="7">
        <f t="shared" si="710"/>
        <v>9933</v>
      </c>
      <c r="Z2355" s="7">
        <f t="shared" si="699"/>
        <v>51428.834166666667</v>
      </c>
      <c r="AA2355" s="7" t="s">
        <v>621</v>
      </c>
      <c r="AB2355" s="7">
        <v>2022</v>
      </c>
    </row>
    <row r="2356" spans="1:28" x14ac:dyDescent="0.25">
      <c r="A2356" s="7">
        <v>21</v>
      </c>
      <c r="B2356" s="7" t="s">
        <v>132</v>
      </c>
      <c r="C2356" s="7" t="s">
        <v>102</v>
      </c>
      <c r="D2356" s="8" t="s">
        <v>4</v>
      </c>
      <c r="E2356" s="7" t="s">
        <v>24</v>
      </c>
      <c r="F2356" s="7" t="s">
        <v>84</v>
      </c>
      <c r="G2356" s="7">
        <v>45000</v>
      </c>
      <c r="H2356" s="7">
        <f t="shared" si="703"/>
        <v>39640.26</v>
      </c>
      <c r="I2356" s="7">
        <f t="shared" si="707"/>
        <v>1291.5</v>
      </c>
      <c r="J2356" s="7">
        <f t="shared" si="708"/>
        <v>3194.9999999999995</v>
      </c>
      <c r="K2356" s="7">
        <f t="shared" si="709"/>
        <v>495.00000000000006</v>
      </c>
      <c r="L2356" s="7">
        <f t="shared" si="712"/>
        <v>1368</v>
      </c>
      <c r="M2356" s="7">
        <f t="shared" si="713"/>
        <v>3190.5</v>
      </c>
      <c r="N2356" s="7">
        <f>1350.12*2</f>
        <v>2700.24</v>
      </c>
      <c r="O2356" s="7">
        <f t="shared" si="697"/>
        <v>12240.24</v>
      </c>
      <c r="P2356" s="7">
        <v>25</v>
      </c>
      <c r="Q2356" s="7">
        <v>7487.3</v>
      </c>
      <c r="R2356" s="7">
        <v>0</v>
      </c>
      <c r="S2356" s="7">
        <v>0</v>
      </c>
      <c r="T2356" s="7">
        <v>100</v>
      </c>
      <c r="U2356" s="7">
        <f t="shared" si="705"/>
        <v>743.28887499999973</v>
      </c>
      <c r="V2356" s="7">
        <v>0</v>
      </c>
      <c r="W2356" s="7">
        <f>P2356+Q2356+R2356+S2356+T2356+U2356</f>
        <v>8355.5888749999995</v>
      </c>
      <c r="X2356" s="7">
        <f t="shared" si="706"/>
        <v>5359.74</v>
      </c>
      <c r="Y2356" s="7">
        <f>+J2356++K2356+M2356</f>
        <v>6880.5</v>
      </c>
      <c r="Z2356" s="7">
        <f t="shared" si="699"/>
        <v>31284.671125000001</v>
      </c>
      <c r="AA2356" s="7" t="s">
        <v>621</v>
      </c>
      <c r="AB2356" s="7">
        <v>2022</v>
      </c>
    </row>
    <row r="2357" spans="1:28" x14ac:dyDescent="0.25">
      <c r="A2357" s="7">
        <v>22</v>
      </c>
      <c r="B2357" s="7" t="s">
        <v>133</v>
      </c>
      <c r="C2357" s="7" t="s">
        <v>103</v>
      </c>
      <c r="D2357" s="8" t="s">
        <v>5</v>
      </c>
      <c r="E2357" s="7" t="s">
        <v>25</v>
      </c>
      <c r="F2357" s="7" t="s">
        <v>84</v>
      </c>
      <c r="G2357" s="7">
        <v>80000</v>
      </c>
      <c r="H2357" s="7">
        <f t="shared" si="703"/>
        <v>75272</v>
      </c>
      <c r="I2357" s="7">
        <f t="shared" si="707"/>
        <v>2296</v>
      </c>
      <c r="J2357" s="7">
        <f t="shared" si="708"/>
        <v>5679.9999999999991</v>
      </c>
      <c r="K2357" s="7">
        <f t="shared" si="709"/>
        <v>686.4</v>
      </c>
      <c r="L2357" s="7">
        <f t="shared" si="712"/>
        <v>2432</v>
      </c>
      <c r="M2357" s="7">
        <f t="shared" si="713"/>
        <v>5672</v>
      </c>
      <c r="N2357" s="7">
        <v>0</v>
      </c>
      <c r="O2357" s="7">
        <f t="shared" ref="O2357:O2416" si="714">+I2357+J2357+K2357+L2357+M2357+N2357</f>
        <v>16766.400000000001</v>
      </c>
      <c r="P2357" s="7">
        <v>25</v>
      </c>
      <c r="Q2357" s="7">
        <v>200</v>
      </c>
      <c r="R2357" s="7">
        <v>630</v>
      </c>
      <c r="S2357" s="7">
        <v>0</v>
      </c>
      <c r="T2357" s="7">
        <v>100</v>
      </c>
      <c r="U2357" s="7">
        <f t="shared" si="705"/>
        <v>7400.9372916666662</v>
      </c>
      <c r="V2357" s="7">
        <v>0</v>
      </c>
      <c r="W2357" s="7">
        <f>P2357+Q2357+R2357+S2357+T2357+U2357</f>
        <v>8355.9372916666653</v>
      </c>
      <c r="X2357" s="7">
        <f t="shared" si="706"/>
        <v>4728</v>
      </c>
      <c r="Y2357" s="7">
        <f t="shared" ref="Y2357:Y2416" si="715">+J2357+M2357</f>
        <v>11352</v>
      </c>
      <c r="Z2357" s="7">
        <f t="shared" si="699"/>
        <v>66916.062708333338</v>
      </c>
      <c r="AA2357" s="7" t="s">
        <v>621</v>
      </c>
      <c r="AB2357" s="7">
        <v>2022</v>
      </c>
    </row>
    <row r="2358" spans="1:28" x14ac:dyDescent="0.25">
      <c r="A2358" s="7">
        <v>23</v>
      </c>
      <c r="B2358" s="7" t="s">
        <v>134</v>
      </c>
      <c r="C2358" s="7" t="s">
        <v>102</v>
      </c>
      <c r="D2358" s="7" t="s">
        <v>16</v>
      </c>
      <c r="E2358" s="7" t="s">
        <v>45</v>
      </c>
      <c r="F2358" s="7" t="s">
        <v>84</v>
      </c>
      <c r="G2358" s="7">
        <v>44000</v>
      </c>
      <c r="H2358" s="7">
        <f t="shared" si="703"/>
        <v>40049.480000000003</v>
      </c>
      <c r="I2358" s="7">
        <f t="shared" si="707"/>
        <v>1262.8</v>
      </c>
      <c r="J2358" s="7">
        <f t="shared" si="708"/>
        <v>3123.9999999999995</v>
      </c>
      <c r="K2358" s="7">
        <f t="shared" si="709"/>
        <v>484.00000000000006</v>
      </c>
      <c r="L2358" s="7">
        <f t="shared" si="712"/>
        <v>1337.6</v>
      </c>
      <c r="M2358" s="7">
        <f t="shared" si="713"/>
        <v>3119.6000000000004</v>
      </c>
      <c r="N2358" s="7">
        <v>1350.12</v>
      </c>
      <c r="O2358" s="7">
        <f t="shared" si="714"/>
        <v>10678.119999999999</v>
      </c>
      <c r="P2358" s="7">
        <v>25</v>
      </c>
      <c r="Q2358" s="7">
        <v>0</v>
      </c>
      <c r="R2358" s="7">
        <v>770</v>
      </c>
      <c r="S2358" s="7">
        <v>0</v>
      </c>
      <c r="T2358" s="7">
        <v>100</v>
      </c>
      <c r="U2358" s="7">
        <f t="shared" si="705"/>
        <v>804.671875</v>
      </c>
      <c r="V2358" s="7">
        <v>0</v>
      </c>
      <c r="W2358" s="7">
        <f>P2358+Q2358+R2358+S2358+T2358+U2358</f>
        <v>1699.671875</v>
      </c>
      <c r="X2358" s="7">
        <f t="shared" si="706"/>
        <v>3950.5199999999995</v>
      </c>
      <c r="Y2358" s="7">
        <f t="shared" si="715"/>
        <v>6243.6</v>
      </c>
      <c r="Z2358" s="7">
        <f t="shared" si="699"/>
        <v>38349.808125000003</v>
      </c>
      <c r="AA2358" s="7" t="s">
        <v>621</v>
      </c>
      <c r="AB2358" s="7">
        <v>2022</v>
      </c>
    </row>
    <row r="2359" spans="1:28" x14ac:dyDescent="0.25">
      <c r="A2359" s="7">
        <v>24</v>
      </c>
      <c r="B2359" s="7" t="s">
        <v>140</v>
      </c>
      <c r="C2359" s="7" t="s">
        <v>102</v>
      </c>
      <c r="D2359" s="7" t="s">
        <v>8</v>
      </c>
      <c r="E2359" s="7" t="s">
        <v>29</v>
      </c>
      <c r="F2359" s="7" t="s">
        <v>99</v>
      </c>
      <c r="G2359" s="7">
        <v>130000</v>
      </c>
      <c r="H2359" s="7">
        <f t="shared" si="703"/>
        <v>122317</v>
      </c>
      <c r="I2359" s="7">
        <f t="shared" si="707"/>
        <v>3731</v>
      </c>
      <c r="J2359" s="7">
        <f t="shared" si="708"/>
        <v>9230</v>
      </c>
      <c r="K2359" s="7">
        <f t="shared" si="709"/>
        <v>686.4</v>
      </c>
      <c r="L2359" s="7">
        <f t="shared" si="712"/>
        <v>3952</v>
      </c>
      <c r="M2359" s="7">
        <f t="shared" si="713"/>
        <v>9217</v>
      </c>
      <c r="N2359" s="7">
        <v>0</v>
      </c>
      <c r="O2359" s="7">
        <f t="shared" si="714"/>
        <v>26816.400000000001</v>
      </c>
      <c r="P2359" s="7">
        <v>25</v>
      </c>
      <c r="Q2359" s="7">
        <v>0</v>
      </c>
      <c r="R2359" s="7">
        <v>0</v>
      </c>
      <c r="S2359" s="7">
        <v>0</v>
      </c>
      <c r="T2359" s="7">
        <v>100</v>
      </c>
      <c r="U2359" s="7">
        <f t="shared" si="705"/>
        <v>19162.187291666665</v>
      </c>
      <c r="V2359" s="7">
        <v>0</v>
      </c>
      <c r="W2359" s="7">
        <f>P2359+Q2359+R2359+S2359+T2359+U2359</f>
        <v>19287.187291666665</v>
      </c>
      <c r="X2359" s="7">
        <f t="shared" si="706"/>
        <v>7683</v>
      </c>
      <c r="Y2359" s="7">
        <f t="shared" si="715"/>
        <v>18447</v>
      </c>
      <c r="Z2359" s="7">
        <f t="shared" si="699"/>
        <v>103029.81270833334</v>
      </c>
      <c r="AA2359" s="7" t="s">
        <v>621</v>
      </c>
      <c r="AB2359" s="7">
        <v>2022</v>
      </c>
    </row>
    <row r="2360" spans="1:28" x14ac:dyDescent="0.25">
      <c r="A2360" s="7">
        <v>25</v>
      </c>
      <c r="B2360" s="7" t="s">
        <v>141</v>
      </c>
      <c r="C2360" s="7" t="s">
        <v>102</v>
      </c>
      <c r="D2360" s="7" t="s">
        <v>8</v>
      </c>
      <c r="E2360" s="7" t="s">
        <v>63</v>
      </c>
      <c r="F2360" s="7" t="s">
        <v>99</v>
      </c>
      <c r="G2360" s="7">
        <v>130000</v>
      </c>
      <c r="H2360" s="7">
        <f t="shared" si="703"/>
        <v>122317</v>
      </c>
      <c r="I2360" s="7">
        <f t="shared" si="707"/>
        <v>3731</v>
      </c>
      <c r="J2360" s="7">
        <f t="shared" si="708"/>
        <v>9230</v>
      </c>
      <c r="K2360" s="7">
        <f t="shared" si="709"/>
        <v>686.4</v>
      </c>
      <c r="L2360" s="7">
        <f t="shared" si="712"/>
        <v>3952</v>
      </c>
      <c r="M2360" s="7">
        <f t="shared" si="713"/>
        <v>9217</v>
      </c>
      <c r="N2360" s="7">
        <v>0</v>
      </c>
      <c r="O2360" s="7">
        <f t="shared" si="714"/>
        <v>26816.400000000001</v>
      </c>
      <c r="P2360" s="7">
        <v>25</v>
      </c>
      <c r="Q2360" s="7">
        <v>0</v>
      </c>
      <c r="R2360" s="7">
        <v>0</v>
      </c>
      <c r="S2360" s="7">
        <v>0</v>
      </c>
      <c r="T2360" s="7">
        <v>100</v>
      </c>
      <c r="U2360" s="7">
        <f t="shared" si="705"/>
        <v>19162.187291666665</v>
      </c>
      <c r="V2360" s="7">
        <v>0</v>
      </c>
      <c r="W2360" s="7">
        <f>P2360+Q2360+R2360+S2360+T2360+U2360</f>
        <v>19287.187291666665</v>
      </c>
      <c r="X2360" s="7">
        <f t="shared" si="706"/>
        <v>7683</v>
      </c>
      <c r="Y2360" s="7">
        <f t="shared" si="715"/>
        <v>18447</v>
      </c>
      <c r="Z2360" s="7">
        <f t="shared" si="699"/>
        <v>103029.81270833334</v>
      </c>
      <c r="AA2360" s="7" t="s">
        <v>621</v>
      </c>
      <c r="AB2360" s="7">
        <v>2022</v>
      </c>
    </row>
    <row r="2361" spans="1:28" x14ac:dyDescent="0.25">
      <c r="A2361" s="7">
        <v>26</v>
      </c>
      <c r="B2361" s="7" t="s">
        <v>142</v>
      </c>
      <c r="C2361" s="7" t="s">
        <v>102</v>
      </c>
      <c r="D2361" s="7" t="s">
        <v>7</v>
      </c>
      <c r="E2361" s="7" t="s">
        <v>47</v>
      </c>
      <c r="F2361" s="7" t="s">
        <v>99</v>
      </c>
      <c r="G2361" s="7">
        <v>145000</v>
      </c>
      <c r="H2361" s="7">
        <f t="shared" si="703"/>
        <v>136430.5</v>
      </c>
      <c r="I2361" s="7">
        <f t="shared" si="707"/>
        <v>4161.5</v>
      </c>
      <c r="J2361" s="7">
        <f t="shared" si="708"/>
        <v>10294.999999999998</v>
      </c>
      <c r="K2361" s="7">
        <f t="shared" si="709"/>
        <v>686.4</v>
      </c>
      <c r="L2361" s="7">
        <f t="shared" si="712"/>
        <v>4408</v>
      </c>
      <c r="M2361" s="7">
        <f t="shared" si="713"/>
        <v>10280.5</v>
      </c>
      <c r="N2361" s="7">
        <v>0</v>
      </c>
      <c r="O2361" s="7">
        <f t="shared" si="714"/>
        <v>29831.399999999998</v>
      </c>
      <c r="P2361" s="7">
        <v>25</v>
      </c>
      <c r="Q2361" s="7">
        <v>0</v>
      </c>
      <c r="R2361" s="7">
        <v>0</v>
      </c>
      <c r="S2361" s="7">
        <v>0</v>
      </c>
      <c r="T2361" s="7">
        <v>100</v>
      </c>
      <c r="U2361" s="7">
        <f t="shared" si="705"/>
        <v>22690.562291666665</v>
      </c>
      <c r="V2361" s="7">
        <v>22690.560000000001</v>
      </c>
      <c r="W2361" s="7">
        <f t="shared" ref="W2361:W2367" si="716">P2361+Q2361+R2361+S2361+T2361+U2361-(V2361)</f>
        <v>125.00229166666395</v>
      </c>
      <c r="X2361" s="7">
        <f t="shared" si="706"/>
        <v>8569.5</v>
      </c>
      <c r="Y2361" s="7">
        <f t="shared" si="715"/>
        <v>20575.5</v>
      </c>
      <c r="Z2361" s="7">
        <f t="shared" si="699"/>
        <v>136305.49770833334</v>
      </c>
      <c r="AA2361" s="7" t="s">
        <v>621</v>
      </c>
      <c r="AB2361" s="7">
        <v>2022</v>
      </c>
    </row>
    <row r="2362" spans="1:28" x14ac:dyDescent="0.25">
      <c r="A2362" s="7">
        <v>27</v>
      </c>
      <c r="B2362" s="7" t="s">
        <v>144</v>
      </c>
      <c r="C2362" s="7" t="s">
        <v>103</v>
      </c>
      <c r="D2362" s="7" t="s">
        <v>10</v>
      </c>
      <c r="E2362" s="7" t="s">
        <v>40</v>
      </c>
      <c r="F2362" s="7" t="s">
        <v>85</v>
      </c>
      <c r="G2362" s="7">
        <v>45000</v>
      </c>
      <c r="H2362" s="7">
        <f t="shared" si="703"/>
        <v>40990.379999999997</v>
      </c>
      <c r="I2362" s="7">
        <f t="shared" si="707"/>
        <v>1291.5</v>
      </c>
      <c r="J2362" s="7">
        <f t="shared" si="708"/>
        <v>3194.9999999999995</v>
      </c>
      <c r="K2362" s="7">
        <f t="shared" si="709"/>
        <v>495.00000000000006</v>
      </c>
      <c r="L2362" s="7">
        <f t="shared" si="712"/>
        <v>1368</v>
      </c>
      <c r="M2362" s="7">
        <f t="shared" si="713"/>
        <v>3190.5</v>
      </c>
      <c r="N2362" s="7">
        <v>1350.12</v>
      </c>
      <c r="O2362" s="7">
        <f t="shared" si="714"/>
        <v>10890.119999999999</v>
      </c>
      <c r="P2362" s="7">
        <v>25</v>
      </c>
      <c r="Q2362" s="7">
        <v>500</v>
      </c>
      <c r="R2362" s="7">
        <v>1540</v>
      </c>
      <c r="S2362" s="7">
        <v>0</v>
      </c>
      <c r="T2362" s="7">
        <v>100</v>
      </c>
      <c r="U2362" s="7">
        <f t="shared" si="705"/>
        <v>945.8068749999992</v>
      </c>
      <c r="V2362" s="7">
        <v>0</v>
      </c>
      <c r="W2362" s="7">
        <f t="shared" si="716"/>
        <v>3110.8068749999993</v>
      </c>
      <c r="X2362" s="7">
        <f t="shared" si="706"/>
        <v>4009.62</v>
      </c>
      <c r="Y2362" s="7">
        <f t="shared" si="715"/>
        <v>6385.5</v>
      </c>
      <c r="Z2362" s="7">
        <f t="shared" si="699"/>
        <v>37879.573125000003</v>
      </c>
      <c r="AA2362" s="7" t="s">
        <v>621</v>
      </c>
      <c r="AB2362" s="7">
        <v>2022</v>
      </c>
    </row>
    <row r="2363" spans="1:28" x14ac:dyDescent="0.25">
      <c r="A2363" s="7">
        <v>28</v>
      </c>
      <c r="B2363" s="7" t="s">
        <v>145</v>
      </c>
      <c r="C2363" s="7" t="s">
        <v>102</v>
      </c>
      <c r="D2363" s="8" t="s">
        <v>10</v>
      </c>
      <c r="E2363" s="7" t="s">
        <v>50</v>
      </c>
      <c r="F2363" s="7" t="s">
        <v>84</v>
      </c>
      <c r="G2363" s="7">
        <v>50000</v>
      </c>
      <c r="H2363" s="7">
        <f t="shared" si="703"/>
        <v>47045</v>
      </c>
      <c r="I2363" s="7">
        <f t="shared" si="707"/>
        <v>1435</v>
      </c>
      <c r="J2363" s="7">
        <f t="shared" si="708"/>
        <v>3549.9999999999995</v>
      </c>
      <c r="K2363" s="7">
        <f t="shared" si="709"/>
        <v>550</v>
      </c>
      <c r="L2363" s="7">
        <f t="shared" si="712"/>
        <v>1520</v>
      </c>
      <c r="M2363" s="7">
        <f t="shared" si="713"/>
        <v>3545.0000000000005</v>
      </c>
      <c r="N2363" s="7">
        <f>+N2382*2</f>
        <v>0</v>
      </c>
      <c r="O2363" s="7">
        <f t="shared" si="714"/>
        <v>10600</v>
      </c>
      <c r="P2363" s="7">
        <v>25</v>
      </c>
      <c r="Q2363" s="7">
        <v>0</v>
      </c>
      <c r="R2363" s="7">
        <v>0</v>
      </c>
      <c r="S2363" s="7">
        <v>0</v>
      </c>
      <c r="T2363" s="7">
        <v>100</v>
      </c>
      <c r="U2363" s="7">
        <f t="shared" si="705"/>
        <v>1853.9998749999997</v>
      </c>
      <c r="V2363" s="7">
        <v>0</v>
      </c>
      <c r="W2363" s="7">
        <f t="shared" si="716"/>
        <v>1978.9998749999997</v>
      </c>
      <c r="X2363" s="7">
        <f t="shared" si="706"/>
        <v>2955</v>
      </c>
      <c r="Y2363" s="7">
        <f t="shared" si="715"/>
        <v>7095</v>
      </c>
      <c r="Z2363" s="7">
        <f t="shared" si="699"/>
        <v>45066.000124999999</v>
      </c>
      <c r="AA2363" s="7" t="s">
        <v>621</v>
      </c>
      <c r="AB2363" s="7">
        <v>2022</v>
      </c>
    </row>
    <row r="2364" spans="1:28" x14ac:dyDescent="0.25">
      <c r="A2364" s="7">
        <v>29</v>
      </c>
      <c r="B2364" s="7" t="s">
        <v>146</v>
      </c>
      <c r="C2364" s="7" t="s">
        <v>102</v>
      </c>
      <c r="D2364" s="7" t="s">
        <v>10</v>
      </c>
      <c r="E2364" s="7" t="s">
        <v>44</v>
      </c>
      <c r="F2364" s="7" t="s">
        <v>84</v>
      </c>
      <c r="G2364" s="7">
        <v>45000</v>
      </c>
      <c r="H2364" s="7">
        <f t="shared" si="703"/>
        <v>42340.5</v>
      </c>
      <c r="I2364" s="7">
        <f t="shared" si="707"/>
        <v>1291.5</v>
      </c>
      <c r="J2364" s="7">
        <f t="shared" si="708"/>
        <v>3194.9999999999995</v>
      </c>
      <c r="K2364" s="7">
        <f t="shared" si="709"/>
        <v>495.00000000000006</v>
      </c>
      <c r="L2364" s="7">
        <f t="shared" si="712"/>
        <v>1368</v>
      </c>
      <c r="M2364" s="7">
        <f t="shared" si="713"/>
        <v>3190.5</v>
      </c>
      <c r="N2364" s="7">
        <v>0</v>
      </c>
      <c r="O2364" s="7">
        <f t="shared" si="714"/>
        <v>9540</v>
      </c>
      <c r="P2364" s="7">
        <v>25</v>
      </c>
      <c r="Q2364" s="7">
        <v>0</v>
      </c>
      <c r="R2364" s="7">
        <v>630</v>
      </c>
      <c r="S2364" s="7">
        <v>0</v>
      </c>
      <c r="T2364" s="7">
        <v>100</v>
      </c>
      <c r="U2364" s="7">
        <f t="shared" si="705"/>
        <v>1148.3248749999998</v>
      </c>
      <c r="V2364" s="7">
        <v>0</v>
      </c>
      <c r="W2364" s="7">
        <f t="shared" si="716"/>
        <v>1903.3248749999998</v>
      </c>
      <c r="X2364" s="7">
        <f t="shared" si="706"/>
        <v>2659.5</v>
      </c>
      <c r="Y2364" s="7">
        <f t="shared" si="715"/>
        <v>6385.5</v>
      </c>
      <c r="Z2364" s="7">
        <f t="shared" si="699"/>
        <v>40437.175125000002</v>
      </c>
      <c r="AA2364" s="7" t="s">
        <v>621</v>
      </c>
      <c r="AB2364" s="7">
        <v>2022</v>
      </c>
    </row>
    <row r="2365" spans="1:28" x14ac:dyDescent="0.25">
      <c r="A2365" s="7">
        <v>30</v>
      </c>
      <c r="B2365" s="7" t="s">
        <v>147</v>
      </c>
      <c r="C2365" s="7" t="s">
        <v>102</v>
      </c>
      <c r="D2365" s="8" t="s">
        <v>10</v>
      </c>
      <c r="E2365" s="7" t="s">
        <v>44</v>
      </c>
      <c r="F2365" s="7" t="s">
        <v>84</v>
      </c>
      <c r="G2365" s="7">
        <v>45000</v>
      </c>
      <c r="H2365" s="7">
        <f t="shared" si="703"/>
        <v>42340.5</v>
      </c>
      <c r="I2365" s="7">
        <f t="shared" si="707"/>
        <v>1291.5</v>
      </c>
      <c r="J2365" s="7">
        <f t="shared" si="708"/>
        <v>3194.9999999999995</v>
      </c>
      <c r="K2365" s="7">
        <f t="shared" si="709"/>
        <v>495.00000000000006</v>
      </c>
      <c r="L2365" s="7">
        <f t="shared" si="712"/>
        <v>1368</v>
      </c>
      <c r="M2365" s="7">
        <f t="shared" si="713"/>
        <v>3190.5</v>
      </c>
      <c r="N2365" s="7">
        <v>0</v>
      </c>
      <c r="O2365" s="7">
        <f t="shared" si="714"/>
        <v>9540</v>
      </c>
      <c r="P2365" s="7">
        <v>25</v>
      </c>
      <c r="Q2365" s="7">
        <v>0</v>
      </c>
      <c r="R2365" s="7">
        <v>1260</v>
      </c>
      <c r="S2365" s="7">
        <v>0</v>
      </c>
      <c r="T2365" s="7">
        <v>100</v>
      </c>
      <c r="U2365" s="7">
        <f t="shared" si="705"/>
        <v>1148.3248749999998</v>
      </c>
      <c r="V2365" s="7">
        <v>0</v>
      </c>
      <c r="W2365" s="7">
        <f t="shared" si="716"/>
        <v>2533.3248749999998</v>
      </c>
      <c r="X2365" s="7">
        <f t="shared" si="706"/>
        <v>2659.5</v>
      </c>
      <c r="Y2365" s="7">
        <f t="shared" si="715"/>
        <v>6385.5</v>
      </c>
      <c r="Z2365" s="7">
        <f t="shared" si="699"/>
        <v>39807.175125000002</v>
      </c>
      <c r="AA2365" s="7" t="s">
        <v>621</v>
      </c>
      <c r="AB2365" s="7">
        <v>2022</v>
      </c>
    </row>
    <row r="2366" spans="1:28" x14ac:dyDescent="0.25">
      <c r="A2366" s="7">
        <v>31</v>
      </c>
      <c r="B2366" s="7" t="s">
        <v>148</v>
      </c>
      <c r="C2366" s="7" t="s">
        <v>103</v>
      </c>
      <c r="D2366" s="7" t="s">
        <v>10</v>
      </c>
      <c r="E2366" s="7" t="s">
        <v>44</v>
      </c>
      <c r="F2366" s="7" t="s">
        <v>84</v>
      </c>
      <c r="G2366" s="7">
        <v>40000</v>
      </c>
      <c r="H2366" s="7">
        <f t="shared" si="703"/>
        <v>37636</v>
      </c>
      <c r="I2366" s="7">
        <f t="shared" si="707"/>
        <v>1148</v>
      </c>
      <c r="J2366" s="7">
        <f t="shared" si="708"/>
        <v>2839.9999999999995</v>
      </c>
      <c r="K2366" s="7">
        <f t="shared" si="709"/>
        <v>440.00000000000006</v>
      </c>
      <c r="L2366" s="7">
        <f t="shared" si="712"/>
        <v>1216</v>
      </c>
      <c r="M2366" s="7">
        <f t="shared" si="713"/>
        <v>2836</v>
      </c>
      <c r="N2366" s="7">
        <v>0</v>
      </c>
      <c r="O2366" s="7">
        <f t="shared" si="714"/>
        <v>8480</v>
      </c>
      <c r="P2366" s="7">
        <v>25</v>
      </c>
      <c r="Q2366" s="7">
        <v>0</v>
      </c>
      <c r="R2366" s="7">
        <v>1610</v>
      </c>
      <c r="S2366" s="7">
        <v>0</v>
      </c>
      <c r="T2366" s="7">
        <v>100</v>
      </c>
      <c r="U2366" s="7">
        <f t="shared" si="705"/>
        <v>442.64987499999984</v>
      </c>
      <c r="V2366" s="7">
        <v>442.62</v>
      </c>
      <c r="W2366" s="7">
        <f t="shared" si="716"/>
        <v>1735.0298750000002</v>
      </c>
      <c r="X2366" s="7">
        <f t="shared" si="706"/>
        <v>2364</v>
      </c>
      <c r="Y2366" s="7">
        <f t="shared" si="715"/>
        <v>5676</v>
      </c>
      <c r="Z2366" s="7">
        <f t="shared" si="699"/>
        <v>35900.970125</v>
      </c>
      <c r="AA2366" s="7" t="s">
        <v>621</v>
      </c>
      <c r="AB2366" s="7">
        <v>2022</v>
      </c>
    </row>
    <row r="2367" spans="1:28" x14ac:dyDescent="0.25">
      <c r="A2367" s="7">
        <v>32</v>
      </c>
      <c r="B2367" s="7" t="s">
        <v>149</v>
      </c>
      <c r="C2367" s="7" t="s">
        <v>102</v>
      </c>
      <c r="D2367" s="7" t="s">
        <v>10</v>
      </c>
      <c r="E2367" s="7" t="s">
        <v>43</v>
      </c>
      <c r="F2367" s="7" t="s">
        <v>84</v>
      </c>
      <c r="G2367" s="7">
        <v>50000</v>
      </c>
      <c r="H2367" s="7">
        <f t="shared" si="703"/>
        <v>45694.879999999997</v>
      </c>
      <c r="I2367" s="7">
        <f t="shared" si="707"/>
        <v>1435</v>
      </c>
      <c r="J2367" s="7">
        <f t="shared" si="708"/>
        <v>3549.9999999999995</v>
      </c>
      <c r="K2367" s="7">
        <f t="shared" si="709"/>
        <v>550</v>
      </c>
      <c r="L2367" s="7">
        <f t="shared" si="712"/>
        <v>1520</v>
      </c>
      <c r="M2367" s="7">
        <f t="shared" si="713"/>
        <v>3545.0000000000005</v>
      </c>
      <c r="N2367" s="7">
        <v>1350.12</v>
      </c>
      <c r="O2367" s="7">
        <f t="shared" si="714"/>
        <v>11950.119999999999</v>
      </c>
      <c r="P2367" s="7">
        <v>25</v>
      </c>
      <c r="Q2367" s="7">
        <v>7246.58</v>
      </c>
      <c r="R2367" s="7">
        <v>910</v>
      </c>
      <c r="S2367" s="7">
        <v>0</v>
      </c>
      <c r="T2367" s="7">
        <v>100</v>
      </c>
      <c r="U2367" s="7">
        <f t="shared" si="705"/>
        <v>1651.4818749999993</v>
      </c>
      <c r="V2367" s="7">
        <v>1651.48</v>
      </c>
      <c r="W2367" s="7">
        <f t="shared" si="716"/>
        <v>8281.5818749999999</v>
      </c>
      <c r="X2367" s="7">
        <f t="shared" si="706"/>
        <v>4305.12</v>
      </c>
      <c r="Y2367" s="7">
        <f t="shared" si="715"/>
        <v>7095</v>
      </c>
      <c r="Z2367" s="7">
        <f t="shared" si="699"/>
        <v>37413.298125000001</v>
      </c>
      <c r="AA2367" s="7" t="s">
        <v>621</v>
      </c>
      <c r="AB2367" s="7">
        <v>2022</v>
      </c>
    </row>
    <row r="2368" spans="1:28" x14ac:dyDescent="0.25">
      <c r="A2368" s="7">
        <v>33</v>
      </c>
      <c r="B2368" s="7" t="s">
        <v>151</v>
      </c>
      <c r="C2368" s="7" t="s">
        <v>102</v>
      </c>
      <c r="D2368" s="8" t="s">
        <v>14</v>
      </c>
      <c r="E2368" s="7" t="s">
        <v>66</v>
      </c>
      <c r="F2368" s="7" t="s">
        <v>84</v>
      </c>
      <c r="G2368" s="7">
        <v>55000</v>
      </c>
      <c r="H2368" s="7">
        <f t="shared" si="703"/>
        <v>51749.5</v>
      </c>
      <c r="I2368" s="7">
        <f t="shared" si="707"/>
        <v>1578.5</v>
      </c>
      <c r="J2368" s="7">
        <f t="shared" si="708"/>
        <v>3904.9999999999995</v>
      </c>
      <c r="K2368" s="7">
        <f t="shared" si="709"/>
        <v>605.00000000000011</v>
      </c>
      <c r="L2368" s="7">
        <f t="shared" si="712"/>
        <v>1672</v>
      </c>
      <c r="M2368" s="7">
        <f t="shared" si="713"/>
        <v>3899.5000000000005</v>
      </c>
      <c r="N2368" s="7">
        <v>0</v>
      </c>
      <c r="O2368" s="7">
        <f t="shared" si="714"/>
        <v>11660</v>
      </c>
      <c r="P2368" s="7">
        <v>25</v>
      </c>
      <c r="Q2368" s="7">
        <v>0</v>
      </c>
      <c r="R2368" s="7">
        <v>0</v>
      </c>
      <c r="S2368" s="7">
        <v>0</v>
      </c>
      <c r="T2368" s="7">
        <v>100</v>
      </c>
      <c r="U2368" s="7">
        <f t="shared" si="705"/>
        <v>2559.6748749999997</v>
      </c>
      <c r="V2368" s="7">
        <v>0</v>
      </c>
      <c r="W2368" s="7">
        <f t="shared" ref="W2368:W2416" si="717">P2368+Q2368+R2368+S2368+T2368+U2368</f>
        <v>2684.6748749999997</v>
      </c>
      <c r="X2368" s="7">
        <f t="shared" si="706"/>
        <v>3250.5</v>
      </c>
      <c r="Y2368" s="7">
        <f t="shared" si="715"/>
        <v>7804.5</v>
      </c>
      <c r="Z2368" s="7">
        <f t="shared" si="699"/>
        <v>49064.825125000003</v>
      </c>
      <c r="AA2368" s="7" t="s">
        <v>621</v>
      </c>
      <c r="AB2368" s="7">
        <v>2022</v>
      </c>
    </row>
    <row r="2369" spans="1:28" x14ac:dyDescent="0.25">
      <c r="A2369" s="7">
        <v>34</v>
      </c>
      <c r="B2369" s="7" t="s">
        <v>152</v>
      </c>
      <c r="C2369" s="7" t="s">
        <v>103</v>
      </c>
      <c r="D2369" s="7" t="s">
        <v>94</v>
      </c>
      <c r="E2369" s="7" t="s">
        <v>70</v>
      </c>
      <c r="F2369" s="7" t="s">
        <v>84</v>
      </c>
      <c r="G2369" s="7">
        <v>50000</v>
      </c>
      <c r="H2369" s="7">
        <f t="shared" si="703"/>
        <v>47045</v>
      </c>
      <c r="I2369" s="7">
        <f t="shared" si="707"/>
        <v>1435</v>
      </c>
      <c r="J2369" s="7">
        <f t="shared" si="708"/>
        <v>3549.9999999999995</v>
      </c>
      <c r="K2369" s="7">
        <f t="shared" si="709"/>
        <v>550</v>
      </c>
      <c r="L2369" s="7">
        <f t="shared" si="712"/>
        <v>1520</v>
      </c>
      <c r="M2369" s="7">
        <f t="shared" si="713"/>
        <v>3545.0000000000005</v>
      </c>
      <c r="N2369" s="7">
        <v>0</v>
      </c>
      <c r="O2369" s="7">
        <f t="shared" si="714"/>
        <v>10600</v>
      </c>
      <c r="P2369" s="7">
        <v>25</v>
      </c>
      <c r="Q2369" s="7">
        <v>500</v>
      </c>
      <c r="R2369" s="7">
        <v>1190</v>
      </c>
      <c r="S2369" s="7">
        <v>0</v>
      </c>
      <c r="T2369" s="7">
        <v>100</v>
      </c>
      <c r="U2369" s="7">
        <f t="shared" si="705"/>
        <v>1853.9998749999997</v>
      </c>
      <c r="V2369" s="7">
        <v>0</v>
      </c>
      <c r="W2369" s="7">
        <f t="shared" si="717"/>
        <v>3668.9998749999995</v>
      </c>
      <c r="X2369" s="7">
        <f t="shared" si="706"/>
        <v>2955</v>
      </c>
      <c r="Y2369" s="7">
        <f t="shared" si="715"/>
        <v>7095</v>
      </c>
      <c r="Z2369" s="7">
        <f t="shared" si="699"/>
        <v>43376.000124999999</v>
      </c>
      <c r="AA2369" s="7" t="s">
        <v>621</v>
      </c>
      <c r="AB2369" s="7">
        <v>2022</v>
      </c>
    </row>
    <row r="2370" spans="1:28" x14ac:dyDescent="0.25">
      <c r="A2370" s="7">
        <v>35</v>
      </c>
      <c r="B2370" s="7" t="s">
        <v>153</v>
      </c>
      <c r="C2370" s="7" t="s">
        <v>102</v>
      </c>
      <c r="D2370" s="8" t="s">
        <v>17</v>
      </c>
      <c r="E2370" s="7" t="s">
        <v>76</v>
      </c>
      <c r="F2370" s="7" t="s">
        <v>84</v>
      </c>
      <c r="G2370" s="7">
        <v>70000</v>
      </c>
      <c r="H2370" s="7">
        <f t="shared" si="703"/>
        <v>65863</v>
      </c>
      <c r="I2370" s="7">
        <f t="shared" si="707"/>
        <v>2009</v>
      </c>
      <c r="J2370" s="7">
        <f t="shared" si="708"/>
        <v>4970</v>
      </c>
      <c r="K2370" s="7">
        <f t="shared" si="709"/>
        <v>686.4</v>
      </c>
      <c r="L2370" s="7">
        <f t="shared" si="712"/>
        <v>2128</v>
      </c>
      <c r="M2370" s="7">
        <f t="shared" si="713"/>
        <v>4963</v>
      </c>
      <c r="N2370" s="7">
        <v>0</v>
      </c>
      <c r="O2370" s="7">
        <f t="shared" si="714"/>
        <v>14756.4</v>
      </c>
      <c r="P2370" s="7">
        <v>25</v>
      </c>
      <c r="Q2370" s="7">
        <v>2467.5300000000002</v>
      </c>
      <c r="R2370" s="7">
        <v>1120</v>
      </c>
      <c r="S2370" s="7">
        <v>0</v>
      </c>
      <c r="T2370" s="7">
        <v>100</v>
      </c>
      <c r="U2370" s="7">
        <f t="shared" si="705"/>
        <v>5368.4498333333331</v>
      </c>
      <c r="V2370" s="7">
        <v>0</v>
      </c>
      <c r="W2370" s="7">
        <f t="shared" si="717"/>
        <v>9080.9798333333329</v>
      </c>
      <c r="X2370" s="7">
        <f t="shared" si="706"/>
        <v>4137</v>
      </c>
      <c r="Y2370" s="7">
        <f t="shared" si="715"/>
        <v>9933</v>
      </c>
      <c r="Z2370" s="7">
        <f t="shared" si="699"/>
        <v>56782.020166666669</v>
      </c>
      <c r="AA2370" s="7" t="s">
        <v>621</v>
      </c>
      <c r="AB2370" s="7">
        <v>2022</v>
      </c>
    </row>
    <row r="2371" spans="1:28" x14ac:dyDescent="0.25">
      <c r="A2371" s="7">
        <v>36</v>
      </c>
      <c r="B2371" s="7" t="s">
        <v>154</v>
      </c>
      <c r="C2371" s="7" t="s">
        <v>103</v>
      </c>
      <c r="D2371" s="7" t="s">
        <v>6</v>
      </c>
      <c r="E2371" s="7" t="s">
        <v>83</v>
      </c>
      <c r="F2371" s="7" t="s">
        <v>84</v>
      </c>
      <c r="G2371" s="7">
        <v>33875</v>
      </c>
      <c r="H2371" s="7">
        <f t="shared" si="703"/>
        <v>31872.987499999999</v>
      </c>
      <c r="I2371" s="7">
        <f t="shared" si="707"/>
        <v>972.21249999999998</v>
      </c>
      <c r="J2371" s="7">
        <f t="shared" si="708"/>
        <v>2405.125</v>
      </c>
      <c r="K2371" s="7">
        <f t="shared" si="709"/>
        <v>372.62500000000006</v>
      </c>
      <c r="L2371" s="7">
        <f t="shared" si="712"/>
        <v>1029.8</v>
      </c>
      <c r="M2371" s="7">
        <f t="shared" si="713"/>
        <v>2401.7375000000002</v>
      </c>
      <c r="N2371" s="7">
        <v>0</v>
      </c>
      <c r="O2371" s="7">
        <f t="shared" si="714"/>
        <v>7181.5</v>
      </c>
      <c r="P2371" s="7">
        <v>25</v>
      </c>
      <c r="Q2371" s="7">
        <v>0</v>
      </c>
      <c r="R2371" s="7">
        <v>0</v>
      </c>
      <c r="S2371" s="7">
        <v>0</v>
      </c>
      <c r="T2371" s="7">
        <v>100</v>
      </c>
      <c r="U2371" s="7">
        <f t="shared" si="705"/>
        <v>0</v>
      </c>
      <c r="V2371" s="7">
        <v>0</v>
      </c>
      <c r="W2371" s="7">
        <f t="shared" si="717"/>
        <v>125</v>
      </c>
      <c r="X2371" s="7">
        <f t="shared" si="706"/>
        <v>2002.0124999999998</v>
      </c>
      <c r="Y2371" s="7">
        <f t="shared" si="715"/>
        <v>4806.8625000000002</v>
      </c>
      <c r="Z2371" s="7">
        <f t="shared" si="699"/>
        <v>31747.987499999999</v>
      </c>
      <c r="AA2371" s="7" t="s">
        <v>621</v>
      </c>
      <c r="AB2371" s="7">
        <v>2022</v>
      </c>
    </row>
    <row r="2372" spans="1:28" x14ac:dyDescent="0.25">
      <c r="A2372" s="7">
        <v>37</v>
      </c>
      <c r="B2372" s="7" t="s">
        <v>155</v>
      </c>
      <c r="C2372" s="7" t="s">
        <v>103</v>
      </c>
      <c r="D2372" s="8" t="s">
        <v>14</v>
      </c>
      <c r="E2372" s="7" t="s">
        <v>72</v>
      </c>
      <c r="F2372" s="7" t="s">
        <v>84</v>
      </c>
      <c r="G2372" s="7">
        <v>40000</v>
      </c>
      <c r="H2372" s="7">
        <f t="shared" si="703"/>
        <v>37636</v>
      </c>
      <c r="I2372" s="7">
        <f t="shared" si="707"/>
        <v>1148</v>
      </c>
      <c r="J2372" s="7">
        <f t="shared" si="708"/>
        <v>2839.9999999999995</v>
      </c>
      <c r="K2372" s="7">
        <f t="shared" si="709"/>
        <v>440.00000000000006</v>
      </c>
      <c r="L2372" s="7">
        <f t="shared" si="712"/>
        <v>1216</v>
      </c>
      <c r="M2372" s="7">
        <f t="shared" si="713"/>
        <v>2836</v>
      </c>
      <c r="N2372" s="7">
        <v>0</v>
      </c>
      <c r="O2372" s="7">
        <f t="shared" si="714"/>
        <v>8480</v>
      </c>
      <c r="P2372" s="7">
        <v>25</v>
      </c>
      <c r="Q2372" s="7">
        <v>7189.37</v>
      </c>
      <c r="R2372" s="7">
        <v>840</v>
      </c>
      <c r="S2372" s="7">
        <v>0</v>
      </c>
      <c r="T2372" s="7">
        <v>100</v>
      </c>
      <c r="U2372" s="7">
        <f t="shared" si="705"/>
        <v>442.64987499999984</v>
      </c>
      <c r="V2372" s="7">
        <v>0</v>
      </c>
      <c r="W2372" s="7">
        <f t="shared" si="717"/>
        <v>8597.019875</v>
      </c>
      <c r="X2372" s="7">
        <f t="shared" si="706"/>
        <v>2364</v>
      </c>
      <c r="Y2372" s="7">
        <f t="shared" si="715"/>
        <v>5676</v>
      </c>
      <c r="Z2372" s="7">
        <f t="shared" si="699"/>
        <v>29038.980125000002</v>
      </c>
      <c r="AA2372" s="7" t="s">
        <v>621</v>
      </c>
      <c r="AB2372" s="7">
        <v>2022</v>
      </c>
    </row>
    <row r="2373" spans="1:28" x14ac:dyDescent="0.25">
      <c r="A2373" s="7">
        <v>38</v>
      </c>
      <c r="B2373" s="7" t="s">
        <v>156</v>
      </c>
      <c r="C2373" s="7" t="s">
        <v>102</v>
      </c>
      <c r="D2373" s="8" t="s">
        <v>19</v>
      </c>
      <c r="E2373" s="7" t="s">
        <v>73</v>
      </c>
      <c r="F2373" s="7" t="s">
        <v>84</v>
      </c>
      <c r="G2373" s="7">
        <v>40000</v>
      </c>
      <c r="H2373" s="7">
        <f t="shared" si="703"/>
        <v>36285.879999999997</v>
      </c>
      <c r="I2373" s="7">
        <f t="shared" si="707"/>
        <v>1148</v>
      </c>
      <c r="J2373" s="7">
        <f t="shared" si="708"/>
        <v>2839.9999999999995</v>
      </c>
      <c r="K2373" s="7">
        <f t="shared" si="709"/>
        <v>440.00000000000006</v>
      </c>
      <c r="L2373" s="7">
        <f t="shared" si="712"/>
        <v>1216</v>
      </c>
      <c r="M2373" s="7">
        <f t="shared" si="713"/>
        <v>2836</v>
      </c>
      <c r="N2373" s="7">
        <v>1350.12</v>
      </c>
      <c r="O2373" s="7">
        <f t="shared" si="714"/>
        <v>9830.119999999999</v>
      </c>
      <c r="P2373" s="7">
        <v>25</v>
      </c>
      <c r="Q2373" s="7">
        <v>1500</v>
      </c>
      <c r="R2373" s="7">
        <v>0</v>
      </c>
      <c r="S2373" s="7">
        <v>0</v>
      </c>
      <c r="T2373" s="7">
        <v>100</v>
      </c>
      <c r="U2373" s="7">
        <f t="shared" si="705"/>
        <v>240.13187499999913</v>
      </c>
      <c r="V2373" s="7">
        <v>0</v>
      </c>
      <c r="W2373" s="7">
        <f t="shared" si="717"/>
        <v>1865.1318749999991</v>
      </c>
      <c r="X2373" s="7">
        <f t="shared" si="706"/>
        <v>3714.12</v>
      </c>
      <c r="Y2373" s="7">
        <f t="shared" si="715"/>
        <v>5676</v>
      </c>
      <c r="Z2373" s="7">
        <f t="shared" si="699"/>
        <v>34420.748124999998</v>
      </c>
      <c r="AA2373" s="7" t="s">
        <v>621</v>
      </c>
      <c r="AB2373" s="7">
        <v>2022</v>
      </c>
    </row>
    <row r="2374" spans="1:28" x14ac:dyDescent="0.25">
      <c r="A2374" s="7">
        <v>39</v>
      </c>
      <c r="B2374" s="7" t="s">
        <v>157</v>
      </c>
      <c r="C2374" s="7" t="s">
        <v>102</v>
      </c>
      <c r="D2374" s="8" t="s">
        <v>10</v>
      </c>
      <c r="E2374" s="7" t="s">
        <v>46</v>
      </c>
      <c r="F2374" s="7" t="s">
        <v>84</v>
      </c>
      <c r="G2374" s="7">
        <v>45000</v>
      </c>
      <c r="H2374" s="7">
        <f t="shared" si="703"/>
        <v>42340.5</v>
      </c>
      <c r="I2374" s="7">
        <f t="shared" si="707"/>
        <v>1291.5</v>
      </c>
      <c r="J2374" s="7">
        <f t="shared" si="708"/>
        <v>3194.9999999999995</v>
      </c>
      <c r="K2374" s="7">
        <f t="shared" si="709"/>
        <v>495.00000000000006</v>
      </c>
      <c r="L2374" s="7">
        <f t="shared" si="712"/>
        <v>1368</v>
      </c>
      <c r="M2374" s="7">
        <f t="shared" si="713"/>
        <v>3190.5</v>
      </c>
      <c r="N2374" s="7">
        <f>+N2406*2</f>
        <v>0</v>
      </c>
      <c r="O2374" s="7">
        <f t="shared" si="714"/>
        <v>9540</v>
      </c>
      <c r="P2374" s="7">
        <v>25</v>
      </c>
      <c r="Q2374" s="7">
        <v>5742.03</v>
      </c>
      <c r="R2374" s="7">
        <v>980</v>
      </c>
      <c r="S2374" s="7">
        <v>0</v>
      </c>
      <c r="T2374" s="7">
        <v>100</v>
      </c>
      <c r="U2374" s="7">
        <f t="shared" si="705"/>
        <v>1148.3248749999998</v>
      </c>
      <c r="V2374" s="7">
        <v>0</v>
      </c>
      <c r="W2374" s="7">
        <f t="shared" si="717"/>
        <v>7995.3548749999991</v>
      </c>
      <c r="X2374" s="7">
        <f t="shared" si="706"/>
        <v>2659.5</v>
      </c>
      <c r="Y2374" s="7">
        <f t="shared" si="715"/>
        <v>6385.5</v>
      </c>
      <c r="Z2374" s="7">
        <f t="shared" si="699"/>
        <v>34345.145125000003</v>
      </c>
      <c r="AA2374" s="7" t="s">
        <v>621</v>
      </c>
      <c r="AB2374" s="7">
        <v>2022</v>
      </c>
    </row>
    <row r="2375" spans="1:28" x14ac:dyDescent="0.25">
      <c r="A2375" s="7">
        <v>40</v>
      </c>
      <c r="B2375" s="7" t="s">
        <v>158</v>
      </c>
      <c r="C2375" s="7" t="s">
        <v>102</v>
      </c>
      <c r="D2375" s="8" t="s">
        <v>12</v>
      </c>
      <c r="E2375" s="7" t="s">
        <v>46</v>
      </c>
      <c r="F2375" s="7" t="s">
        <v>84</v>
      </c>
      <c r="G2375" s="7">
        <v>32000</v>
      </c>
      <c r="H2375" s="7">
        <f t="shared" si="703"/>
        <v>30108.799999999999</v>
      </c>
      <c r="I2375" s="7">
        <f t="shared" si="707"/>
        <v>918.4</v>
      </c>
      <c r="J2375" s="7">
        <f t="shared" si="708"/>
        <v>2272</v>
      </c>
      <c r="K2375" s="7">
        <f t="shared" si="709"/>
        <v>352.00000000000006</v>
      </c>
      <c r="L2375" s="7">
        <f t="shared" si="712"/>
        <v>972.8</v>
      </c>
      <c r="M2375" s="7">
        <f t="shared" si="713"/>
        <v>2268.8000000000002</v>
      </c>
      <c r="N2375" s="7">
        <v>0</v>
      </c>
      <c r="O2375" s="7">
        <f t="shared" si="714"/>
        <v>6784</v>
      </c>
      <c r="P2375" s="7">
        <v>25</v>
      </c>
      <c r="Q2375" s="7">
        <v>0</v>
      </c>
      <c r="R2375" s="7">
        <v>0</v>
      </c>
      <c r="S2375" s="7">
        <v>0</v>
      </c>
      <c r="T2375" s="7">
        <v>100</v>
      </c>
      <c r="U2375" s="7">
        <f t="shared" si="705"/>
        <v>0</v>
      </c>
      <c r="V2375" s="7">
        <v>0</v>
      </c>
      <c r="W2375" s="7">
        <f t="shared" si="717"/>
        <v>125</v>
      </c>
      <c r="X2375" s="7">
        <f t="shared" si="706"/>
        <v>1891.1999999999998</v>
      </c>
      <c r="Y2375" s="7">
        <f t="shared" si="715"/>
        <v>4540.8</v>
      </c>
      <c r="Z2375" s="7">
        <f t="shared" si="699"/>
        <v>29983.8</v>
      </c>
      <c r="AA2375" s="7" t="s">
        <v>621</v>
      </c>
      <c r="AB2375" s="7">
        <v>2022</v>
      </c>
    </row>
    <row r="2376" spans="1:28" x14ac:dyDescent="0.25">
      <c r="A2376" s="7">
        <v>41</v>
      </c>
      <c r="B2376" s="7" t="s">
        <v>159</v>
      </c>
      <c r="C2376" s="7" t="s">
        <v>103</v>
      </c>
      <c r="D2376" s="8" t="s">
        <v>21</v>
      </c>
      <c r="E2376" s="7" t="s">
        <v>68</v>
      </c>
      <c r="F2376" s="7" t="s">
        <v>84</v>
      </c>
      <c r="G2376" s="7">
        <v>46000</v>
      </c>
      <c r="H2376" s="7">
        <f t="shared" si="703"/>
        <v>41931.279999999999</v>
      </c>
      <c r="I2376" s="7">
        <f t="shared" si="707"/>
        <v>1320.2</v>
      </c>
      <c r="J2376" s="7">
        <f t="shared" si="708"/>
        <v>3265.9999999999995</v>
      </c>
      <c r="K2376" s="7">
        <f t="shared" si="709"/>
        <v>506.00000000000006</v>
      </c>
      <c r="L2376" s="7">
        <f t="shared" si="712"/>
        <v>1398.4</v>
      </c>
      <c r="M2376" s="7">
        <f t="shared" si="713"/>
        <v>3261.4</v>
      </c>
      <c r="N2376" s="7">
        <v>1350.12</v>
      </c>
      <c r="O2376" s="7">
        <f t="shared" si="714"/>
        <v>11102.119999999999</v>
      </c>
      <c r="P2376" s="7">
        <v>25</v>
      </c>
      <c r="Q2376" s="7">
        <v>2042.65</v>
      </c>
      <c r="R2376" s="7">
        <v>1120</v>
      </c>
      <c r="S2376" s="7">
        <v>0</v>
      </c>
      <c r="T2376" s="7">
        <v>100</v>
      </c>
      <c r="U2376" s="7">
        <f t="shared" si="705"/>
        <v>1086.9418749999998</v>
      </c>
      <c r="V2376" s="7">
        <v>0</v>
      </c>
      <c r="W2376" s="7">
        <f t="shared" si="717"/>
        <v>4374.5918750000001</v>
      </c>
      <c r="X2376" s="7">
        <f t="shared" si="706"/>
        <v>4068.7200000000003</v>
      </c>
      <c r="Y2376" s="7">
        <f t="shared" si="715"/>
        <v>6527.4</v>
      </c>
      <c r="Z2376" s="7">
        <f t="shared" si="699"/>
        <v>37556.688125000001</v>
      </c>
      <c r="AA2376" s="7" t="s">
        <v>621</v>
      </c>
      <c r="AB2376" s="7">
        <v>2022</v>
      </c>
    </row>
    <row r="2377" spans="1:28" x14ac:dyDescent="0.25">
      <c r="A2377" s="7">
        <v>42</v>
      </c>
      <c r="B2377" s="7" t="s">
        <v>150</v>
      </c>
      <c r="C2377" s="7" t="s">
        <v>102</v>
      </c>
      <c r="D2377" s="7" t="s">
        <v>16</v>
      </c>
      <c r="E2377" s="7" t="s">
        <v>95</v>
      </c>
      <c r="F2377" s="7" t="s">
        <v>84</v>
      </c>
      <c r="G2377" s="7">
        <v>32000</v>
      </c>
      <c r="H2377" s="7">
        <f>+G2377-(I2377+L2377+N2377)</f>
        <v>30108.799999999999</v>
      </c>
      <c r="I2377" s="7">
        <f>IF(G2377&lt;=312000,G2377*2.87%,8954.4)</f>
        <v>918.4</v>
      </c>
      <c r="J2377" s="7">
        <f>IF(G2377&lt;=312000,G2377*7.1%,22152)</f>
        <v>2272</v>
      </c>
      <c r="K2377" s="7">
        <f>IF(G2377&lt;=62400,G2377*1.1%,686.4)</f>
        <v>352.00000000000006</v>
      </c>
      <c r="L2377" s="7">
        <f>IF(G2377&lt;=156000,G2377*3.04%,4742.4)</f>
        <v>972.8</v>
      </c>
      <c r="M2377" s="7">
        <f>IF(G2377&lt;=156000,G2377*7.09%,11060.4)</f>
        <v>2268.8000000000002</v>
      </c>
      <c r="N2377" s="7">
        <v>0</v>
      </c>
      <c r="O2377" s="7">
        <f>+I2377+J2377+K2377+L2377+M2377+N2377</f>
        <v>6784</v>
      </c>
      <c r="P2377" s="7">
        <v>25</v>
      </c>
      <c r="Q2377" s="7">
        <v>0</v>
      </c>
      <c r="R2377" s="7">
        <v>630</v>
      </c>
      <c r="S2377" s="7">
        <v>336</v>
      </c>
      <c r="T2377" s="7">
        <v>100</v>
      </c>
      <c r="U2377" s="7">
        <f>IF((H2377*12)&gt;867123.01,(79776+(((H2377*12)-867123.01)*0.25))/12,IF((H2377*12)&gt;624329.01,(31216+(((H2377*12)-624329.01)*0.2))/12,IF((H2377*12)&gt;416220.01,(((H2377*12)-416220.01)*0.15)/12,0)))</f>
        <v>0</v>
      </c>
      <c r="V2377" s="7">
        <v>0</v>
      </c>
      <c r="W2377" s="7">
        <f t="shared" si="717"/>
        <v>1091</v>
      </c>
      <c r="X2377" s="7">
        <f t="shared" si="706"/>
        <v>1891.1999999999998</v>
      </c>
      <c r="Y2377" s="7">
        <f t="shared" si="715"/>
        <v>4540.8</v>
      </c>
      <c r="Z2377" s="7">
        <f t="shared" si="699"/>
        <v>29017.8</v>
      </c>
      <c r="AA2377" s="7" t="s">
        <v>621</v>
      </c>
      <c r="AB2377" s="7">
        <v>2022</v>
      </c>
    </row>
    <row r="2378" spans="1:28" x14ac:dyDescent="0.25">
      <c r="A2378" s="7">
        <v>43</v>
      </c>
      <c r="B2378" s="7" t="s">
        <v>160</v>
      </c>
      <c r="C2378" s="7" t="s">
        <v>102</v>
      </c>
      <c r="D2378" s="8" t="s">
        <v>4</v>
      </c>
      <c r="E2378" s="7" t="s">
        <v>93</v>
      </c>
      <c r="F2378" s="7" t="s">
        <v>84</v>
      </c>
      <c r="G2378" s="7">
        <v>31500</v>
      </c>
      <c r="H2378" s="7">
        <f t="shared" si="703"/>
        <v>28288.23</v>
      </c>
      <c r="I2378" s="7">
        <f t="shared" si="707"/>
        <v>904.05</v>
      </c>
      <c r="J2378" s="7">
        <f t="shared" si="708"/>
        <v>2236.5</v>
      </c>
      <c r="K2378" s="7">
        <f t="shared" si="709"/>
        <v>346.50000000000006</v>
      </c>
      <c r="L2378" s="7">
        <f t="shared" si="712"/>
        <v>957.6</v>
      </c>
      <c r="M2378" s="7">
        <f t="shared" si="713"/>
        <v>2233.3500000000004</v>
      </c>
      <c r="N2378" s="7">
        <v>1350.12</v>
      </c>
      <c r="O2378" s="7">
        <f t="shared" si="714"/>
        <v>8028.1200000000008</v>
      </c>
      <c r="P2378" s="7">
        <v>25</v>
      </c>
      <c r="Q2378" s="7">
        <v>6104.46</v>
      </c>
      <c r="R2378" s="7">
        <v>770</v>
      </c>
      <c r="S2378" s="7">
        <v>635</v>
      </c>
      <c r="T2378" s="7">
        <v>100</v>
      </c>
      <c r="U2378" s="7">
        <f t="shared" si="705"/>
        <v>0</v>
      </c>
      <c r="V2378" s="7">
        <v>0</v>
      </c>
      <c r="W2378" s="7">
        <f t="shared" si="717"/>
        <v>7634.46</v>
      </c>
      <c r="X2378" s="7">
        <f t="shared" si="706"/>
        <v>3211.77</v>
      </c>
      <c r="Y2378" s="7">
        <f t="shared" si="715"/>
        <v>4469.8500000000004</v>
      </c>
      <c r="Z2378" s="7">
        <f t="shared" ref="Z2378:Z2416" si="718">+G2378-(W2378+X2378)</f>
        <v>20653.77</v>
      </c>
      <c r="AA2378" s="7" t="s">
        <v>621</v>
      </c>
      <c r="AB2378" s="7">
        <v>2022</v>
      </c>
    </row>
    <row r="2379" spans="1:28" x14ac:dyDescent="0.25">
      <c r="A2379" s="7">
        <v>44</v>
      </c>
      <c r="B2379" s="7" t="s">
        <v>189</v>
      </c>
      <c r="C2379" s="7" t="s">
        <v>102</v>
      </c>
      <c r="D2379" s="8" t="s">
        <v>7</v>
      </c>
      <c r="E2379" s="7" t="s">
        <v>75</v>
      </c>
      <c r="F2379" s="7" t="s">
        <v>99</v>
      </c>
      <c r="G2379" s="7">
        <v>65000</v>
      </c>
      <c r="H2379" s="7">
        <f t="shared" si="703"/>
        <v>61158.5</v>
      </c>
      <c r="I2379" s="7">
        <f t="shared" si="707"/>
        <v>1865.5</v>
      </c>
      <c r="J2379" s="7">
        <f t="shared" si="708"/>
        <v>4615</v>
      </c>
      <c r="K2379" s="7">
        <f t="shared" si="709"/>
        <v>686.4</v>
      </c>
      <c r="L2379" s="7">
        <f t="shared" si="712"/>
        <v>1976</v>
      </c>
      <c r="M2379" s="7">
        <f t="shared" si="713"/>
        <v>4608.5</v>
      </c>
      <c r="N2379" s="7">
        <v>0</v>
      </c>
      <c r="O2379" s="7">
        <f t="shared" si="714"/>
        <v>13751.4</v>
      </c>
      <c r="P2379" s="7">
        <v>25</v>
      </c>
      <c r="Q2379" s="7">
        <v>7139.91</v>
      </c>
      <c r="R2379" s="7">
        <v>1260</v>
      </c>
      <c r="S2379" s="7">
        <v>635</v>
      </c>
      <c r="T2379" s="7">
        <v>100</v>
      </c>
      <c r="U2379" s="7">
        <f t="shared" si="705"/>
        <v>4427.5498333333335</v>
      </c>
      <c r="V2379" s="7">
        <v>0</v>
      </c>
      <c r="W2379" s="7">
        <f t="shared" si="717"/>
        <v>13587.459833333334</v>
      </c>
      <c r="X2379" s="7">
        <f t="shared" si="706"/>
        <v>3841.5</v>
      </c>
      <c r="Y2379" s="7">
        <f t="shared" si="715"/>
        <v>9223.5</v>
      </c>
      <c r="Z2379" s="7">
        <f t="shared" si="718"/>
        <v>47571.040166666666</v>
      </c>
      <c r="AA2379" s="7" t="s">
        <v>621</v>
      </c>
      <c r="AB2379" s="7">
        <v>2022</v>
      </c>
    </row>
    <row r="2380" spans="1:28" x14ac:dyDescent="0.25">
      <c r="A2380" s="7">
        <v>45</v>
      </c>
      <c r="B2380" s="7" t="s">
        <v>161</v>
      </c>
      <c r="C2380" s="7" t="s">
        <v>102</v>
      </c>
      <c r="D2380" s="7" t="s">
        <v>20</v>
      </c>
      <c r="E2380" s="7" t="s">
        <v>62</v>
      </c>
      <c r="F2380" s="7" t="s">
        <v>99</v>
      </c>
      <c r="G2380" s="7">
        <v>110000</v>
      </c>
      <c r="H2380" s="7">
        <f t="shared" ref="H2380:H2416" si="719">+G2380-(I2380+L2380+N2380)</f>
        <v>103499</v>
      </c>
      <c r="I2380" s="7">
        <f t="shared" si="707"/>
        <v>3157</v>
      </c>
      <c r="J2380" s="7">
        <f t="shared" si="708"/>
        <v>7809.9999999999991</v>
      </c>
      <c r="K2380" s="7">
        <f t="shared" si="709"/>
        <v>686.4</v>
      </c>
      <c r="L2380" s="7">
        <f t="shared" si="712"/>
        <v>3344</v>
      </c>
      <c r="M2380" s="7">
        <f t="shared" si="713"/>
        <v>7799.0000000000009</v>
      </c>
      <c r="N2380" s="7">
        <v>0</v>
      </c>
      <c r="O2380" s="7">
        <f t="shared" si="714"/>
        <v>22796.400000000001</v>
      </c>
      <c r="P2380" s="7">
        <v>25</v>
      </c>
      <c r="Q2380" s="7">
        <v>0</v>
      </c>
      <c r="R2380" s="7">
        <v>0</v>
      </c>
      <c r="S2380" s="7">
        <v>0</v>
      </c>
      <c r="T2380" s="7">
        <v>100</v>
      </c>
      <c r="U2380" s="7">
        <f t="shared" si="705"/>
        <v>14457.687291666667</v>
      </c>
      <c r="V2380" s="7">
        <v>0</v>
      </c>
      <c r="W2380" s="7">
        <f t="shared" si="717"/>
        <v>14582.687291666667</v>
      </c>
      <c r="X2380" s="7">
        <f t="shared" si="706"/>
        <v>6501</v>
      </c>
      <c r="Y2380" s="7">
        <f t="shared" si="715"/>
        <v>15609</v>
      </c>
      <c r="Z2380" s="7">
        <f t="shared" si="718"/>
        <v>88916.312708333338</v>
      </c>
      <c r="AA2380" s="7" t="s">
        <v>621</v>
      </c>
      <c r="AB2380" s="7">
        <v>2022</v>
      </c>
    </row>
    <row r="2381" spans="1:28" x14ac:dyDescent="0.25">
      <c r="A2381" s="7">
        <v>46</v>
      </c>
      <c r="B2381" s="7" t="s">
        <v>162</v>
      </c>
      <c r="C2381" s="7" t="s">
        <v>102</v>
      </c>
      <c r="D2381" s="7" t="s">
        <v>15</v>
      </c>
      <c r="E2381" s="7" t="s">
        <v>92</v>
      </c>
      <c r="F2381" s="7" t="s">
        <v>99</v>
      </c>
      <c r="G2381" s="7">
        <v>55000</v>
      </c>
      <c r="H2381" s="7">
        <f t="shared" si="719"/>
        <v>49049.26</v>
      </c>
      <c r="I2381" s="7">
        <f t="shared" si="707"/>
        <v>1578.5</v>
      </c>
      <c r="J2381" s="7">
        <f t="shared" si="708"/>
        <v>3904.9999999999995</v>
      </c>
      <c r="K2381" s="7">
        <f t="shared" si="709"/>
        <v>605.00000000000011</v>
      </c>
      <c r="L2381" s="7">
        <f t="shared" si="712"/>
        <v>1672</v>
      </c>
      <c r="M2381" s="7">
        <f t="shared" si="713"/>
        <v>3899.5000000000005</v>
      </c>
      <c r="N2381" s="7">
        <v>2700.24</v>
      </c>
      <c r="O2381" s="7">
        <f t="shared" si="714"/>
        <v>14360.24</v>
      </c>
      <c r="P2381" s="7">
        <v>25</v>
      </c>
      <c r="Q2381" s="7">
        <v>0</v>
      </c>
      <c r="R2381" s="7">
        <v>0</v>
      </c>
      <c r="S2381" s="7">
        <v>0</v>
      </c>
      <c r="T2381" s="7">
        <v>100</v>
      </c>
      <c r="U2381" s="7">
        <f t="shared" si="705"/>
        <v>2154.6388749999996</v>
      </c>
      <c r="V2381" s="7">
        <v>0</v>
      </c>
      <c r="W2381" s="7">
        <f t="shared" si="717"/>
        <v>2279.6388749999996</v>
      </c>
      <c r="X2381" s="7">
        <f t="shared" si="706"/>
        <v>5950.74</v>
      </c>
      <c r="Y2381" s="7">
        <f t="shared" si="715"/>
        <v>7804.5</v>
      </c>
      <c r="Z2381" s="7">
        <f t="shared" si="718"/>
        <v>46769.621125000005</v>
      </c>
      <c r="AA2381" s="7" t="s">
        <v>621</v>
      </c>
      <c r="AB2381" s="7">
        <v>2022</v>
      </c>
    </row>
    <row r="2382" spans="1:28" x14ac:dyDescent="0.25">
      <c r="A2382" s="7">
        <v>47</v>
      </c>
      <c r="B2382" s="7" t="s">
        <v>163</v>
      </c>
      <c r="C2382" s="7" t="s">
        <v>102</v>
      </c>
      <c r="D2382" s="7" t="s">
        <v>7</v>
      </c>
      <c r="E2382" s="7" t="s">
        <v>30</v>
      </c>
      <c r="F2382" s="7" t="s">
        <v>99</v>
      </c>
      <c r="G2382" s="7">
        <v>150000</v>
      </c>
      <c r="H2382" s="7">
        <f t="shared" si="719"/>
        <v>141135</v>
      </c>
      <c r="I2382" s="7">
        <f t="shared" si="707"/>
        <v>4305</v>
      </c>
      <c r="J2382" s="7">
        <f t="shared" si="708"/>
        <v>10649.999999999998</v>
      </c>
      <c r="K2382" s="7">
        <f t="shared" si="709"/>
        <v>686.4</v>
      </c>
      <c r="L2382" s="7">
        <f t="shared" si="712"/>
        <v>4560</v>
      </c>
      <c r="M2382" s="7">
        <f t="shared" si="713"/>
        <v>10635</v>
      </c>
      <c r="N2382" s="7">
        <v>0</v>
      </c>
      <c r="O2382" s="7">
        <f t="shared" si="714"/>
        <v>30836.399999999998</v>
      </c>
      <c r="P2382" s="7">
        <v>25</v>
      </c>
      <c r="Q2382" s="7">
        <v>0</v>
      </c>
      <c r="R2382" s="7">
        <v>0</v>
      </c>
      <c r="S2382" s="7">
        <v>0</v>
      </c>
      <c r="T2382" s="7">
        <v>100</v>
      </c>
      <c r="U2382" s="7">
        <f t="shared" si="705"/>
        <v>23866.687291666665</v>
      </c>
      <c r="V2382" s="7">
        <v>0</v>
      </c>
      <c r="W2382" s="7">
        <f t="shared" si="717"/>
        <v>23991.687291666665</v>
      </c>
      <c r="X2382" s="7">
        <f t="shared" si="706"/>
        <v>8865</v>
      </c>
      <c r="Y2382" s="7">
        <f t="shared" si="715"/>
        <v>21285</v>
      </c>
      <c r="Z2382" s="7">
        <f t="shared" si="718"/>
        <v>117143.31270833334</v>
      </c>
      <c r="AA2382" s="7" t="s">
        <v>621</v>
      </c>
      <c r="AB2382" s="7">
        <v>2022</v>
      </c>
    </row>
    <row r="2383" spans="1:28" x14ac:dyDescent="0.25">
      <c r="A2383" s="7">
        <v>48</v>
      </c>
      <c r="B2383" s="7" t="s">
        <v>166</v>
      </c>
      <c r="C2383" s="7" t="s">
        <v>102</v>
      </c>
      <c r="D2383" s="8" t="s">
        <v>94</v>
      </c>
      <c r="E2383" s="7" t="s">
        <v>36</v>
      </c>
      <c r="F2383" s="7" t="s">
        <v>100</v>
      </c>
      <c r="G2383" s="7">
        <v>30000</v>
      </c>
      <c r="H2383" s="7">
        <f t="shared" si="719"/>
        <v>28227</v>
      </c>
      <c r="I2383" s="7">
        <f t="shared" si="707"/>
        <v>861</v>
      </c>
      <c r="J2383" s="7">
        <f t="shared" si="708"/>
        <v>2130</v>
      </c>
      <c r="K2383" s="7">
        <f t="shared" si="709"/>
        <v>330.00000000000006</v>
      </c>
      <c r="L2383" s="7">
        <f t="shared" si="712"/>
        <v>912</v>
      </c>
      <c r="M2383" s="7">
        <f t="shared" si="713"/>
        <v>2127</v>
      </c>
      <c r="N2383" s="7">
        <v>0</v>
      </c>
      <c r="O2383" s="7">
        <f t="shared" si="714"/>
        <v>6360</v>
      </c>
      <c r="P2383" s="7">
        <v>25</v>
      </c>
      <c r="Q2383" s="7">
        <v>0</v>
      </c>
      <c r="R2383" s="7">
        <v>0</v>
      </c>
      <c r="S2383" s="7">
        <v>0</v>
      </c>
      <c r="T2383" s="7">
        <v>100</v>
      </c>
      <c r="U2383" s="7">
        <f t="shared" ref="U2383:U2416" si="720">IF((H2383*12)&gt;867123.01,(79776+(((H2383*12)-867123.01)*0.25))/12,IF((H2383*12)&gt;624329.01,(31216+(((H2383*12)-624329.01)*0.2))/12,IF((H2383*12)&gt;416220.01,(((H2383*12)-416220.01)*0.15)/12,0)))</f>
        <v>0</v>
      </c>
      <c r="V2383" s="7">
        <v>0</v>
      </c>
      <c r="W2383" s="7">
        <f t="shared" si="717"/>
        <v>125</v>
      </c>
      <c r="X2383" s="7">
        <f t="shared" si="706"/>
        <v>1773</v>
      </c>
      <c r="Y2383" s="7">
        <f t="shared" si="715"/>
        <v>4257</v>
      </c>
      <c r="Z2383" s="7">
        <f t="shared" si="718"/>
        <v>28102</v>
      </c>
      <c r="AA2383" s="7" t="s">
        <v>621</v>
      </c>
      <c r="AB2383" s="7">
        <v>2022</v>
      </c>
    </row>
    <row r="2384" spans="1:28" x14ac:dyDescent="0.25">
      <c r="A2384" s="7">
        <v>49</v>
      </c>
      <c r="B2384" s="7" t="s">
        <v>167</v>
      </c>
      <c r="C2384" s="7" t="s">
        <v>102</v>
      </c>
      <c r="D2384" s="8" t="s">
        <v>6</v>
      </c>
      <c r="E2384" s="8" t="s">
        <v>36</v>
      </c>
      <c r="F2384" s="7" t="s">
        <v>100</v>
      </c>
      <c r="G2384" s="7">
        <v>26000</v>
      </c>
      <c r="H2384" s="7">
        <f t="shared" si="719"/>
        <v>24463.4</v>
      </c>
      <c r="I2384" s="7">
        <f t="shared" si="707"/>
        <v>746.2</v>
      </c>
      <c r="J2384" s="7">
        <f t="shared" si="708"/>
        <v>1845.9999999999998</v>
      </c>
      <c r="K2384" s="7">
        <f t="shared" si="709"/>
        <v>286.00000000000006</v>
      </c>
      <c r="L2384" s="7">
        <f t="shared" si="712"/>
        <v>790.4</v>
      </c>
      <c r="M2384" s="7">
        <f t="shared" si="713"/>
        <v>1843.4</v>
      </c>
      <c r="N2384" s="7">
        <v>0</v>
      </c>
      <c r="O2384" s="7">
        <f t="shared" si="714"/>
        <v>5512</v>
      </c>
      <c r="P2384" s="7">
        <v>25</v>
      </c>
      <c r="Q2384" s="7">
        <v>2200</v>
      </c>
      <c r="R2384" s="7">
        <v>0</v>
      </c>
      <c r="S2384" s="7">
        <v>0</v>
      </c>
      <c r="T2384" s="7">
        <v>100</v>
      </c>
      <c r="U2384" s="7">
        <f t="shared" si="720"/>
        <v>0</v>
      </c>
      <c r="V2384" s="7">
        <v>0</v>
      </c>
      <c r="W2384" s="7">
        <f t="shared" si="717"/>
        <v>2325</v>
      </c>
      <c r="X2384" s="7">
        <f t="shared" si="706"/>
        <v>1536.6</v>
      </c>
      <c r="Y2384" s="7">
        <f t="shared" si="715"/>
        <v>3689.3999999999996</v>
      </c>
      <c r="Z2384" s="7">
        <f t="shared" si="718"/>
        <v>22138.400000000001</v>
      </c>
      <c r="AA2384" s="7" t="s">
        <v>621</v>
      </c>
      <c r="AB2384" s="7">
        <v>2022</v>
      </c>
    </row>
    <row r="2385" spans="1:28" x14ac:dyDescent="0.25">
      <c r="A2385" s="7">
        <v>50</v>
      </c>
      <c r="B2385" s="7" t="s">
        <v>169</v>
      </c>
      <c r="C2385" s="7" t="s">
        <v>102</v>
      </c>
      <c r="D2385" s="7" t="s">
        <v>6</v>
      </c>
      <c r="E2385" s="7" t="s">
        <v>36</v>
      </c>
      <c r="F2385" s="7" t="s">
        <v>100</v>
      </c>
      <c r="G2385" s="7">
        <v>30000</v>
      </c>
      <c r="H2385" s="7">
        <f t="shared" si="719"/>
        <v>28227</v>
      </c>
      <c r="I2385" s="7">
        <f t="shared" si="707"/>
        <v>861</v>
      </c>
      <c r="J2385" s="7">
        <f t="shared" si="708"/>
        <v>2130</v>
      </c>
      <c r="K2385" s="7">
        <f t="shared" si="709"/>
        <v>330.00000000000006</v>
      </c>
      <c r="L2385" s="7">
        <f t="shared" si="712"/>
        <v>912</v>
      </c>
      <c r="M2385" s="7">
        <f t="shared" si="713"/>
        <v>2127</v>
      </c>
      <c r="N2385" s="7">
        <v>0</v>
      </c>
      <c r="O2385" s="7">
        <f t="shared" si="714"/>
        <v>6360</v>
      </c>
      <c r="P2385" s="7">
        <v>25</v>
      </c>
      <c r="Q2385" s="7">
        <v>0</v>
      </c>
      <c r="R2385" s="7">
        <v>0</v>
      </c>
      <c r="S2385" s="7">
        <v>0</v>
      </c>
      <c r="T2385" s="7">
        <v>100</v>
      </c>
      <c r="U2385" s="7">
        <f t="shared" si="720"/>
        <v>0</v>
      </c>
      <c r="V2385" s="7">
        <v>0</v>
      </c>
      <c r="W2385" s="7">
        <f t="shared" si="717"/>
        <v>125</v>
      </c>
      <c r="X2385" s="7">
        <f t="shared" si="706"/>
        <v>1773</v>
      </c>
      <c r="Y2385" s="7">
        <f t="shared" si="715"/>
        <v>4257</v>
      </c>
      <c r="Z2385" s="7">
        <f t="shared" si="718"/>
        <v>28102</v>
      </c>
      <c r="AA2385" s="7" t="s">
        <v>621</v>
      </c>
      <c r="AB2385" s="7">
        <v>2022</v>
      </c>
    </row>
    <row r="2386" spans="1:28" x14ac:dyDescent="0.25">
      <c r="A2386" s="7">
        <v>51</v>
      </c>
      <c r="B2386" s="7" t="s">
        <v>170</v>
      </c>
      <c r="C2386" s="7" t="s">
        <v>102</v>
      </c>
      <c r="D2386" s="7" t="s">
        <v>17</v>
      </c>
      <c r="E2386" s="7" t="s">
        <v>36</v>
      </c>
      <c r="F2386" s="7" t="s">
        <v>100</v>
      </c>
      <c r="G2386" s="7">
        <v>36000</v>
      </c>
      <c r="H2386" s="7">
        <f t="shared" si="719"/>
        <v>31172.16</v>
      </c>
      <c r="I2386" s="7">
        <f t="shared" si="707"/>
        <v>1033.2</v>
      </c>
      <c r="J2386" s="7">
        <f t="shared" si="708"/>
        <v>2555.9999999999995</v>
      </c>
      <c r="K2386" s="7">
        <f t="shared" si="709"/>
        <v>396.00000000000006</v>
      </c>
      <c r="L2386" s="7">
        <f t="shared" si="712"/>
        <v>1094.4000000000001</v>
      </c>
      <c r="M2386" s="7">
        <f t="shared" si="713"/>
        <v>2552.4</v>
      </c>
      <c r="N2386" s="7">
        <f>1350.12*2</f>
        <v>2700.24</v>
      </c>
      <c r="O2386" s="7">
        <f t="shared" si="714"/>
        <v>10332.24</v>
      </c>
      <c r="P2386" s="7">
        <v>25</v>
      </c>
      <c r="Q2386" s="7">
        <v>3875.52</v>
      </c>
      <c r="R2386" s="7">
        <v>0</v>
      </c>
      <c r="S2386" s="7">
        <v>0</v>
      </c>
      <c r="T2386" s="7">
        <v>100</v>
      </c>
      <c r="U2386" s="7">
        <f t="shared" si="720"/>
        <v>0</v>
      </c>
      <c r="V2386" s="7">
        <v>0</v>
      </c>
      <c r="W2386" s="7">
        <f t="shared" si="717"/>
        <v>4000.52</v>
      </c>
      <c r="X2386" s="7">
        <f t="shared" si="706"/>
        <v>4827.84</v>
      </c>
      <c r="Y2386" s="7">
        <f t="shared" si="715"/>
        <v>5108.3999999999996</v>
      </c>
      <c r="Z2386" s="7">
        <f t="shared" si="718"/>
        <v>27171.64</v>
      </c>
      <c r="AA2386" s="7" t="s">
        <v>621</v>
      </c>
      <c r="AB2386" s="7">
        <v>2022</v>
      </c>
    </row>
    <row r="2387" spans="1:28" x14ac:dyDescent="0.25">
      <c r="A2387" s="7">
        <v>52</v>
      </c>
      <c r="B2387" s="7" t="s">
        <v>171</v>
      </c>
      <c r="C2387" s="7" t="s">
        <v>102</v>
      </c>
      <c r="D2387" s="7" t="s">
        <v>22</v>
      </c>
      <c r="E2387" s="8" t="s">
        <v>36</v>
      </c>
      <c r="F2387" s="7" t="s">
        <v>100</v>
      </c>
      <c r="G2387" s="7">
        <v>36000</v>
      </c>
      <c r="H2387" s="7">
        <f t="shared" si="719"/>
        <v>33872.400000000001</v>
      </c>
      <c r="I2387" s="7">
        <f t="shared" si="707"/>
        <v>1033.2</v>
      </c>
      <c r="J2387" s="7">
        <f t="shared" si="708"/>
        <v>2555.9999999999995</v>
      </c>
      <c r="K2387" s="7">
        <f t="shared" si="709"/>
        <v>396.00000000000006</v>
      </c>
      <c r="L2387" s="7">
        <f t="shared" si="712"/>
        <v>1094.4000000000001</v>
      </c>
      <c r="M2387" s="7">
        <f t="shared" si="713"/>
        <v>2552.4</v>
      </c>
      <c r="N2387" s="7">
        <v>0</v>
      </c>
      <c r="O2387" s="7">
        <f t="shared" si="714"/>
        <v>7632</v>
      </c>
      <c r="P2387" s="7">
        <v>25</v>
      </c>
      <c r="Q2387" s="7">
        <v>0</v>
      </c>
      <c r="R2387" s="7">
        <v>0</v>
      </c>
      <c r="S2387" s="7">
        <v>0</v>
      </c>
      <c r="T2387" s="7">
        <v>100</v>
      </c>
      <c r="U2387" s="7">
        <f t="shared" si="720"/>
        <v>0</v>
      </c>
      <c r="V2387" s="7">
        <v>0</v>
      </c>
      <c r="W2387" s="7">
        <f t="shared" si="717"/>
        <v>125</v>
      </c>
      <c r="X2387" s="7">
        <f t="shared" si="706"/>
        <v>2127.6000000000004</v>
      </c>
      <c r="Y2387" s="7">
        <f t="shared" si="715"/>
        <v>5108.3999999999996</v>
      </c>
      <c r="Z2387" s="7">
        <f t="shared" si="718"/>
        <v>33747.4</v>
      </c>
      <c r="AA2387" s="7" t="s">
        <v>621</v>
      </c>
      <c r="AB2387" s="7">
        <v>2022</v>
      </c>
    </row>
    <row r="2388" spans="1:28" x14ac:dyDescent="0.25">
      <c r="A2388" s="7">
        <v>53</v>
      </c>
      <c r="B2388" s="7" t="s">
        <v>172</v>
      </c>
      <c r="C2388" s="7" t="s">
        <v>102</v>
      </c>
      <c r="D2388" s="7" t="s">
        <v>6</v>
      </c>
      <c r="E2388" s="7" t="s">
        <v>26</v>
      </c>
      <c r="F2388" s="7" t="s">
        <v>100</v>
      </c>
      <c r="G2388" s="7">
        <v>46000</v>
      </c>
      <c r="H2388" s="7">
        <f t="shared" si="719"/>
        <v>43281.4</v>
      </c>
      <c r="I2388" s="7">
        <f t="shared" si="707"/>
        <v>1320.2</v>
      </c>
      <c r="J2388" s="7">
        <f t="shared" si="708"/>
        <v>3265.9999999999995</v>
      </c>
      <c r="K2388" s="7">
        <f t="shared" si="709"/>
        <v>506.00000000000006</v>
      </c>
      <c r="L2388" s="7">
        <f t="shared" si="712"/>
        <v>1398.4</v>
      </c>
      <c r="M2388" s="7">
        <f t="shared" si="713"/>
        <v>3261.4</v>
      </c>
      <c r="N2388" s="7">
        <v>0</v>
      </c>
      <c r="O2388" s="7">
        <f t="shared" si="714"/>
        <v>9752</v>
      </c>
      <c r="P2388" s="7">
        <v>25</v>
      </c>
      <c r="Q2388" s="7">
        <v>0</v>
      </c>
      <c r="R2388" s="7">
        <v>0</v>
      </c>
      <c r="S2388" s="7">
        <v>0</v>
      </c>
      <c r="T2388" s="7">
        <v>100</v>
      </c>
      <c r="U2388" s="7">
        <f t="shared" si="720"/>
        <v>1289.4598750000005</v>
      </c>
      <c r="V2388" s="7">
        <v>0</v>
      </c>
      <c r="W2388" s="7">
        <f t="shared" si="717"/>
        <v>1414.4598750000005</v>
      </c>
      <c r="X2388" s="7">
        <f t="shared" si="706"/>
        <v>2718.6000000000004</v>
      </c>
      <c r="Y2388" s="7">
        <f t="shared" si="715"/>
        <v>6527.4</v>
      </c>
      <c r="Z2388" s="7">
        <f t="shared" si="718"/>
        <v>41866.940125000001</v>
      </c>
      <c r="AA2388" s="7" t="s">
        <v>621</v>
      </c>
      <c r="AB2388" s="7">
        <v>2022</v>
      </c>
    </row>
    <row r="2389" spans="1:28" x14ac:dyDescent="0.25">
      <c r="A2389" s="7">
        <v>54</v>
      </c>
      <c r="B2389" s="7" t="s">
        <v>173</v>
      </c>
      <c r="C2389" s="7" t="s">
        <v>102</v>
      </c>
      <c r="D2389" s="7" t="s">
        <v>6</v>
      </c>
      <c r="E2389" s="7" t="s">
        <v>26</v>
      </c>
      <c r="F2389" s="7" t="s">
        <v>100</v>
      </c>
      <c r="G2389" s="7">
        <v>36000</v>
      </c>
      <c r="H2389" s="7">
        <f t="shared" si="719"/>
        <v>32522.28</v>
      </c>
      <c r="I2389" s="7">
        <f t="shared" si="707"/>
        <v>1033.2</v>
      </c>
      <c r="J2389" s="7">
        <f t="shared" si="708"/>
        <v>2555.9999999999995</v>
      </c>
      <c r="K2389" s="7">
        <f t="shared" si="709"/>
        <v>396.00000000000006</v>
      </c>
      <c r="L2389" s="7">
        <f t="shared" si="712"/>
        <v>1094.4000000000001</v>
      </c>
      <c r="M2389" s="7">
        <f t="shared" si="713"/>
        <v>2552.4</v>
      </c>
      <c r="N2389" s="7">
        <v>1350.12</v>
      </c>
      <c r="O2389" s="7">
        <f t="shared" si="714"/>
        <v>8982.119999999999</v>
      </c>
      <c r="P2389" s="7">
        <v>25</v>
      </c>
      <c r="Q2389" s="7">
        <v>0</v>
      </c>
      <c r="R2389" s="7">
        <v>0</v>
      </c>
      <c r="S2389" s="7">
        <v>0</v>
      </c>
      <c r="T2389" s="7">
        <v>100</v>
      </c>
      <c r="U2389" s="7">
        <f t="shared" si="720"/>
        <v>0</v>
      </c>
      <c r="V2389" s="7">
        <v>0</v>
      </c>
      <c r="W2389" s="7">
        <f t="shared" si="717"/>
        <v>125</v>
      </c>
      <c r="X2389" s="7">
        <f t="shared" ref="X2389:X2396" si="721">+I2389+L2389+N2389</f>
        <v>3477.7200000000003</v>
      </c>
      <c r="Y2389" s="7">
        <f t="shared" si="715"/>
        <v>5108.3999999999996</v>
      </c>
      <c r="Z2389" s="7">
        <f t="shared" si="718"/>
        <v>32397.279999999999</v>
      </c>
      <c r="AA2389" s="7" t="s">
        <v>621</v>
      </c>
      <c r="AB2389" s="7">
        <v>2022</v>
      </c>
    </row>
    <row r="2390" spans="1:28" x14ac:dyDescent="0.25">
      <c r="A2390" s="7">
        <v>55</v>
      </c>
      <c r="B2390" s="7" t="s">
        <v>174</v>
      </c>
      <c r="C2390" s="7" t="s">
        <v>102</v>
      </c>
      <c r="D2390" s="7" t="s">
        <v>6</v>
      </c>
      <c r="E2390" s="7" t="s">
        <v>26</v>
      </c>
      <c r="F2390" s="7" t="s">
        <v>100</v>
      </c>
      <c r="G2390" s="7">
        <v>36000</v>
      </c>
      <c r="H2390" s="7">
        <f t="shared" si="719"/>
        <v>33872.400000000001</v>
      </c>
      <c r="I2390" s="7">
        <f t="shared" si="707"/>
        <v>1033.2</v>
      </c>
      <c r="J2390" s="7">
        <f t="shared" si="708"/>
        <v>2555.9999999999995</v>
      </c>
      <c r="K2390" s="7">
        <f t="shared" si="709"/>
        <v>396.00000000000006</v>
      </c>
      <c r="L2390" s="7">
        <f t="shared" si="712"/>
        <v>1094.4000000000001</v>
      </c>
      <c r="M2390" s="7">
        <f t="shared" si="713"/>
        <v>2552.4</v>
      </c>
      <c r="N2390" s="7">
        <v>0</v>
      </c>
      <c r="O2390" s="7">
        <f t="shared" si="714"/>
        <v>7632</v>
      </c>
      <c r="P2390" s="7">
        <v>25</v>
      </c>
      <c r="Q2390" s="7">
        <v>0</v>
      </c>
      <c r="R2390" s="7">
        <v>0</v>
      </c>
      <c r="S2390" s="7">
        <v>0</v>
      </c>
      <c r="T2390" s="7">
        <v>100</v>
      </c>
      <c r="U2390" s="7">
        <f t="shared" si="720"/>
        <v>0</v>
      </c>
      <c r="V2390" s="7">
        <v>0</v>
      </c>
      <c r="W2390" s="7">
        <f t="shared" si="717"/>
        <v>125</v>
      </c>
      <c r="X2390" s="7">
        <f t="shared" si="721"/>
        <v>2127.6000000000004</v>
      </c>
      <c r="Y2390" s="7">
        <f t="shared" si="715"/>
        <v>5108.3999999999996</v>
      </c>
      <c r="Z2390" s="7">
        <f t="shared" si="718"/>
        <v>33747.4</v>
      </c>
      <c r="AA2390" s="7" t="s">
        <v>621</v>
      </c>
      <c r="AB2390" s="7">
        <v>2022</v>
      </c>
    </row>
    <row r="2391" spans="1:28" x14ac:dyDescent="0.25">
      <c r="A2391" s="7">
        <v>56</v>
      </c>
      <c r="B2391" s="7" t="s">
        <v>176</v>
      </c>
      <c r="C2391" s="7" t="s">
        <v>102</v>
      </c>
      <c r="D2391" s="7" t="s">
        <v>6</v>
      </c>
      <c r="E2391" s="7" t="s">
        <v>26</v>
      </c>
      <c r="F2391" s="7" t="s">
        <v>100</v>
      </c>
      <c r="G2391" s="7">
        <v>36000</v>
      </c>
      <c r="H2391" s="7">
        <f t="shared" si="719"/>
        <v>33872.400000000001</v>
      </c>
      <c r="I2391" s="7">
        <f t="shared" si="707"/>
        <v>1033.2</v>
      </c>
      <c r="J2391" s="7">
        <f t="shared" si="708"/>
        <v>2555.9999999999995</v>
      </c>
      <c r="K2391" s="7">
        <f t="shared" si="709"/>
        <v>396.00000000000006</v>
      </c>
      <c r="L2391" s="7">
        <f t="shared" si="712"/>
        <v>1094.4000000000001</v>
      </c>
      <c r="M2391" s="7">
        <f t="shared" si="713"/>
        <v>2552.4</v>
      </c>
      <c r="N2391" s="7">
        <v>0</v>
      </c>
      <c r="O2391" s="7">
        <f t="shared" si="714"/>
        <v>7632</v>
      </c>
      <c r="P2391" s="7">
        <v>25</v>
      </c>
      <c r="Q2391" s="7">
        <v>0</v>
      </c>
      <c r="R2391" s="7">
        <v>0</v>
      </c>
      <c r="S2391" s="7">
        <v>0</v>
      </c>
      <c r="T2391" s="7">
        <v>100</v>
      </c>
      <c r="U2391" s="7">
        <f t="shared" si="720"/>
        <v>0</v>
      </c>
      <c r="V2391" s="7">
        <v>0</v>
      </c>
      <c r="W2391" s="7">
        <f t="shared" si="717"/>
        <v>125</v>
      </c>
      <c r="X2391" s="7">
        <f t="shared" si="721"/>
        <v>2127.6000000000004</v>
      </c>
      <c r="Y2391" s="7">
        <f t="shared" si="715"/>
        <v>5108.3999999999996</v>
      </c>
      <c r="Z2391" s="7">
        <f t="shared" si="718"/>
        <v>33747.4</v>
      </c>
      <c r="AA2391" s="7" t="s">
        <v>621</v>
      </c>
      <c r="AB2391" s="7">
        <v>2022</v>
      </c>
    </row>
    <row r="2392" spans="1:28" x14ac:dyDescent="0.25">
      <c r="A2392" s="7">
        <v>57</v>
      </c>
      <c r="B2392" s="7" t="s">
        <v>177</v>
      </c>
      <c r="C2392" s="7" t="s">
        <v>102</v>
      </c>
      <c r="D2392" s="7" t="s">
        <v>22</v>
      </c>
      <c r="E2392" s="7" t="s">
        <v>26</v>
      </c>
      <c r="F2392" s="7" t="s">
        <v>100</v>
      </c>
      <c r="G2392" s="7">
        <v>36000</v>
      </c>
      <c r="H2392" s="7">
        <f t="shared" si="719"/>
        <v>33872.400000000001</v>
      </c>
      <c r="I2392" s="7">
        <f t="shared" si="707"/>
        <v>1033.2</v>
      </c>
      <c r="J2392" s="7">
        <f t="shared" si="708"/>
        <v>2555.9999999999995</v>
      </c>
      <c r="K2392" s="7">
        <f t="shared" si="709"/>
        <v>396.00000000000006</v>
      </c>
      <c r="L2392" s="7">
        <f t="shared" si="712"/>
        <v>1094.4000000000001</v>
      </c>
      <c r="M2392" s="7">
        <f t="shared" si="713"/>
        <v>2552.4</v>
      </c>
      <c r="N2392" s="7">
        <v>0</v>
      </c>
      <c r="O2392" s="7">
        <f t="shared" si="714"/>
        <v>7632</v>
      </c>
      <c r="P2392" s="7">
        <v>25</v>
      </c>
      <c r="Q2392" s="7">
        <v>0</v>
      </c>
      <c r="R2392" s="7">
        <v>0</v>
      </c>
      <c r="S2392" s="7">
        <v>0</v>
      </c>
      <c r="T2392" s="7">
        <v>100</v>
      </c>
      <c r="U2392" s="7">
        <f t="shared" si="720"/>
        <v>0</v>
      </c>
      <c r="V2392" s="7">
        <v>0</v>
      </c>
      <c r="W2392" s="7">
        <f t="shared" si="717"/>
        <v>125</v>
      </c>
      <c r="X2392" s="7">
        <f t="shared" si="721"/>
        <v>2127.6000000000004</v>
      </c>
      <c r="Y2392" s="7">
        <f t="shared" si="715"/>
        <v>5108.3999999999996</v>
      </c>
      <c r="Z2392" s="7">
        <f t="shared" si="718"/>
        <v>33747.4</v>
      </c>
      <c r="AA2392" s="7" t="s">
        <v>621</v>
      </c>
      <c r="AB2392" s="7">
        <v>2022</v>
      </c>
    </row>
    <row r="2393" spans="1:28" x14ac:dyDescent="0.25">
      <c r="A2393" s="7">
        <v>58</v>
      </c>
      <c r="B2393" s="7" t="s">
        <v>178</v>
      </c>
      <c r="C2393" s="7" t="s">
        <v>103</v>
      </c>
      <c r="D2393" s="8" t="s">
        <v>6</v>
      </c>
      <c r="E2393" s="7" t="s">
        <v>32</v>
      </c>
      <c r="F2393" s="7" t="s">
        <v>100</v>
      </c>
      <c r="G2393" s="7">
        <v>20000</v>
      </c>
      <c r="H2393" s="7">
        <f t="shared" si="719"/>
        <v>18818</v>
      </c>
      <c r="I2393" s="7">
        <f t="shared" si="707"/>
        <v>574</v>
      </c>
      <c r="J2393" s="7">
        <f t="shared" si="708"/>
        <v>1419.9999999999998</v>
      </c>
      <c r="K2393" s="7">
        <f t="shared" si="709"/>
        <v>220.00000000000003</v>
      </c>
      <c r="L2393" s="7">
        <f t="shared" si="712"/>
        <v>608</v>
      </c>
      <c r="M2393" s="7">
        <f t="shared" si="713"/>
        <v>1418</v>
      </c>
      <c r="N2393" s="7">
        <v>0</v>
      </c>
      <c r="O2393" s="7">
        <f t="shared" si="714"/>
        <v>4240</v>
      </c>
      <c r="P2393" s="7">
        <v>25</v>
      </c>
      <c r="Q2393" s="7">
        <v>0</v>
      </c>
      <c r="R2393" s="7">
        <v>0</v>
      </c>
      <c r="S2393" s="7">
        <v>0</v>
      </c>
      <c r="T2393" s="7">
        <v>100</v>
      </c>
      <c r="U2393" s="7">
        <f t="shared" si="720"/>
        <v>0</v>
      </c>
      <c r="V2393" s="7">
        <v>0</v>
      </c>
      <c r="W2393" s="7">
        <f t="shared" si="717"/>
        <v>125</v>
      </c>
      <c r="X2393" s="7">
        <f t="shared" si="721"/>
        <v>1182</v>
      </c>
      <c r="Y2393" s="7">
        <f t="shared" si="715"/>
        <v>2838</v>
      </c>
      <c r="Z2393" s="7">
        <f t="shared" si="718"/>
        <v>18693</v>
      </c>
      <c r="AA2393" s="7" t="s">
        <v>621</v>
      </c>
      <c r="AB2393" s="7">
        <v>2022</v>
      </c>
    </row>
    <row r="2394" spans="1:28" x14ac:dyDescent="0.25">
      <c r="A2394" s="7">
        <v>59</v>
      </c>
      <c r="B2394" s="7" t="s">
        <v>179</v>
      </c>
      <c r="C2394" s="7" t="s">
        <v>103</v>
      </c>
      <c r="D2394" s="8" t="s">
        <v>14</v>
      </c>
      <c r="E2394" s="7" t="s">
        <v>32</v>
      </c>
      <c r="F2394" s="7" t="s">
        <v>100</v>
      </c>
      <c r="G2394" s="7">
        <v>30000</v>
      </c>
      <c r="H2394" s="7">
        <f t="shared" si="719"/>
        <v>28227</v>
      </c>
      <c r="I2394" s="7">
        <f t="shared" si="707"/>
        <v>861</v>
      </c>
      <c r="J2394" s="7">
        <f t="shared" si="708"/>
        <v>2130</v>
      </c>
      <c r="K2394" s="7">
        <f t="shared" si="709"/>
        <v>330.00000000000006</v>
      </c>
      <c r="L2394" s="7">
        <f t="shared" si="712"/>
        <v>912</v>
      </c>
      <c r="M2394" s="7">
        <f t="shared" si="713"/>
        <v>2127</v>
      </c>
      <c r="N2394" s="7">
        <v>0</v>
      </c>
      <c r="O2394" s="7">
        <f t="shared" si="714"/>
        <v>6360</v>
      </c>
      <c r="P2394" s="7">
        <v>25</v>
      </c>
      <c r="Q2394" s="7">
        <v>0</v>
      </c>
      <c r="R2394" s="7">
        <v>0</v>
      </c>
      <c r="S2394" s="7">
        <v>0</v>
      </c>
      <c r="T2394" s="7">
        <v>100</v>
      </c>
      <c r="U2394" s="7">
        <f t="shared" si="720"/>
        <v>0</v>
      </c>
      <c r="V2394" s="7">
        <v>0</v>
      </c>
      <c r="W2394" s="7">
        <f t="shared" si="717"/>
        <v>125</v>
      </c>
      <c r="X2394" s="7">
        <f t="shared" si="721"/>
        <v>1773</v>
      </c>
      <c r="Y2394" s="7">
        <f t="shared" si="715"/>
        <v>4257</v>
      </c>
      <c r="Z2394" s="7">
        <f t="shared" si="718"/>
        <v>28102</v>
      </c>
      <c r="AA2394" s="7" t="s">
        <v>621</v>
      </c>
      <c r="AB2394" s="7">
        <v>2022</v>
      </c>
    </row>
    <row r="2395" spans="1:28" x14ac:dyDescent="0.25">
      <c r="A2395" s="7">
        <v>60</v>
      </c>
      <c r="B2395" s="7" t="s">
        <v>180</v>
      </c>
      <c r="C2395" s="7" t="s">
        <v>103</v>
      </c>
      <c r="D2395" s="7" t="s">
        <v>22</v>
      </c>
      <c r="E2395" s="7" t="s">
        <v>32</v>
      </c>
      <c r="F2395" s="7" t="s">
        <v>100</v>
      </c>
      <c r="G2395" s="7">
        <v>36000</v>
      </c>
      <c r="H2395" s="7">
        <f t="shared" si="719"/>
        <v>32522.28</v>
      </c>
      <c r="I2395" s="7">
        <f t="shared" si="707"/>
        <v>1033.2</v>
      </c>
      <c r="J2395" s="7">
        <f t="shared" si="708"/>
        <v>2555.9999999999995</v>
      </c>
      <c r="K2395" s="7">
        <f t="shared" si="709"/>
        <v>396.00000000000006</v>
      </c>
      <c r="L2395" s="7">
        <f t="shared" si="712"/>
        <v>1094.4000000000001</v>
      </c>
      <c r="M2395" s="7">
        <f t="shared" si="713"/>
        <v>2552.4</v>
      </c>
      <c r="N2395" s="7">
        <v>1350.12</v>
      </c>
      <c r="O2395" s="7">
        <f t="shared" si="714"/>
        <v>8982.119999999999</v>
      </c>
      <c r="P2395" s="7">
        <v>25</v>
      </c>
      <c r="Q2395" s="7">
        <v>0</v>
      </c>
      <c r="R2395" s="7">
        <v>0</v>
      </c>
      <c r="S2395" s="7">
        <v>0</v>
      </c>
      <c r="T2395" s="7">
        <v>100</v>
      </c>
      <c r="U2395" s="7">
        <f t="shared" si="720"/>
        <v>0</v>
      </c>
      <c r="V2395" s="7">
        <v>0</v>
      </c>
      <c r="W2395" s="7">
        <f t="shared" si="717"/>
        <v>125</v>
      </c>
      <c r="X2395" s="7">
        <f t="shared" si="721"/>
        <v>3477.7200000000003</v>
      </c>
      <c r="Y2395" s="7">
        <f t="shared" si="715"/>
        <v>5108.3999999999996</v>
      </c>
      <c r="Z2395" s="7">
        <f t="shared" si="718"/>
        <v>32397.279999999999</v>
      </c>
      <c r="AA2395" s="7" t="s">
        <v>621</v>
      </c>
      <c r="AB2395" s="7">
        <v>2022</v>
      </c>
    </row>
    <row r="2396" spans="1:28" x14ac:dyDescent="0.25">
      <c r="A2396" s="7">
        <v>61</v>
      </c>
      <c r="B2396" s="7" t="s">
        <v>181</v>
      </c>
      <c r="C2396" s="7" t="s">
        <v>103</v>
      </c>
      <c r="D2396" s="7" t="s">
        <v>6</v>
      </c>
      <c r="E2396" s="7" t="s">
        <v>52</v>
      </c>
      <c r="F2396" s="7" t="s">
        <v>100</v>
      </c>
      <c r="G2396" s="7">
        <v>36000</v>
      </c>
      <c r="H2396" s="7">
        <f t="shared" si="719"/>
        <v>33872.400000000001</v>
      </c>
      <c r="I2396" s="7">
        <f t="shared" si="707"/>
        <v>1033.2</v>
      </c>
      <c r="J2396" s="7">
        <f t="shared" si="708"/>
        <v>2555.9999999999995</v>
      </c>
      <c r="K2396" s="7">
        <f t="shared" si="709"/>
        <v>396.00000000000006</v>
      </c>
      <c r="L2396" s="7">
        <f t="shared" si="712"/>
        <v>1094.4000000000001</v>
      </c>
      <c r="M2396" s="7">
        <f t="shared" si="713"/>
        <v>2552.4</v>
      </c>
      <c r="N2396" s="7">
        <v>0</v>
      </c>
      <c r="O2396" s="7">
        <f t="shared" si="714"/>
        <v>7632</v>
      </c>
      <c r="P2396" s="7">
        <v>25</v>
      </c>
      <c r="Q2396" s="7">
        <v>0</v>
      </c>
      <c r="R2396" s="7">
        <v>0</v>
      </c>
      <c r="S2396" s="7">
        <v>0</v>
      </c>
      <c r="T2396" s="7">
        <v>100</v>
      </c>
      <c r="U2396" s="7">
        <f t="shared" si="720"/>
        <v>0</v>
      </c>
      <c r="V2396" s="7">
        <v>0</v>
      </c>
      <c r="W2396" s="7">
        <f t="shared" si="717"/>
        <v>125</v>
      </c>
      <c r="X2396" s="7">
        <f t="shared" si="721"/>
        <v>2127.6000000000004</v>
      </c>
      <c r="Y2396" s="7">
        <f t="shared" si="715"/>
        <v>5108.3999999999996</v>
      </c>
      <c r="Z2396" s="7">
        <f t="shared" si="718"/>
        <v>33747.4</v>
      </c>
      <c r="AA2396" s="7" t="s">
        <v>621</v>
      </c>
      <c r="AB2396" s="7">
        <v>2022</v>
      </c>
    </row>
    <row r="2397" spans="1:28" x14ac:dyDescent="0.25">
      <c r="A2397" s="7">
        <v>62</v>
      </c>
      <c r="B2397" s="7" t="s">
        <v>182</v>
      </c>
      <c r="C2397" s="7" t="s">
        <v>103</v>
      </c>
      <c r="D2397" s="7" t="s">
        <v>94</v>
      </c>
      <c r="E2397" s="7" t="s">
        <v>52</v>
      </c>
      <c r="F2397" s="7" t="s">
        <v>100</v>
      </c>
      <c r="G2397" s="7">
        <v>20000</v>
      </c>
      <c r="H2397" s="7">
        <f t="shared" si="719"/>
        <v>18818</v>
      </c>
      <c r="I2397" s="7">
        <f t="shared" si="707"/>
        <v>574</v>
      </c>
      <c r="J2397" s="7">
        <f t="shared" si="708"/>
        <v>1419.9999999999998</v>
      </c>
      <c r="K2397" s="7">
        <f t="shared" si="709"/>
        <v>220.00000000000003</v>
      </c>
      <c r="L2397" s="7">
        <f t="shared" si="712"/>
        <v>608</v>
      </c>
      <c r="M2397" s="7">
        <f t="shared" si="713"/>
        <v>1418</v>
      </c>
      <c r="N2397" s="7">
        <v>0</v>
      </c>
      <c r="O2397" s="7">
        <f t="shared" si="714"/>
        <v>4240</v>
      </c>
      <c r="P2397" s="7">
        <v>25</v>
      </c>
      <c r="Q2397" s="7">
        <v>0</v>
      </c>
      <c r="R2397" s="7">
        <v>0</v>
      </c>
      <c r="S2397" s="7">
        <v>0</v>
      </c>
      <c r="T2397" s="7">
        <v>100</v>
      </c>
      <c r="U2397" s="7">
        <f t="shared" si="720"/>
        <v>0</v>
      </c>
      <c r="V2397" s="7">
        <v>0</v>
      </c>
      <c r="W2397" s="7">
        <f t="shared" si="717"/>
        <v>125</v>
      </c>
      <c r="X2397" s="7">
        <v>1182</v>
      </c>
      <c r="Y2397" s="7">
        <f t="shared" si="715"/>
        <v>2838</v>
      </c>
      <c r="Z2397" s="7">
        <f t="shared" si="718"/>
        <v>18693</v>
      </c>
      <c r="AA2397" s="7" t="s">
        <v>621</v>
      </c>
      <c r="AB2397" s="7">
        <v>2022</v>
      </c>
    </row>
    <row r="2398" spans="1:28" x14ac:dyDescent="0.25">
      <c r="A2398" s="7">
        <v>63</v>
      </c>
      <c r="B2398" s="7" t="s">
        <v>183</v>
      </c>
      <c r="C2398" s="7" t="s">
        <v>103</v>
      </c>
      <c r="D2398" s="7" t="s">
        <v>22</v>
      </c>
      <c r="E2398" s="7" t="s">
        <v>52</v>
      </c>
      <c r="F2398" s="7" t="s">
        <v>100</v>
      </c>
      <c r="G2398" s="7">
        <v>36000</v>
      </c>
      <c r="H2398" s="7">
        <f t="shared" si="719"/>
        <v>33872.400000000001</v>
      </c>
      <c r="I2398" s="7">
        <f t="shared" si="707"/>
        <v>1033.2</v>
      </c>
      <c r="J2398" s="7">
        <f t="shared" si="708"/>
        <v>2555.9999999999995</v>
      </c>
      <c r="K2398" s="7">
        <f t="shared" si="709"/>
        <v>396.00000000000006</v>
      </c>
      <c r="L2398" s="7">
        <f t="shared" si="712"/>
        <v>1094.4000000000001</v>
      </c>
      <c r="M2398" s="7">
        <f t="shared" si="713"/>
        <v>2552.4</v>
      </c>
      <c r="N2398" s="7">
        <v>0</v>
      </c>
      <c r="O2398" s="7">
        <f t="shared" si="714"/>
        <v>7632</v>
      </c>
      <c r="P2398" s="7">
        <v>25</v>
      </c>
      <c r="Q2398" s="7">
        <v>0</v>
      </c>
      <c r="R2398" s="7">
        <v>0</v>
      </c>
      <c r="S2398" s="7">
        <v>1270</v>
      </c>
      <c r="T2398" s="7">
        <v>100</v>
      </c>
      <c r="U2398" s="7">
        <f t="shared" si="720"/>
        <v>0</v>
      </c>
      <c r="V2398" s="7">
        <v>0</v>
      </c>
      <c r="W2398" s="7">
        <f t="shared" si="717"/>
        <v>1395</v>
      </c>
      <c r="X2398" s="7">
        <f t="shared" ref="X2398:X2404" si="722">+I2398+L2398+N2398</f>
        <v>2127.6000000000004</v>
      </c>
      <c r="Y2398" s="7">
        <f t="shared" si="715"/>
        <v>5108.3999999999996</v>
      </c>
      <c r="Z2398" s="7">
        <f t="shared" si="718"/>
        <v>32477.4</v>
      </c>
      <c r="AA2398" s="7" t="s">
        <v>621</v>
      </c>
      <c r="AB2398" s="7">
        <v>2022</v>
      </c>
    </row>
    <row r="2399" spans="1:28" x14ac:dyDescent="0.25">
      <c r="A2399" s="7">
        <v>64</v>
      </c>
      <c r="B2399" s="7" t="s">
        <v>185</v>
      </c>
      <c r="C2399" s="7" t="s">
        <v>103</v>
      </c>
      <c r="D2399" s="7" t="s">
        <v>22</v>
      </c>
      <c r="E2399" s="7" t="s">
        <v>789</v>
      </c>
      <c r="F2399" s="7" t="s">
        <v>100</v>
      </c>
      <c r="G2399" s="7">
        <v>46000</v>
      </c>
      <c r="H2399" s="7">
        <f t="shared" si="719"/>
        <v>43281.4</v>
      </c>
      <c r="I2399" s="7">
        <f t="shared" si="707"/>
        <v>1320.2</v>
      </c>
      <c r="J2399" s="7">
        <f t="shared" si="708"/>
        <v>3265.9999999999995</v>
      </c>
      <c r="K2399" s="7">
        <f t="shared" si="709"/>
        <v>506.00000000000006</v>
      </c>
      <c r="L2399" s="7">
        <f t="shared" si="712"/>
        <v>1398.4</v>
      </c>
      <c r="M2399" s="7">
        <f t="shared" si="713"/>
        <v>3261.4</v>
      </c>
      <c r="N2399" s="7">
        <v>0</v>
      </c>
      <c r="O2399" s="7">
        <f t="shared" si="714"/>
        <v>9752</v>
      </c>
      <c r="P2399" s="7">
        <v>25</v>
      </c>
      <c r="Q2399" s="7">
        <v>200</v>
      </c>
      <c r="R2399" s="7">
        <v>0</v>
      </c>
      <c r="S2399" s="7">
        <v>0</v>
      </c>
      <c r="T2399" s="7">
        <v>100</v>
      </c>
      <c r="U2399" s="7">
        <f t="shared" si="720"/>
        <v>1289.4598750000005</v>
      </c>
      <c r="V2399" s="7">
        <v>0</v>
      </c>
      <c r="W2399" s="7">
        <f t="shared" si="717"/>
        <v>1614.4598750000005</v>
      </c>
      <c r="X2399" s="7">
        <f t="shared" si="722"/>
        <v>2718.6000000000004</v>
      </c>
      <c r="Y2399" s="7">
        <f t="shared" si="715"/>
        <v>6527.4</v>
      </c>
      <c r="Z2399" s="7">
        <f t="shared" si="718"/>
        <v>41666.940125000001</v>
      </c>
      <c r="AA2399" s="7" t="s">
        <v>621</v>
      </c>
      <c r="AB2399" s="7">
        <v>2022</v>
      </c>
    </row>
    <row r="2400" spans="1:28" x14ac:dyDescent="0.25">
      <c r="A2400" s="7">
        <v>65</v>
      </c>
      <c r="B2400" s="7" t="s">
        <v>186</v>
      </c>
      <c r="C2400" s="7" t="s">
        <v>102</v>
      </c>
      <c r="D2400" s="7" t="s">
        <v>6</v>
      </c>
      <c r="E2400" s="7" t="s">
        <v>42</v>
      </c>
      <c r="F2400" s="7" t="s">
        <v>100</v>
      </c>
      <c r="G2400" s="7">
        <v>36000</v>
      </c>
      <c r="H2400" s="7">
        <f t="shared" si="719"/>
        <v>33872.400000000001</v>
      </c>
      <c r="I2400" s="7">
        <f t="shared" ref="I2400:I2416" si="723">IF(G2400&lt;=312000,G2400*2.87%,8954.4)</f>
        <v>1033.2</v>
      </c>
      <c r="J2400" s="7">
        <f t="shared" ref="J2400:J2416" si="724">IF(G2400&lt;=312000,G2400*7.1%,22152)</f>
        <v>2555.9999999999995</v>
      </c>
      <c r="K2400" s="7">
        <f t="shared" ref="K2400:K2416" si="725">IF(G2400&lt;=62400,G2400*1.1%,686.4)</f>
        <v>396.00000000000006</v>
      </c>
      <c r="L2400" s="7">
        <f t="shared" si="712"/>
        <v>1094.4000000000001</v>
      </c>
      <c r="M2400" s="7">
        <f t="shared" si="713"/>
        <v>2552.4</v>
      </c>
      <c r="N2400" s="7">
        <v>0</v>
      </c>
      <c r="O2400" s="7">
        <f t="shared" si="714"/>
        <v>7632</v>
      </c>
      <c r="P2400" s="7">
        <v>25</v>
      </c>
      <c r="Q2400" s="7">
        <v>0</v>
      </c>
      <c r="R2400" s="7">
        <v>0</v>
      </c>
      <c r="S2400" s="7">
        <v>0</v>
      </c>
      <c r="T2400" s="7">
        <v>100</v>
      </c>
      <c r="U2400" s="7">
        <f t="shared" si="720"/>
        <v>0</v>
      </c>
      <c r="V2400" s="7">
        <v>0</v>
      </c>
      <c r="W2400" s="7">
        <f t="shared" si="717"/>
        <v>125</v>
      </c>
      <c r="X2400" s="7">
        <f t="shared" si="722"/>
        <v>2127.6000000000004</v>
      </c>
      <c r="Y2400" s="7">
        <f t="shared" si="715"/>
        <v>5108.3999999999996</v>
      </c>
      <c r="Z2400" s="7">
        <f t="shared" si="718"/>
        <v>33747.4</v>
      </c>
      <c r="AA2400" s="7" t="s">
        <v>621</v>
      </c>
      <c r="AB2400" s="7">
        <v>2022</v>
      </c>
    </row>
    <row r="2401" spans="1:28" x14ac:dyDescent="0.25">
      <c r="A2401" s="7">
        <v>66</v>
      </c>
      <c r="B2401" s="7" t="s">
        <v>187</v>
      </c>
      <c r="C2401" s="7" t="s">
        <v>103</v>
      </c>
      <c r="D2401" s="8" t="s">
        <v>14</v>
      </c>
      <c r="E2401" s="7" t="s">
        <v>59</v>
      </c>
      <c r="F2401" s="7" t="s">
        <v>100</v>
      </c>
      <c r="G2401" s="7">
        <v>30000</v>
      </c>
      <c r="H2401" s="7">
        <f t="shared" si="719"/>
        <v>28227</v>
      </c>
      <c r="I2401" s="7">
        <f t="shared" si="723"/>
        <v>861</v>
      </c>
      <c r="J2401" s="7">
        <f t="shared" si="724"/>
        <v>2130</v>
      </c>
      <c r="K2401" s="7">
        <f t="shared" si="725"/>
        <v>330.00000000000006</v>
      </c>
      <c r="L2401" s="7">
        <f t="shared" si="712"/>
        <v>912</v>
      </c>
      <c r="M2401" s="7">
        <f t="shared" si="713"/>
        <v>2127</v>
      </c>
      <c r="N2401" s="7">
        <v>0</v>
      </c>
      <c r="O2401" s="7">
        <f t="shared" si="714"/>
        <v>6360</v>
      </c>
      <c r="P2401" s="7">
        <v>25</v>
      </c>
      <c r="Q2401" s="7">
        <v>0</v>
      </c>
      <c r="R2401" s="7">
        <v>0</v>
      </c>
      <c r="S2401" s="7">
        <v>0</v>
      </c>
      <c r="T2401" s="7">
        <v>100</v>
      </c>
      <c r="U2401" s="7">
        <f t="shared" si="720"/>
        <v>0</v>
      </c>
      <c r="V2401" s="7">
        <v>0</v>
      </c>
      <c r="W2401" s="7">
        <f t="shared" si="717"/>
        <v>125</v>
      </c>
      <c r="X2401" s="7">
        <f t="shared" si="722"/>
        <v>1773</v>
      </c>
      <c r="Y2401" s="7">
        <f t="shared" si="715"/>
        <v>4257</v>
      </c>
      <c r="Z2401" s="7">
        <f t="shared" si="718"/>
        <v>28102</v>
      </c>
      <c r="AA2401" s="7" t="s">
        <v>621</v>
      </c>
      <c r="AB2401" s="7">
        <v>2022</v>
      </c>
    </row>
    <row r="2402" spans="1:28" x14ac:dyDescent="0.25">
      <c r="A2402" s="7">
        <v>67</v>
      </c>
      <c r="B2402" s="7" t="s">
        <v>188</v>
      </c>
      <c r="C2402" s="7" t="s">
        <v>102</v>
      </c>
      <c r="D2402" s="7" t="s">
        <v>10</v>
      </c>
      <c r="E2402" s="7" t="s">
        <v>33</v>
      </c>
      <c r="F2402" s="7" t="s">
        <v>100</v>
      </c>
      <c r="G2402" s="7">
        <v>36000</v>
      </c>
      <c r="H2402" s="7">
        <f t="shared" si="719"/>
        <v>31172.16</v>
      </c>
      <c r="I2402" s="7">
        <f t="shared" si="723"/>
        <v>1033.2</v>
      </c>
      <c r="J2402" s="7">
        <f t="shared" si="724"/>
        <v>2555.9999999999995</v>
      </c>
      <c r="K2402" s="7">
        <f t="shared" si="725"/>
        <v>396.00000000000006</v>
      </c>
      <c r="L2402" s="7">
        <f t="shared" si="712"/>
        <v>1094.4000000000001</v>
      </c>
      <c r="M2402" s="7">
        <f t="shared" si="713"/>
        <v>2552.4</v>
      </c>
      <c r="N2402" s="7">
        <f>1350.12*2</f>
        <v>2700.24</v>
      </c>
      <c r="O2402" s="7">
        <f t="shared" si="714"/>
        <v>10332.24</v>
      </c>
      <c r="P2402" s="7">
        <v>25</v>
      </c>
      <c r="Q2402" s="7">
        <v>500</v>
      </c>
      <c r="R2402" s="7">
        <v>0</v>
      </c>
      <c r="S2402" s="7">
        <v>0</v>
      </c>
      <c r="T2402" s="7">
        <v>100</v>
      </c>
      <c r="U2402" s="7">
        <f t="shared" si="720"/>
        <v>0</v>
      </c>
      <c r="V2402" s="7">
        <v>0</v>
      </c>
      <c r="W2402" s="7">
        <f t="shared" si="717"/>
        <v>625</v>
      </c>
      <c r="X2402" s="7">
        <f t="shared" si="722"/>
        <v>4827.84</v>
      </c>
      <c r="Y2402" s="7">
        <f t="shared" si="715"/>
        <v>5108.3999999999996</v>
      </c>
      <c r="Z2402" s="7">
        <f t="shared" si="718"/>
        <v>30547.16</v>
      </c>
      <c r="AA2402" s="7" t="s">
        <v>621</v>
      </c>
      <c r="AB2402" s="7">
        <v>2022</v>
      </c>
    </row>
    <row r="2403" spans="1:28" x14ac:dyDescent="0.25">
      <c r="A2403" s="7">
        <v>68</v>
      </c>
      <c r="B2403" s="7" t="s">
        <v>190</v>
      </c>
      <c r="C2403" s="7" t="s">
        <v>102</v>
      </c>
      <c r="D2403" s="8" t="s">
        <v>14</v>
      </c>
      <c r="E2403" s="7" t="s">
        <v>38</v>
      </c>
      <c r="F2403" s="7" t="s">
        <v>100</v>
      </c>
      <c r="G2403" s="7">
        <v>36000</v>
      </c>
      <c r="H2403" s="7">
        <f t="shared" si="719"/>
        <v>33872.400000000001</v>
      </c>
      <c r="I2403" s="7">
        <f t="shared" si="723"/>
        <v>1033.2</v>
      </c>
      <c r="J2403" s="7">
        <f t="shared" si="724"/>
        <v>2555.9999999999995</v>
      </c>
      <c r="K2403" s="7">
        <f t="shared" si="725"/>
        <v>396.00000000000006</v>
      </c>
      <c r="L2403" s="7">
        <f t="shared" si="712"/>
        <v>1094.4000000000001</v>
      </c>
      <c r="M2403" s="7">
        <f t="shared" si="713"/>
        <v>2552.4</v>
      </c>
      <c r="N2403" s="7">
        <v>0</v>
      </c>
      <c r="O2403" s="7">
        <f t="shared" si="714"/>
        <v>7632</v>
      </c>
      <c r="P2403" s="7">
        <v>25</v>
      </c>
      <c r="Q2403" s="7">
        <v>6490.89</v>
      </c>
      <c r="R2403" s="7">
        <v>0</v>
      </c>
      <c r="S2403" s="7">
        <v>0</v>
      </c>
      <c r="T2403" s="7">
        <v>100</v>
      </c>
      <c r="U2403" s="7">
        <f t="shared" si="720"/>
        <v>0</v>
      </c>
      <c r="V2403" s="7">
        <v>0</v>
      </c>
      <c r="W2403" s="7">
        <f t="shared" si="717"/>
        <v>6615.89</v>
      </c>
      <c r="X2403" s="7">
        <f t="shared" si="722"/>
        <v>2127.6000000000004</v>
      </c>
      <c r="Y2403" s="7">
        <f t="shared" si="715"/>
        <v>5108.3999999999996</v>
      </c>
      <c r="Z2403" s="7">
        <f t="shared" si="718"/>
        <v>27256.51</v>
      </c>
      <c r="AA2403" s="7" t="s">
        <v>621</v>
      </c>
      <c r="AB2403" s="7">
        <v>2022</v>
      </c>
    </row>
    <row r="2404" spans="1:28" x14ac:dyDescent="0.25">
      <c r="A2404" s="7">
        <v>69</v>
      </c>
      <c r="B2404" s="7" t="s">
        <v>193</v>
      </c>
      <c r="C2404" s="7" t="s">
        <v>103</v>
      </c>
      <c r="D2404" s="7" t="s">
        <v>9</v>
      </c>
      <c r="E2404" s="7" t="s">
        <v>54</v>
      </c>
      <c r="F2404" s="7" t="s">
        <v>100</v>
      </c>
      <c r="G2404" s="7">
        <v>30000</v>
      </c>
      <c r="H2404" s="7">
        <f t="shared" si="719"/>
        <v>26876.880000000001</v>
      </c>
      <c r="I2404" s="7">
        <f t="shared" si="723"/>
        <v>861</v>
      </c>
      <c r="J2404" s="7">
        <f t="shared" si="724"/>
        <v>2130</v>
      </c>
      <c r="K2404" s="7">
        <f t="shared" si="725"/>
        <v>330.00000000000006</v>
      </c>
      <c r="L2404" s="7">
        <f t="shared" si="712"/>
        <v>912</v>
      </c>
      <c r="M2404" s="7">
        <f t="shared" si="713"/>
        <v>2127</v>
      </c>
      <c r="N2404" s="7">
        <v>1350.12</v>
      </c>
      <c r="O2404" s="7">
        <f t="shared" si="714"/>
        <v>7710.12</v>
      </c>
      <c r="P2404" s="7">
        <v>25</v>
      </c>
      <c r="Q2404" s="7">
        <v>200</v>
      </c>
      <c r="R2404" s="7">
        <v>0</v>
      </c>
      <c r="S2404" s="7">
        <v>0</v>
      </c>
      <c r="T2404" s="7">
        <v>100</v>
      </c>
      <c r="U2404" s="7">
        <f t="shared" si="720"/>
        <v>0</v>
      </c>
      <c r="V2404" s="7">
        <v>0</v>
      </c>
      <c r="W2404" s="7">
        <f t="shared" si="717"/>
        <v>325</v>
      </c>
      <c r="X2404" s="7">
        <f t="shared" si="722"/>
        <v>3123.12</v>
      </c>
      <c r="Y2404" s="7">
        <f t="shared" si="715"/>
        <v>4257</v>
      </c>
      <c r="Z2404" s="7">
        <f t="shared" si="718"/>
        <v>26551.88</v>
      </c>
      <c r="AA2404" s="7" t="s">
        <v>621</v>
      </c>
      <c r="AB2404" s="7">
        <v>2022</v>
      </c>
    </row>
    <row r="2405" spans="1:28" x14ac:dyDescent="0.25">
      <c r="A2405" s="7">
        <v>70</v>
      </c>
      <c r="B2405" s="7" t="s">
        <v>197</v>
      </c>
      <c r="C2405" s="7" t="s">
        <v>103</v>
      </c>
      <c r="D2405" s="7" t="s">
        <v>94</v>
      </c>
      <c r="E2405" s="8" t="s">
        <v>54</v>
      </c>
      <c r="F2405" s="7" t="s">
        <v>100</v>
      </c>
      <c r="G2405" s="7">
        <v>20000</v>
      </c>
      <c r="H2405" s="7">
        <f t="shared" si="719"/>
        <v>18818</v>
      </c>
      <c r="I2405" s="7">
        <f t="shared" si="723"/>
        <v>574</v>
      </c>
      <c r="J2405" s="7">
        <f t="shared" si="724"/>
        <v>1419.9999999999998</v>
      </c>
      <c r="K2405" s="7">
        <f t="shared" si="725"/>
        <v>220.00000000000003</v>
      </c>
      <c r="L2405" s="7">
        <f t="shared" si="712"/>
        <v>608</v>
      </c>
      <c r="M2405" s="7">
        <f t="shared" si="713"/>
        <v>1418</v>
      </c>
      <c r="N2405" s="7">
        <v>0</v>
      </c>
      <c r="O2405" s="7">
        <f t="shared" si="714"/>
        <v>4240</v>
      </c>
      <c r="P2405" s="7">
        <v>25</v>
      </c>
      <c r="Q2405" s="7">
        <v>0</v>
      </c>
      <c r="R2405" s="7">
        <v>0</v>
      </c>
      <c r="S2405" s="7">
        <v>0</v>
      </c>
      <c r="T2405" s="7">
        <v>100</v>
      </c>
      <c r="U2405" s="7">
        <f t="shared" si="720"/>
        <v>0</v>
      </c>
      <c r="V2405" s="7">
        <v>0</v>
      </c>
      <c r="W2405" s="7">
        <f t="shared" si="717"/>
        <v>125</v>
      </c>
      <c r="X2405" s="7">
        <v>1182</v>
      </c>
      <c r="Y2405" s="7">
        <f t="shared" si="715"/>
        <v>2838</v>
      </c>
      <c r="Z2405" s="7">
        <f t="shared" si="718"/>
        <v>18693</v>
      </c>
      <c r="AA2405" s="7" t="s">
        <v>621</v>
      </c>
      <c r="AB2405" s="7">
        <v>2022</v>
      </c>
    </row>
    <row r="2406" spans="1:28" x14ac:dyDescent="0.25">
      <c r="A2406" s="7">
        <v>71</v>
      </c>
      <c r="B2406" s="7" t="s">
        <v>198</v>
      </c>
      <c r="C2406" s="7" t="s">
        <v>103</v>
      </c>
      <c r="D2406" s="7" t="s">
        <v>22</v>
      </c>
      <c r="E2406" s="7" t="s">
        <v>54</v>
      </c>
      <c r="F2406" s="7" t="s">
        <v>100</v>
      </c>
      <c r="G2406" s="7">
        <v>30000</v>
      </c>
      <c r="H2406" s="7">
        <f t="shared" si="719"/>
        <v>28227</v>
      </c>
      <c r="I2406" s="7">
        <f t="shared" si="723"/>
        <v>861</v>
      </c>
      <c r="J2406" s="7">
        <f t="shared" si="724"/>
        <v>2130</v>
      </c>
      <c r="K2406" s="7">
        <f t="shared" si="725"/>
        <v>330.00000000000006</v>
      </c>
      <c r="L2406" s="7">
        <f t="shared" si="712"/>
        <v>912</v>
      </c>
      <c r="M2406" s="7">
        <f t="shared" si="713"/>
        <v>2127</v>
      </c>
      <c r="N2406" s="7">
        <v>0</v>
      </c>
      <c r="O2406" s="7">
        <f t="shared" si="714"/>
        <v>6360</v>
      </c>
      <c r="P2406" s="7">
        <v>25</v>
      </c>
      <c r="Q2406" s="7">
        <v>0</v>
      </c>
      <c r="R2406" s="7">
        <v>0</v>
      </c>
      <c r="S2406" s="7">
        <v>0</v>
      </c>
      <c r="T2406" s="7">
        <v>100</v>
      </c>
      <c r="U2406" s="7">
        <f t="shared" si="720"/>
        <v>0</v>
      </c>
      <c r="V2406" s="7">
        <v>0</v>
      </c>
      <c r="W2406" s="7">
        <f t="shared" si="717"/>
        <v>125</v>
      </c>
      <c r="X2406" s="7">
        <f t="shared" ref="X2406:X2416" si="726">+I2406+L2406+N2406</f>
        <v>1773</v>
      </c>
      <c r="Y2406" s="7">
        <f t="shared" si="715"/>
        <v>4257</v>
      </c>
      <c r="Z2406" s="7">
        <f t="shared" si="718"/>
        <v>28102</v>
      </c>
      <c r="AA2406" s="7" t="s">
        <v>621</v>
      </c>
      <c r="AB2406" s="7">
        <v>2022</v>
      </c>
    </row>
    <row r="2407" spans="1:28" x14ac:dyDescent="0.25">
      <c r="A2407" s="7">
        <v>72</v>
      </c>
      <c r="B2407" s="7" t="s">
        <v>199</v>
      </c>
      <c r="C2407" s="7" t="s">
        <v>103</v>
      </c>
      <c r="D2407" s="7" t="s">
        <v>10</v>
      </c>
      <c r="E2407" s="7" t="s">
        <v>54</v>
      </c>
      <c r="F2407" s="7" t="s">
        <v>100</v>
      </c>
      <c r="G2407" s="7">
        <v>30000</v>
      </c>
      <c r="H2407" s="7">
        <f t="shared" si="719"/>
        <v>28227</v>
      </c>
      <c r="I2407" s="7">
        <f t="shared" si="723"/>
        <v>861</v>
      </c>
      <c r="J2407" s="7">
        <f t="shared" si="724"/>
        <v>2130</v>
      </c>
      <c r="K2407" s="7">
        <f t="shared" si="725"/>
        <v>330.00000000000006</v>
      </c>
      <c r="L2407" s="7">
        <f t="shared" si="712"/>
        <v>912</v>
      </c>
      <c r="M2407" s="7">
        <f t="shared" si="713"/>
        <v>2127</v>
      </c>
      <c r="N2407" s="7">
        <v>0</v>
      </c>
      <c r="O2407" s="7">
        <f t="shared" si="714"/>
        <v>6360</v>
      </c>
      <c r="P2407" s="7">
        <v>25</v>
      </c>
      <c r="Q2407" s="7">
        <v>0</v>
      </c>
      <c r="R2407" s="7">
        <v>0</v>
      </c>
      <c r="S2407" s="7">
        <v>0</v>
      </c>
      <c r="T2407" s="7">
        <v>100</v>
      </c>
      <c r="U2407" s="7">
        <f t="shared" si="720"/>
        <v>0</v>
      </c>
      <c r="V2407" s="7">
        <v>0</v>
      </c>
      <c r="W2407" s="7">
        <f t="shared" si="717"/>
        <v>125</v>
      </c>
      <c r="X2407" s="7">
        <f t="shared" si="726"/>
        <v>1773</v>
      </c>
      <c r="Y2407" s="7">
        <f t="shared" si="715"/>
        <v>4257</v>
      </c>
      <c r="Z2407" s="7">
        <f t="shared" si="718"/>
        <v>28102</v>
      </c>
      <c r="AA2407" s="7" t="s">
        <v>621</v>
      </c>
      <c r="AB2407" s="7">
        <v>2022</v>
      </c>
    </row>
    <row r="2408" spans="1:28" x14ac:dyDescent="0.25">
      <c r="A2408" s="7">
        <v>73</v>
      </c>
      <c r="B2408" s="7" t="s">
        <v>200</v>
      </c>
      <c r="C2408" s="7" t="s">
        <v>103</v>
      </c>
      <c r="D2408" s="7" t="s">
        <v>19</v>
      </c>
      <c r="E2408" s="7" t="s">
        <v>60</v>
      </c>
      <c r="F2408" s="7" t="s">
        <v>100</v>
      </c>
      <c r="G2408" s="7">
        <v>30000</v>
      </c>
      <c r="H2408" s="7">
        <f t="shared" si="719"/>
        <v>28227</v>
      </c>
      <c r="I2408" s="7">
        <f t="shared" si="723"/>
        <v>861</v>
      </c>
      <c r="J2408" s="7">
        <f t="shared" si="724"/>
        <v>2130</v>
      </c>
      <c r="K2408" s="7">
        <f t="shared" si="725"/>
        <v>330.00000000000006</v>
      </c>
      <c r="L2408" s="7">
        <f t="shared" si="712"/>
        <v>912</v>
      </c>
      <c r="M2408" s="7">
        <f t="shared" si="713"/>
        <v>2127</v>
      </c>
      <c r="N2408" s="7">
        <v>0</v>
      </c>
      <c r="O2408" s="7">
        <f t="shared" si="714"/>
        <v>6360</v>
      </c>
      <c r="P2408" s="7">
        <v>25</v>
      </c>
      <c r="Q2408" s="7">
        <v>500</v>
      </c>
      <c r="R2408" s="7">
        <v>0</v>
      </c>
      <c r="S2408" s="7">
        <v>0</v>
      </c>
      <c r="T2408" s="7">
        <v>100</v>
      </c>
      <c r="U2408" s="7">
        <f t="shared" si="720"/>
        <v>0</v>
      </c>
      <c r="V2408" s="7">
        <v>0</v>
      </c>
      <c r="W2408" s="7">
        <f t="shared" si="717"/>
        <v>625</v>
      </c>
      <c r="X2408" s="7">
        <f t="shared" si="726"/>
        <v>1773</v>
      </c>
      <c r="Y2408" s="7">
        <f t="shared" si="715"/>
        <v>4257</v>
      </c>
      <c r="Z2408" s="7">
        <f t="shared" si="718"/>
        <v>27602</v>
      </c>
      <c r="AA2408" s="7" t="s">
        <v>621</v>
      </c>
      <c r="AB2408" s="7">
        <v>2022</v>
      </c>
    </row>
    <row r="2409" spans="1:28" x14ac:dyDescent="0.25">
      <c r="A2409" s="7">
        <v>74</v>
      </c>
      <c r="B2409" s="7" t="s">
        <v>201</v>
      </c>
      <c r="C2409" s="7" t="s">
        <v>102</v>
      </c>
      <c r="D2409" s="7" t="s">
        <v>22</v>
      </c>
      <c r="E2409" s="7" t="s">
        <v>37</v>
      </c>
      <c r="F2409" s="7" t="s">
        <v>100</v>
      </c>
      <c r="G2409" s="7">
        <v>20000</v>
      </c>
      <c r="H2409" s="7">
        <f t="shared" si="719"/>
        <v>18818</v>
      </c>
      <c r="I2409" s="7">
        <f t="shared" si="723"/>
        <v>574</v>
      </c>
      <c r="J2409" s="7">
        <f t="shared" si="724"/>
        <v>1419.9999999999998</v>
      </c>
      <c r="K2409" s="7">
        <f t="shared" si="725"/>
        <v>220.00000000000003</v>
      </c>
      <c r="L2409" s="7">
        <f t="shared" si="712"/>
        <v>608</v>
      </c>
      <c r="M2409" s="7">
        <f t="shared" si="713"/>
        <v>1418</v>
      </c>
      <c r="N2409" s="7">
        <v>0</v>
      </c>
      <c r="O2409" s="7">
        <f t="shared" si="714"/>
        <v>4240</v>
      </c>
      <c r="P2409" s="7">
        <v>25</v>
      </c>
      <c r="Q2409" s="7">
        <v>4494.6900000000005</v>
      </c>
      <c r="R2409" s="7">
        <v>0</v>
      </c>
      <c r="S2409" s="7">
        <v>0</v>
      </c>
      <c r="T2409" s="7">
        <v>100</v>
      </c>
      <c r="U2409" s="7">
        <f t="shared" si="720"/>
        <v>0</v>
      </c>
      <c r="V2409" s="7">
        <v>0</v>
      </c>
      <c r="W2409" s="7">
        <f t="shared" si="717"/>
        <v>4619.6900000000005</v>
      </c>
      <c r="X2409" s="7">
        <f t="shared" si="726"/>
        <v>1182</v>
      </c>
      <c r="Y2409" s="7">
        <f t="shared" si="715"/>
        <v>2838</v>
      </c>
      <c r="Z2409" s="7">
        <f t="shared" si="718"/>
        <v>14198.31</v>
      </c>
      <c r="AA2409" s="7" t="s">
        <v>621</v>
      </c>
      <c r="AB2409" s="7">
        <v>2022</v>
      </c>
    </row>
    <row r="2410" spans="1:28" x14ac:dyDescent="0.25">
      <c r="A2410" s="7">
        <v>75</v>
      </c>
      <c r="B2410" s="7" t="s">
        <v>202</v>
      </c>
      <c r="C2410" s="7" t="s">
        <v>102</v>
      </c>
      <c r="D2410" s="7" t="s">
        <v>22</v>
      </c>
      <c r="E2410" s="7" t="s">
        <v>37</v>
      </c>
      <c r="F2410" s="7" t="s">
        <v>100</v>
      </c>
      <c r="G2410" s="7">
        <v>20000</v>
      </c>
      <c r="H2410" s="7">
        <f t="shared" si="719"/>
        <v>18818</v>
      </c>
      <c r="I2410" s="7">
        <f t="shared" si="723"/>
        <v>574</v>
      </c>
      <c r="J2410" s="7">
        <f t="shared" si="724"/>
        <v>1419.9999999999998</v>
      </c>
      <c r="K2410" s="7">
        <f t="shared" si="725"/>
        <v>220.00000000000003</v>
      </c>
      <c r="L2410" s="7">
        <f t="shared" si="712"/>
        <v>608</v>
      </c>
      <c r="M2410" s="7">
        <f t="shared" si="713"/>
        <v>1418</v>
      </c>
      <c r="N2410" s="7">
        <v>0</v>
      </c>
      <c r="O2410" s="7">
        <f t="shared" si="714"/>
        <v>4240</v>
      </c>
      <c r="P2410" s="7">
        <v>25</v>
      </c>
      <c r="Q2410" s="7">
        <v>500</v>
      </c>
      <c r="R2410" s="7">
        <v>0</v>
      </c>
      <c r="S2410" s="7">
        <v>1270</v>
      </c>
      <c r="T2410" s="7">
        <v>100</v>
      </c>
      <c r="U2410" s="7">
        <f t="shared" si="720"/>
        <v>0</v>
      </c>
      <c r="V2410" s="7">
        <v>0</v>
      </c>
      <c r="W2410" s="7">
        <f t="shared" si="717"/>
        <v>1895</v>
      </c>
      <c r="X2410" s="7">
        <f t="shared" si="726"/>
        <v>1182</v>
      </c>
      <c r="Y2410" s="7">
        <f t="shared" si="715"/>
        <v>2838</v>
      </c>
      <c r="Z2410" s="7">
        <f t="shared" si="718"/>
        <v>16923</v>
      </c>
      <c r="AA2410" s="7" t="s">
        <v>621</v>
      </c>
      <c r="AB2410" s="7">
        <v>2022</v>
      </c>
    </row>
    <row r="2411" spans="1:28" x14ac:dyDescent="0.25">
      <c r="A2411" s="7">
        <v>76</v>
      </c>
      <c r="B2411" s="7" t="s">
        <v>203</v>
      </c>
      <c r="C2411" s="7" t="s">
        <v>102</v>
      </c>
      <c r="D2411" s="7" t="s">
        <v>6</v>
      </c>
      <c r="E2411" s="7" t="s">
        <v>37</v>
      </c>
      <c r="F2411" s="7" t="s">
        <v>100</v>
      </c>
      <c r="G2411" s="7">
        <v>15000</v>
      </c>
      <c r="H2411" s="7">
        <f t="shared" si="719"/>
        <v>14113.5</v>
      </c>
      <c r="I2411" s="7">
        <f t="shared" si="723"/>
        <v>430.5</v>
      </c>
      <c r="J2411" s="7">
        <f t="shared" si="724"/>
        <v>1065</v>
      </c>
      <c r="K2411" s="7">
        <f t="shared" si="725"/>
        <v>165.00000000000003</v>
      </c>
      <c r="L2411" s="7">
        <f t="shared" si="712"/>
        <v>456</v>
      </c>
      <c r="M2411" s="7">
        <f t="shared" si="713"/>
        <v>1063.5</v>
      </c>
      <c r="N2411" s="7">
        <v>0</v>
      </c>
      <c r="O2411" s="7">
        <f t="shared" si="714"/>
        <v>3180</v>
      </c>
      <c r="P2411" s="7">
        <v>25</v>
      </c>
      <c r="Q2411" s="7">
        <v>500</v>
      </c>
      <c r="R2411" s="7">
        <v>0</v>
      </c>
      <c r="S2411" s="7">
        <v>0</v>
      </c>
      <c r="T2411" s="7">
        <v>100</v>
      </c>
      <c r="U2411" s="7">
        <f t="shared" si="720"/>
        <v>0</v>
      </c>
      <c r="V2411" s="7">
        <v>0</v>
      </c>
      <c r="W2411" s="7">
        <f t="shared" si="717"/>
        <v>625</v>
      </c>
      <c r="X2411" s="7">
        <f t="shared" si="726"/>
        <v>886.5</v>
      </c>
      <c r="Y2411" s="7">
        <f t="shared" si="715"/>
        <v>2128.5</v>
      </c>
      <c r="Z2411" s="7">
        <f t="shared" si="718"/>
        <v>13488.5</v>
      </c>
      <c r="AA2411" s="7" t="s">
        <v>621</v>
      </c>
      <c r="AB2411" s="7">
        <v>2022</v>
      </c>
    </row>
    <row r="2412" spans="1:28" x14ac:dyDescent="0.25">
      <c r="A2412" s="7">
        <v>77</v>
      </c>
      <c r="B2412" s="7" t="s">
        <v>204</v>
      </c>
      <c r="C2412" s="7" t="s">
        <v>102</v>
      </c>
      <c r="D2412" s="7" t="s">
        <v>6</v>
      </c>
      <c r="E2412" s="7" t="s">
        <v>37</v>
      </c>
      <c r="F2412" s="7" t="s">
        <v>100</v>
      </c>
      <c r="G2412" s="7">
        <v>15000</v>
      </c>
      <c r="H2412" s="7">
        <f t="shared" si="719"/>
        <v>14113.5</v>
      </c>
      <c r="I2412" s="7">
        <f t="shared" si="723"/>
        <v>430.5</v>
      </c>
      <c r="J2412" s="7">
        <f t="shared" si="724"/>
        <v>1065</v>
      </c>
      <c r="K2412" s="7">
        <f t="shared" si="725"/>
        <v>165.00000000000003</v>
      </c>
      <c r="L2412" s="7">
        <f t="shared" si="712"/>
        <v>456</v>
      </c>
      <c r="M2412" s="7">
        <f t="shared" si="713"/>
        <v>1063.5</v>
      </c>
      <c r="N2412" s="7">
        <v>0</v>
      </c>
      <c r="O2412" s="7">
        <f t="shared" si="714"/>
        <v>3180</v>
      </c>
      <c r="P2412" s="7">
        <v>25</v>
      </c>
      <c r="Q2412" s="7">
        <v>0</v>
      </c>
      <c r="R2412" s="7">
        <v>0</v>
      </c>
      <c r="S2412" s="7">
        <v>0</v>
      </c>
      <c r="T2412" s="7">
        <v>100</v>
      </c>
      <c r="U2412" s="7">
        <f t="shared" si="720"/>
        <v>0</v>
      </c>
      <c r="V2412" s="7">
        <v>0</v>
      </c>
      <c r="W2412" s="7">
        <f t="shared" si="717"/>
        <v>125</v>
      </c>
      <c r="X2412" s="7">
        <f t="shared" si="726"/>
        <v>886.5</v>
      </c>
      <c r="Y2412" s="7">
        <f t="shared" si="715"/>
        <v>2128.5</v>
      </c>
      <c r="Z2412" s="7">
        <f t="shared" si="718"/>
        <v>13988.5</v>
      </c>
      <c r="AA2412" s="7" t="s">
        <v>621</v>
      </c>
      <c r="AB2412" s="7">
        <v>2022</v>
      </c>
    </row>
    <row r="2413" spans="1:28" x14ac:dyDescent="0.25">
      <c r="A2413" s="7">
        <v>78</v>
      </c>
      <c r="B2413" s="7" t="s">
        <v>205</v>
      </c>
      <c r="C2413" s="7" t="s">
        <v>102</v>
      </c>
      <c r="D2413" s="7" t="s">
        <v>6</v>
      </c>
      <c r="E2413" s="7" t="s">
        <v>37</v>
      </c>
      <c r="F2413" s="7" t="s">
        <v>100</v>
      </c>
      <c r="G2413" s="7">
        <v>15000</v>
      </c>
      <c r="H2413" s="7">
        <f t="shared" si="719"/>
        <v>14113.5</v>
      </c>
      <c r="I2413" s="7">
        <f t="shared" si="723"/>
        <v>430.5</v>
      </c>
      <c r="J2413" s="7">
        <f t="shared" si="724"/>
        <v>1065</v>
      </c>
      <c r="K2413" s="7">
        <f t="shared" si="725"/>
        <v>165.00000000000003</v>
      </c>
      <c r="L2413" s="7">
        <f t="shared" si="712"/>
        <v>456</v>
      </c>
      <c r="M2413" s="7">
        <f t="shared" si="713"/>
        <v>1063.5</v>
      </c>
      <c r="N2413" s="7">
        <v>0</v>
      </c>
      <c r="O2413" s="7">
        <f t="shared" si="714"/>
        <v>3180</v>
      </c>
      <c r="P2413" s="7">
        <v>25</v>
      </c>
      <c r="Q2413" s="7">
        <v>2000</v>
      </c>
      <c r="R2413" s="7">
        <v>0</v>
      </c>
      <c r="S2413" s="7">
        <v>0</v>
      </c>
      <c r="T2413" s="7">
        <v>100</v>
      </c>
      <c r="U2413" s="7">
        <f t="shared" si="720"/>
        <v>0</v>
      </c>
      <c r="V2413" s="7">
        <v>0</v>
      </c>
      <c r="W2413" s="7">
        <f t="shared" si="717"/>
        <v>2125</v>
      </c>
      <c r="X2413" s="7">
        <f t="shared" si="726"/>
        <v>886.5</v>
      </c>
      <c r="Y2413" s="7">
        <f t="shared" si="715"/>
        <v>2128.5</v>
      </c>
      <c r="Z2413" s="7">
        <f t="shared" si="718"/>
        <v>11988.5</v>
      </c>
      <c r="AA2413" s="7" t="s">
        <v>621</v>
      </c>
      <c r="AB2413" s="7">
        <v>2022</v>
      </c>
    </row>
    <row r="2414" spans="1:28" x14ac:dyDescent="0.25">
      <c r="A2414" s="7">
        <v>79</v>
      </c>
      <c r="B2414" s="7" t="s">
        <v>206</v>
      </c>
      <c r="C2414" s="7" t="s">
        <v>103</v>
      </c>
      <c r="D2414" s="7" t="s">
        <v>22</v>
      </c>
      <c r="E2414" s="7" t="s">
        <v>57</v>
      </c>
      <c r="F2414" s="7" t="s">
        <v>100</v>
      </c>
      <c r="G2414" s="7">
        <v>25000</v>
      </c>
      <c r="H2414" s="7">
        <f t="shared" si="719"/>
        <v>23522.5</v>
      </c>
      <c r="I2414" s="7">
        <f t="shared" si="723"/>
        <v>717.5</v>
      </c>
      <c r="J2414" s="7">
        <f t="shared" si="724"/>
        <v>1774.9999999999998</v>
      </c>
      <c r="K2414" s="7">
        <f t="shared" si="725"/>
        <v>275</v>
      </c>
      <c r="L2414" s="7">
        <f t="shared" si="712"/>
        <v>760</v>
      </c>
      <c r="M2414" s="7">
        <f t="shared" si="713"/>
        <v>1772.5000000000002</v>
      </c>
      <c r="N2414" s="7">
        <v>0</v>
      </c>
      <c r="O2414" s="7">
        <f t="shared" si="714"/>
        <v>5300</v>
      </c>
      <c r="P2414" s="7">
        <v>25</v>
      </c>
      <c r="Q2414" s="7">
        <v>7239.75</v>
      </c>
      <c r="R2414" s="7">
        <v>0</v>
      </c>
      <c r="S2414" s="7">
        <v>0</v>
      </c>
      <c r="T2414" s="7">
        <v>100</v>
      </c>
      <c r="U2414" s="7">
        <f t="shared" si="720"/>
        <v>0</v>
      </c>
      <c r="V2414" s="7">
        <v>0</v>
      </c>
      <c r="W2414" s="7">
        <f t="shared" si="717"/>
        <v>7364.75</v>
      </c>
      <c r="X2414" s="7">
        <f t="shared" si="726"/>
        <v>1477.5</v>
      </c>
      <c r="Y2414" s="7">
        <f t="shared" si="715"/>
        <v>3547.5</v>
      </c>
      <c r="Z2414" s="7">
        <f t="shared" si="718"/>
        <v>16157.75</v>
      </c>
      <c r="AA2414" s="7" t="s">
        <v>621</v>
      </c>
      <c r="AB2414" s="7">
        <v>2022</v>
      </c>
    </row>
    <row r="2415" spans="1:28" x14ac:dyDescent="0.25">
      <c r="A2415" s="7">
        <v>80</v>
      </c>
      <c r="B2415" s="7" t="s">
        <v>207</v>
      </c>
      <c r="C2415" s="7" t="s">
        <v>103</v>
      </c>
      <c r="D2415" s="7" t="s">
        <v>6</v>
      </c>
      <c r="E2415" s="7" t="s">
        <v>28</v>
      </c>
      <c r="F2415" s="7" t="s">
        <v>100</v>
      </c>
      <c r="G2415" s="7">
        <v>25000</v>
      </c>
      <c r="H2415" s="7">
        <f t="shared" si="719"/>
        <v>23522.5</v>
      </c>
      <c r="I2415" s="7">
        <f t="shared" si="723"/>
        <v>717.5</v>
      </c>
      <c r="J2415" s="7">
        <f t="shared" si="724"/>
        <v>1774.9999999999998</v>
      </c>
      <c r="K2415" s="7">
        <f t="shared" si="725"/>
        <v>275</v>
      </c>
      <c r="L2415" s="7">
        <f t="shared" si="712"/>
        <v>760</v>
      </c>
      <c r="M2415" s="7">
        <f t="shared" si="713"/>
        <v>1772.5000000000002</v>
      </c>
      <c r="N2415" s="7">
        <v>0</v>
      </c>
      <c r="O2415" s="7">
        <f t="shared" si="714"/>
        <v>5300</v>
      </c>
      <c r="P2415" s="7">
        <v>25</v>
      </c>
      <c r="Q2415" s="7">
        <v>6277.33</v>
      </c>
      <c r="R2415" s="7">
        <v>0</v>
      </c>
      <c r="S2415" s="7">
        <v>0</v>
      </c>
      <c r="T2415" s="7">
        <v>100</v>
      </c>
      <c r="U2415" s="7">
        <f t="shared" si="720"/>
        <v>0</v>
      </c>
      <c r="V2415" s="7">
        <v>0</v>
      </c>
      <c r="W2415" s="7">
        <f t="shared" si="717"/>
        <v>6402.33</v>
      </c>
      <c r="X2415" s="7">
        <f t="shared" si="726"/>
        <v>1477.5</v>
      </c>
      <c r="Y2415" s="7">
        <f t="shared" si="715"/>
        <v>3547.5</v>
      </c>
      <c r="Z2415" s="7">
        <f t="shared" si="718"/>
        <v>17120.169999999998</v>
      </c>
      <c r="AA2415" s="7" t="s">
        <v>621</v>
      </c>
      <c r="AB2415" s="7">
        <v>2022</v>
      </c>
    </row>
    <row r="2416" spans="1:28" x14ac:dyDescent="0.25">
      <c r="A2416" s="7">
        <v>81</v>
      </c>
      <c r="B2416" s="7" t="s">
        <v>790</v>
      </c>
      <c r="C2416" s="7" t="s">
        <v>103</v>
      </c>
      <c r="D2416" s="7" t="s">
        <v>22</v>
      </c>
      <c r="E2416" s="7" t="s">
        <v>41</v>
      </c>
      <c r="F2416" s="7" t="s">
        <v>100</v>
      </c>
      <c r="G2416" s="7">
        <v>24800</v>
      </c>
      <c r="H2416" s="7">
        <f t="shared" si="719"/>
        <v>23334.32</v>
      </c>
      <c r="I2416" s="7">
        <f t="shared" si="723"/>
        <v>711.76</v>
      </c>
      <c r="J2416" s="7">
        <f t="shared" si="724"/>
        <v>1760.8</v>
      </c>
      <c r="K2416" s="7">
        <f t="shared" si="725"/>
        <v>272.8</v>
      </c>
      <c r="L2416" s="7">
        <f t="shared" si="712"/>
        <v>753.92</v>
      </c>
      <c r="M2416" s="7">
        <f t="shared" si="713"/>
        <v>1758.3200000000002</v>
      </c>
      <c r="N2416" s="7">
        <v>0</v>
      </c>
      <c r="O2416" s="7">
        <f t="shared" si="714"/>
        <v>5257.6</v>
      </c>
      <c r="P2416" s="7">
        <v>25</v>
      </c>
      <c r="Q2416" s="7">
        <v>2636.3</v>
      </c>
      <c r="R2416" s="7">
        <v>0</v>
      </c>
      <c r="S2416" s="7">
        <v>0</v>
      </c>
      <c r="T2416" s="7">
        <v>100</v>
      </c>
      <c r="U2416" s="7">
        <f t="shared" si="720"/>
        <v>0</v>
      </c>
      <c r="V2416" s="7">
        <v>0</v>
      </c>
      <c r="W2416" s="7">
        <f t="shared" si="717"/>
        <v>2761.3</v>
      </c>
      <c r="X2416" s="7">
        <f t="shared" si="726"/>
        <v>1465.6799999999998</v>
      </c>
      <c r="Y2416" s="7">
        <f t="shared" si="715"/>
        <v>3519.12</v>
      </c>
      <c r="Z2416" s="7">
        <f t="shared" si="718"/>
        <v>20573.02</v>
      </c>
      <c r="AA2416" s="7" t="s">
        <v>621</v>
      </c>
      <c r="AB2416" s="7">
        <v>2022</v>
      </c>
    </row>
    <row r="2417" spans="1:28" x14ac:dyDescent="0.25">
      <c r="A2417" s="7" t="s">
        <v>215</v>
      </c>
      <c r="B2417" s="7" t="s">
        <v>0</v>
      </c>
      <c r="C2417" s="7" t="s">
        <v>803</v>
      </c>
      <c r="D2417" s="7" t="s">
        <v>1</v>
      </c>
      <c r="E2417" s="7" t="s">
        <v>101</v>
      </c>
      <c r="F2417" s="7" t="s">
        <v>2</v>
      </c>
      <c r="G2417" s="7" t="s">
        <v>216</v>
      </c>
      <c r="H2417" s="7" t="s">
        <v>104</v>
      </c>
      <c r="I2417" s="7" t="s">
        <v>805</v>
      </c>
      <c r="J2417" s="7" t="s">
        <v>211</v>
      </c>
      <c r="K2417" s="7" t="s">
        <v>210</v>
      </c>
      <c r="L2417" s="7" t="s">
        <v>212</v>
      </c>
      <c r="M2417" s="7" t="s">
        <v>213</v>
      </c>
      <c r="N2417" s="7" t="s">
        <v>806</v>
      </c>
      <c r="O2417" s="7" t="s">
        <v>217</v>
      </c>
      <c r="P2417" s="7" t="s">
        <v>97</v>
      </c>
      <c r="Q2417" s="7" t="s">
        <v>86</v>
      </c>
      <c r="R2417" s="7" t="s">
        <v>87</v>
      </c>
      <c r="S2417" s="7" t="s">
        <v>88</v>
      </c>
      <c r="T2417" s="7" t="s">
        <v>96</v>
      </c>
      <c r="U2417" s="7" t="s">
        <v>89</v>
      </c>
      <c r="V2417" s="7" t="s">
        <v>785</v>
      </c>
      <c r="W2417" s="7" t="s">
        <v>804</v>
      </c>
      <c r="X2417" s="7" t="s">
        <v>3</v>
      </c>
      <c r="Y2417" s="7" t="s">
        <v>218</v>
      </c>
      <c r="Z2417" s="7" t="s">
        <v>219</v>
      </c>
      <c r="AA2417" s="7">
        <v>2022</v>
      </c>
      <c r="AB2417" s="7">
        <v>0</v>
      </c>
    </row>
    <row r="2418" spans="1:28" x14ac:dyDescent="0.25">
      <c r="A2418" s="7">
        <v>3</v>
      </c>
      <c r="B2418" s="7" t="s">
        <v>110</v>
      </c>
      <c r="C2418" s="7" t="s">
        <v>103</v>
      </c>
      <c r="D2418" s="7" t="s">
        <v>10</v>
      </c>
      <c r="E2418" s="7" t="s">
        <v>53</v>
      </c>
      <c r="F2418" s="7" t="s">
        <v>98</v>
      </c>
      <c r="G2418" s="7">
        <v>300000</v>
      </c>
      <c r="H2418" s="7">
        <f t="shared" ref="H2418:H2481" si="727">+G2418-(I2418+L2418+N2418)</f>
        <v>285297.48</v>
      </c>
      <c r="I2418" s="7">
        <f t="shared" ref="I2418:I2481" si="728">IF(G2418&lt;=312000,G2418*2.87%,8954.4)</f>
        <v>8610</v>
      </c>
      <c r="J2418" s="7">
        <f t="shared" ref="J2418:J2481" si="729">IF(G2418&lt;=312000,G2418*7.1%,22152)</f>
        <v>21299.999999999996</v>
      </c>
      <c r="K2418" s="7">
        <f t="shared" ref="K2418:K2481" si="730">IF(G2418&lt;=62400,G2418*1.1%,686.4)</f>
        <v>686.4</v>
      </c>
      <c r="L2418" s="7">
        <f t="shared" ref="L2418:L2481" si="731">IF(G2418&lt;=156000,G2418*3.04%,4742.4)</f>
        <v>4742.3999999999996</v>
      </c>
      <c r="M2418" s="7">
        <f t="shared" ref="M2418:M2481" si="732">IF(G2418&lt;=156000,G2418*7.09%,11060.4)</f>
        <v>11060.4</v>
      </c>
      <c r="N2418" s="7">
        <v>1350.12</v>
      </c>
      <c r="O2418" s="7">
        <f t="shared" ref="O2418:O2481" si="733">+I2418+J2418+K2418+L2418+M2418+N2418</f>
        <v>47749.32</v>
      </c>
      <c r="P2418" s="7">
        <v>25</v>
      </c>
      <c r="Q2418" s="7">
        <v>0</v>
      </c>
      <c r="R2418" s="7">
        <v>0</v>
      </c>
      <c r="S2418" s="7">
        <v>0</v>
      </c>
      <c r="T2418" s="7">
        <v>0</v>
      </c>
      <c r="U2418" s="7">
        <f t="shared" ref="U2418:U2481" si="734">IF((H2418*12)&gt;867123.01,(79776+(((H2418*12)-867123.01)*0.25))/12,IF((H2418*12)&gt;624329.01,(31216+(((H2418*12)-624329.01)*0.2))/12,IF((H2418*12)&gt;416220.01,(((H2418*12)-416220.01)*0.15)/12,0)))</f>
        <v>59907.307291666664</v>
      </c>
      <c r="V2418" s="7">
        <f t="shared" ref="V2418:V2481" si="735">P2418+Q2418+R2418+S2418+T2418+U2418</f>
        <v>59932.307291666664</v>
      </c>
      <c r="W2418" s="7">
        <f t="shared" ref="W2418:W2481" si="736">+I2418+L2418+N2418</f>
        <v>14702.52</v>
      </c>
      <c r="X2418" s="7">
        <f t="shared" ref="X2418:X2439" si="737">+J2418+M2418</f>
        <v>32360.399999999994</v>
      </c>
      <c r="Y2418" s="7">
        <f t="shared" ref="Y2418:Y2481" si="738">+G2418-(V2418+W2418)</f>
        <v>225365.17270833335</v>
      </c>
      <c r="Z2418" s="7" t="s">
        <v>623</v>
      </c>
      <c r="AA2418" s="7">
        <v>2022</v>
      </c>
      <c r="AB2418" s="7">
        <v>0</v>
      </c>
    </row>
    <row r="2419" spans="1:28" x14ac:dyDescent="0.25">
      <c r="A2419" s="7">
        <v>4</v>
      </c>
      <c r="B2419" s="7" t="s">
        <v>111</v>
      </c>
      <c r="C2419" s="7" t="s">
        <v>103</v>
      </c>
      <c r="D2419" s="7" t="s">
        <v>11</v>
      </c>
      <c r="E2419" s="7" t="s">
        <v>34</v>
      </c>
      <c r="F2419" s="7" t="s">
        <v>99</v>
      </c>
      <c r="G2419" s="7">
        <v>300000</v>
      </c>
      <c r="H2419" s="7">
        <f t="shared" si="727"/>
        <v>285297.48</v>
      </c>
      <c r="I2419" s="7">
        <f t="shared" si="728"/>
        <v>8610</v>
      </c>
      <c r="J2419" s="7">
        <f t="shared" si="729"/>
        <v>21299.999999999996</v>
      </c>
      <c r="K2419" s="7">
        <f t="shared" si="730"/>
        <v>686.4</v>
      </c>
      <c r="L2419" s="7">
        <f t="shared" si="731"/>
        <v>4742.3999999999996</v>
      </c>
      <c r="M2419" s="7">
        <f t="shared" si="732"/>
        <v>11060.4</v>
      </c>
      <c r="N2419" s="7">
        <v>1350.12</v>
      </c>
      <c r="O2419" s="7">
        <f t="shared" si="733"/>
        <v>47749.32</v>
      </c>
      <c r="P2419" s="7">
        <v>25</v>
      </c>
      <c r="Q2419" s="7">
        <v>0</v>
      </c>
      <c r="R2419" s="7">
        <v>0</v>
      </c>
      <c r="S2419" s="7">
        <v>2440</v>
      </c>
      <c r="T2419" s="7">
        <v>100</v>
      </c>
      <c r="U2419" s="7">
        <f t="shared" si="734"/>
        <v>59907.307291666664</v>
      </c>
      <c r="V2419" s="7">
        <f t="shared" si="735"/>
        <v>62472.307291666664</v>
      </c>
      <c r="W2419" s="7">
        <f t="shared" si="736"/>
        <v>14702.52</v>
      </c>
      <c r="X2419" s="7">
        <f t="shared" si="737"/>
        <v>32360.399999999994</v>
      </c>
      <c r="Y2419" s="7">
        <f t="shared" si="738"/>
        <v>222825.17270833335</v>
      </c>
      <c r="Z2419" s="7" t="s">
        <v>623</v>
      </c>
      <c r="AA2419" s="7">
        <v>2022</v>
      </c>
      <c r="AB2419" s="7">
        <v>0</v>
      </c>
    </row>
    <row r="2420" spans="1:28" x14ac:dyDescent="0.25">
      <c r="A2420" s="7">
        <v>5</v>
      </c>
      <c r="B2420" s="7" t="s">
        <v>112</v>
      </c>
      <c r="C2420" s="7" t="s">
        <v>103</v>
      </c>
      <c r="D2420" s="7" t="s">
        <v>94</v>
      </c>
      <c r="E2420" s="7" t="s">
        <v>56</v>
      </c>
      <c r="F2420" s="7" t="s">
        <v>99</v>
      </c>
      <c r="G2420" s="7">
        <v>250000</v>
      </c>
      <c r="H2420" s="7">
        <f t="shared" si="727"/>
        <v>238082.6</v>
      </c>
      <c r="I2420" s="7">
        <f t="shared" si="728"/>
        <v>7175</v>
      </c>
      <c r="J2420" s="7">
        <f t="shared" si="729"/>
        <v>17750</v>
      </c>
      <c r="K2420" s="7">
        <f t="shared" si="730"/>
        <v>686.4</v>
      </c>
      <c r="L2420" s="7">
        <f t="shared" si="731"/>
        <v>4742.3999999999996</v>
      </c>
      <c r="M2420" s="7">
        <f t="shared" si="732"/>
        <v>11060.4</v>
      </c>
      <c r="N2420" s="7">
        <v>0</v>
      </c>
      <c r="O2420" s="7">
        <f t="shared" si="733"/>
        <v>41414.200000000004</v>
      </c>
      <c r="P2420" s="7">
        <v>25</v>
      </c>
      <c r="Q2420" s="7">
        <v>0</v>
      </c>
      <c r="R2420" s="7">
        <v>0</v>
      </c>
      <c r="S2420" s="7">
        <v>0</v>
      </c>
      <c r="T2420" s="7">
        <v>0</v>
      </c>
      <c r="U2420" s="7">
        <f t="shared" si="734"/>
        <v>48103.587291666678</v>
      </c>
      <c r="V2420" s="7">
        <f t="shared" si="735"/>
        <v>48128.587291666678</v>
      </c>
      <c r="W2420" s="7">
        <f t="shared" si="736"/>
        <v>11917.4</v>
      </c>
      <c r="X2420" s="7">
        <f t="shared" si="737"/>
        <v>28810.400000000001</v>
      </c>
      <c r="Y2420" s="7">
        <f t="shared" si="738"/>
        <v>189954.01270833332</v>
      </c>
      <c r="Z2420" s="7" t="s">
        <v>623</v>
      </c>
      <c r="AA2420" s="7">
        <v>2022</v>
      </c>
      <c r="AB2420" s="7">
        <v>0</v>
      </c>
    </row>
    <row r="2421" spans="1:28" x14ac:dyDescent="0.25">
      <c r="A2421" s="7">
        <v>6</v>
      </c>
      <c r="B2421" s="7" t="s">
        <v>113</v>
      </c>
      <c r="C2421" s="7" t="s">
        <v>103</v>
      </c>
      <c r="D2421" s="7" t="s">
        <v>20</v>
      </c>
      <c r="E2421" s="7" t="s">
        <v>77</v>
      </c>
      <c r="F2421" s="7" t="s">
        <v>99</v>
      </c>
      <c r="G2421" s="7">
        <v>250000</v>
      </c>
      <c r="H2421" s="7">
        <f t="shared" si="727"/>
        <v>238082.6</v>
      </c>
      <c r="I2421" s="7">
        <f t="shared" si="728"/>
        <v>7175</v>
      </c>
      <c r="J2421" s="7">
        <f t="shared" si="729"/>
        <v>17750</v>
      </c>
      <c r="K2421" s="7">
        <f t="shared" si="730"/>
        <v>686.4</v>
      </c>
      <c r="L2421" s="7">
        <f t="shared" si="731"/>
        <v>4742.3999999999996</v>
      </c>
      <c r="M2421" s="7">
        <f t="shared" si="732"/>
        <v>11060.4</v>
      </c>
      <c r="N2421" s="7">
        <v>0</v>
      </c>
      <c r="O2421" s="7">
        <f t="shared" si="733"/>
        <v>41414.200000000004</v>
      </c>
      <c r="P2421" s="7">
        <v>25</v>
      </c>
      <c r="Q2421" s="7">
        <v>0</v>
      </c>
      <c r="R2421" s="7">
        <v>0</v>
      </c>
      <c r="S2421" s="7">
        <v>0</v>
      </c>
      <c r="T2421" s="7">
        <v>0</v>
      </c>
      <c r="U2421" s="7">
        <f t="shared" si="734"/>
        <v>48103.587291666678</v>
      </c>
      <c r="V2421" s="7">
        <f t="shared" si="735"/>
        <v>48128.587291666678</v>
      </c>
      <c r="W2421" s="7">
        <f t="shared" si="736"/>
        <v>11917.4</v>
      </c>
      <c r="X2421" s="7">
        <f t="shared" si="737"/>
        <v>28810.400000000001</v>
      </c>
      <c r="Y2421" s="7">
        <f t="shared" si="738"/>
        <v>189954.01270833332</v>
      </c>
      <c r="Z2421" s="7" t="s">
        <v>623</v>
      </c>
      <c r="AA2421" s="7">
        <v>2022</v>
      </c>
      <c r="AB2421" s="7">
        <v>0</v>
      </c>
    </row>
    <row r="2422" spans="1:28" x14ac:dyDescent="0.25">
      <c r="A2422" s="7">
        <v>7</v>
      </c>
      <c r="B2422" s="7" t="s">
        <v>115</v>
      </c>
      <c r="C2422" s="7" t="s">
        <v>103</v>
      </c>
      <c r="D2422" s="7" t="s">
        <v>21</v>
      </c>
      <c r="E2422" s="7" t="s">
        <v>81</v>
      </c>
      <c r="F2422" s="7" t="s">
        <v>84</v>
      </c>
      <c r="G2422" s="7">
        <v>150000</v>
      </c>
      <c r="H2422" s="7">
        <f t="shared" si="727"/>
        <v>137084.64000000001</v>
      </c>
      <c r="I2422" s="7">
        <f t="shared" si="728"/>
        <v>4305</v>
      </c>
      <c r="J2422" s="7">
        <f t="shared" si="729"/>
        <v>10649.999999999998</v>
      </c>
      <c r="K2422" s="7">
        <f t="shared" si="730"/>
        <v>686.4</v>
      </c>
      <c r="L2422" s="7">
        <f t="shared" si="731"/>
        <v>4560</v>
      </c>
      <c r="M2422" s="7">
        <f t="shared" si="732"/>
        <v>10635</v>
      </c>
      <c r="N2422" s="7">
        <f>+N2424*3</f>
        <v>4050.3599999999997</v>
      </c>
      <c r="O2422" s="7">
        <f t="shared" si="733"/>
        <v>34886.759999999995</v>
      </c>
      <c r="P2422" s="7">
        <v>25</v>
      </c>
      <c r="Q2422" s="7">
        <v>10934.9</v>
      </c>
      <c r="R2422" s="7">
        <v>1260.01</v>
      </c>
      <c r="S2422" s="7">
        <v>0</v>
      </c>
      <c r="T2422" s="7">
        <v>100</v>
      </c>
      <c r="U2422" s="7">
        <f t="shared" si="734"/>
        <v>22854.097291666669</v>
      </c>
      <c r="V2422" s="7">
        <f t="shared" si="735"/>
        <v>35174.007291666669</v>
      </c>
      <c r="W2422" s="7">
        <f t="shared" si="736"/>
        <v>12915.36</v>
      </c>
      <c r="X2422" s="7">
        <f t="shared" si="737"/>
        <v>21285</v>
      </c>
      <c r="Y2422" s="7">
        <f t="shared" si="738"/>
        <v>101910.63270833333</v>
      </c>
      <c r="Z2422" s="7" t="s">
        <v>623</v>
      </c>
      <c r="AA2422" s="7">
        <v>2022</v>
      </c>
      <c r="AB2422" s="7">
        <v>0</v>
      </c>
    </row>
    <row r="2423" spans="1:28" x14ac:dyDescent="0.25">
      <c r="A2423" s="7">
        <v>8</v>
      </c>
      <c r="B2423" s="7" t="s">
        <v>116</v>
      </c>
      <c r="C2423" s="7" t="s">
        <v>102</v>
      </c>
      <c r="D2423" s="8" t="s">
        <v>4</v>
      </c>
      <c r="E2423" s="7" t="s">
        <v>91</v>
      </c>
      <c r="F2423" s="7" t="s">
        <v>84</v>
      </c>
      <c r="G2423" s="7">
        <v>150000</v>
      </c>
      <c r="H2423" s="7">
        <f t="shared" si="727"/>
        <v>141135</v>
      </c>
      <c r="I2423" s="7">
        <f t="shared" si="728"/>
        <v>4305</v>
      </c>
      <c r="J2423" s="7">
        <f t="shared" si="729"/>
        <v>10649.999999999998</v>
      </c>
      <c r="K2423" s="7">
        <f t="shared" si="730"/>
        <v>686.4</v>
      </c>
      <c r="L2423" s="7">
        <f t="shared" si="731"/>
        <v>4560</v>
      </c>
      <c r="M2423" s="7">
        <f t="shared" si="732"/>
        <v>10635</v>
      </c>
      <c r="N2423" s="7">
        <v>0</v>
      </c>
      <c r="O2423" s="7">
        <f t="shared" si="733"/>
        <v>30836.399999999998</v>
      </c>
      <c r="P2423" s="7">
        <v>25</v>
      </c>
      <c r="Q2423" s="7">
        <v>10684.52</v>
      </c>
      <c r="R2423" s="7">
        <v>1120.01</v>
      </c>
      <c r="S2423" s="7">
        <v>1270</v>
      </c>
      <c r="T2423" s="7">
        <v>100</v>
      </c>
      <c r="U2423" s="7">
        <f t="shared" si="734"/>
        <v>23866.687291666665</v>
      </c>
      <c r="V2423" s="7">
        <f t="shared" si="735"/>
        <v>37066.217291666668</v>
      </c>
      <c r="W2423" s="7">
        <f t="shared" si="736"/>
        <v>8865</v>
      </c>
      <c r="X2423" s="7">
        <f t="shared" si="737"/>
        <v>21285</v>
      </c>
      <c r="Y2423" s="7">
        <f t="shared" si="738"/>
        <v>104068.78270833334</v>
      </c>
      <c r="Z2423" s="7" t="s">
        <v>623</v>
      </c>
      <c r="AA2423" s="7">
        <v>2022</v>
      </c>
      <c r="AB2423" s="7">
        <v>0</v>
      </c>
    </row>
    <row r="2424" spans="1:28" x14ac:dyDescent="0.25">
      <c r="A2424" s="7">
        <v>9</v>
      </c>
      <c r="B2424" s="7" t="s">
        <v>117</v>
      </c>
      <c r="C2424" s="7" t="s">
        <v>102</v>
      </c>
      <c r="D2424" s="8" t="s">
        <v>14</v>
      </c>
      <c r="E2424" s="7" t="s">
        <v>106</v>
      </c>
      <c r="F2424" s="7" t="s">
        <v>84</v>
      </c>
      <c r="G2424" s="7">
        <v>150000</v>
      </c>
      <c r="H2424" s="7">
        <f t="shared" si="727"/>
        <v>139784.88</v>
      </c>
      <c r="I2424" s="7">
        <f t="shared" si="728"/>
        <v>4305</v>
      </c>
      <c r="J2424" s="7">
        <f t="shared" si="729"/>
        <v>10649.999999999998</v>
      </c>
      <c r="K2424" s="7">
        <f t="shared" si="730"/>
        <v>686.4</v>
      </c>
      <c r="L2424" s="7">
        <f t="shared" si="731"/>
        <v>4560</v>
      </c>
      <c r="M2424" s="7">
        <f t="shared" si="732"/>
        <v>10635</v>
      </c>
      <c r="N2424" s="7">
        <v>1350.12</v>
      </c>
      <c r="O2424" s="7">
        <f t="shared" si="733"/>
        <v>32186.519999999997</v>
      </c>
      <c r="P2424" s="7">
        <v>25</v>
      </c>
      <c r="Q2424" s="7">
        <v>2000</v>
      </c>
      <c r="R2424" s="7">
        <v>0</v>
      </c>
      <c r="S2424" s="7">
        <v>2440</v>
      </c>
      <c r="T2424" s="7">
        <v>100</v>
      </c>
      <c r="U2424" s="7">
        <f t="shared" si="734"/>
        <v>23529.157291666666</v>
      </c>
      <c r="V2424" s="7">
        <f t="shared" si="735"/>
        <v>28094.157291666666</v>
      </c>
      <c r="W2424" s="7">
        <f t="shared" si="736"/>
        <v>10215.119999999999</v>
      </c>
      <c r="X2424" s="7">
        <f t="shared" si="737"/>
        <v>21285</v>
      </c>
      <c r="Y2424" s="7">
        <f t="shared" si="738"/>
        <v>111690.72270833334</v>
      </c>
      <c r="Z2424" s="7" t="s">
        <v>623</v>
      </c>
      <c r="AA2424" s="7">
        <v>2022</v>
      </c>
      <c r="AB2424" s="7">
        <v>0</v>
      </c>
    </row>
    <row r="2425" spans="1:28" x14ac:dyDescent="0.25">
      <c r="A2425" s="7">
        <v>10</v>
      </c>
      <c r="B2425" s="7" t="s">
        <v>118</v>
      </c>
      <c r="C2425" s="7" t="s">
        <v>103</v>
      </c>
      <c r="D2425" s="8" t="s">
        <v>13</v>
      </c>
      <c r="E2425" s="7" t="s">
        <v>90</v>
      </c>
      <c r="F2425" s="7" t="s">
        <v>84</v>
      </c>
      <c r="G2425" s="7">
        <v>125000</v>
      </c>
      <c r="H2425" s="7">
        <f t="shared" si="727"/>
        <v>114912.26</v>
      </c>
      <c r="I2425" s="7">
        <f t="shared" si="728"/>
        <v>3587.5</v>
      </c>
      <c r="J2425" s="7">
        <f t="shared" si="729"/>
        <v>8875</v>
      </c>
      <c r="K2425" s="7">
        <f t="shared" si="730"/>
        <v>686.4</v>
      </c>
      <c r="L2425" s="7">
        <f t="shared" si="731"/>
        <v>3800</v>
      </c>
      <c r="M2425" s="7">
        <f t="shared" si="732"/>
        <v>8862.5</v>
      </c>
      <c r="N2425" s="7">
        <f>+N2424*2</f>
        <v>2700.24</v>
      </c>
      <c r="O2425" s="7">
        <f t="shared" si="733"/>
        <v>28511.64</v>
      </c>
      <c r="P2425" s="7">
        <v>25</v>
      </c>
      <c r="Q2425" s="7">
        <v>0</v>
      </c>
      <c r="R2425" s="7">
        <v>0</v>
      </c>
      <c r="S2425" s="7">
        <v>0</v>
      </c>
      <c r="T2425" s="7">
        <v>100</v>
      </c>
      <c r="U2425" s="7">
        <f t="shared" si="734"/>
        <v>17311.002291666664</v>
      </c>
      <c r="V2425" s="7">
        <f t="shared" si="735"/>
        <v>17436.002291666664</v>
      </c>
      <c r="W2425" s="7">
        <f t="shared" si="736"/>
        <v>10087.74</v>
      </c>
      <c r="X2425" s="7">
        <f t="shared" si="737"/>
        <v>17737.5</v>
      </c>
      <c r="Y2425" s="7">
        <f t="shared" si="738"/>
        <v>97476.257708333345</v>
      </c>
      <c r="Z2425" s="7" t="s">
        <v>623</v>
      </c>
      <c r="AA2425" s="7">
        <v>2022</v>
      </c>
      <c r="AB2425" s="7">
        <v>0</v>
      </c>
    </row>
    <row r="2426" spans="1:28" x14ac:dyDescent="0.25">
      <c r="A2426" s="7">
        <v>11</v>
      </c>
      <c r="B2426" s="7" t="s">
        <v>119</v>
      </c>
      <c r="C2426" s="7" t="s">
        <v>103</v>
      </c>
      <c r="D2426" s="8" t="s">
        <v>10</v>
      </c>
      <c r="E2426" s="7" t="s">
        <v>69</v>
      </c>
      <c r="F2426" s="7" t="s">
        <v>84</v>
      </c>
      <c r="G2426" s="7">
        <v>95000</v>
      </c>
      <c r="H2426" s="7">
        <f t="shared" si="727"/>
        <v>89385.5</v>
      </c>
      <c r="I2426" s="7">
        <f t="shared" si="728"/>
        <v>2726.5</v>
      </c>
      <c r="J2426" s="7">
        <f t="shared" si="729"/>
        <v>6744.9999999999991</v>
      </c>
      <c r="K2426" s="7">
        <f t="shared" si="730"/>
        <v>686.4</v>
      </c>
      <c r="L2426" s="7">
        <f t="shared" si="731"/>
        <v>2888</v>
      </c>
      <c r="M2426" s="7">
        <f t="shared" si="732"/>
        <v>6735.5</v>
      </c>
      <c r="N2426" s="7">
        <v>0</v>
      </c>
      <c r="O2426" s="7">
        <f t="shared" si="733"/>
        <v>19781.400000000001</v>
      </c>
      <c r="P2426" s="7">
        <v>25</v>
      </c>
      <c r="Q2426" s="7">
        <v>12431.68</v>
      </c>
      <c r="R2426" s="7">
        <v>1050.01</v>
      </c>
      <c r="S2426" s="7">
        <v>1270</v>
      </c>
      <c r="T2426" s="7">
        <v>100</v>
      </c>
      <c r="U2426" s="7">
        <f t="shared" si="734"/>
        <v>10929.312291666667</v>
      </c>
      <c r="V2426" s="7">
        <f t="shared" si="735"/>
        <v>25806.002291666668</v>
      </c>
      <c r="W2426" s="7">
        <f t="shared" si="736"/>
        <v>5614.5</v>
      </c>
      <c r="X2426" s="7">
        <f t="shared" si="737"/>
        <v>13480.5</v>
      </c>
      <c r="Y2426" s="7">
        <f t="shared" si="738"/>
        <v>63579.497708333336</v>
      </c>
      <c r="Z2426" s="7" t="s">
        <v>623</v>
      </c>
      <c r="AA2426" s="7">
        <v>2022</v>
      </c>
      <c r="AB2426" s="7">
        <v>0</v>
      </c>
    </row>
    <row r="2427" spans="1:28" x14ac:dyDescent="0.25">
      <c r="A2427" s="7">
        <v>12</v>
      </c>
      <c r="B2427" s="7" t="s">
        <v>120</v>
      </c>
      <c r="C2427" s="7" t="s">
        <v>102</v>
      </c>
      <c r="D2427" s="7" t="s">
        <v>17</v>
      </c>
      <c r="E2427" s="7" t="s">
        <v>67</v>
      </c>
      <c r="F2427" s="7" t="s">
        <v>84</v>
      </c>
      <c r="G2427" s="7">
        <v>95000</v>
      </c>
      <c r="H2427" s="7">
        <f t="shared" si="727"/>
        <v>86685.26</v>
      </c>
      <c r="I2427" s="7">
        <f t="shared" si="728"/>
        <v>2726.5</v>
      </c>
      <c r="J2427" s="7">
        <f t="shared" si="729"/>
        <v>6744.9999999999991</v>
      </c>
      <c r="K2427" s="7">
        <f t="shared" si="730"/>
        <v>686.4</v>
      </c>
      <c r="L2427" s="7">
        <f t="shared" si="731"/>
        <v>2888</v>
      </c>
      <c r="M2427" s="7">
        <f t="shared" si="732"/>
        <v>6735.5</v>
      </c>
      <c r="N2427" s="7">
        <f>1350.12*2</f>
        <v>2700.24</v>
      </c>
      <c r="O2427" s="7">
        <f t="shared" si="733"/>
        <v>22481.64</v>
      </c>
      <c r="P2427" s="7">
        <v>25</v>
      </c>
      <c r="Q2427" s="7">
        <v>6978</v>
      </c>
      <c r="R2427" s="7">
        <v>910.01</v>
      </c>
      <c r="S2427" s="7">
        <v>1905</v>
      </c>
      <c r="T2427" s="7">
        <v>100</v>
      </c>
      <c r="U2427" s="7">
        <f t="shared" si="734"/>
        <v>10254.252291666664</v>
      </c>
      <c r="V2427" s="7">
        <f t="shared" si="735"/>
        <v>20172.262291666666</v>
      </c>
      <c r="W2427" s="7">
        <f t="shared" si="736"/>
        <v>8314.74</v>
      </c>
      <c r="X2427" s="7">
        <f t="shared" si="737"/>
        <v>13480.5</v>
      </c>
      <c r="Y2427" s="7">
        <f t="shared" si="738"/>
        <v>66512.997708333336</v>
      </c>
      <c r="Z2427" s="7" t="s">
        <v>623</v>
      </c>
      <c r="AA2427" s="7">
        <v>2022</v>
      </c>
      <c r="AB2427" s="7">
        <v>0</v>
      </c>
    </row>
    <row r="2428" spans="1:28" x14ac:dyDescent="0.25">
      <c r="A2428" s="7">
        <v>13</v>
      </c>
      <c r="B2428" s="7" t="s">
        <v>121</v>
      </c>
      <c r="C2428" s="7" t="s">
        <v>102</v>
      </c>
      <c r="D2428" s="7" t="s">
        <v>21</v>
      </c>
      <c r="E2428" s="7" t="s">
        <v>48</v>
      </c>
      <c r="F2428" s="7" t="s">
        <v>84</v>
      </c>
      <c r="G2428" s="7">
        <v>120000</v>
      </c>
      <c r="H2428" s="7">
        <f t="shared" si="727"/>
        <v>111557.88</v>
      </c>
      <c r="I2428" s="7">
        <f t="shared" si="728"/>
        <v>3444</v>
      </c>
      <c r="J2428" s="7">
        <f t="shared" si="729"/>
        <v>8520</v>
      </c>
      <c r="K2428" s="7">
        <f t="shared" si="730"/>
        <v>686.4</v>
      </c>
      <c r="L2428" s="7">
        <f t="shared" si="731"/>
        <v>3648</v>
      </c>
      <c r="M2428" s="7">
        <f t="shared" si="732"/>
        <v>8508</v>
      </c>
      <c r="N2428" s="7">
        <v>1350.12</v>
      </c>
      <c r="O2428" s="7">
        <f t="shared" si="733"/>
        <v>26156.52</v>
      </c>
      <c r="P2428" s="7">
        <v>25</v>
      </c>
      <c r="Q2428" s="7">
        <v>8487.86</v>
      </c>
      <c r="R2428" s="7">
        <v>350</v>
      </c>
      <c r="S2428" s="7">
        <v>0</v>
      </c>
      <c r="T2428" s="7">
        <v>100</v>
      </c>
      <c r="U2428" s="7">
        <f t="shared" si="734"/>
        <v>16472.407291666666</v>
      </c>
      <c r="V2428" s="7">
        <f t="shared" si="735"/>
        <v>25435.267291666667</v>
      </c>
      <c r="W2428" s="7">
        <f t="shared" si="736"/>
        <v>8442.119999999999</v>
      </c>
      <c r="X2428" s="7">
        <f t="shared" si="737"/>
        <v>17028</v>
      </c>
      <c r="Y2428" s="7">
        <f t="shared" si="738"/>
        <v>86122.612708333327</v>
      </c>
      <c r="Z2428" s="7" t="s">
        <v>623</v>
      </c>
      <c r="AA2428" s="7">
        <v>2022</v>
      </c>
      <c r="AB2428" s="7">
        <v>0</v>
      </c>
    </row>
    <row r="2429" spans="1:28" x14ac:dyDescent="0.25">
      <c r="A2429" s="7">
        <v>14</v>
      </c>
      <c r="B2429" s="7" t="s">
        <v>122</v>
      </c>
      <c r="C2429" s="7" t="s">
        <v>102</v>
      </c>
      <c r="D2429" s="8" t="s">
        <v>4</v>
      </c>
      <c r="E2429" s="7" t="s">
        <v>209</v>
      </c>
      <c r="F2429" s="7" t="s">
        <v>84</v>
      </c>
      <c r="G2429" s="7">
        <v>93000</v>
      </c>
      <c r="H2429" s="7">
        <f t="shared" si="727"/>
        <v>86153.58</v>
      </c>
      <c r="I2429" s="7">
        <f t="shared" si="728"/>
        <v>2669.1</v>
      </c>
      <c r="J2429" s="7">
        <f t="shared" si="729"/>
        <v>6602.9999999999991</v>
      </c>
      <c r="K2429" s="7">
        <f t="shared" si="730"/>
        <v>686.4</v>
      </c>
      <c r="L2429" s="7">
        <f t="shared" si="731"/>
        <v>2827.2</v>
      </c>
      <c r="M2429" s="7">
        <f t="shared" si="732"/>
        <v>6593.7000000000007</v>
      </c>
      <c r="N2429" s="7">
        <v>1350.12</v>
      </c>
      <c r="O2429" s="7">
        <f t="shared" si="733"/>
        <v>20729.519999999997</v>
      </c>
      <c r="P2429" s="7">
        <v>25</v>
      </c>
      <c r="Q2429" s="7">
        <v>1000</v>
      </c>
      <c r="R2429" s="7">
        <v>840.01</v>
      </c>
      <c r="S2429" s="7">
        <v>0</v>
      </c>
      <c r="T2429" s="7">
        <v>100</v>
      </c>
      <c r="U2429" s="7">
        <f t="shared" si="734"/>
        <v>10121.332291666666</v>
      </c>
      <c r="V2429" s="7">
        <f t="shared" si="735"/>
        <v>12086.342291666666</v>
      </c>
      <c r="W2429" s="7">
        <f t="shared" si="736"/>
        <v>6846.4199999999992</v>
      </c>
      <c r="X2429" s="7">
        <f t="shared" si="737"/>
        <v>13196.7</v>
      </c>
      <c r="Y2429" s="7">
        <f t="shared" si="738"/>
        <v>74067.237708333327</v>
      </c>
      <c r="Z2429" s="7" t="s">
        <v>623</v>
      </c>
      <c r="AA2429" s="7">
        <v>2022</v>
      </c>
      <c r="AB2429" s="7">
        <v>0</v>
      </c>
    </row>
    <row r="2430" spans="1:28" x14ac:dyDescent="0.25">
      <c r="A2430" s="7">
        <v>15</v>
      </c>
      <c r="B2430" s="7" t="s">
        <v>123</v>
      </c>
      <c r="C2430" s="7" t="s">
        <v>102</v>
      </c>
      <c r="D2430" s="7" t="s">
        <v>10</v>
      </c>
      <c r="E2430" s="7" t="s">
        <v>39</v>
      </c>
      <c r="F2430" s="7" t="s">
        <v>84</v>
      </c>
      <c r="G2430" s="7">
        <v>65000</v>
      </c>
      <c r="H2430" s="7">
        <f t="shared" si="727"/>
        <v>61158.5</v>
      </c>
      <c r="I2430" s="7">
        <f t="shared" si="728"/>
        <v>1865.5</v>
      </c>
      <c r="J2430" s="7">
        <f t="shared" si="729"/>
        <v>4615</v>
      </c>
      <c r="K2430" s="7">
        <f t="shared" si="730"/>
        <v>686.4</v>
      </c>
      <c r="L2430" s="7">
        <f t="shared" si="731"/>
        <v>1976</v>
      </c>
      <c r="M2430" s="7">
        <f t="shared" si="732"/>
        <v>4608.5</v>
      </c>
      <c r="N2430" s="7">
        <v>0</v>
      </c>
      <c r="O2430" s="7">
        <f t="shared" si="733"/>
        <v>13751.4</v>
      </c>
      <c r="P2430" s="7">
        <v>25</v>
      </c>
      <c r="Q2430" s="7">
        <v>6000</v>
      </c>
      <c r="R2430" s="7">
        <v>0</v>
      </c>
      <c r="S2430" s="7">
        <v>0</v>
      </c>
      <c r="T2430" s="7">
        <v>100</v>
      </c>
      <c r="U2430" s="7">
        <f t="shared" si="734"/>
        <v>4427.5498333333335</v>
      </c>
      <c r="V2430" s="7">
        <f t="shared" si="735"/>
        <v>10552.549833333334</v>
      </c>
      <c r="W2430" s="7">
        <f t="shared" si="736"/>
        <v>3841.5</v>
      </c>
      <c r="X2430" s="7">
        <f t="shared" si="737"/>
        <v>9223.5</v>
      </c>
      <c r="Y2430" s="7">
        <f t="shared" si="738"/>
        <v>50605.950166666662</v>
      </c>
      <c r="Z2430" s="7" t="s">
        <v>623</v>
      </c>
      <c r="AA2430" s="7">
        <v>2022</v>
      </c>
      <c r="AB2430" s="7">
        <v>0</v>
      </c>
    </row>
    <row r="2431" spans="1:28" x14ac:dyDescent="0.25">
      <c r="A2431" s="7">
        <v>16</v>
      </c>
      <c r="B2431" s="7" t="s">
        <v>124</v>
      </c>
      <c r="C2431" s="7" t="s">
        <v>103</v>
      </c>
      <c r="D2431" s="7" t="s">
        <v>10</v>
      </c>
      <c r="E2431" s="7" t="s">
        <v>74</v>
      </c>
      <c r="F2431" s="7" t="s">
        <v>84</v>
      </c>
      <c r="G2431" s="7">
        <v>36000</v>
      </c>
      <c r="H2431" s="7">
        <f t="shared" si="727"/>
        <v>33872.400000000001</v>
      </c>
      <c r="I2431" s="7">
        <f t="shared" si="728"/>
        <v>1033.2</v>
      </c>
      <c r="J2431" s="7">
        <f t="shared" si="729"/>
        <v>2555.9999999999995</v>
      </c>
      <c r="K2431" s="7">
        <f t="shared" si="730"/>
        <v>396.00000000000006</v>
      </c>
      <c r="L2431" s="7">
        <f t="shared" si="731"/>
        <v>1094.4000000000001</v>
      </c>
      <c r="M2431" s="7">
        <f t="shared" si="732"/>
        <v>2552.4</v>
      </c>
      <c r="N2431" s="7">
        <v>0</v>
      </c>
      <c r="O2431" s="7">
        <f t="shared" si="733"/>
        <v>7632</v>
      </c>
      <c r="P2431" s="7">
        <v>25</v>
      </c>
      <c r="Q2431" s="7">
        <v>0</v>
      </c>
      <c r="R2431" s="7">
        <v>1260.01</v>
      </c>
      <c r="S2431" s="7">
        <v>0</v>
      </c>
      <c r="T2431" s="7">
        <v>100</v>
      </c>
      <c r="U2431" s="7">
        <f t="shared" si="734"/>
        <v>0</v>
      </c>
      <c r="V2431" s="7">
        <f t="shared" si="735"/>
        <v>1385.01</v>
      </c>
      <c r="W2431" s="7">
        <f t="shared" si="736"/>
        <v>2127.6000000000004</v>
      </c>
      <c r="X2431" s="7">
        <f t="shared" si="737"/>
        <v>5108.3999999999996</v>
      </c>
      <c r="Y2431" s="7">
        <f t="shared" si="738"/>
        <v>32487.39</v>
      </c>
      <c r="Z2431" s="7" t="s">
        <v>623</v>
      </c>
      <c r="AA2431" s="7">
        <v>2022</v>
      </c>
      <c r="AB2431" s="7">
        <v>0</v>
      </c>
    </row>
    <row r="2432" spans="1:28" x14ac:dyDescent="0.25">
      <c r="A2432" s="7">
        <v>17</v>
      </c>
      <c r="B2432" s="7" t="s">
        <v>125</v>
      </c>
      <c r="C2432" s="7" t="s">
        <v>102</v>
      </c>
      <c r="D2432" s="7" t="s">
        <v>94</v>
      </c>
      <c r="E2432" s="7" t="s">
        <v>65</v>
      </c>
      <c r="F2432" s="7" t="s">
        <v>85</v>
      </c>
      <c r="G2432" s="7">
        <v>50000</v>
      </c>
      <c r="H2432" s="7">
        <f t="shared" si="727"/>
        <v>45694.879999999997</v>
      </c>
      <c r="I2432" s="7">
        <f t="shared" si="728"/>
        <v>1435</v>
      </c>
      <c r="J2432" s="7">
        <f t="shared" si="729"/>
        <v>3549.9999999999995</v>
      </c>
      <c r="K2432" s="7">
        <f t="shared" si="730"/>
        <v>550</v>
      </c>
      <c r="L2432" s="7">
        <f t="shared" si="731"/>
        <v>1520</v>
      </c>
      <c r="M2432" s="7">
        <f t="shared" si="732"/>
        <v>3545.0000000000005</v>
      </c>
      <c r="N2432" s="7">
        <v>1350.12</v>
      </c>
      <c r="O2432" s="7">
        <f t="shared" si="733"/>
        <v>11950.119999999999</v>
      </c>
      <c r="P2432" s="7">
        <v>25</v>
      </c>
      <c r="Q2432" s="7">
        <v>1000</v>
      </c>
      <c r="R2432" s="7">
        <v>0</v>
      </c>
      <c r="S2432" s="7">
        <v>1220</v>
      </c>
      <c r="T2432" s="7">
        <v>100</v>
      </c>
      <c r="U2432" s="7">
        <f t="shared" si="734"/>
        <v>1651.4818749999993</v>
      </c>
      <c r="V2432" s="7">
        <f t="shared" si="735"/>
        <v>3996.4818749999995</v>
      </c>
      <c r="W2432" s="7">
        <f t="shared" si="736"/>
        <v>4305.12</v>
      </c>
      <c r="X2432" s="7">
        <f t="shared" si="737"/>
        <v>7095</v>
      </c>
      <c r="Y2432" s="7">
        <f t="shared" si="738"/>
        <v>41698.398125</v>
      </c>
      <c r="Z2432" s="7" t="s">
        <v>623</v>
      </c>
      <c r="AA2432" s="7">
        <v>2022</v>
      </c>
      <c r="AB2432" s="7">
        <v>0</v>
      </c>
    </row>
    <row r="2433" spans="1:28" x14ac:dyDescent="0.25">
      <c r="A2433" s="7">
        <v>18</v>
      </c>
      <c r="B2433" s="7" t="s">
        <v>126</v>
      </c>
      <c r="C2433" s="7" t="s">
        <v>103</v>
      </c>
      <c r="D2433" s="7" t="s">
        <v>94</v>
      </c>
      <c r="E2433" s="7" t="s">
        <v>58</v>
      </c>
      <c r="F2433" s="7" t="s">
        <v>84</v>
      </c>
      <c r="G2433" s="7">
        <v>42000</v>
      </c>
      <c r="H2433" s="7">
        <f t="shared" si="727"/>
        <v>39517.800000000003</v>
      </c>
      <c r="I2433" s="7">
        <f t="shared" si="728"/>
        <v>1205.4000000000001</v>
      </c>
      <c r="J2433" s="7">
        <f t="shared" si="729"/>
        <v>2981.9999999999995</v>
      </c>
      <c r="K2433" s="7">
        <f t="shared" si="730"/>
        <v>462.00000000000006</v>
      </c>
      <c r="L2433" s="7">
        <f t="shared" si="731"/>
        <v>1276.8</v>
      </c>
      <c r="M2433" s="7">
        <f t="shared" si="732"/>
        <v>2977.8</v>
      </c>
      <c r="N2433" s="7">
        <v>0</v>
      </c>
      <c r="O2433" s="7">
        <f t="shared" si="733"/>
        <v>8904</v>
      </c>
      <c r="P2433" s="7">
        <v>25</v>
      </c>
      <c r="Q2433" s="7">
        <v>2996.21</v>
      </c>
      <c r="R2433" s="7">
        <v>0</v>
      </c>
      <c r="S2433" s="7">
        <v>1008</v>
      </c>
      <c r="T2433" s="7">
        <v>100</v>
      </c>
      <c r="U2433" s="7">
        <f t="shared" si="734"/>
        <v>724.91987500000039</v>
      </c>
      <c r="V2433" s="7">
        <f t="shared" si="735"/>
        <v>4854.1298750000005</v>
      </c>
      <c r="W2433" s="7">
        <f t="shared" si="736"/>
        <v>2482.1999999999998</v>
      </c>
      <c r="X2433" s="7">
        <f t="shared" si="737"/>
        <v>5959.7999999999993</v>
      </c>
      <c r="Y2433" s="7">
        <f t="shared" si="738"/>
        <v>34663.670124999997</v>
      </c>
      <c r="Z2433" s="7" t="s">
        <v>623</v>
      </c>
      <c r="AA2433" s="7">
        <v>2022</v>
      </c>
      <c r="AB2433" s="7">
        <v>0</v>
      </c>
    </row>
    <row r="2434" spans="1:28" x14ac:dyDescent="0.25">
      <c r="A2434" s="7">
        <v>19</v>
      </c>
      <c r="B2434" s="7" t="s">
        <v>127</v>
      </c>
      <c r="C2434" s="7" t="s">
        <v>103</v>
      </c>
      <c r="D2434" s="8" t="s">
        <v>18</v>
      </c>
      <c r="E2434" s="7" t="s">
        <v>55</v>
      </c>
      <c r="F2434" s="7" t="s">
        <v>84</v>
      </c>
      <c r="G2434" s="7">
        <v>83000</v>
      </c>
      <c r="H2434" s="7">
        <f t="shared" si="727"/>
        <v>76744.58</v>
      </c>
      <c r="I2434" s="7">
        <f t="shared" si="728"/>
        <v>2382.1</v>
      </c>
      <c r="J2434" s="7">
        <f t="shared" si="729"/>
        <v>5892.9999999999991</v>
      </c>
      <c r="K2434" s="7">
        <f t="shared" si="730"/>
        <v>686.4</v>
      </c>
      <c r="L2434" s="7">
        <f t="shared" si="731"/>
        <v>2523.1999999999998</v>
      </c>
      <c r="M2434" s="7">
        <f t="shared" si="732"/>
        <v>5884.7000000000007</v>
      </c>
      <c r="N2434" s="7">
        <v>1350.12</v>
      </c>
      <c r="O2434" s="7">
        <f t="shared" si="733"/>
        <v>18719.519999999997</v>
      </c>
      <c r="P2434" s="7">
        <v>25</v>
      </c>
      <c r="Q2434" s="7">
        <v>16476.740000000002</v>
      </c>
      <c r="R2434" s="7">
        <v>1330.01</v>
      </c>
      <c r="S2434" s="7">
        <v>0</v>
      </c>
      <c r="T2434" s="7">
        <v>100</v>
      </c>
      <c r="U2434" s="7">
        <f t="shared" si="734"/>
        <v>7769.0822916666657</v>
      </c>
      <c r="V2434" s="7">
        <f t="shared" si="735"/>
        <v>25700.832291666666</v>
      </c>
      <c r="W2434" s="7">
        <f t="shared" si="736"/>
        <v>6255.4199999999992</v>
      </c>
      <c r="X2434" s="7">
        <f t="shared" si="737"/>
        <v>11777.7</v>
      </c>
      <c r="Y2434" s="7">
        <f t="shared" si="738"/>
        <v>51043.747708333336</v>
      </c>
      <c r="Z2434" s="7" t="s">
        <v>623</v>
      </c>
      <c r="AA2434" s="7">
        <v>2022</v>
      </c>
      <c r="AB2434" s="7">
        <v>0</v>
      </c>
    </row>
    <row r="2435" spans="1:28" x14ac:dyDescent="0.25">
      <c r="A2435" s="7">
        <v>20</v>
      </c>
      <c r="B2435" s="7" t="s">
        <v>128</v>
      </c>
      <c r="C2435" s="7" t="s">
        <v>102</v>
      </c>
      <c r="D2435" s="8" t="s">
        <v>12</v>
      </c>
      <c r="E2435" s="7" t="s">
        <v>35</v>
      </c>
      <c r="F2435" s="7" t="s">
        <v>84</v>
      </c>
      <c r="G2435" s="7">
        <v>85000</v>
      </c>
      <c r="H2435" s="7">
        <f t="shared" si="727"/>
        <v>77276.259999999995</v>
      </c>
      <c r="I2435" s="7">
        <f t="shared" si="728"/>
        <v>2439.5</v>
      </c>
      <c r="J2435" s="7">
        <f t="shared" si="729"/>
        <v>6034.9999999999991</v>
      </c>
      <c r="K2435" s="7">
        <f t="shared" si="730"/>
        <v>686.4</v>
      </c>
      <c r="L2435" s="7">
        <f t="shared" si="731"/>
        <v>2584</v>
      </c>
      <c r="M2435" s="7">
        <f t="shared" si="732"/>
        <v>6026.5</v>
      </c>
      <c r="N2435" s="7">
        <f>+N2434*2</f>
        <v>2700.24</v>
      </c>
      <c r="O2435" s="7">
        <f t="shared" si="733"/>
        <v>20471.64</v>
      </c>
      <c r="P2435" s="7">
        <v>25</v>
      </c>
      <c r="Q2435" s="7">
        <v>0</v>
      </c>
      <c r="R2435" s="7">
        <v>0</v>
      </c>
      <c r="S2435" s="7">
        <v>0</v>
      </c>
      <c r="T2435" s="7">
        <v>100</v>
      </c>
      <c r="U2435" s="7">
        <f t="shared" si="734"/>
        <v>7902.002291666664</v>
      </c>
      <c r="V2435" s="7">
        <f t="shared" si="735"/>
        <v>8027.002291666664</v>
      </c>
      <c r="W2435" s="7">
        <f t="shared" si="736"/>
        <v>7723.74</v>
      </c>
      <c r="X2435" s="7">
        <f t="shared" si="737"/>
        <v>12061.5</v>
      </c>
      <c r="Y2435" s="7">
        <f t="shared" si="738"/>
        <v>69249.257708333331</v>
      </c>
      <c r="Z2435" s="7" t="s">
        <v>623</v>
      </c>
      <c r="AA2435" s="7">
        <v>2022</v>
      </c>
      <c r="AB2435" s="7">
        <v>0</v>
      </c>
    </row>
    <row r="2436" spans="1:28" x14ac:dyDescent="0.25">
      <c r="A2436" s="7">
        <v>21</v>
      </c>
      <c r="B2436" s="7" t="s">
        <v>114</v>
      </c>
      <c r="C2436" s="7" t="s">
        <v>102</v>
      </c>
      <c r="D2436" s="7" t="s">
        <v>8</v>
      </c>
      <c r="E2436" s="7" t="s">
        <v>64</v>
      </c>
      <c r="F2436" s="7" t="s">
        <v>84</v>
      </c>
      <c r="G2436" s="7">
        <v>60000</v>
      </c>
      <c r="H2436" s="7">
        <f>+G2436-(I2436+L2436+N2436)</f>
        <v>56454</v>
      </c>
      <c r="I2436" s="7">
        <f>IF(G2436&lt;=312000,G2436*2.87%,8954.4)</f>
        <v>1722</v>
      </c>
      <c r="J2436" s="7">
        <f>IF(G2436&lt;=312000,G2436*7.1%,22152)</f>
        <v>4260</v>
      </c>
      <c r="K2436" s="7">
        <f>IF(G2436&lt;=62400,G2436*1.1%,686.4)</f>
        <v>660.00000000000011</v>
      </c>
      <c r="L2436" s="7">
        <f>IF(G2436&lt;=156000,G2436*3.04%,4742.4)</f>
        <v>1824</v>
      </c>
      <c r="M2436" s="7">
        <f>IF(G2436&lt;=156000,G2436*7.09%,11060.4)</f>
        <v>4254</v>
      </c>
      <c r="N2436" s="7">
        <v>0</v>
      </c>
      <c r="O2436" s="7">
        <f>+I2436+J2436+K2436+L2436+M2436+N2436</f>
        <v>12720</v>
      </c>
      <c r="P2436" s="7">
        <v>25</v>
      </c>
      <c r="Q2436" s="7">
        <v>21600.77</v>
      </c>
      <c r="R2436" s="7">
        <v>0</v>
      </c>
      <c r="S2436" s="7">
        <v>2440</v>
      </c>
      <c r="T2436" s="7">
        <v>100</v>
      </c>
      <c r="U2436" s="7">
        <f>IF((H2436*12)&gt;867123.01,(79776+(((H2436*12)-867123.01)*0.25))/12,IF((H2436*12)&gt;624329.01,(31216+(((H2436*12)-624329.01)*0.2))/12,IF((H2436*12)&gt;416220.01,(((H2436*12)-416220.01)*0.15)/12,0)))</f>
        <v>3486.6498333333329</v>
      </c>
      <c r="V2436" s="7">
        <f>P2436+Q2436+R2436+S2436+T2436+U2436</f>
        <v>27652.419833333333</v>
      </c>
      <c r="W2436" s="7">
        <f>+I2436+L2436+N2436</f>
        <v>3546</v>
      </c>
      <c r="X2436" s="7">
        <f>+J2436+M2436</f>
        <v>8514</v>
      </c>
      <c r="Y2436" s="7">
        <f>+G2436-(V2436+W2436)</f>
        <v>28801.580166666667</v>
      </c>
      <c r="Z2436" s="7" t="s">
        <v>623</v>
      </c>
      <c r="AA2436" s="7">
        <v>2022</v>
      </c>
      <c r="AB2436" s="7">
        <v>0</v>
      </c>
    </row>
    <row r="2437" spans="1:28" x14ac:dyDescent="0.25">
      <c r="A2437" s="7">
        <v>22</v>
      </c>
      <c r="B2437" s="7" t="s">
        <v>129</v>
      </c>
      <c r="C2437" s="7" t="s">
        <v>102</v>
      </c>
      <c r="D2437" s="7" t="s">
        <v>16</v>
      </c>
      <c r="E2437" s="7" t="s">
        <v>79</v>
      </c>
      <c r="F2437" s="7" t="s">
        <v>84</v>
      </c>
      <c r="G2437" s="7">
        <v>54000</v>
      </c>
      <c r="H2437" s="7">
        <f t="shared" si="727"/>
        <v>50808.6</v>
      </c>
      <c r="I2437" s="7">
        <f t="shared" si="728"/>
        <v>1549.8</v>
      </c>
      <c r="J2437" s="7">
        <f t="shared" si="729"/>
        <v>3833.9999999999995</v>
      </c>
      <c r="K2437" s="7">
        <f t="shared" si="730"/>
        <v>594.00000000000011</v>
      </c>
      <c r="L2437" s="7">
        <f t="shared" si="731"/>
        <v>1641.6</v>
      </c>
      <c r="M2437" s="7">
        <f t="shared" si="732"/>
        <v>3828.6000000000004</v>
      </c>
      <c r="N2437" s="7">
        <v>0</v>
      </c>
      <c r="O2437" s="7">
        <f t="shared" si="733"/>
        <v>11448</v>
      </c>
      <c r="P2437" s="7">
        <v>25</v>
      </c>
      <c r="Q2437" s="7">
        <v>500</v>
      </c>
      <c r="R2437" s="7">
        <v>630.01</v>
      </c>
      <c r="S2437" s="7">
        <v>0</v>
      </c>
      <c r="T2437" s="7">
        <v>100</v>
      </c>
      <c r="U2437" s="7">
        <f t="shared" si="734"/>
        <v>2418.539874999999</v>
      </c>
      <c r="V2437" s="7">
        <f t="shared" si="735"/>
        <v>3673.5498749999988</v>
      </c>
      <c r="W2437" s="7">
        <f t="shared" si="736"/>
        <v>3191.3999999999996</v>
      </c>
      <c r="X2437" s="7">
        <f t="shared" si="737"/>
        <v>7662.6</v>
      </c>
      <c r="Y2437" s="7">
        <f t="shared" si="738"/>
        <v>47135.050125000002</v>
      </c>
      <c r="Z2437" s="7" t="s">
        <v>623</v>
      </c>
      <c r="AA2437" s="7">
        <v>2022</v>
      </c>
      <c r="AB2437" s="7">
        <v>0</v>
      </c>
    </row>
    <row r="2438" spans="1:28" x14ac:dyDescent="0.25">
      <c r="A2438" s="7">
        <v>23</v>
      </c>
      <c r="B2438" s="7" t="s">
        <v>130</v>
      </c>
      <c r="C2438" s="7" t="s">
        <v>102</v>
      </c>
      <c r="D2438" s="7" t="s">
        <v>16</v>
      </c>
      <c r="E2438" s="7" t="s">
        <v>61</v>
      </c>
      <c r="F2438" s="7" t="s">
        <v>84</v>
      </c>
      <c r="G2438" s="7">
        <v>65000</v>
      </c>
      <c r="H2438" s="7">
        <f t="shared" si="727"/>
        <v>57108.14</v>
      </c>
      <c r="I2438" s="7">
        <f t="shared" si="728"/>
        <v>1865.5</v>
      </c>
      <c r="J2438" s="7">
        <f t="shared" si="729"/>
        <v>4615</v>
      </c>
      <c r="K2438" s="7">
        <f t="shared" si="730"/>
        <v>686.4</v>
      </c>
      <c r="L2438" s="7">
        <f t="shared" si="731"/>
        <v>1976</v>
      </c>
      <c r="M2438" s="7">
        <f t="shared" si="732"/>
        <v>4608.5</v>
      </c>
      <c r="N2438" s="7">
        <f>1350.12*3</f>
        <v>4050.3599999999997</v>
      </c>
      <c r="O2438" s="7">
        <f t="shared" si="733"/>
        <v>17801.759999999998</v>
      </c>
      <c r="P2438" s="7">
        <v>25</v>
      </c>
      <c r="Q2438" s="7">
        <v>1200</v>
      </c>
      <c r="R2438" s="7">
        <v>0</v>
      </c>
      <c r="S2438" s="7">
        <v>0</v>
      </c>
      <c r="T2438" s="7">
        <v>100</v>
      </c>
      <c r="U2438" s="7">
        <f t="shared" si="734"/>
        <v>3617.477833333332</v>
      </c>
      <c r="V2438" s="7">
        <f t="shared" si="735"/>
        <v>4942.4778333333325</v>
      </c>
      <c r="W2438" s="7">
        <f t="shared" si="736"/>
        <v>7891.86</v>
      </c>
      <c r="X2438" s="7">
        <f t="shared" si="737"/>
        <v>9223.5</v>
      </c>
      <c r="Y2438" s="7">
        <f t="shared" si="738"/>
        <v>52165.662166666669</v>
      </c>
      <c r="Z2438" s="7" t="s">
        <v>623</v>
      </c>
      <c r="AA2438" s="7">
        <v>2022</v>
      </c>
      <c r="AB2438" s="7">
        <v>0</v>
      </c>
    </row>
    <row r="2439" spans="1:28" x14ac:dyDescent="0.25">
      <c r="A2439" s="7">
        <v>24</v>
      </c>
      <c r="B2439" s="7" t="s">
        <v>131</v>
      </c>
      <c r="C2439" s="7" t="s">
        <v>102</v>
      </c>
      <c r="D2439" s="7" t="s">
        <v>6</v>
      </c>
      <c r="E2439" s="7" t="s">
        <v>108</v>
      </c>
      <c r="F2439" s="7" t="s">
        <v>84</v>
      </c>
      <c r="G2439" s="7">
        <v>70000</v>
      </c>
      <c r="H2439" s="7">
        <f t="shared" si="727"/>
        <v>57762.28</v>
      </c>
      <c r="I2439" s="7">
        <f t="shared" si="728"/>
        <v>2009</v>
      </c>
      <c r="J2439" s="7">
        <f t="shared" si="729"/>
        <v>4970</v>
      </c>
      <c r="K2439" s="7">
        <f t="shared" si="730"/>
        <v>686.4</v>
      </c>
      <c r="L2439" s="7">
        <f t="shared" si="731"/>
        <v>2128</v>
      </c>
      <c r="M2439" s="7">
        <f t="shared" si="732"/>
        <v>4963</v>
      </c>
      <c r="N2439" s="7">
        <f>+N2438*2</f>
        <v>8100.7199999999993</v>
      </c>
      <c r="O2439" s="7">
        <f t="shared" si="733"/>
        <v>22857.119999999999</v>
      </c>
      <c r="P2439" s="7">
        <v>25</v>
      </c>
      <c r="Q2439" s="7">
        <v>0</v>
      </c>
      <c r="R2439" s="7">
        <v>280</v>
      </c>
      <c r="S2439" s="7">
        <v>4250</v>
      </c>
      <c r="T2439" s="7">
        <v>100</v>
      </c>
      <c r="U2439" s="7">
        <f t="shared" si="734"/>
        <v>3748.3058333333333</v>
      </c>
      <c r="V2439" s="7">
        <f t="shared" si="735"/>
        <v>8403.3058333333338</v>
      </c>
      <c r="W2439" s="7">
        <f t="shared" si="736"/>
        <v>12237.72</v>
      </c>
      <c r="X2439" s="7">
        <f t="shared" si="737"/>
        <v>9933</v>
      </c>
      <c r="Y2439" s="7">
        <f t="shared" si="738"/>
        <v>49358.974166666667</v>
      </c>
      <c r="Z2439" s="7" t="s">
        <v>623</v>
      </c>
      <c r="AA2439" s="7">
        <v>2022</v>
      </c>
      <c r="AB2439" s="7">
        <v>0</v>
      </c>
    </row>
    <row r="2440" spans="1:28" x14ac:dyDescent="0.25">
      <c r="A2440" s="7">
        <v>25</v>
      </c>
      <c r="B2440" s="7" t="s">
        <v>132</v>
      </c>
      <c r="C2440" s="7" t="s">
        <v>102</v>
      </c>
      <c r="D2440" s="8" t="s">
        <v>4</v>
      </c>
      <c r="E2440" s="7" t="s">
        <v>24</v>
      </c>
      <c r="F2440" s="7" t="s">
        <v>84</v>
      </c>
      <c r="G2440" s="7">
        <v>45000</v>
      </c>
      <c r="H2440" s="7">
        <f t="shared" si="727"/>
        <v>39640.26</v>
      </c>
      <c r="I2440" s="7">
        <f t="shared" si="728"/>
        <v>1291.5</v>
      </c>
      <c r="J2440" s="7">
        <f t="shared" si="729"/>
        <v>3194.9999999999995</v>
      </c>
      <c r="K2440" s="7">
        <f t="shared" si="730"/>
        <v>495.00000000000006</v>
      </c>
      <c r="L2440" s="7">
        <f t="shared" si="731"/>
        <v>1368</v>
      </c>
      <c r="M2440" s="7">
        <f t="shared" si="732"/>
        <v>3190.5</v>
      </c>
      <c r="N2440" s="7">
        <f>1350.12*2</f>
        <v>2700.24</v>
      </c>
      <c r="O2440" s="7">
        <f t="shared" si="733"/>
        <v>12240.24</v>
      </c>
      <c r="P2440" s="7">
        <v>25</v>
      </c>
      <c r="Q2440" s="7">
        <v>7487.3</v>
      </c>
      <c r="R2440" s="7">
        <v>0</v>
      </c>
      <c r="S2440" s="7">
        <v>0</v>
      </c>
      <c r="T2440" s="7">
        <v>100</v>
      </c>
      <c r="U2440" s="7">
        <f t="shared" si="734"/>
        <v>743.28887499999973</v>
      </c>
      <c r="V2440" s="7">
        <f t="shared" si="735"/>
        <v>8355.5888749999995</v>
      </c>
      <c r="W2440" s="7">
        <f t="shared" si="736"/>
        <v>5359.74</v>
      </c>
      <c r="X2440" s="7">
        <f>+J2440++K2440+M2440</f>
        <v>6880.5</v>
      </c>
      <c r="Y2440" s="7">
        <f t="shared" si="738"/>
        <v>31284.671125000001</v>
      </c>
      <c r="Z2440" s="7" t="s">
        <v>623</v>
      </c>
      <c r="AA2440" s="7">
        <v>2022</v>
      </c>
      <c r="AB2440" s="7">
        <v>0</v>
      </c>
    </row>
    <row r="2441" spans="1:28" x14ac:dyDescent="0.25">
      <c r="A2441" s="7">
        <v>26</v>
      </c>
      <c r="B2441" s="7" t="s">
        <v>133</v>
      </c>
      <c r="C2441" s="7" t="s">
        <v>103</v>
      </c>
      <c r="D2441" s="8" t="s">
        <v>5</v>
      </c>
      <c r="E2441" s="7" t="s">
        <v>25</v>
      </c>
      <c r="F2441" s="7" t="s">
        <v>84</v>
      </c>
      <c r="G2441" s="7">
        <v>80000</v>
      </c>
      <c r="H2441" s="7">
        <f t="shared" si="727"/>
        <v>75272</v>
      </c>
      <c r="I2441" s="7">
        <f t="shared" si="728"/>
        <v>2296</v>
      </c>
      <c r="J2441" s="7">
        <f t="shared" si="729"/>
        <v>5679.9999999999991</v>
      </c>
      <c r="K2441" s="7">
        <f t="shared" si="730"/>
        <v>686.4</v>
      </c>
      <c r="L2441" s="7">
        <f t="shared" si="731"/>
        <v>2432</v>
      </c>
      <c r="M2441" s="7">
        <f t="shared" si="732"/>
        <v>5672</v>
      </c>
      <c r="N2441" s="7">
        <v>0</v>
      </c>
      <c r="O2441" s="7">
        <f t="shared" si="733"/>
        <v>16766.400000000001</v>
      </c>
      <c r="P2441" s="7">
        <v>25</v>
      </c>
      <c r="Q2441" s="7">
        <v>200</v>
      </c>
      <c r="R2441" s="7">
        <v>770</v>
      </c>
      <c r="S2441" s="7">
        <v>0</v>
      </c>
      <c r="T2441" s="7">
        <v>100</v>
      </c>
      <c r="U2441" s="7">
        <f t="shared" si="734"/>
        <v>7400.9372916666662</v>
      </c>
      <c r="V2441" s="7">
        <f t="shared" si="735"/>
        <v>8495.9372916666653</v>
      </c>
      <c r="W2441" s="7">
        <f t="shared" si="736"/>
        <v>4728</v>
      </c>
      <c r="X2441" s="7">
        <f t="shared" ref="X2441:X2504" si="739">+J2441+M2441</f>
        <v>11352</v>
      </c>
      <c r="Y2441" s="7">
        <f t="shared" si="738"/>
        <v>66776.062708333338</v>
      </c>
      <c r="Z2441" s="7" t="s">
        <v>623</v>
      </c>
      <c r="AA2441" s="7">
        <v>2022</v>
      </c>
      <c r="AB2441" s="7">
        <v>0</v>
      </c>
    </row>
    <row r="2442" spans="1:28" x14ac:dyDescent="0.25">
      <c r="A2442" s="7">
        <v>27</v>
      </c>
      <c r="B2442" s="7" t="s">
        <v>134</v>
      </c>
      <c r="C2442" s="7" t="s">
        <v>102</v>
      </c>
      <c r="D2442" s="7" t="s">
        <v>16</v>
      </c>
      <c r="E2442" s="7" t="s">
        <v>45</v>
      </c>
      <c r="F2442" s="7" t="s">
        <v>84</v>
      </c>
      <c r="G2442" s="7">
        <v>44000</v>
      </c>
      <c r="H2442" s="7">
        <f t="shared" si="727"/>
        <v>40049.480000000003</v>
      </c>
      <c r="I2442" s="7">
        <f t="shared" si="728"/>
        <v>1262.8</v>
      </c>
      <c r="J2442" s="7">
        <f t="shared" si="729"/>
        <v>3123.9999999999995</v>
      </c>
      <c r="K2442" s="7">
        <f t="shared" si="730"/>
        <v>484.00000000000006</v>
      </c>
      <c r="L2442" s="7">
        <f t="shared" si="731"/>
        <v>1337.6</v>
      </c>
      <c r="M2442" s="7">
        <f t="shared" si="732"/>
        <v>3119.6000000000004</v>
      </c>
      <c r="N2442" s="7">
        <v>1350.12</v>
      </c>
      <c r="O2442" s="7">
        <f t="shared" si="733"/>
        <v>10678.119999999999</v>
      </c>
      <c r="P2442" s="7">
        <v>25</v>
      </c>
      <c r="Q2442" s="7">
        <v>0</v>
      </c>
      <c r="R2442" s="7">
        <v>1330.01</v>
      </c>
      <c r="S2442" s="7">
        <v>0</v>
      </c>
      <c r="T2442" s="7">
        <v>100</v>
      </c>
      <c r="U2442" s="7">
        <f t="shared" si="734"/>
        <v>804.671875</v>
      </c>
      <c r="V2442" s="7">
        <f t="shared" si="735"/>
        <v>2259.6818750000002</v>
      </c>
      <c r="W2442" s="7">
        <f t="shared" si="736"/>
        <v>3950.5199999999995</v>
      </c>
      <c r="X2442" s="7">
        <f t="shared" si="739"/>
        <v>6243.6</v>
      </c>
      <c r="Y2442" s="7">
        <f t="shared" si="738"/>
        <v>37789.798125000001</v>
      </c>
      <c r="Z2442" s="7" t="s">
        <v>623</v>
      </c>
      <c r="AA2442" s="7">
        <v>2022</v>
      </c>
      <c r="AB2442" s="7">
        <v>0</v>
      </c>
    </row>
    <row r="2443" spans="1:28" x14ac:dyDescent="0.25">
      <c r="A2443" s="7">
        <v>28</v>
      </c>
      <c r="B2443" s="7" t="s">
        <v>136</v>
      </c>
      <c r="C2443" s="7" t="s">
        <v>103</v>
      </c>
      <c r="D2443" s="7" t="s">
        <v>17</v>
      </c>
      <c r="E2443" s="7" t="s">
        <v>107</v>
      </c>
      <c r="F2443" s="7" t="s">
        <v>99</v>
      </c>
      <c r="G2443" s="7">
        <v>150000</v>
      </c>
      <c r="H2443" s="7">
        <f t="shared" si="727"/>
        <v>141135</v>
      </c>
      <c r="I2443" s="7">
        <f t="shared" si="728"/>
        <v>4305</v>
      </c>
      <c r="J2443" s="7">
        <f t="shared" si="729"/>
        <v>10649.999999999998</v>
      </c>
      <c r="K2443" s="7">
        <f t="shared" si="730"/>
        <v>686.4</v>
      </c>
      <c r="L2443" s="7">
        <f t="shared" si="731"/>
        <v>4560</v>
      </c>
      <c r="M2443" s="7">
        <f t="shared" si="732"/>
        <v>10635</v>
      </c>
      <c r="N2443" s="7">
        <v>0</v>
      </c>
      <c r="O2443" s="7">
        <f t="shared" si="733"/>
        <v>30836.399999999998</v>
      </c>
      <c r="P2443" s="7">
        <v>25</v>
      </c>
      <c r="Q2443" s="7">
        <v>0</v>
      </c>
      <c r="R2443" s="7">
        <v>210</v>
      </c>
      <c r="S2443" s="7">
        <v>0</v>
      </c>
      <c r="T2443" s="7">
        <v>100</v>
      </c>
      <c r="U2443" s="7">
        <f t="shared" si="734"/>
        <v>23866.687291666665</v>
      </c>
      <c r="V2443" s="7">
        <f t="shared" si="735"/>
        <v>24201.687291666665</v>
      </c>
      <c r="W2443" s="7">
        <f t="shared" si="736"/>
        <v>8865</v>
      </c>
      <c r="X2443" s="7">
        <f t="shared" si="739"/>
        <v>21285</v>
      </c>
      <c r="Y2443" s="7">
        <f t="shared" si="738"/>
        <v>116933.31270833334</v>
      </c>
      <c r="Z2443" s="7" t="s">
        <v>623</v>
      </c>
      <c r="AA2443" s="7">
        <v>2022</v>
      </c>
      <c r="AB2443" s="7">
        <v>0</v>
      </c>
    </row>
    <row r="2444" spans="1:28" x14ac:dyDescent="0.25">
      <c r="A2444" s="7">
        <v>29</v>
      </c>
      <c r="B2444" s="7" t="s">
        <v>137</v>
      </c>
      <c r="C2444" s="7" t="s">
        <v>102</v>
      </c>
      <c r="D2444" s="7" t="s">
        <v>22</v>
      </c>
      <c r="E2444" s="7" t="s">
        <v>31</v>
      </c>
      <c r="F2444" s="7" t="s">
        <v>99</v>
      </c>
      <c r="G2444" s="7">
        <v>145000</v>
      </c>
      <c r="H2444" s="7">
        <f t="shared" si="727"/>
        <v>135080.38</v>
      </c>
      <c r="I2444" s="7">
        <f t="shared" si="728"/>
        <v>4161.5</v>
      </c>
      <c r="J2444" s="7">
        <f t="shared" si="729"/>
        <v>10294.999999999998</v>
      </c>
      <c r="K2444" s="7">
        <f t="shared" si="730"/>
        <v>686.4</v>
      </c>
      <c r="L2444" s="7">
        <f t="shared" si="731"/>
        <v>4408</v>
      </c>
      <c r="M2444" s="7">
        <f t="shared" si="732"/>
        <v>10280.5</v>
      </c>
      <c r="N2444" s="7">
        <v>1350.12</v>
      </c>
      <c r="O2444" s="7">
        <f t="shared" si="733"/>
        <v>31181.519999999997</v>
      </c>
      <c r="P2444" s="7">
        <v>25</v>
      </c>
      <c r="Q2444" s="7">
        <v>1000</v>
      </c>
      <c r="R2444" s="7">
        <v>560.01</v>
      </c>
      <c r="S2444" s="7">
        <v>0</v>
      </c>
      <c r="T2444" s="7">
        <v>100</v>
      </c>
      <c r="U2444" s="7">
        <f t="shared" si="734"/>
        <v>22353.032291666666</v>
      </c>
      <c r="V2444" s="7">
        <f t="shared" si="735"/>
        <v>24038.042291666665</v>
      </c>
      <c r="W2444" s="7">
        <f t="shared" si="736"/>
        <v>9919.619999999999</v>
      </c>
      <c r="X2444" s="7">
        <f t="shared" si="739"/>
        <v>20575.5</v>
      </c>
      <c r="Y2444" s="7">
        <f t="shared" si="738"/>
        <v>111042.33770833333</v>
      </c>
      <c r="Z2444" s="7" t="s">
        <v>623</v>
      </c>
      <c r="AA2444" s="7">
        <v>2022</v>
      </c>
      <c r="AB2444" s="7">
        <v>0</v>
      </c>
    </row>
    <row r="2445" spans="1:28" x14ac:dyDescent="0.25">
      <c r="A2445" s="7">
        <v>30</v>
      </c>
      <c r="B2445" s="7" t="s">
        <v>138</v>
      </c>
      <c r="C2445" s="7" t="s">
        <v>102</v>
      </c>
      <c r="D2445" s="7" t="s">
        <v>16</v>
      </c>
      <c r="E2445" s="7" t="s">
        <v>31</v>
      </c>
      <c r="F2445" s="7" t="s">
        <v>99</v>
      </c>
      <c r="G2445" s="7">
        <v>90000</v>
      </c>
      <c r="H2445" s="7">
        <f t="shared" si="727"/>
        <v>84681</v>
      </c>
      <c r="I2445" s="7">
        <f t="shared" si="728"/>
        <v>2583</v>
      </c>
      <c r="J2445" s="7">
        <f t="shared" si="729"/>
        <v>6389.9999999999991</v>
      </c>
      <c r="K2445" s="7">
        <f t="shared" si="730"/>
        <v>686.4</v>
      </c>
      <c r="L2445" s="7">
        <f t="shared" si="731"/>
        <v>2736</v>
      </c>
      <c r="M2445" s="7">
        <f t="shared" si="732"/>
        <v>6381</v>
      </c>
      <c r="N2445" s="7">
        <v>0</v>
      </c>
      <c r="O2445" s="7">
        <f t="shared" si="733"/>
        <v>18776.400000000001</v>
      </c>
      <c r="P2445" s="7">
        <v>25</v>
      </c>
      <c r="Q2445" s="7">
        <v>0</v>
      </c>
      <c r="R2445" s="7">
        <v>490.01</v>
      </c>
      <c r="S2445" s="7">
        <v>0</v>
      </c>
      <c r="T2445" s="7">
        <v>100</v>
      </c>
      <c r="U2445" s="7">
        <f t="shared" si="734"/>
        <v>9753.1872916666671</v>
      </c>
      <c r="V2445" s="7">
        <f t="shared" si="735"/>
        <v>10368.197291666667</v>
      </c>
      <c r="W2445" s="7">
        <f t="shared" si="736"/>
        <v>5319</v>
      </c>
      <c r="X2445" s="7">
        <f t="shared" si="739"/>
        <v>12771</v>
      </c>
      <c r="Y2445" s="7">
        <f t="shared" si="738"/>
        <v>74312.802708333329</v>
      </c>
      <c r="Z2445" s="7" t="s">
        <v>623</v>
      </c>
      <c r="AA2445" s="7">
        <v>2022</v>
      </c>
      <c r="AB2445" s="7">
        <v>0</v>
      </c>
    </row>
    <row r="2446" spans="1:28" x14ac:dyDescent="0.25">
      <c r="A2446" s="7">
        <v>31</v>
      </c>
      <c r="B2446" s="7" t="s">
        <v>140</v>
      </c>
      <c r="C2446" s="7" t="s">
        <v>102</v>
      </c>
      <c r="D2446" s="7" t="s">
        <v>8</v>
      </c>
      <c r="E2446" s="7" t="s">
        <v>29</v>
      </c>
      <c r="F2446" s="7" t="s">
        <v>99</v>
      </c>
      <c r="G2446" s="7">
        <v>130000</v>
      </c>
      <c r="H2446" s="7">
        <f t="shared" si="727"/>
        <v>122317</v>
      </c>
      <c r="I2446" s="7">
        <f t="shared" si="728"/>
        <v>3731</v>
      </c>
      <c r="J2446" s="7">
        <f t="shared" si="729"/>
        <v>9230</v>
      </c>
      <c r="K2446" s="7">
        <f t="shared" si="730"/>
        <v>686.4</v>
      </c>
      <c r="L2446" s="7">
        <f t="shared" si="731"/>
        <v>3952</v>
      </c>
      <c r="M2446" s="7">
        <f t="shared" si="732"/>
        <v>9217</v>
      </c>
      <c r="N2446" s="7">
        <v>0</v>
      </c>
      <c r="O2446" s="7">
        <f t="shared" si="733"/>
        <v>26816.400000000001</v>
      </c>
      <c r="P2446" s="7">
        <v>25</v>
      </c>
      <c r="Q2446" s="7">
        <v>0</v>
      </c>
      <c r="R2446" s="7">
        <v>0</v>
      </c>
      <c r="S2446" s="7">
        <v>0</v>
      </c>
      <c r="T2446" s="7">
        <v>100</v>
      </c>
      <c r="U2446" s="7">
        <f t="shared" si="734"/>
        <v>19162.187291666665</v>
      </c>
      <c r="V2446" s="7">
        <f t="shared" si="735"/>
        <v>19287.187291666665</v>
      </c>
      <c r="W2446" s="7">
        <f t="shared" si="736"/>
        <v>7683</v>
      </c>
      <c r="X2446" s="7">
        <f t="shared" si="739"/>
        <v>18447</v>
      </c>
      <c r="Y2446" s="7">
        <f t="shared" si="738"/>
        <v>103029.81270833334</v>
      </c>
      <c r="Z2446" s="7" t="s">
        <v>623</v>
      </c>
      <c r="AA2446" s="7">
        <v>2022</v>
      </c>
      <c r="AB2446" s="7">
        <v>0</v>
      </c>
    </row>
    <row r="2447" spans="1:28" x14ac:dyDescent="0.25">
      <c r="A2447" s="7">
        <v>32</v>
      </c>
      <c r="B2447" s="7" t="s">
        <v>141</v>
      </c>
      <c r="C2447" s="7" t="s">
        <v>102</v>
      </c>
      <c r="D2447" s="7" t="s">
        <v>8</v>
      </c>
      <c r="E2447" s="7" t="s">
        <v>63</v>
      </c>
      <c r="F2447" s="7" t="s">
        <v>99</v>
      </c>
      <c r="G2447" s="7">
        <v>130000</v>
      </c>
      <c r="H2447" s="7">
        <f t="shared" si="727"/>
        <v>122317</v>
      </c>
      <c r="I2447" s="7">
        <f t="shared" si="728"/>
        <v>3731</v>
      </c>
      <c r="J2447" s="7">
        <f t="shared" si="729"/>
        <v>9230</v>
      </c>
      <c r="K2447" s="7">
        <f t="shared" si="730"/>
        <v>686.4</v>
      </c>
      <c r="L2447" s="7">
        <f t="shared" si="731"/>
        <v>3952</v>
      </c>
      <c r="M2447" s="7">
        <f t="shared" si="732"/>
        <v>9217</v>
      </c>
      <c r="N2447" s="7">
        <v>0</v>
      </c>
      <c r="O2447" s="7">
        <f t="shared" si="733"/>
        <v>26816.400000000001</v>
      </c>
      <c r="P2447" s="7">
        <v>25</v>
      </c>
      <c r="Q2447" s="7">
        <v>0</v>
      </c>
      <c r="R2447" s="7">
        <v>0</v>
      </c>
      <c r="S2447" s="7">
        <v>0</v>
      </c>
      <c r="T2447" s="7">
        <v>100</v>
      </c>
      <c r="U2447" s="7">
        <f t="shared" si="734"/>
        <v>19162.187291666665</v>
      </c>
      <c r="V2447" s="7">
        <f t="shared" si="735"/>
        <v>19287.187291666665</v>
      </c>
      <c r="W2447" s="7">
        <f t="shared" si="736"/>
        <v>7683</v>
      </c>
      <c r="X2447" s="7">
        <f t="shared" si="739"/>
        <v>18447</v>
      </c>
      <c r="Y2447" s="7">
        <f t="shared" si="738"/>
        <v>103029.81270833334</v>
      </c>
      <c r="Z2447" s="7" t="s">
        <v>623</v>
      </c>
      <c r="AA2447" s="7">
        <v>2022</v>
      </c>
      <c r="AB2447" s="7">
        <v>0</v>
      </c>
    </row>
    <row r="2448" spans="1:28" x14ac:dyDescent="0.25">
      <c r="A2448" s="7">
        <v>33</v>
      </c>
      <c r="B2448" s="7" t="s">
        <v>142</v>
      </c>
      <c r="C2448" s="7" t="s">
        <v>102</v>
      </c>
      <c r="D2448" s="7" t="s">
        <v>7</v>
      </c>
      <c r="E2448" s="7" t="s">
        <v>47</v>
      </c>
      <c r="F2448" s="7" t="s">
        <v>99</v>
      </c>
      <c r="G2448" s="7">
        <v>145000</v>
      </c>
      <c r="H2448" s="7">
        <f t="shared" si="727"/>
        <v>136430.5</v>
      </c>
      <c r="I2448" s="7">
        <f t="shared" si="728"/>
        <v>4161.5</v>
      </c>
      <c r="J2448" s="7">
        <f t="shared" si="729"/>
        <v>10294.999999999998</v>
      </c>
      <c r="K2448" s="7">
        <f t="shared" si="730"/>
        <v>686.4</v>
      </c>
      <c r="L2448" s="7">
        <f t="shared" si="731"/>
        <v>4408</v>
      </c>
      <c r="M2448" s="7">
        <f t="shared" si="732"/>
        <v>10280.5</v>
      </c>
      <c r="N2448" s="7">
        <v>0</v>
      </c>
      <c r="O2448" s="7">
        <f t="shared" si="733"/>
        <v>29831.399999999998</v>
      </c>
      <c r="P2448" s="7">
        <v>25</v>
      </c>
      <c r="Q2448" s="7">
        <v>0</v>
      </c>
      <c r="R2448" s="7">
        <v>0</v>
      </c>
      <c r="S2448" s="7">
        <v>0</v>
      </c>
      <c r="T2448" s="7">
        <v>100</v>
      </c>
      <c r="U2448" s="7">
        <f t="shared" si="734"/>
        <v>22690.562291666665</v>
      </c>
      <c r="V2448" s="7">
        <f t="shared" si="735"/>
        <v>22815.562291666665</v>
      </c>
      <c r="W2448" s="7">
        <f t="shared" si="736"/>
        <v>8569.5</v>
      </c>
      <c r="X2448" s="7">
        <f t="shared" si="739"/>
        <v>20575.5</v>
      </c>
      <c r="Y2448" s="7">
        <f t="shared" si="738"/>
        <v>113614.93770833334</v>
      </c>
      <c r="Z2448" s="7" t="s">
        <v>623</v>
      </c>
      <c r="AA2448" s="7">
        <v>2022</v>
      </c>
      <c r="AB2448" s="7">
        <v>0</v>
      </c>
    </row>
    <row r="2449" spans="1:28" x14ac:dyDescent="0.25">
      <c r="A2449" s="7">
        <v>34</v>
      </c>
      <c r="B2449" s="7" t="s">
        <v>143</v>
      </c>
      <c r="C2449" s="7" t="s">
        <v>102</v>
      </c>
      <c r="D2449" s="7" t="s">
        <v>7</v>
      </c>
      <c r="E2449" s="7" t="s">
        <v>49</v>
      </c>
      <c r="F2449" s="7" t="s">
        <v>99</v>
      </c>
      <c r="G2449" s="7">
        <v>150000</v>
      </c>
      <c r="H2449" s="7">
        <f t="shared" si="727"/>
        <v>141135</v>
      </c>
      <c r="I2449" s="7">
        <f t="shared" si="728"/>
        <v>4305</v>
      </c>
      <c r="J2449" s="7">
        <f t="shared" si="729"/>
        <v>10649.999999999998</v>
      </c>
      <c r="K2449" s="7">
        <f t="shared" si="730"/>
        <v>686.4</v>
      </c>
      <c r="L2449" s="7">
        <f t="shared" si="731"/>
        <v>4560</v>
      </c>
      <c r="M2449" s="7">
        <f t="shared" si="732"/>
        <v>10635</v>
      </c>
      <c r="N2449" s="7">
        <v>0</v>
      </c>
      <c r="O2449" s="7">
        <f t="shared" si="733"/>
        <v>30836.399999999998</v>
      </c>
      <c r="P2449" s="7">
        <v>25</v>
      </c>
      <c r="Q2449" s="7">
        <v>0</v>
      </c>
      <c r="R2449" s="7">
        <v>0</v>
      </c>
      <c r="S2449" s="7">
        <v>0</v>
      </c>
      <c r="T2449" s="7">
        <v>100</v>
      </c>
      <c r="U2449" s="7">
        <f t="shared" si="734"/>
        <v>23866.687291666665</v>
      </c>
      <c r="V2449" s="7">
        <f t="shared" si="735"/>
        <v>23991.687291666665</v>
      </c>
      <c r="W2449" s="7">
        <f t="shared" si="736"/>
        <v>8865</v>
      </c>
      <c r="X2449" s="7">
        <f t="shared" si="739"/>
        <v>21285</v>
      </c>
      <c r="Y2449" s="7">
        <f t="shared" si="738"/>
        <v>117143.31270833334</v>
      </c>
      <c r="Z2449" s="7" t="s">
        <v>623</v>
      </c>
      <c r="AA2449" s="7">
        <v>2022</v>
      </c>
      <c r="AB2449" s="7">
        <v>0</v>
      </c>
    </row>
    <row r="2450" spans="1:28" x14ac:dyDescent="0.25">
      <c r="A2450" s="7">
        <v>35</v>
      </c>
      <c r="B2450" s="7" t="s">
        <v>144</v>
      </c>
      <c r="C2450" s="7" t="s">
        <v>103</v>
      </c>
      <c r="D2450" s="7" t="s">
        <v>10</v>
      </c>
      <c r="E2450" s="7" t="s">
        <v>40</v>
      </c>
      <c r="F2450" s="7" t="s">
        <v>85</v>
      </c>
      <c r="G2450" s="7">
        <v>45000</v>
      </c>
      <c r="H2450" s="7">
        <f t="shared" si="727"/>
        <v>40990.379999999997</v>
      </c>
      <c r="I2450" s="7">
        <f t="shared" si="728"/>
        <v>1291.5</v>
      </c>
      <c r="J2450" s="7">
        <f t="shared" si="729"/>
        <v>3194.9999999999995</v>
      </c>
      <c r="K2450" s="7">
        <f t="shared" si="730"/>
        <v>495.00000000000006</v>
      </c>
      <c r="L2450" s="7">
        <f t="shared" si="731"/>
        <v>1368</v>
      </c>
      <c r="M2450" s="7">
        <f t="shared" si="732"/>
        <v>3190.5</v>
      </c>
      <c r="N2450" s="7">
        <v>1350.12</v>
      </c>
      <c r="O2450" s="7">
        <f t="shared" si="733"/>
        <v>10890.119999999999</v>
      </c>
      <c r="P2450" s="7">
        <v>25</v>
      </c>
      <c r="Q2450" s="7">
        <v>500</v>
      </c>
      <c r="R2450" s="7">
        <v>1400.01</v>
      </c>
      <c r="S2450" s="7">
        <v>0</v>
      </c>
      <c r="T2450" s="7">
        <v>100</v>
      </c>
      <c r="U2450" s="7">
        <f t="shared" si="734"/>
        <v>945.8068749999992</v>
      </c>
      <c r="V2450" s="7">
        <f t="shared" si="735"/>
        <v>2970.8168749999991</v>
      </c>
      <c r="W2450" s="7">
        <f t="shared" si="736"/>
        <v>4009.62</v>
      </c>
      <c r="X2450" s="7">
        <f t="shared" si="739"/>
        <v>6385.5</v>
      </c>
      <c r="Y2450" s="7">
        <f t="shared" si="738"/>
        <v>38019.563125000001</v>
      </c>
      <c r="Z2450" s="7" t="s">
        <v>623</v>
      </c>
      <c r="AA2450" s="7">
        <v>2022</v>
      </c>
      <c r="AB2450" s="7">
        <v>0</v>
      </c>
    </row>
    <row r="2451" spans="1:28" x14ac:dyDescent="0.25">
      <c r="A2451" s="7">
        <v>36</v>
      </c>
      <c r="B2451" s="7" t="s">
        <v>145</v>
      </c>
      <c r="C2451" s="7" t="s">
        <v>102</v>
      </c>
      <c r="D2451" s="8" t="s">
        <v>10</v>
      </c>
      <c r="E2451" s="7" t="s">
        <v>50</v>
      </c>
      <c r="F2451" s="7" t="s">
        <v>84</v>
      </c>
      <c r="G2451" s="7">
        <v>50000</v>
      </c>
      <c r="H2451" s="7">
        <f t="shared" si="727"/>
        <v>44344.76</v>
      </c>
      <c r="I2451" s="7">
        <f t="shared" si="728"/>
        <v>1435</v>
      </c>
      <c r="J2451" s="7">
        <f t="shared" si="729"/>
        <v>3549.9999999999995</v>
      </c>
      <c r="K2451" s="7">
        <f t="shared" si="730"/>
        <v>550</v>
      </c>
      <c r="L2451" s="7">
        <f t="shared" si="731"/>
        <v>1520</v>
      </c>
      <c r="M2451" s="7">
        <f t="shared" si="732"/>
        <v>3545.0000000000005</v>
      </c>
      <c r="N2451" s="7">
        <f>+N2471*2</f>
        <v>2700.24</v>
      </c>
      <c r="O2451" s="7">
        <f t="shared" si="733"/>
        <v>13300.24</v>
      </c>
      <c r="P2451" s="7">
        <v>25</v>
      </c>
      <c r="Q2451" s="7">
        <v>0</v>
      </c>
      <c r="R2451" s="7">
        <v>560.01</v>
      </c>
      <c r="S2451" s="7">
        <v>0</v>
      </c>
      <c r="T2451" s="7">
        <v>100</v>
      </c>
      <c r="U2451" s="7">
        <f t="shared" si="734"/>
        <v>1448.9638749999997</v>
      </c>
      <c r="V2451" s="7">
        <f t="shared" si="735"/>
        <v>2133.9738749999997</v>
      </c>
      <c r="W2451" s="7">
        <f t="shared" si="736"/>
        <v>5655.24</v>
      </c>
      <c r="X2451" s="7">
        <f t="shared" si="739"/>
        <v>7095</v>
      </c>
      <c r="Y2451" s="7">
        <f t="shared" si="738"/>
        <v>42210.786124999999</v>
      </c>
      <c r="Z2451" s="7" t="s">
        <v>623</v>
      </c>
      <c r="AA2451" s="7">
        <v>2022</v>
      </c>
      <c r="AB2451" s="7">
        <v>0</v>
      </c>
    </row>
    <row r="2452" spans="1:28" x14ac:dyDescent="0.25">
      <c r="A2452" s="7">
        <v>37</v>
      </c>
      <c r="B2452" s="7" t="s">
        <v>146</v>
      </c>
      <c r="C2452" s="7" t="s">
        <v>102</v>
      </c>
      <c r="D2452" s="7" t="s">
        <v>10</v>
      </c>
      <c r="E2452" s="7" t="s">
        <v>44</v>
      </c>
      <c r="F2452" s="7" t="s">
        <v>84</v>
      </c>
      <c r="G2452" s="7">
        <v>45000</v>
      </c>
      <c r="H2452" s="7">
        <f t="shared" si="727"/>
        <v>42340.5</v>
      </c>
      <c r="I2452" s="7">
        <f t="shared" si="728"/>
        <v>1291.5</v>
      </c>
      <c r="J2452" s="7">
        <f t="shared" si="729"/>
        <v>3194.9999999999995</v>
      </c>
      <c r="K2452" s="7">
        <f t="shared" si="730"/>
        <v>495.00000000000006</v>
      </c>
      <c r="L2452" s="7">
        <f t="shared" si="731"/>
        <v>1368</v>
      </c>
      <c r="M2452" s="7">
        <f t="shared" si="732"/>
        <v>3190.5</v>
      </c>
      <c r="N2452" s="7">
        <v>0</v>
      </c>
      <c r="O2452" s="7">
        <f t="shared" si="733"/>
        <v>9540</v>
      </c>
      <c r="P2452" s="7">
        <v>25</v>
      </c>
      <c r="Q2452" s="7">
        <v>0</v>
      </c>
      <c r="R2452" s="7">
        <v>1330.01</v>
      </c>
      <c r="S2452" s="7">
        <v>0</v>
      </c>
      <c r="T2452" s="7">
        <v>100</v>
      </c>
      <c r="U2452" s="7">
        <f t="shared" si="734"/>
        <v>1148.3248749999998</v>
      </c>
      <c r="V2452" s="7">
        <f t="shared" si="735"/>
        <v>2603.3348749999996</v>
      </c>
      <c r="W2452" s="7">
        <f t="shared" si="736"/>
        <v>2659.5</v>
      </c>
      <c r="X2452" s="7">
        <f t="shared" si="739"/>
        <v>6385.5</v>
      </c>
      <c r="Y2452" s="7">
        <f t="shared" si="738"/>
        <v>39737.165125</v>
      </c>
      <c r="Z2452" s="7" t="s">
        <v>623</v>
      </c>
      <c r="AA2452" s="7">
        <v>2022</v>
      </c>
      <c r="AB2452" s="7">
        <v>0</v>
      </c>
    </row>
    <row r="2453" spans="1:28" x14ac:dyDescent="0.25">
      <c r="A2453" s="7">
        <v>38</v>
      </c>
      <c r="B2453" s="7" t="s">
        <v>147</v>
      </c>
      <c r="C2453" s="7" t="s">
        <v>102</v>
      </c>
      <c r="D2453" s="8" t="s">
        <v>10</v>
      </c>
      <c r="E2453" s="7" t="s">
        <v>44</v>
      </c>
      <c r="F2453" s="7" t="s">
        <v>84</v>
      </c>
      <c r="G2453" s="7">
        <v>45000</v>
      </c>
      <c r="H2453" s="7">
        <f t="shared" si="727"/>
        <v>42340.5</v>
      </c>
      <c r="I2453" s="7">
        <f t="shared" si="728"/>
        <v>1291.5</v>
      </c>
      <c r="J2453" s="7">
        <f t="shared" si="729"/>
        <v>3194.9999999999995</v>
      </c>
      <c r="K2453" s="7">
        <f t="shared" si="730"/>
        <v>495.00000000000006</v>
      </c>
      <c r="L2453" s="7">
        <f t="shared" si="731"/>
        <v>1368</v>
      </c>
      <c r="M2453" s="7">
        <f t="shared" si="732"/>
        <v>3190.5</v>
      </c>
      <c r="N2453" s="7">
        <v>0</v>
      </c>
      <c r="O2453" s="7">
        <f t="shared" si="733"/>
        <v>9540</v>
      </c>
      <c r="P2453" s="7">
        <v>25</v>
      </c>
      <c r="Q2453" s="7">
        <v>0</v>
      </c>
      <c r="R2453" s="7">
        <v>1330.01</v>
      </c>
      <c r="S2453" s="7">
        <v>0</v>
      </c>
      <c r="T2453" s="7">
        <v>100</v>
      </c>
      <c r="U2453" s="7">
        <f t="shared" si="734"/>
        <v>1148.3248749999998</v>
      </c>
      <c r="V2453" s="7">
        <f t="shared" si="735"/>
        <v>2603.3348749999996</v>
      </c>
      <c r="W2453" s="7">
        <f t="shared" si="736"/>
        <v>2659.5</v>
      </c>
      <c r="X2453" s="7">
        <f t="shared" si="739"/>
        <v>6385.5</v>
      </c>
      <c r="Y2453" s="7">
        <f t="shared" si="738"/>
        <v>39737.165125</v>
      </c>
      <c r="Z2453" s="7" t="s">
        <v>623</v>
      </c>
      <c r="AA2453" s="7">
        <v>2022</v>
      </c>
      <c r="AB2453" s="7">
        <v>0</v>
      </c>
    </row>
    <row r="2454" spans="1:28" x14ac:dyDescent="0.25">
      <c r="A2454" s="7">
        <v>39</v>
      </c>
      <c r="B2454" s="7" t="s">
        <v>148</v>
      </c>
      <c r="C2454" s="7" t="s">
        <v>103</v>
      </c>
      <c r="D2454" s="7" t="s">
        <v>10</v>
      </c>
      <c r="E2454" s="7" t="s">
        <v>44</v>
      </c>
      <c r="F2454" s="7" t="s">
        <v>84</v>
      </c>
      <c r="G2454" s="7">
        <v>40000</v>
      </c>
      <c r="H2454" s="7">
        <f t="shared" si="727"/>
        <v>37636</v>
      </c>
      <c r="I2454" s="7">
        <f t="shared" si="728"/>
        <v>1148</v>
      </c>
      <c r="J2454" s="7">
        <f t="shared" si="729"/>
        <v>2839.9999999999995</v>
      </c>
      <c r="K2454" s="7">
        <f t="shared" si="730"/>
        <v>440.00000000000006</v>
      </c>
      <c r="L2454" s="7">
        <f t="shared" si="731"/>
        <v>1216</v>
      </c>
      <c r="M2454" s="7">
        <f t="shared" si="732"/>
        <v>2836</v>
      </c>
      <c r="N2454" s="7">
        <v>0</v>
      </c>
      <c r="O2454" s="7">
        <f t="shared" si="733"/>
        <v>8480</v>
      </c>
      <c r="P2454" s="7">
        <v>25</v>
      </c>
      <c r="Q2454" s="7">
        <v>0</v>
      </c>
      <c r="R2454" s="7">
        <v>1400.01</v>
      </c>
      <c r="S2454" s="7">
        <v>0</v>
      </c>
      <c r="T2454" s="7">
        <v>100</v>
      </c>
      <c r="U2454" s="7">
        <f t="shared" si="734"/>
        <v>442.64987499999984</v>
      </c>
      <c r="V2454" s="7">
        <f t="shared" si="735"/>
        <v>1967.6598749999998</v>
      </c>
      <c r="W2454" s="7">
        <f t="shared" si="736"/>
        <v>2364</v>
      </c>
      <c r="X2454" s="7">
        <f t="shared" si="739"/>
        <v>5676</v>
      </c>
      <c r="Y2454" s="7">
        <f t="shared" si="738"/>
        <v>35668.340125000002</v>
      </c>
      <c r="Z2454" s="7" t="s">
        <v>623</v>
      </c>
      <c r="AA2454" s="7">
        <v>2022</v>
      </c>
      <c r="AB2454" s="7">
        <v>0</v>
      </c>
    </row>
    <row r="2455" spans="1:28" x14ac:dyDescent="0.25">
      <c r="A2455" s="7">
        <v>40</v>
      </c>
      <c r="B2455" s="7" t="s">
        <v>149</v>
      </c>
      <c r="C2455" s="7" t="s">
        <v>102</v>
      </c>
      <c r="D2455" s="7" t="s">
        <v>10</v>
      </c>
      <c r="E2455" s="7" t="s">
        <v>43</v>
      </c>
      <c r="F2455" s="7" t="s">
        <v>84</v>
      </c>
      <c r="G2455" s="7">
        <v>50000</v>
      </c>
      <c r="H2455" s="7">
        <f t="shared" si="727"/>
        <v>45694.879999999997</v>
      </c>
      <c r="I2455" s="7">
        <f t="shared" si="728"/>
        <v>1435</v>
      </c>
      <c r="J2455" s="7">
        <f t="shared" si="729"/>
        <v>3549.9999999999995</v>
      </c>
      <c r="K2455" s="7">
        <f t="shared" si="730"/>
        <v>550</v>
      </c>
      <c r="L2455" s="7">
        <f t="shared" si="731"/>
        <v>1520</v>
      </c>
      <c r="M2455" s="7">
        <f t="shared" si="732"/>
        <v>3545.0000000000005</v>
      </c>
      <c r="N2455" s="7">
        <v>1350.12</v>
      </c>
      <c r="O2455" s="7">
        <f t="shared" si="733"/>
        <v>11950.119999999999</v>
      </c>
      <c r="P2455" s="7">
        <v>25</v>
      </c>
      <c r="Q2455" s="7">
        <v>7246.58</v>
      </c>
      <c r="R2455" s="7">
        <v>1330.01</v>
      </c>
      <c r="S2455" s="7">
        <v>0</v>
      </c>
      <c r="T2455" s="7">
        <v>100</v>
      </c>
      <c r="U2455" s="7">
        <f t="shared" si="734"/>
        <v>1651.4818749999993</v>
      </c>
      <c r="V2455" s="7">
        <f t="shared" si="735"/>
        <v>10353.071875</v>
      </c>
      <c r="W2455" s="7">
        <f t="shared" si="736"/>
        <v>4305.12</v>
      </c>
      <c r="X2455" s="7">
        <f t="shared" si="739"/>
        <v>7095</v>
      </c>
      <c r="Y2455" s="7">
        <f t="shared" si="738"/>
        <v>35341.808124999996</v>
      </c>
      <c r="Z2455" s="7" t="s">
        <v>623</v>
      </c>
      <c r="AA2455" s="7">
        <v>2022</v>
      </c>
      <c r="AB2455" s="7">
        <v>0</v>
      </c>
    </row>
    <row r="2456" spans="1:28" x14ac:dyDescent="0.25">
      <c r="A2456" s="7">
        <v>41</v>
      </c>
      <c r="B2456" s="7" t="s">
        <v>150</v>
      </c>
      <c r="C2456" s="7" t="s">
        <v>102</v>
      </c>
      <c r="D2456" s="7" t="s">
        <v>16</v>
      </c>
      <c r="E2456" s="7" t="s">
        <v>95</v>
      </c>
      <c r="F2456" s="7" t="s">
        <v>84</v>
      </c>
      <c r="G2456" s="7">
        <v>32000</v>
      </c>
      <c r="H2456" s="7">
        <f t="shared" si="727"/>
        <v>30108.799999999999</v>
      </c>
      <c r="I2456" s="7">
        <f t="shared" si="728"/>
        <v>918.4</v>
      </c>
      <c r="J2456" s="7">
        <f t="shared" si="729"/>
        <v>2272</v>
      </c>
      <c r="K2456" s="7">
        <f t="shared" si="730"/>
        <v>352.00000000000006</v>
      </c>
      <c r="L2456" s="7">
        <f t="shared" si="731"/>
        <v>972.8</v>
      </c>
      <c r="M2456" s="7">
        <f t="shared" si="732"/>
        <v>2268.8000000000002</v>
      </c>
      <c r="N2456" s="7">
        <v>0</v>
      </c>
      <c r="O2456" s="7">
        <f t="shared" si="733"/>
        <v>6784</v>
      </c>
      <c r="P2456" s="7">
        <v>25</v>
      </c>
      <c r="Q2456" s="7">
        <v>0</v>
      </c>
      <c r="R2456" s="7">
        <v>630.01</v>
      </c>
      <c r="S2456" s="7">
        <v>336</v>
      </c>
      <c r="T2456" s="7">
        <v>100</v>
      </c>
      <c r="U2456" s="7">
        <f t="shared" si="734"/>
        <v>0</v>
      </c>
      <c r="V2456" s="7">
        <f t="shared" si="735"/>
        <v>1091.01</v>
      </c>
      <c r="W2456" s="7">
        <f t="shared" si="736"/>
        <v>1891.1999999999998</v>
      </c>
      <c r="X2456" s="7">
        <f t="shared" si="739"/>
        <v>4540.8</v>
      </c>
      <c r="Y2456" s="7">
        <f t="shared" si="738"/>
        <v>29017.79</v>
      </c>
      <c r="Z2456" s="7" t="s">
        <v>623</v>
      </c>
      <c r="AA2456" s="7">
        <v>2022</v>
      </c>
      <c r="AB2456" s="7">
        <v>0</v>
      </c>
    </row>
    <row r="2457" spans="1:28" x14ac:dyDescent="0.25">
      <c r="A2457" s="7">
        <v>42</v>
      </c>
      <c r="B2457" s="7" t="s">
        <v>151</v>
      </c>
      <c r="C2457" s="7" t="s">
        <v>102</v>
      </c>
      <c r="D2457" s="8" t="s">
        <v>14</v>
      </c>
      <c r="E2457" s="7" t="s">
        <v>66</v>
      </c>
      <c r="F2457" s="7" t="s">
        <v>84</v>
      </c>
      <c r="G2457" s="7">
        <v>55000</v>
      </c>
      <c r="H2457" s="7">
        <f t="shared" si="727"/>
        <v>51749.5</v>
      </c>
      <c r="I2457" s="7">
        <f t="shared" si="728"/>
        <v>1578.5</v>
      </c>
      <c r="J2457" s="7">
        <f t="shared" si="729"/>
        <v>3904.9999999999995</v>
      </c>
      <c r="K2457" s="7">
        <f t="shared" si="730"/>
        <v>605.00000000000011</v>
      </c>
      <c r="L2457" s="7">
        <f t="shared" si="731"/>
        <v>1672</v>
      </c>
      <c r="M2457" s="7">
        <f t="shared" si="732"/>
        <v>3899.5000000000005</v>
      </c>
      <c r="N2457" s="7">
        <v>0</v>
      </c>
      <c r="O2457" s="7">
        <f t="shared" si="733"/>
        <v>11660</v>
      </c>
      <c r="P2457" s="7">
        <v>25</v>
      </c>
      <c r="Q2457" s="7">
        <v>0</v>
      </c>
      <c r="R2457" s="7">
        <v>0</v>
      </c>
      <c r="S2457" s="7">
        <v>0</v>
      </c>
      <c r="T2457" s="7">
        <v>100</v>
      </c>
      <c r="U2457" s="7">
        <f t="shared" si="734"/>
        <v>2559.6748749999997</v>
      </c>
      <c r="V2457" s="7">
        <f t="shared" si="735"/>
        <v>2684.6748749999997</v>
      </c>
      <c r="W2457" s="7">
        <f t="shared" si="736"/>
        <v>3250.5</v>
      </c>
      <c r="X2457" s="7">
        <f t="shared" si="739"/>
        <v>7804.5</v>
      </c>
      <c r="Y2457" s="7">
        <f t="shared" si="738"/>
        <v>49064.825125000003</v>
      </c>
      <c r="Z2457" s="7" t="s">
        <v>623</v>
      </c>
      <c r="AA2457" s="7">
        <v>2022</v>
      </c>
      <c r="AB2457" s="7">
        <v>0</v>
      </c>
    </row>
    <row r="2458" spans="1:28" x14ac:dyDescent="0.25">
      <c r="A2458" s="7">
        <v>43</v>
      </c>
      <c r="B2458" s="7" t="s">
        <v>152</v>
      </c>
      <c r="C2458" s="7" t="s">
        <v>103</v>
      </c>
      <c r="D2458" s="7" t="s">
        <v>94</v>
      </c>
      <c r="E2458" s="7" t="s">
        <v>70</v>
      </c>
      <c r="F2458" s="7" t="s">
        <v>84</v>
      </c>
      <c r="G2458" s="7">
        <v>50000</v>
      </c>
      <c r="H2458" s="7">
        <f t="shared" si="727"/>
        <v>47045</v>
      </c>
      <c r="I2458" s="7">
        <f t="shared" si="728"/>
        <v>1435</v>
      </c>
      <c r="J2458" s="7">
        <f t="shared" si="729"/>
        <v>3549.9999999999995</v>
      </c>
      <c r="K2458" s="7">
        <f t="shared" si="730"/>
        <v>550</v>
      </c>
      <c r="L2458" s="7">
        <f t="shared" si="731"/>
        <v>1520</v>
      </c>
      <c r="M2458" s="7">
        <f t="shared" si="732"/>
        <v>3545.0000000000005</v>
      </c>
      <c r="N2458" s="7">
        <v>0</v>
      </c>
      <c r="O2458" s="7">
        <f t="shared" si="733"/>
        <v>10600</v>
      </c>
      <c r="P2458" s="7">
        <v>25</v>
      </c>
      <c r="Q2458" s="7">
        <v>500</v>
      </c>
      <c r="R2458" s="7">
        <v>1330.01</v>
      </c>
      <c r="S2458" s="7">
        <v>0</v>
      </c>
      <c r="T2458" s="7">
        <v>100</v>
      </c>
      <c r="U2458" s="7">
        <f t="shared" si="734"/>
        <v>1853.9998749999997</v>
      </c>
      <c r="V2458" s="7">
        <f t="shared" si="735"/>
        <v>3809.0098749999997</v>
      </c>
      <c r="W2458" s="7">
        <f t="shared" si="736"/>
        <v>2955</v>
      </c>
      <c r="X2458" s="7">
        <f t="shared" si="739"/>
        <v>7095</v>
      </c>
      <c r="Y2458" s="7">
        <f t="shared" si="738"/>
        <v>43235.990124999997</v>
      </c>
      <c r="Z2458" s="7" t="s">
        <v>623</v>
      </c>
      <c r="AA2458" s="7">
        <v>2022</v>
      </c>
      <c r="AB2458" s="7">
        <v>0</v>
      </c>
    </row>
    <row r="2459" spans="1:28" x14ac:dyDescent="0.25">
      <c r="A2459" s="7">
        <v>44</v>
      </c>
      <c r="B2459" s="7" t="s">
        <v>153</v>
      </c>
      <c r="C2459" s="7" t="s">
        <v>102</v>
      </c>
      <c r="D2459" s="8" t="s">
        <v>17</v>
      </c>
      <c r="E2459" s="7" t="s">
        <v>76</v>
      </c>
      <c r="F2459" s="7" t="s">
        <v>84</v>
      </c>
      <c r="G2459" s="7">
        <v>50000</v>
      </c>
      <c r="H2459" s="7">
        <f t="shared" si="727"/>
        <v>47045</v>
      </c>
      <c r="I2459" s="7">
        <f t="shared" si="728"/>
        <v>1435</v>
      </c>
      <c r="J2459" s="7">
        <f t="shared" si="729"/>
        <v>3549.9999999999995</v>
      </c>
      <c r="K2459" s="7">
        <f t="shared" si="730"/>
        <v>550</v>
      </c>
      <c r="L2459" s="7">
        <f t="shared" si="731"/>
        <v>1520</v>
      </c>
      <c r="M2459" s="7">
        <f t="shared" si="732"/>
        <v>3545.0000000000005</v>
      </c>
      <c r="N2459" s="7">
        <v>0</v>
      </c>
      <c r="O2459" s="7">
        <f t="shared" si="733"/>
        <v>10600</v>
      </c>
      <c r="P2459" s="7">
        <v>25</v>
      </c>
      <c r="Q2459" s="7">
        <v>2467.5300000000002</v>
      </c>
      <c r="R2459" s="7">
        <v>980.01</v>
      </c>
      <c r="S2459" s="7">
        <v>0</v>
      </c>
      <c r="T2459" s="7">
        <v>100</v>
      </c>
      <c r="U2459" s="7">
        <f t="shared" si="734"/>
        <v>1853.9998749999997</v>
      </c>
      <c r="V2459" s="7">
        <f t="shared" si="735"/>
        <v>5426.5398749999995</v>
      </c>
      <c r="W2459" s="7">
        <f t="shared" si="736"/>
        <v>2955</v>
      </c>
      <c r="X2459" s="7">
        <f t="shared" si="739"/>
        <v>7095</v>
      </c>
      <c r="Y2459" s="7">
        <f t="shared" si="738"/>
        <v>41618.460124999998</v>
      </c>
      <c r="Z2459" s="7" t="s">
        <v>623</v>
      </c>
      <c r="AA2459" s="7">
        <v>2022</v>
      </c>
      <c r="AB2459" s="7">
        <v>0</v>
      </c>
    </row>
    <row r="2460" spans="1:28" x14ac:dyDescent="0.25">
      <c r="A2460" s="7">
        <v>45</v>
      </c>
      <c r="B2460" s="7" t="s">
        <v>154</v>
      </c>
      <c r="C2460" s="7" t="s">
        <v>103</v>
      </c>
      <c r="D2460" s="7" t="s">
        <v>6</v>
      </c>
      <c r="E2460" s="7" t="s">
        <v>83</v>
      </c>
      <c r="F2460" s="7" t="s">
        <v>84</v>
      </c>
      <c r="G2460" s="7">
        <v>33875</v>
      </c>
      <c r="H2460" s="7">
        <f t="shared" si="727"/>
        <v>31872.987499999999</v>
      </c>
      <c r="I2460" s="7">
        <f t="shared" si="728"/>
        <v>972.21249999999998</v>
      </c>
      <c r="J2460" s="7">
        <f t="shared" si="729"/>
        <v>2405.125</v>
      </c>
      <c r="K2460" s="7">
        <f t="shared" si="730"/>
        <v>372.62500000000006</v>
      </c>
      <c r="L2460" s="7">
        <f t="shared" si="731"/>
        <v>1029.8</v>
      </c>
      <c r="M2460" s="7">
        <f t="shared" si="732"/>
        <v>2401.7375000000002</v>
      </c>
      <c r="N2460" s="7">
        <v>0</v>
      </c>
      <c r="O2460" s="7">
        <f t="shared" si="733"/>
        <v>7181.5</v>
      </c>
      <c r="P2460" s="7">
        <v>25</v>
      </c>
      <c r="Q2460" s="7">
        <v>0</v>
      </c>
      <c r="R2460" s="7">
        <v>0</v>
      </c>
      <c r="S2460" s="7">
        <v>0</v>
      </c>
      <c r="T2460" s="7">
        <v>100</v>
      </c>
      <c r="U2460" s="7">
        <f t="shared" si="734"/>
        <v>0</v>
      </c>
      <c r="V2460" s="7">
        <f t="shared" si="735"/>
        <v>125</v>
      </c>
      <c r="W2460" s="7">
        <f t="shared" si="736"/>
        <v>2002.0124999999998</v>
      </c>
      <c r="X2460" s="7">
        <f t="shared" si="739"/>
        <v>4806.8625000000002</v>
      </c>
      <c r="Y2460" s="7">
        <f t="shared" si="738"/>
        <v>31747.987499999999</v>
      </c>
      <c r="Z2460" s="7" t="s">
        <v>623</v>
      </c>
      <c r="AA2460" s="7">
        <v>2022</v>
      </c>
      <c r="AB2460" s="7">
        <v>0</v>
      </c>
    </row>
    <row r="2461" spans="1:28" x14ac:dyDescent="0.25">
      <c r="A2461" s="7">
        <v>46</v>
      </c>
      <c r="B2461" s="7" t="s">
        <v>155</v>
      </c>
      <c r="C2461" s="7" t="s">
        <v>103</v>
      </c>
      <c r="D2461" s="8" t="s">
        <v>14</v>
      </c>
      <c r="E2461" s="7" t="s">
        <v>72</v>
      </c>
      <c r="F2461" s="7" t="s">
        <v>84</v>
      </c>
      <c r="G2461" s="7">
        <v>40000</v>
      </c>
      <c r="H2461" s="7">
        <f t="shared" si="727"/>
        <v>37636</v>
      </c>
      <c r="I2461" s="7">
        <f t="shared" si="728"/>
        <v>1148</v>
      </c>
      <c r="J2461" s="7">
        <f t="shared" si="729"/>
        <v>2839.9999999999995</v>
      </c>
      <c r="K2461" s="7">
        <f t="shared" si="730"/>
        <v>440.00000000000006</v>
      </c>
      <c r="L2461" s="7">
        <f t="shared" si="731"/>
        <v>1216</v>
      </c>
      <c r="M2461" s="7">
        <f t="shared" si="732"/>
        <v>2836</v>
      </c>
      <c r="N2461" s="7">
        <v>0</v>
      </c>
      <c r="O2461" s="7">
        <f t="shared" si="733"/>
        <v>8480</v>
      </c>
      <c r="P2461" s="7">
        <v>25</v>
      </c>
      <c r="Q2461" s="7">
        <v>7189.37</v>
      </c>
      <c r="R2461" s="7">
        <v>840.01</v>
      </c>
      <c r="S2461" s="7">
        <v>0</v>
      </c>
      <c r="T2461" s="7">
        <v>100</v>
      </c>
      <c r="U2461" s="7">
        <f t="shared" si="734"/>
        <v>442.64987499999984</v>
      </c>
      <c r="V2461" s="7">
        <f t="shared" si="735"/>
        <v>8597.0298750000002</v>
      </c>
      <c r="W2461" s="7">
        <f t="shared" si="736"/>
        <v>2364</v>
      </c>
      <c r="X2461" s="7">
        <f t="shared" si="739"/>
        <v>5676</v>
      </c>
      <c r="Y2461" s="7">
        <f t="shared" si="738"/>
        <v>29038.970125</v>
      </c>
      <c r="Z2461" s="7" t="s">
        <v>623</v>
      </c>
      <c r="AA2461" s="7">
        <v>2022</v>
      </c>
      <c r="AB2461" s="7">
        <v>0</v>
      </c>
    </row>
    <row r="2462" spans="1:28" x14ac:dyDescent="0.25">
      <c r="A2462" s="7">
        <v>47</v>
      </c>
      <c r="B2462" s="7" t="s">
        <v>156</v>
      </c>
      <c r="C2462" s="7" t="s">
        <v>102</v>
      </c>
      <c r="D2462" s="8" t="s">
        <v>19</v>
      </c>
      <c r="E2462" s="7" t="s">
        <v>73</v>
      </c>
      <c r="F2462" s="7" t="s">
        <v>84</v>
      </c>
      <c r="G2462" s="7">
        <v>40000</v>
      </c>
      <c r="H2462" s="7">
        <f t="shared" si="727"/>
        <v>36285.879999999997</v>
      </c>
      <c r="I2462" s="7">
        <f t="shared" si="728"/>
        <v>1148</v>
      </c>
      <c r="J2462" s="7">
        <f t="shared" si="729"/>
        <v>2839.9999999999995</v>
      </c>
      <c r="K2462" s="7">
        <f t="shared" si="730"/>
        <v>440.00000000000006</v>
      </c>
      <c r="L2462" s="7">
        <f t="shared" si="731"/>
        <v>1216</v>
      </c>
      <c r="M2462" s="7">
        <f t="shared" si="732"/>
        <v>2836</v>
      </c>
      <c r="N2462" s="7">
        <v>1350.12</v>
      </c>
      <c r="O2462" s="7">
        <f t="shared" si="733"/>
        <v>9830.119999999999</v>
      </c>
      <c r="P2462" s="7">
        <v>25</v>
      </c>
      <c r="Q2462" s="7">
        <v>1500</v>
      </c>
      <c r="R2462" s="7">
        <v>70</v>
      </c>
      <c r="S2462" s="7">
        <v>0</v>
      </c>
      <c r="T2462" s="7">
        <v>100</v>
      </c>
      <c r="U2462" s="7">
        <f t="shared" si="734"/>
        <v>240.13187499999913</v>
      </c>
      <c r="V2462" s="7">
        <f t="shared" si="735"/>
        <v>1935.1318749999991</v>
      </c>
      <c r="W2462" s="7">
        <f t="shared" si="736"/>
        <v>3714.12</v>
      </c>
      <c r="X2462" s="7">
        <f t="shared" si="739"/>
        <v>5676</v>
      </c>
      <c r="Y2462" s="7">
        <f t="shared" si="738"/>
        <v>34350.748124999998</v>
      </c>
      <c r="Z2462" s="7" t="s">
        <v>623</v>
      </c>
      <c r="AA2462" s="7">
        <v>2022</v>
      </c>
      <c r="AB2462" s="7">
        <v>0</v>
      </c>
    </row>
    <row r="2463" spans="1:28" x14ac:dyDescent="0.25">
      <c r="A2463" s="7">
        <v>48</v>
      </c>
      <c r="B2463" s="7" t="s">
        <v>157</v>
      </c>
      <c r="C2463" s="7" t="s">
        <v>102</v>
      </c>
      <c r="D2463" s="8" t="s">
        <v>10</v>
      </c>
      <c r="E2463" s="7" t="s">
        <v>46</v>
      </c>
      <c r="F2463" s="7" t="s">
        <v>84</v>
      </c>
      <c r="G2463" s="7">
        <v>45000</v>
      </c>
      <c r="H2463" s="7">
        <f t="shared" si="727"/>
        <v>42340.5</v>
      </c>
      <c r="I2463" s="7">
        <f t="shared" si="728"/>
        <v>1291.5</v>
      </c>
      <c r="J2463" s="7">
        <f t="shared" si="729"/>
        <v>3194.9999999999995</v>
      </c>
      <c r="K2463" s="7">
        <f t="shared" si="730"/>
        <v>495.00000000000006</v>
      </c>
      <c r="L2463" s="7">
        <f t="shared" si="731"/>
        <v>1368</v>
      </c>
      <c r="M2463" s="7">
        <f t="shared" si="732"/>
        <v>3190.5</v>
      </c>
      <c r="N2463" s="7">
        <f>+N2495*2</f>
        <v>0</v>
      </c>
      <c r="O2463" s="7">
        <f t="shared" si="733"/>
        <v>9540</v>
      </c>
      <c r="P2463" s="7">
        <v>25</v>
      </c>
      <c r="Q2463" s="7">
        <v>5742.03</v>
      </c>
      <c r="R2463" s="7">
        <v>980.01</v>
      </c>
      <c r="S2463" s="7">
        <v>0</v>
      </c>
      <c r="T2463" s="7">
        <v>100</v>
      </c>
      <c r="U2463" s="7">
        <f t="shared" si="734"/>
        <v>1148.3248749999998</v>
      </c>
      <c r="V2463" s="7">
        <f t="shared" si="735"/>
        <v>7995.3648749999993</v>
      </c>
      <c r="W2463" s="7">
        <f t="shared" si="736"/>
        <v>2659.5</v>
      </c>
      <c r="X2463" s="7">
        <f t="shared" si="739"/>
        <v>6385.5</v>
      </c>
      <c r="Y2463" s="7">
        <f t="shared" si="738"/>
        <v>34345.135125000001</v>
      </c>
      <c r="Z2463" s="7" t="s">
        <v>623</v>
      </c>
      <c r="AA2463" s="7">
        <v>2022</v>
      </c>
      <c r="AB2463" s="7">
        <v>0</v>
      </c>
    </row>
    <row r="2464" spans="1:28" x14ac:dyDescent="0.25">
      <c r="A2464" s="7">
        <v>49</v>
      </c>
      <c r="B2464" s="7" t="s">
        <v>158</v>
      </c>
      <c r="C2464" s="7" t="s">
        <v>102</v>
      </c>
      <c r="D2464" s="8" t="s">
        <v>12</v>
      </c>
      <c r="E2464" s="7" t="s">
        <v>46</v>
      </c>
      <c r="F2464" s="7" t="s">
        <v>84</v>
      </c>
      <c r="G2464" s="7">
        <v>32000</v>
      </c>
      <c r="H2464" s="7">
        <f t="shared" si="727"/>
        <v>30108.799999999999</v>
      </c>
      <c r="I2464" s="7">
        <f t="shared" si="728"/>
        <v>918.4</v>
      </c>
      <c r="J2464" s="7">
        <f t="shared" si="729"/>
        <v>2272</v>
      </c>
      <c r="K2464" s="7">
        <f t="shared" si="730"/>
        <v>352.00000000000006</v>
      </c>
      <c r="L2464" s="7">
        <f t="shared" si="731"/>
        <v>972.8</v>
      </c>
      <c r="M2464" s="7">
        <f t="shared" si="732"/>
        <v>2268.8000000000002</v>
      </c>
      <c r="N2464" s="7">
        <v>0</v>
      </c>
      <c r="O2464" s="7">
        <f t="shared" si="733"/>
        <v>6784</v>
      </c>
      <c r="P2464" s="7">
        <v>25</v>
      </c>
      <c r="Q2464" s="7">
        <v>0</v>
      </c>
      <c r="R2464" s="7">
        <v>0</v>
      </c>
      <c r="S2464" s="7">
        <v>0</v>
      </c>
      <c r="T2464" s="7">
        <v>100</v>
      </c>
      <c r="U2464" s="7">
        <f t="shared" si="734"/>
        <v>0</v>
      </c>
      <c r="V2464" s="7">
        <f t="shared" si="735"/>
        <v>125</v>
      </c>
      <c r="W2464" s="7">
        <f t="shared" si="736"/>
        <v>1891.1999999999998</v>
      </c>
      <c r="X2464" s="7">
        <f t="shared" si="739"/>
        <v>4540.8</v>
      </c>
      <c r="Y2464" s="7">
        <f t="shared" si="738"/>
        <v>29983.8</v>
      </c>
      <c r="Z2464" s="7" t="s">
        <v>623</v>
      </c>
      <c r="AA2464" s="7">
        <v>2022</v>
      </c>
      <c r="AB2464" s="7">
        <v>0</v>
      </c>
    </row>
    <row r="2465" spans="1:28" x14ac:dyDescent="0.25">
      <c r="A2465" s="7">
        <v>50</v>
      </c>
      <c r="B2465" s="7" t="s">
        <v>159</v>
      </c>
      <c r="C2465" s="7" t="s">
        <v>103</v>
      </c>
      <c r="D2465" s="8" t="s">
        <v>21</v>
      </c>
      <c r="E2465" s="7" t="s">
        <v>68</v>
      </c>
      <c r="F2465" s="7" t="s">
        <v>84</v>
      </c>
      <c r="G2465" s="7">
        <v>46000</v>
      </c>
      <c r="H2465" s="7">
        <f t="shared" si="727"/>
        <v>41931.279999999999</v>
      </c>
      <c r="I2465" s="7">
        <f t="shared" si="728"/>
        <v>1320.2</v>
      </c>
      <c r="J2465" s="7">
        <f t="shared" si="729"/>
        <v>3265.9999999999995</v>
      </c>
      <c r="K2465" s="7">
        <f t="shared" si="730"/>
        <v>506.00000000000006</v>
      </c>
      <c r="L2465" s="7">
        <f t="shared" si="731"/>
        <v>1398.4</v>
      </c>
      <c r="M2465" s="7">
        <f t="shared" si="732"/>
        <v>3261.4</v>
      </c>
      <c r="N2465" s="7">
        <v>1350.12</v>
      </c>
      <c r="O2465" s="7">
        <f t="shared" si="733"/>
        <v>11102.119999999999</v>
      </c>
      <c r="P2465" s="7">
        <v>25</v>
      </c>
      <c r="Q2465" s="7">
        <v>2042.65</v>
      </c>
      <c r="R2465" s="7">
        <v>840.01</v>
      </c>
      <c r="S2465" s="7">
        <v>0</v>
      </c>
      <c r="T2465" s="7">
        <v>100</v>
      </c>
      <c r="U2465" s="7">
        <f t="shared" si="734"/>
        <v>1086.9418749999998</v>
      </c>
      <c r="V2465" s="7">
        <f t="shared" si="735"/>
        <v>4094.6018749999994</v>
      </c>
      <c r="W2465" s="7">
        <f t="shared" si="736"/>
        <v>4068.7200000000003</v>
      </c>
      <c r="X2465" s="7">
        <f t="shared" si="739"/>
        <v>6527.4</v>
      </c>
      <c r="Y2465" s="7">
        <f t="shared" si="738"/>
        <v>37836.678124999999</v>
      </c>
      <c r="Z2465" s="7" t="s">
        <v>623</v>
      </c>
      <c r="AA2465" s="7">
        <v>2022</v>
      </c>
      <c r="AB2465" s="7">
        <v>0</v>
      </c>
    </row>
    <row r="2466" spans="1:28" x14ac:dyDescent="0.25">
      <c r="A2466" s="7">
        <v>51</v>
      </c>
      <c r="B2466" s="7" t="s">
        <v>160</v>
      </c>
      <c r="C2466" s="7" t="s">
        <v>102</v>
      </c>
      <c r="D2466" s="8" t="s">
        <v>4</v>
      </c>
      <c r="E2466" s="7" t="s">
        <v>93</v>
      </c>
      <c r="F2466" s="7" t="s">
        <v>84</v>
      </c>
      <c r="G2466" s="7">
        <v>31500</v>
      </c>
      <c r="H2466" s="7">
        <f t="shared" si="727"/>
        <v>28288.23</v>
      </c>
      <c r="I2466" s="7">
        <f t="shared" si="728"/>
        <v>904.05</v>
      </c>
      <c r="J2466" s="7">
        <f t="shared" si="729"/>
        <v>2236.5</v>
      </c>
      <c r="K2466" s="7">
        <f t="shared" si="730"/>
        <v>346.50000000000006</v>
      </c>
      <c r="L2466" s="7">
        <f t="shared" si="731"/>
        <v>957.6</v>
      </c>
      <c r="M2466" s="7">
        <f t="shared" si="732"/>
        <v>2233.3500000000004</v>
      </c>
      <c r="N2466" s="7">
        <v>1350.12</v>
      </c>
      <c r="O2466" s="7">
        <f t="shared" si="733"/>
        <v>8028.1200000000008</v>
      </c>
      <c r="P2466" s="7">
        <v>25</v>
      </c>
      <c r="Q2466" s="7">
        <v>6104.46</v>
      </c>
      <c r="R2466" s="7">
        <v>140</v>
      </c>
      <c r="S2466" s="7">
        <v>635</v>
      </c>
      <c r="T2466" s="7">
        <v>100</v>
      </c>
      <c r="U2466" s="7">
        <f t="shared" si="734"/>
        <v>0</v>
      </c>
      <c r="V2466" s="7">
        <f t="shared" si="735"/>
        <v>7004.46</v>
      </c>
      <c r="W2466" s="7">
        <f t="shared" si="736"/>
        <v>3211.77</v>
      </c>
      <c r="X2466" s="7">
        <f t="shared" si="739"/>
        <v>4469.8500000000004</v>
      </c>
      <c r="Y2466" s="7">
        <f t="shared" si="738"/>
        <v>21283.77</v>
      </c>
      <c r="Z2466" s="7" t="s">
        <v>623</v>
      </c>
      <c r="AA2466" s="7">
        <v>2022</v>
      </c>
      <c r="AB2466" s="7">
        <v>0</v>
      </c>
    </row>
    <row r="2467" spans="1:28" x14ac:dyDescent="0.25">
      <c r="A2467" s="7">
        <v>52</v>
      </c>
      <c r="B2467" s="7" t="s">
        <v>189</v>
      </c>
      <c r="C2467" s="7" t="s">
        <v>102</v>
      </c>
      <c r="D2467" s="8" t="s">
        <v>7</v>
      </c>
      <c r="E2467" s="7" t="s">
        <v>75</v>
      </c>
      <c r="F2467" s="7" t="s">
        <v>99</v>
      </c>
      <c r="G2467" s="7">
        <v>65000</v>
      </c>
      <c r="H2467" s="7">
        <f>+G2467-(I2467+L2467+N2467)</f>
        <v>61158.5</v>
      </c>
      <c r="I2467" s="7">
        <f>IF(G2467&lt;=312000,G2467*2.87%,8954.4)</f>
        <v>1865.5</v>
      </c>
      <c r="J2467" s="7">
        <f>IF(G2467&lt;=312000,G2467*7.1%,22152)</f>
        <v>4615</v>
      </c>
      <c r="K2467" s="7">
        <f>IF(G2467&lt;=62400,G2467*1.1%,686.4)</f>
        <v>686.4</v>
      </c>
      <c r="L2467" s="7">
        <f>IF(G2467&lt;=156000,G2467*3.04%,4742.4)</f>
        <v>1976</v>
      </c>
      <c r="M2467" s="7">
        <f>IF(G2467&lt;=156000,G2467*7.09%,11060.4)</f>
        <v>4608.5</v>
      </c>
      <c r="N2467" s="7">
        <v>0</v>
      </c>
      <c r="O2467" s="7">
        <f>+I2467+J2467+K2467+L2467+M2467+N2467</f>
        <v>13751.4</v>
      </c>
      <c r="P2467" s="7">
        <v>25</v>
      </c>
      <c r="Q2467" s="7">
        <v>7139.91</v>
      </c>
      <c r="R2467" s="7">
        <v>70</v>
      </c>
      <c r="S2467" s="7">
        <v>635</v>
      </c>
      <c r="T2467" s="7">
        <v>100</v>
      </c>
      <c r="U2467" s="7">
        <f>IF((H2467*12)&gt;867123.01,(79776+(((H2467*12)-867123.01)*0.25))/12,IF((H2467*12)&gt;624329.01,(31216+(((H2467*12)-624329.01)*0.2))/12,IF((H2467*12)&gt;416220.01,(((H2467*12)-416220.01)*0.15)/12,0)))</f>
        <v>4427.5498333333335</v>
      </c>
      <c r="V2467" s="7">
        <f>P2467+Q2467+R2467+S2467+T2467+U2467</f>
        <v>12397.459833333334</v>
      </c>
      <c r="W2467" s="7">
        <f>+I2467+L2467+N2467</f>
        <v>3841.5</v>
      </c>
      <c r="X2467" s="7">
        <f>+J2467+M2467</f>
        <v>9223.5</v>
      </c>
      <c r="Y2467" s="7">
        <f>+G2467-(V2467+W2467)</f>
        <v>48761.040166666666</v>
      </c>
      <c r="Z2467" s="7" t="s">
        <v>623</v>
      </c>
      <c r="AA2467" s="7">
        <v>2022</v>
      </c>
      <c r="AB2467" s="7">
        <v>0</v>
      </c>
    </row>
    <row r="2468" spans="1:28" x14ac:dyDescent="0.25">
      <c r="A2468" s="7">
        <v>53</v>
      </c>
      <c r="B2468" s="7" t="s">
        <v>161</v>
      </c>
      <c r="C2468" s="7" t="s">
        <v>102</v>
      </c>
      <c r="D2468" s="7" t="s">
        <v>20</v>
      </c>
      <c r="E2468" s="7" t="s">
        <v>62</v>
      </c>
      <c r="F2468" s="7" t="s">
        <v>99</v>
      </c>
      <c r="G2468" s="7">
        <v>110000</v>
      </c>
      <c r="H2468" s="7">
        <f t="shared" si="727"/>
        <v>103499</v>
      </c>
      <c r="I2468" s="7">
        <f t="shared" si="728"/>
        <v>3157</v>
      </c>
      <c r="J2468" s="7">
        <f t="shared" si="729"/>
        <v>7809.9999999999991</v>
      </c>
      <c r="K2468" s="7">
        <f t="shared" si="730"/>
        <v>686.4</v>
      </c>
      <c r="L2468" s="7">
        <f t="shared" si="731"/>
        <v>3344</v>
      </c>
      <c r="M2468" s="7">
        <f t="shared" si="732"/>
        <v>7799.0000000000009</v>
      </c>
      <c r="N2468" s="7">
        <v>0</v>
      </c>
      <c r="O2468" s="7">
        <f t="shared" si="733"/>
        <v>22796.400000000001</v>
      </c>
      <c r="P2468" s="7">
        <v>25</v>
      </c>
      <c r="Q2468" s="7">
        <v>0</v>
      </c>
      <c r="R2468" s="7">
        <v>0</v>
      </c>
      <c r="S2468" s="7">
        <v>0</v>
      </c>
      <c r="T2468" s="7">
        <v>100</v>
      </c>
      <c r="U2468" s="7">
        <f t="shared" si="734"/>
        <v>14457.687291666667</v>
      </c>
      <c r="V2468" s="7">
        <f t="shared" si="735"/>
        <v>14582.687291666667</v>
      </c>
      <c r="W2468" s="7">
        <f t="shared" si="736"/>
        <v>6501</v>
      </c>
      <c r="X2468" s="7">
        <f t="shared" si="739"/>
        <v>15609</v>
      </c>
      <c r="Y2468" s="7">
        <f t="shared" si="738"/>
        <v>88916.312708333338</v>
      </c>
      <c r="Z2468" s="7" t="s">
        <v>623</v>
      </c>
      <c r="AA2468" s="7">
        <v>2022</v>
      </c>
      <c r="AB2468" s="7">
        <v>0</v>
      </c>
    </row>
    <row r="2469" spans="1:28" x14ac:dyDescent="0.25">
      <c r="A2469" s="7">
        <v>54</v>
      </c>
      <c r="B2469" s="7" t="s">
        <v>162</v>
      </c>
      <c r="C2469" s="7" t="s">
        <v>102</v>
      </c>
      <c r="D2469" s="7" t="s">
        <v>15</v>
      </c>
      <c r="E2469" s="7" t="s">
        <v>92</v>
      </c>
      <c r="F2469" s="7" t="s">
        <v>99</v>
      </c>
      <c r="G2469" s="7">
        <v>55000</v>
      </c>
      <c r="H2469" s="7">
        <f t="shared" si="727"/>
        <v>51749.5</v>
      </c>
      <c r="I2469" s="7">
        <f t="shared" si="728"/>
        <v>1578.5</v>
      </c>
      <c r="J2469" s="7">
        <f t="shared" si="729"/>
        <v>3904.9999999999995</v>
      </c>
      <c r="K2469" s="7">
        <f t="shared" si="730"/>
        <v>605.00000000000011</v>
      </c>
      <c r="L2469" s="7">
        <f t="shared" si="731"/>
        <v>1672</v>
      </c>
      <c r="M2469" s="7">
        <f t="shared" si="732"/>
        <v>3899.5000000000005</v>
      </c>
      <c r="N2469" s="7">
        <f>+N2449*3</f>
        <v>0</v>
      </c>
      <c r="O2469" s="7">
        <f t="shared" si="733"/>
        <v>11660</v>
      </c>
      <c r="P2469" s="7">
        <v>25</v>
      </c>
      <c r="Q2469" s="7">
        <v>0</v>
      </c>
      <c r="R2469" s="7">
        <v>0</v>
      </c>
      <c r="S2469" s="7">
        <v>0</v>
      </c>
      <c r="T2469" s="7">
        <v>100</v>
      </c>
      <c r="U2469" s="7">
        <f t="shared" si="734"/>
        <v>2559.6748749999997</v>
      </c>
      <c r="V2469" s="7">
        <f t="shared" si="735"/>
        <v>2684.6748749999997</v>
      </c>
      <c r="W2469" s="7">
        <f t="shared" si="736"/>
        <v>3250.5</v>
      </c>
      <c r="X2469" s="7">
        <f t="shared" si="739"/>
        <v>7804.5</v>
      </c>
      <c r="Y2469" s="7">
        <f t="shared" si="738"/>
        <v>49064.825125000003</v>
      </c>
      <c r="Z2469" s="7" t="s">
        <v>623</v>
      </c>
      <c r="AA2469" s="7">
        <v>2022</v>
      </c>
      <c r="AB2469" s="7">
        <v>0</v>
      </c>
    </row>
    <row r="2470" spans="1:28" x14ac:dyDescent="0.25">
      <c r="A2470" s="7">
        <v>55</v>
      </c>
      <c r="B2470" s="7" t="s">
        <v>163</v>
      </c>
      <c r="C2470" s="7" t="s">
        <v>102</v>
      </c>
      <c r="D2470" s="7" t="s">
        <v>7</v>
      </c>
      <c r="E2470" s="7" t="s">
        <v>30</v>
      </c>
      <c r="F2470" s="7" t="s">
        <v>99</v>
      </c>
      <c r="G2470" s="7">
        <v>150000</v>
      </c>
      <c r="H2470" s="7">
        <f t="shared" si="727"/>
        <v>141135</v>
      </c>
      <c r="I2470" s="7">
        <f t="shared" si="728"/>
        <v>4305</v>
      </c>
      <c r="J2470" s="7">
        <f t="shared" si="729"/>
        <v>10649.999999999998</v>
      </c>
      <c r="K2470" s="7">
        <f t="shared" si="730"/>
        <v>686.4</v>
      </c>
      <c r="L2470" s="7">
        <f t="shared" si="731"/>
        <v>4560</v>
      </c>
      <c r="M2470" s="7">
        <f t="shared" si="732"/>
        <v>10635</v>
      </c>
      <c r="N2470" s="7">
        <v>0</v>
      </c>
      <c r="O2470" s="7">
        <f t="shared" si="733"/>
        <v>30836.399999999998</v>
      </c>
      <c r="P2470" s="7">
        <v>25</v>
      </c>
      <c r="Q2470" s="7">
        <v>0</v>
      </c>
      <c r="R2470" s="7">
        <v>0</v>
      </c>
      <c r="S2470" s="7">
        <v>0</v>
      </c>
      <c r="T2470" s="7">
        <v>100</v>
      </c>
      <c r="U2470" s="7">
        <f t="shared" si="734"/>
        <v>23866.687291666665</v>
      </c>
      <c r="V2470" s="7">
        <f t="shared" si="735"/>
        <v>23991.687291666665</v>
      </c>
      <c r="W2470" s="7">
        <f t="shared" si="736"/>
        <v>8865</v>
      </c>
      <c r="X2470" s="7">
        <f t="shared" si="739"/>
        <v>21285</v>
      </c>
      <c r="Y2470" s="7">
        <f t="shared" si="738"/>
        <v>117143.31270833334</v>
      </c>
      <c r="Z2470" s="7" t="s">
        <v>623</v>
      </c>
      <c r="AA2470" s="7">
        <v>2022</v>
      </c>
      <c r="AB2470" s="7">
        <v>0</v>
      </c>
    </row>
    <row r="2471" spans="1:28" x14ac:dyDescent="0.25">
      <c r="A2471" s="7">
        <v>56</v>
      </c>
      <c r="B2471" s="7" t="s">
        <v>164</v>
      </c>
      <c r="C2471" s="7" t="s">
        <v>102</v>
      </c>
      <c r="D2471" s="8" t="s">
        <v>7</v>
      </c>
      <c r="E2471" s="7" t="s">
        <v>30</v>
      </c>
      <c r="F2471" s="7" t="s">
        <v>99</v>
      </c>
      <c r="G2471" s="7">
        <v>80000</v>
      </c>
      <c r="H2471" s="7">
        <f t="shared" si="727"/>
        <v>73921.88</v>
      </c>
      <c r="I2471" s="7">
        <f t="shared" si="728"/>
        <v>2296</v>
      </c>
      <c r="J2471" s="7">
        <f t="shared" si="729"/>
        <v>5679.9999999999991</v>
      </c>
      <c r="K2471" s="7">
        <f t="shared" si="730"/>
        <v>686.4</v>
      </c>
      <c r="L2471" s="7">
        <f t="shared" si="731"/>
        <v>2432</v>
      </c>
      <c r="M2471" s="7">
        <f t="shared" si="732"/>
        <v>5672</v>
      </c>
      <c r="N2471" s="7">
        <v>1350.12</v>
      </c>
      <c r="O2471" s="7">
        <f t="shared" si="733"/>
        <v>18116.52</v>
      </c>
      <c r="P2471" s="7">
        <v>25</v>
      </c>
      <c r="Q2471" s="7">
        <v>0</v>
      </c>
      <c r="R2471" s="7">
        <v>0</v>
      </c>
      <c r="S2471" s="7">
        <v>0</v>
      </c>
      <c r="T2471" s="7">
        <v>100</v>
      </c>
      <c r="U2471" s="7">
        <f t="shared" si="734"/>
        <v>7063.4072916666673</v>
      </c>
      <c r="V2471" s="7">
        <f t="shared" si="735"/>
        <v>7188.4072916666673</v>
      </c>
      <c r="W2471" s="7">
        <f t="shared" si="736"/>
        <v>6078.12</v>
      </c>
      <c r="X2471" s="7">
        <f t="shared" si="739"/>
        <v>11352</v>
      </c>
      <c r="Y2471" s="7">
        <f t="shared" si="738"/>
        <v>66733.472708333327</v>
      </c>
      <c r="Z2471" s="7" t="s">
        <v>623</v>
      </c>
      <c r="AA2471" s="7">
        <v>2022</v>
      </c>
      <c r="AB2471" s="7">
        <v>0</v>
      </c>
    </row>
    <row r="2472" spans="1:28" x14ac:dyDescent="0.25">
      <c r="A2472" s="7">
        <v>57</v>
      </c>
      <c r="B2472" s="7" t="s">
        <v>166</v>
      </c>
      <c r="C2472" s="7" t="s">
        <v>102</v>
      </c>
      <c r="D2472" s="8" t="s">
        <v>94</v>
      </c>
      <c r="E2472" s="7" t="s">
        <v>36</v>
      </c>
      <c r="F2472" s="7" t="s">
        <v>100</v>
      </c>
      <c r="G2472" s="7">
        <v>30000</v>
      </c>
      <c r="H2472" s="7">
        <f t="shared" si="727"/>
        <v>28227</v>
      </c>
      <c r="I2472" s="7">
        <f t="shared" si="728"/>
        <v>861</v>
      </c>
      <c r="J2472" s="7">
        <f t="shared" si="729"/>
        <v>2130</v>
      </c>
      <c r="K2472" s="7">
        <f t="shared" si="730"/>
        <v>330.00000000000006</v>
      </c>
      <c r="L2472" s="7">
        <f t="shared" si="731"/>
        <v>912</v>
      </c>
      <c r="M2472" s="7">
        <f t="shared" si="732"/>
        <v>2127</v>
      </c>
      <c r="N2472" s="7">
        <v>0</v>
      </c>
      <c r="O2472" s="7">
        <f t="shared" si="733"/>
        <v>6360</v>
      </c>
      <c r="P2472" s="7">
        <v>25</v>
      </c>
      <c r="Q2472" s="7">
        <v>0</v>
      </c>
      <c r="R2472" s="7">
        <v>0</v>
      </c>
      <c r="S2472" s="7">
        <v>0</v>
      </c>
      <c r="T2472" s="7">
        <v>100</v>
      </c>
      <c r="U2472" s="7">
        <f t="shared" si="734"/>
        <v>0</v>
      </c>
      <c r="V2472" s="7">
        <f t="shared" si="735"/>
        <v>125</v>
      </c>
      <c r="W2472" s="7">
        <f t="shared" si="736"/>
        <v>1773</v>
      </c>
      <c r="X2472" s="7">
        <f t="shared" si="739"/>
        <v>4257</v>
      </c>
      <c r="Y2472" s="7">
        <f t="shared" si="738"/>
        <v>28102</v>
      </c>
      <c r="Z2472" s="7" t="s">
        <v>623</v>
      </c>
      <c r="AA2472" s="7">
        <v>2022</v>
      </c>
      <c r="AB2472" s="7">
        <v>0</v>
      </c>
    </row>
    <row r="2473" spans="1:28" x14ac:dyDescent="0.25">
      <c r="A2473" s="7">
        <v>58</v>
      </c>
      <c r="B2473" s="7" t="s">
        <v>167</v>
      </c>
      <c r="C2473" s="7" t="s">
        <v>102</v>
      </c>
      <c r="D2473" s="8" t="s">
        <v>6</v>
      </c>
      <c r="E2473" s="8" t="s">
        <v>36</v>
      </c>
      <c r="F2473" s="7" t="s">
        <v>100</v>
      </c>
      <c r="G2473" s="7">
        <v>26000</v>
      </c>
      <c r="H2473" s="7">
        <f t="shared" si="727"/>
        <v>24463.4</v>
      </c>
      <c r="I2473" s="7">
        <f t="shared" si="728"/>
        <v>746.2</v>
      </c>
      <c r="J2473" s="7">
        <f t="shared" si="729"/>
        <v>1845.9999999999998</v>
      </c>
      <c r="K2473" s="7">
        <f t="shared" si="730"/>
        <v>286.00000000000006</v>
      </c>
      <c r="L2473" s="7">
        <f t="shared" si="731"/>
        <v>790.4</v>
      </c>
      <c r="M2473" s="7">
        <f t="shared" si="732"/>
        <v>1843.4</v>
      </c>
      <c r="N2473" s="7">
        <v>0</v>
      </c>
      <c r="O2473" s="7">
        <f t="shared" si="733"/>
        <v>5512</v>
      </c>
      <c r="P2473" s="7">
        <v>25</v>
      </c>
      <c r="Q2473" s="7">
        <v>0</v>
      </c>
      <c r="R2473" s="7">
        <v>0</v>
      </c>
      <c r="S2473" s="7">
        <v>0</v>
      </c>
      <c r="T2473" s="7">
        <v>100</v>
      </c>
      <c r="U2473" s="7">
        <f t="shared" si="734"/>
        <v>0</v>
      </c>
      <c r="V2473" s="7">
        <f t="shared" si="735"/>
        <v>125</v>
      </c>
      <c r="W2473" s="7">
        <f t="shared" si="736"/>
        <v>1536.6</v>
      </c>
      <c r="X2473" s="7">
        <f t="shared" si="739"/>
        <v>3689.3999999999996</v>
      </c>
      <c r="Y2473" s="7">
        <f t="shared" si="738"/>
        <v>24338.400000000001</v>
      </c>
      <c r="Z2473" s="7" t="s">
        <v>623</v>
      </c>
      <c r="AA2473" s="7">
        <v>2022</v>
      </c>
      <c r="AB2473" s="7">
        <v>0</v>
      </c>
    </row>
    <row r="2474" spans="1:28" x14ac:dyDescent="0.25">
      <c r="A2474" s="7">
        <v>59</v>
      </c>
      <c r="B2474" s="7" t="s">
        <v>168</v>
      </c>
      <c r="C2474" s="7" t="s">
        <v>102</v>
      </c>
      <c r="D2474" s="7" t="s">
        <v>6</v>
      </c>
      <c r="E2474" s="7" t="s">
        <v>36</v>
      </c>
      <c r="F2474" s="7" t="s">
        <v>100</v>
      </c>
      <c r="G2474" s="7">
        <v>32000</v>
      </c>
      <c r="H2474" s="7">
        <f t="shared" si="727"/>
        <v>30108.799999999999</v>
      </c>
      <c r="I2474" s="7">
        <f t="shared" si="728"/>
        <v>918.4</v>
      </c>
      <c r="J2474" s="7">
        <f t="shared" si="729"/>
        <v>2272</v>
      </c>
      <c r="K2474" s="7">
        <f t="shared" si="730"/>
        <v>352.00000000000006</v>
      </c>
      <c r="L2474" s="7">
        <f t="shared" si="731"/>
        <v>972.8</v>
      </c>
      <c r="M2474" s="7">
        <f t="shared" si="732"/>
        <v>2268.8000000000002</v>
      </c>
      <c r="N2474" s="7">
        <v>0</v>
      </c>
      <c r="O2474" s="7">
        <f t="shared" si="733"/>
        <v>6784</v>
      </c>
      <c r="P2474" s="7">
        <v>25</v>
      </c>
      <c r="Q2474" s="7">
        <v>0</v>
      </c>
      <c r="R2474" s="7">
        <v>70</v>
      </c>
      <c r="S2474" s="7">
        <v>0</v>
      </c>
      <c r="T2474" s="7">
        <v>100</v>
      </c>
      <c r="U2474" s="7">
        <f t="shared" si="734"/>
        <v>0</v>
      </c>
      <c r="V2474" s="7">
        <f t="shared" si="735"/>
        <v>195</v>
      </c>
      <c r="W2474" s="7">
        <f t="shared" si="736"/>
        <v>1891.1999999999998</v>
      </c>
      <c r="X2474" s="7">
        <f t="shared" si="739"/>
        <v>4540.8</v>
      </c>
      <c r="Y2474" s="7">
        <f t="shared" si="738"/>
        <v>29913.8</v>
      </c>
      <c r="Z2474" s="7" t="s">
        <v>623</v>
      </c>
      <c r="AA2474" s="7">
        <v>2022</v>
      </c>
      <c r="AB2474" s="7">
        <v>0</v>
      </c>
    </row>
    <row r="2475" spans="1:28" x14ac:dyDescent="0.25">
      <c r="A2475" s="7">
        <v>60</v>
      </c>
      <c r="B2475" s="7" t="s">
        <v>169</v>
      </c>
      <c r="C2475" s="7" t="s">
        <v>102</v>
      </c>
      <c r="D2475" s="7" t="s">
        <v>6</v>
      </c>
      <c r="E2475" s="7" t="s">
        <v>36</v>
      </c>
      <c r="F2475" s="7" t="s">
        <v>100</v>
      </c>
      <c r="G2475" s="7">
        <v>30000</v>
      </c>
      <c r="H2475" s="7">
        <f t="shared" si="727"/>
        <v>28227</v>
      </c>
      <c r="I2475" s="7">
        <f t="shared" si="728"/>
        <v>861</v>
      </c>
      <c r="J2475" s="7">
        <f t="shared" si="729"/>
        <v>2130</v>
      </c>
      <c r="K2475" s="7">
        <f t="shared" si="730"/>
        <v>330.00000000000006</v>
      </c>
      <c r="L2475" s="7">
        <f t="shared" si="731"/>
        <v>912</v>
      </c>
      <c r="M2475" s="7">
        <f t="shared" si="732"/>
        <v>2127</v>
      </c>
      <c r="N2475" s="7">
        <v>0</v>
      </c>
      <c r="O2475" s="7">
        <f t="shared" si="733"/>
        <v>6360</v>
      </c>
      <c r="P2475" s="7">
        <v>25</v>
      </c>
      <c r="Q2475" s="7">
        <v>0</v>
      </c>
      <c r="R2475" s="7">
        <v>0</v>
      </c>
      <c r="S2475" s="7">
        <v>0</v>
      </c>
      <c r="T2475" s="7">
        <v>100</v>
      </c>
      <c r="U2475" s="7">
        <f t="shared" si="734"/>
        <v>0</v>
      </c>
      <c r="V2475" s="7">
        <f t="shared" si="735"/>
        <v>125</v>
      </c>
      <c r="W2475" s="7">
        <f t="shared" si="736"/>
        <v>1773</v>
      </c>
      <c r="X2475" s="7">
        <f t="shared" si="739"/>
        <v>4257</v>
      </c>
      <c r="Y2475" s="7">
        <f t="shared" si="738"/>
        <v>28102</v>
      </c>
      <c r="Z2475" s="7" t="s">
        <v>623</v>
      </c>
      <c r="AA2475" s="7">
        <v>2022</v>
      </c>
      <c r="AB2475" s="7">
        <v>0</v>
      </c>
    </row>
    <row r="2476" spans="1:28" x14ac:dyDescent="0.25">
      <c r="A2476" s="7">
        <v>61</v>
      </c>
      <c r="B2476" s="7" t="s">
        <v>170</v>
      </c>
      <c r="C2476" s="7" t="s">
        <v>102</v>
      </c>
      <c r="D2476" s="7" t="s">
        <v>17</v>
      </c>
      <c r="E2476" s="7" t="s">
        <v>36</v>
      </c>
      <c r="F2476" s="7" t="s">
        <v>100</v>
      </c>
      <c r="G2476" s="7">
        <v>32000</v>
      </c>
      <c r="H2476" s="7">
        <f t="shared" si="727"/>
        <v>27408.560000000001</v>
      </c>
      <c r="I2476" s="7">
        <f t="shared" si="728"/>
        <v>918.4</v>
      </c>
      <c r="J2476" s="7">
        <f t="shared" si="729"/>
        <v>2272</v>
      </c>
      <c r="K2476" s="7">
        <f t="shared" si="730"/>
        <v>352.00000000000006</v>
      </c>
      <c r="L2476" s="7">
        <f t="shared" si="731"/>
        <v>972.8</v>
      </c>
      <c r="M2476" s="7">
        <f t="shared" si="732"/>
        <v>2268.8000000000002</v>
      </c>
      <c r="N2476" s="7">
        <f>1350.12*2</f>
        <v>2700.24</v>
      </c>
      <c r="O2476" s="7">
        <f t="shared" si="733"/>
        <v>9484.24</v>
      </c>
      <c r="P2476" s="7">
        <v>25</v>
      </c>
      <c r="Q2476" s="7">
        <v>3875.52</v>
      </c>
      <c r="R2476" s="7">
        <v>0</v>
      </c>
      <c r="S2476" s="7">
        <v>0</v>
      </c>
      <c r="T2476" s="7">
        <v>100</v>
      </c>
      <c r="U2476" s="7">
        <f t="shared" si="734"/>
        <v>0</v>
      </c>
      <c r="V2476" s="7">
        <f t="shared" si="735"/>
        <v>4000.52</v>
      </c>
      <c r="W2476" s="7">
        <f t="shared" si="736"/>
        <v>4591.4399999999996</v>
      </c>
      <c r="X2476" s="7">
        <f t="shared" si="739"/>
        <v>4540.8</v>
      </c>
      <c r="Y2476" s="7">
        <f t="shared" si="738"/>
        <v>23408.04</v>
      </c>
      <c r="Z2476" s="7" t="s">
        <v>623</v>
      </c>
      <c r="AA2476" s="7">
        <v>2022</v>
      </c>
      <c r="AB2476" s="7">
        <v>0</v>
      </c>
    </row>
    <row r="2477" spans="1:28" x14ac:dyDescent="0.25">
      <c r="A2477" s="7">
        <v>62</v>
      </c>
      <c r="B2477" s="7" t="s">
        <v>171</v>
      </c>
      <c r="C2477" s="7" t="s">
        <v>102</v>
      </c>
      <c r="D2477" s="7" t="s">
        <v>22</v>
      </c>
      <c r="E2477" s="8" t="s">
        <v>36</v>
      </c>
      <c r="F2477" s="7" t="s">
        <v>100</v>
      </c>
      <c r="G2477" s="7">
        <v>32000</v>
      </c>
      <c r="H2477" s="7">
        <f t="shared" si="727"/>
        <v>30108.799999999999</v>
      </c>
      <c r="I2477" s="7">
        <f t="shared" si="728"/>
        <v>918.4</v>
      </c>
      <c r="J2477" s="7">
        <f t="shared" si="729"/>
        <v>2272</v>
      </c>
      <c r="K2477" s="7">
        <f t="shared" si="730"/>
        <v>352.00000000000006</v>
      </c>
      <c r="L2477" s="7">
        <f t="shared" si="731"/>
        <v>972.8</v>
      </c>
      <c r="M2477" s="7">
        <f t="shared" si="732"/>
        <v>2268.8000000000002</v>
      </c>
      <c r="N2477" s="7">
        <v>0</v>
      </c>
      <c r="O2477" s="7">
        <f t="shared" si="733"/>
        <v>6784</v>
      </c>
      <c r="P2477" s="7">
        <v>25</v>
      </c>
      <c r="Q2477" s="7">
        <v>15421.71</v>
      </c>
      <c r="R2477" s="7">
        <v>0</v>
      </c>
      <c r="S2477" s="7">
        <v>0</v>
      </c>
      <c r="T2477" s="7">
        <v>100</v>
      </c>
      <c r="U2477" s="7">
        <f t="shared" si="734"/>
        <v>0</v>
      </c>
      <c r="V2477" s="7">
        <f t="shared" si="735"/>
        <v>15546.71</v>
      </c>
      <c r="W2477" s="7">
        <f t="shared" si="736"/>
        <v>1891.1999999999998</v>
      </c>
      <c r="X2477" s="7">
        <f t="shared" si="739"/>
        <v>4540.8</v>
      </c>
      <c r="Y2477" s="7">
        <f t="shared" si="738"/>
        <v>14562.09</v>
      </c>
      <c r="Z2477" s="7" t="s">
        <v>623</v>
      </c>
      <c r="AA2477" s="7">
        <v>2022</v>
      </c>
      <c r="AB2477" s="7">
        <v>0</v>
      </c>
    </row>
    <row r="2478" spans="1:28" x14ac:dyDescent="0.25">
      <c r="A2478" s="7">
        <v>63</v>
      </c>
      <c r="B2478" s="7" t="s">
        <v>172</v>
      </c>
      <c r="C2478" s="7" t="s">
        <v>102</v>
      </c>
      <c r="D2478" s="7" t="s">
        <v>6</v>
      </c>
      <c r="E2478" s="7" t="s">
        <v>26</v>
      </c>
      <c r="F2478" s="7" t="s">
        <v>100</v>
      </c>
      <c r="G2478" s="7">
        <v>31000</v>
      </c>
      <c r="H2478" s="7">
        <f t="shared" si="727"/>
        <v>29167.9</v>
      </c>
      <c r="I2478" s="7">
        <f t="shared" si="728"/>
        <v>889.7</v>
      </c>
      <c r="J2478" s="7">
        <f t="shared" si="729"/>
        <v>2201</v>
      </c>
      <c r="K2478" s="7">
        <f t="shared" si="730"/>
        <v>341.00000000000006</v>
      </c>
      <c r="L2478" s="7">
        <f t="shared" si="731"/>
        <v>942.4</v>
      </c>
      <c r="M2478" s="7">
        <f t="shared" si="732"/>
        <v>2197.9</v>
      </c>
      <c r="N2478" s="7">
        <v>0</v>
      </c>
      <c r="O2478" s="7">
        <f t="shared" si="733"/>
        <v>6572</v>
      </c>
      <c r="P2478" s="7">
        <v>25</v>
      </c>
      <c r="Q2478" s="7">
        <v>0</v>
      </c>
      <c r="R2478" s="7">
        <v>0</v>
      </c>
      <c r="S2478" s="7">
        <v>0</v>
      </c>
      <c r="T2478" s="7">
        <v>100</v>
      </c>
      <c r="U2478" s="7">
        <f t="shared" si="734"/>
        <v>0</v>
      </c>
      <c r="V2478" s="7">
        <f t="shared" si="735"/>
        <v>125</v>
      </c>
      <c r="W2478" s="7">
        <f t="shared" si="736"/>
        <v>1832.1</v>
      </c>
      <c r="X2478" s="7">
        <f t="shared" si="739"/>
        <v>4398.8999999999996</v>
      </c>
      <c r="Y2478" s="7">
        <f t="shared" si="738"/>
        <v>29042.9</v>
      </c>
      <c r="Z2478" s="7" t="s">
        <v>623</v>
      </c>
      <c r="AA2478" s="7">
        <v>2022</v>
      </c>
      <c r="AB2478" s="7">
        <v>0</v>
      </c>
    </row>
    <row r="2479" spans="1:28" x14ac:dyDescent="0.25">
      <c r="A2479" s="7">
        <v>64</v>
      </c>
      <c r="B2479" s="7" t="s">
        <v>173</v>
      </c>
      <c r="C2479" s="7" t="s">
        <v>102</v>
      </c>
      <c r="D2479" s="7" t="s">
        <v>6</v>
      </c>
      <c r="E2479" s="7" t="s">
        <v>26</v>
      </c>
      <c r="F2479" s="7" t="s">
        <v>100</v>
      </c>
      <c r="G2479" s="7">
        <v>22000</v>
      </c>
      <c r="H2479" s="7">
        <f t="shared" si="727"/>
        <v>19349.68</v>
      </c>
      <c r="I2479" s="7">
        <f t="shared" si="728"/>
        <v>631.4</v>
      </c>
      <c r="J2479" s="7">
        <f t="shared" si="729"/>
        <v>1561.9999999999998</v>
      </c>
      <c r="K2479" s="7">
        <f t="shared" si="730"/>
        <v>242.00000000000003</v>
      </c>
      <c r="L2479" s="7">
        <f t="shared" si="731"/>
        <v>668.8</v>
      </c>
      <c r="M2479" s="7">
        <f t="shared" si="732"/>
        <v>1559.8000000000002</v>
      </c>
      <c r="N2479" s="7">
        <v>1350.12</v>
      </c>
      <c r="O2479" s="7">
        <f t="shared" si="733"/>
        <v>6014.12</v>
      </c>
      <c r="P2479" s="7">
        <v>25</v>
      </c>
      <c r="Q2479" s="7">
        <v>0</v>
      </c>
      <c r="R2479" s="7">
        <v>0</v>
      </c>
      <c r="S2479" s="7">
        <v>0</v>
      </c>
      <c r="T2479" s="7">
        <v>100</v>
      </c>
      <c r="U2479" s="7">
        <f t="shared" si="734"/>
        <v>0</v>
      </c>
      <c r="V2479" s="7">
        <f t="shared" si="735"/>
        <v>125</v>
      </c>
      <c r="W2479" s="7">
        <f t="shared" si="736"/>
        <v>2650.3199999999997</v>
      </c>
      <c r="X2479" s="7">
        <f t="shared" si="739"/>
        <v>3121.8</v>
      </c>
      <c r="Y2479" s="7">
        <f t="shared" si="738"/>
        <v>19224.68</v>
      </c>
      <c r="Z2479" s="7" t="s">
        <v>623</v>
      </c>
      <c r="AA2479" s="7">
        <v>2022</v>
      </c>
      <c r="AB2479" s="7">
        <v>0</v>
      </c>
    </row>
    <row r="2480" spans="1:28" x14ac:dyDescent="0.25">
      <c r="A2480" s="7">
        <v>65</v>
      </c>
      <c r="B2480" s="7" t="s">
        <v>174</v>
      </c>
      <c r="C2480" s="7" t="s">
        <v>102</v>
      </c>
      <c r="D2480" s="7" t="s">
        <v>6</v>
      </c>
      <c r="E2480" s="7" t="s">
        <v>26</v>
      </c>
      <c r="F2480" s="7" t="s">
        <v>100</v>
      </c>
      <c r="G2480" s="7">
        <v>23100</v>
      </c>
      <c r="H2480" s="7">
        <f t="shared" si="727"/>
        <v>21734.79</v>
      </c>
      <c r="I2480" s="7">
        <f t="shared" si="728"/>
        <v>662.97</v>
      </c>
      <c r="J2480" s="7">
        <f t="shared" si="729"/>
        <v>1640.1</v>
      </c>
      <c r="K2480" s="7">
        <f t="shared" si="730"/>
        <v>254.10000000000002</v>
      </c>
      <c r="L2480" s="7">
        <f t="shared" si="731"/>
        <v>702.24</v>
      </c>
      <c r="M2480" s="7">
        <f t="shared" si="732"/>
        <v>1637.7900000000002</v>
      </c>
      <c r="N2480" s="7">
        <v>0</v>
      </c>
      <c r="O2480" s="7">
        <f t="shared" si="733"/>
        <v>4897.2</v>
      </c>
      <c r="P2480" s="7">
        <v>25</v>
      </c>
      <c r="Q2480" s="7">
        <v>0</v>
      </c>
      <c r="R2480" s="7">
        <v>0</v>
      </c>
      <c r="S2480" s="7">
        <v>0</v>
      </c>
      <c r="T2480" s="7">
        <v>100</v>
      </c>
      <c r="U2480" s="7">
        <f t="shared" si="734"/>
        <v>0</v>
      </c>
      <c r="V2480" s="7">
        <f t="shared" si="735"/>
        <v>125</v>
      </c>
      <c r="W2480" s="7">
        <f t="shared" si="736"/>
        <v>1365.21</v>
      </c>
      <c r="X2480" s="7">
        <f t="shared" si="739"/>
        <v>3277.8900000000003</v>
      </c>
      <c r="Y2480" s="7">
        <f t="shared" si="738"/>
        <v>21609.79</v>
      </c>
      <c r="Z2480" s="7" t="s">
        <v>623</v>
      </c>
      <c r="AA2480" s="7">
        <v>2022</v>
      </c>
      <c r="AB2480" s="7">
        <v>0</v>
      </c>
    </row>
    <row r="2481" spans="1:28" x14ac:dyDescent="0.25">
      <c r="A2481" s="7">
        <v>66</v>
      </c>
      <c r="B2481" s="7" t="s">
        <v>176</v>
      </c>
      <c r="C2481" s="7" t="s">
        <v>102</v>
      </c>
      <c r="D2481" s="7" t="s">
        <v>6</v>
      </c>
      <c r="E2481" s="7" t="s">
        <v>26</v>
      </c>
      <c r="F2481" s="7" t="s">
        <v>100</v>
      </c>
      <c r="G2481" s="7">
        <v>32000</v>
      </c>
      <c r="H2481" s="7">
        <f t="shared" si="727"/>
        <v>30108.799999999999</v>
      </c>
      <c r="I2481" s="7">
        <f t="shared" si="728"/>
        <v>918.4</v>
      </c>
      <c r="J2481" s="7">
        <f t="shared" si="729"/>
        <v>2272</v>
      </c>
      <c r="K2481" s="7">
        <f t="shared" si="730"/>
        <v>352.00000000000006</v>
      </c>
      <c r="L2481" s="7">
        <f t="shared" si="731"/>
        <v>972.8</v>
      </c>
      <c r="M2481" s="7">
        <f t="shared" si="732"/>
        <v>2268.8000000000002</v>
      </c>
      <c r="N2481" s="7">
        <v>0</v>
      </c>
      <c r="O2481" s="7">
        <f t="shared" si="733"/>
        <v>6784</v>
      </c>
      <c r="P2481" s="7">
        <v>25</v>
      </c>
      <c r="Q2481" s="7">
        <v>0</v>
      </c>
      <c r="R2481" s="7">
        <v>0</v>
      </c>
      <c r="S2481" s="7">
        <v>0</v>
      </c>
      <c r="T2481" s="7">
        <v>100</v>
      </c>
      <c r="U2481" s="7">
        <f t="shared" si="734"/>
        <v>0</v>
      </c>
      <c r="V2481" s="7">
        <f t="shared" si="735"/>
        <v>125</v>
      </c>
      <c r="W2481" s="7">
        <f t="shared" si="736"/>
        <v>1891.1999999999998</v>
      </c>
      <c r="X2481" s="7">
        <f t="shared" si="739"/>
        <v>4540.8</v>
      </c>
      <c r="Y2481" s="7">
        <f t="shared" si="738"/>
        <v>29983.8</v>
      </c>
      <c r="Z2481" s="7" t="s">
        <v>623</v>
      </c>
      <c r="AA2481" s="7">
        <v>2022</v>
      </c>
      <c r="AB2481" s="7">
        <v>0</v>
      </c>
    </row>
    <row r="2482" spans="1:28" x14ac:dyDescent="0.25">
      <c r="A2482" s="7">
        <v>67</v>
      </c>
      <c r="B2482" s="7" t="s">
        <v>177</v>
      </c>
      <c r="C2482" s="7" t="s">
        <v>102</v>
      </c>
      <c r="D2482" s="7" t="s">
        <v>22</v>
      </c>
      <c r="E2482" s="7" t="s">
        <v>26</v>
      </c>
      <c r="F2482" s="7" t="s">
        <v>100</v>
      </c>
      <c r="G2482" s="7">
        <v>25000</v>
      </c>
      <c r="H2482" s="7">
        <f t="shared" ref="H2482:H2545" si="740">+G2482-(I2482+L2482+N2482)</f>
        <v>23522.5</v>
      </c>
      <c r="I2482" s="7">
        <f t="shared" ref="I2482:I2545" si="741">IF(G2482&lt;=312000,G2482*2.87%,8954.4)</f>
        <v>717.5</v>
      </c>
      <c r="J2482" s="7">
        <f t="shared" ref="J2482:J2545" si="742">IF(G2482&lt;=312000,G2482*7.1%,22152)</f>
        <v>1774.9999999999998</v>
      </c>
      <c r="K2482" s="7">
        <f t="shared" ref="K2482:K2545" si="743">IF(G2482&lt;=62400,G2482*1.1%,686.4)</f>
        <v>275</v>
      </c>
      <c r="L2482" s="7">
        <f t="shared" ref="L2482:L2545" si="744">IF(G2482&lt;=156000,G2482*3.04%,4742.4)</f>
        <v>760</v>
      </c>
      <c r="M2482" s="7">
        <f t="shared" ref="M2482:M2545" si="745">IF(G2482&lt;=156000,G2482*7.09%,11060.4)</f>
        <v>1772.5000000000002</v>
      </c>
      <c r="N2482" s="7">
        <v>0</v>
      </c>
      <c r="O2482" s="7">
        <f t="shared" ref="O2482:O2545" si="746">+I2482+J2482+K2482+L2482+M2482+N2482</f>
        <v>5300</v>
      </c>
      <c r="P2482" s="7">
        <v>25</v>
      </c>
      <c r="Q2482" s="7">
        <v>0</v>
      </c>
      <c r="R2482" s="7">
        <v>0</v>
      </c>
      <c r="S2482" s="7">
        <v>0</v>
      </c>
      <c r="T2482" s="7">
        <v>100</v>
      </c>
      <c r="U2482" s="7">
        <f t="shared" ref="U2482:U2545" si="747">IF((H2482*12)&gt;867123.01,(79776+(((H2482*12)-867123.01)*0.25))/12,IF((H2482*12)&gt;624329.01,(31216+(((H2482*12)-624329.01)*0.2))/12,IF((H2482*12)&gt;416220.01,(((H2482*12)-416220.01)*0.15)/12,0)))</f>
        <v>0</v>
      </c>
      <c r="V2482" s="7">
        <f t="shared" ref="V2482:V2512" si="748">P2482+Q2482+R2482+S2482+T2482+U2482</f>
        <v>125</v>
      </c>
      <c r="W2482" s="7">
        <f t="shared" ref="W2482:W2486" si="749">+I2482+L2482+N2482</f>
        <v>1477.5</v>
      </c>
      <c r="X2482" s="7">
        <f t="shared" si="739"/>
        <v>3547.5</v>
      </c>
      <c r="Y2482" s="7">
        <f t="shared" ref="Y2482:Y2545" si="750">+G2482-(V2482+W2482)</f>
        <v>23397.5</v>
      </c>
      <c r="Z2482" s="7" t="s">
        <v>623</v>
      </c>
      <c r="AA2482" s="7">
        <v>2022</v>
      </c>
      <c r="AB2482" s="7">
        <v>0</v>
      </c>
    </row>
    <row r="2483" spans="1:28" x14ac:dyDescent="0.25">
      <c r="A2483" s="7">
        <v>68</v>
      </c>
      <c r="B2483" s="7" t="s">
        <v>178</v>
      </c>
      <c r="C2483" s="7" t="s">
        <v>103</v>
      </c>
      <c r="D2483" s="8" t="s">
        <v>6</v>
      </c>
      <c r="E2483" s="7" t="s">
        <v>32</v>
      </c>
      <c r="F2483" s="7" t="s">
        <v>100</v>
      </c>
      <c r="G2483" s="7">
        <v>20000</v>
      </c>
      <c r="H2483" s="7">
        <f t="shared" si="740"/>
        <v>18818</v>
      </c>
      <c r="I2483" s="7">
        <f t="shared" si="741"/>
        <v>574</v>
      </c>
      <c r="J2483" s="7">
        <f t="shared" si="742"/>
        <v>1419.9999999999998</v>
      </c>
      <c r="K2483" s="7">
        <f t="shared" si="743"/>
        <v>220.00000000000003</v>
      </c>
      <c r="L2483" s="7">
        <f t="shared" si="744"/>
        <v>608</v>
      </c>
      <c r="M2483" s="7">
        <f t="shared" si="745"/>
        <v>1418</v>
      </c>
      <c r="N2483" s="7">
        <v>0</v>
      </c>
      <c r="O2483" s="7">
        <f t="shared" si="746"/>
        <v>4240</v>
      </c>
      <c r="P2483" s="7">
        <v>25</v>
      </c>
      <c r="Q2483" s="7">
        <v>0</v>
      </c>
      <c r="R2483" s="7">
        <v>0</v>
      </c>
      <c r="S2483" s="7">
        <v>0</v>
      </c>
      <c r="T2483" s="7">
        <v>100</v>
      </c>
      <c r="U2483" s="7">
        <f t="shared" si="747"/>
        <v>0</v>
      </c>
      <c r="V2483" s="7">
        <f t="shared" si="748"/>
        <v>125</v>
      </c>
      <c r="W2483" s="7">
        <f t="shared" si="749"/>
        <v>1182</v>
      </c>
      <c r="X2483" s="7">
        <f t="shared" si="739"/>
        <v>2838</v>
      </c>
      <c r="Y2483" s="7">
        <f t="shared" si="750"/>
        <v>18693</v>
      </c>
      <c r="Z2483" s="7" t="s">
        <v>623</v>
      </c>
      <c r="AA2483" s="7">
        <v>2022</v>
      </c>
      <c r="AB2483" s="7">
        <v>0</v>
      </c>
    </row>
    <row r="2484" spans="1:28" x14ac:dyDescent="0.25">
      <c r="A2484" s="7">
        <v>69</v>
      </c>
      <c r="B2484" s="7" t="s">
        <v>179</v>
      </c>
      <c r="C2484" s="7" t="s">
        <v>103</v>
      </c>
      <c r="D2484" s="8" t="s">
        <v>14</v>
      </c>
      <c r="E2484" s="7" t="s">
        <v>32</v>
      </c>
      <c r="F2484" s="7" t="s">
        <v>100</v>
      </c>
      <c r="G2484" s="7">
        <v>30000</v>
      </c>
      <c r="H2484" s="7">
        <f t="shared" si="740"/>
        <v>28227</v>
      </c>
      <c r="I2484" s="7">
        <f t="shared" si="741"/>
        <v>861</v>
      </c>
      <c r="J2484" s="7">
        <f t="shared" si="742"/>
        <v>2130</v>
      </c>
      <c r="K2484" s="7">
        <f t="shared" si="743"/>
        <v>330.00000000000006</v>
      </c>
      <c r="L2484" s="7">
        <f t="shared" si="744"/>
        <v>912</v>
      </c>
      <c r="M2484" s="7">
        <f t="shared" si="745"/>
        <v>2127</v>
      </c>
      <c r="N2484" s="7">
        <v>0</v>
      </c>
      <c r="O2484" s="7">
        <f t="shared" si="746"/>
        <v>6360</v>
      </c>
      <c r="P2484" s="7">
        <v>25</v>
      </c>
      <c r="Q2484" s="7">
        <v>1000</v>
      </c>
      <c r="R2484" s="7">
        <v>0</v>
      </c>
      <c r="S2484" s="7">
        <v>0</v>
      </c>
      <c r="T2484" s="7">
        <v>100</v>
      </c>
      <c r="U2484" s="7">
        <f t="shared" si="747"/>
        <v>0</v>
      </c>
      <c r="V2484" s="7">
        <f t="shared" si="748"/>
        <v>1125</v>
      </c>
      <c r="W2484" s="7">
        <f t="shared" si="749"/>
        <v>1773</v>
      </c>
      <c r="X2484" s="7">
        <f t="shared" si="739"/>
        <v>4257</v>
      </c>
      <c r="Y2484" s="7">
        <f t="shared" si="750"/>
        <v>27102</v>
      </c>
      <c r="Z2484" s="7" t="s">
        <v>623</v>
      </c>
      <c r="AA2484" s="7">
        <v>2022</v>
      </c>
      <c r="AB2484" s="7">
        <v>0</v>
      </c>
    </row>
    <row r="2485" spans="1:28" x14ac:dyDescent="0.25">
      <c r="A2485" s="7">
        <v>70</v>
      </c>
      <c r="B2485" s="7" t="s">
        <v>180</v>
      </c>
      <c r="C2485" s="7" t="s">
        <v>103</v>
      </c>
      <c r="D2485" s="7" t="s">
        <v>22</v>
      </c>
      <c r="E2485" s="7" t="s">
        <v>32</v>
      </c>
      <c r="F2485" s="7" t="s">
        <v>100</v>
      </c>
      <c r="G2485" s="7">
        <v>31000</v>
      </c>
      <c r="H2485" s="7">
        <f t="shared" si="740"/>
        <v>27817.78</v>
      </c>
      <c r="I2485" s="7">
        <f t="shared" si="741"/>
        <v>889.7</v>
      </c>
      <c r="J2485" s="7">
        <f t="shared" si="742"/>
        <v>2201</v>
      </c>
      <c r="K2485" s="7">
        <f t="shared" si="743"/>
        <v>341.00000000000006</v>
      </c>
      <c r="L2485" s="7">
        <f t="shared" si="744"/>
        <v>942.4</v>
      </c>
      <c r="M2485" s="7">
        <f t="shared" si="745"/>
        <v>2197.9</v>
      </c>
      <c r="N2485" s="7">
        <v>1350.12</v>
      </c>
      <c r="O2485" s="7">
        <f t="shared" si="746"/>
        <v>7922.12</v>
      </c>
      <c r="P2485" s="7">
        <v>25</v>
      </c>
      <c r="Q2485" s="7">
        <v>0</v>
      </c>
      <c r="R2485" s="7">
        <v>0</v>
      </c>
      <c r="S2485" s="7">
        <v>0</v>
      </c>
      <c r="T2485" s="7">
        <v>100</v>
      </c>
      <c r="U2485" s="7">
        <f t="shared" si="747"/>
        <v>0</v>
      </c>
      <c r="V2485" s="7">
        <f t="shared" si="748"/>
        <v>125</v>
      </c>
      <c r="W2485" s="7">
        <f t="shared" si="749"/>
        <v>3182.22</v>
      </c>
      <c r="X2485" s="7">
        <f t="shared" si="739"/>
        <v>4398.8999999999996</v>
      </c>
      <c r="Y2485" s="7">
        <f t="shared" si="750"/>
        <v>27692.78</v>
      </c>
      <c r="Z2485" s="7" t="s">
        <v>623</v>
      </c>
      <c r="AA2485" s="7">
        <v>2022</v>
      </c>
      <c r="AB2485" s="7">
        <v>0</v>
      </c>
    </row>
    <row r="2486" spans="1:28" x14ac:dyDescent="0.25">
      <c r="A2486" s="7">
        <v>71</v>
      </c>
      <c r="B2486" s="7" t="s">
        <v>181</v>
      </c>
      <c r="C2486" s="7" t="s">
        <v>103</v>
      </c>
      <c r="D2486" s="7" t="s">
        <v>6</v>
      </c>
      <c r="E2486" s="7" t="s">
        <v>52</v>
      </c>
      <c r="F2486" s="7" t="s">
        <v>100</v>
      </c>
      <c r="G2486" s="7">
        <v>22000</v>
      </c>
      <c r="H2486" s="7">
        <f t="shared" si="740"/>
        <v>20699.8</v>
      </c>
      <c r="I2486" s="7">
        <f t="shared" si="741"/>
        <v>631.4</v>
      </c>
      <c r="J2486" s="7">
        <f t="shared" si="742"/>
        <v>1561.9999999999998</v>
      </c>
      <c r="K2486" s="7">
        <f t="shared" si="743"/>
        <v>242.00000000000003</v>
      </c>
      <c r="L2486" s="7">
        <f t="shared" si="744"/>
        <v>668.8</v>
      </c>
      <c r="M2486" s="7">
        <f t="shared" si="745"/>
        <v>1559.8000000000002</v>
      </c>
      <c r="N2486" s="7">
        <v>0</v>
      </c>
      <c r="O2486" s="7">
        <f t="shared" si="746"/>
        <v>4664</v>
      </c>
      <c r="P2486" s="7">
        <v>25</v>
      </c>
      <c r="Q2486" s="7">
        <v>0</v>
      </c>
      <c r="R2486" s="7">
        <v>0</v>
      </c>
      <c r="S2486" s="7">
        <v>0</v>
      </c>
      <c r="T2486" s="7">
        <v>100</v>
      </c>
      <c r="U2486" s="7">
        <f t="shared" si="747"/>
        <v>0</v>
      </c>
      <c r="V2486" s="7">
        <f t="shared" si="748"/>
        <v>125</v>
      </c>
      <c r="W2486" s="7">
        <f t="shared" si="749"/>
        <v>1300.1999999999998</v>
      </c>
      <c r="X2486" s="7">
        <f t="shared" si="739"/>
        <v>3121.8</v>
      </c>
      <c r="Y2486" s="7">
        <f t="shared" si="750"/>
        <v>20574.8</v>
      </c>
      <c r="Z2486" s="7" t="s">
        <v>623</v>
      </c>
      <c r="AA2486" s="7">
        <v>2022</v>
      </c>
      <c r="AB2486" s="7">
        <v>0</v>
      </c>
    </row>
    <row r="2487" spans="1:28" x14ac:dyDescent="0.25">
      <c r="A2487" s="7">
        <v>72</v>
      </c>
      <c r="B2487" s="7" t="s">
        <v>182</v>
      </c>
      <c r="C2487" s="7" t="s">
        <v>103</v>
      </c>
      <c r="D2487" s="7" t="s">
        <v>94</v>
      </c>
      <c r="E2487" s="7" t="s">
        <v>52</v>
      </c>
      <c r="F2487" s="7" t="s">
        <v>100</v>
      </c>
      <c r="G2487" s="7">
        <v>20000</v>
      </c>
      <c r="H2487" s="7">
        <f t="shared" si="740"/>
        <v>18818</v>
      </c>
      <c r="I2487" s="7">
        <f t="shared" si="741"/>
        <v>574</v>
      </c>
      <c r="J2487" s="7">
        <f t="shared" si="742"/>
        <v>1419.9999999999998</v>
      </c>
      <c r="K2487" s="7">
        <f t="shared" si="743"/>
        <v>220.00000000000003</v>
      </c>
      <c r="L2487" s="7">
        <f t="shared" si="744"/>
        <v>608</v>
      </c>
      <c r="M2487" s="7">
        <f t="shared" si="745"/>
        <v>1418</v>
      </c>
      <c r="N2487" s="7">
        <v>0</v>
      </c>
      <c r="O2487" s="7">
        <f t="shared" si="746"/>
        <v>4240</v>
      </c>
      <c r="P2487" s="7">
        <v>25</v>
      </c>
      <c r="Q2487" s="7">
        <v>0</v>
      </c>
      <c r="R2487" s="7">
        <v>0</v>
      </c>
      <c r="S2487" s="7">
        <v>0</v>
      </c>
      <c r="T2487" s="7">
        <v>100</v>
      </c>
      <c r="U2487" s="7">
        <f t="shared" si="747"/>
        <v>0</v>
      </c>
      <c r="V2487" s="7">
        <f t="shared" si="748"/>
        <v>125</v>
      </c>
      <c r="W2487" s="7">
        <v>1182</v>
      </c>
      <c r="X2487" s="7">
        <f t="shared" si="739"/>
        <v>2838</v>
      </c>
      <c r="Y2487" s="7">
        <f t="shared" si="750"/>
        <v>18693</v>
      </c>
      <c r="Z2487" s="7" t="s">
        <v>623</v>
      </c>
      <c r="AA2487" s="7">
        <v>2022</v>
      </c>
      <c r="AB2487" s="7">
        <v>0</v>
      </c>
    </row>
    <row r="2488" spans="1:28" x14ac:dyDescent="0.25">
      <c r="A2488" s="7">
        <v>73</v>
      </c>
      <c r="B2488" s="7" t="s">
        <v>183</v>
      </c>
      <c r="C2488" s="7" t="s">
        <v>103</v>
      </c>
      <c r="D2488" s="7" t="s">
        <v>22</v>
      </c>
      <c r="E2488" s="7" t="s">
        <v>52</v>
      </c>
      <c r="F2488" s="7" t="s">
        <v>100</v>
      </c>
      <c r="G2488" s="7">
        <v>28000</v>
      </c>
      <c r="H2488" s="7">
        <f t="shared" si="740"/>
        <v>26345.200000000001</v>
      </c>
      <c r="I2488" s="7">
        <f t="shared" si="741"/>
        <v>803.6</v>
      </c>
      <c r="J2488" s="7">
        <f t="shared" si="742"/>
        <v>1987.9999999999998</v>
      </c>
      <c r="K2488" s="7">
        <f t="shared" si="743"/>
        <v>308.00000000000006</v>
      </c>
      <c r="L2488" s="7">
        <f t="shared" si="744"/>
        <v>851.2</v>
      </c>
      <c r="M2488" s="7">
        <f t="shared" si="745"/>
        <v>1985.2</v>
      </c>
      <c r="N2488" s="7">
        <v>0</v>
      </c>
      <c r="O2488" s="7">
        <f t="shared" si="746"/>
        <v>5936</v>
      </c>
      <c r="P2488" s="7">
        <v>25</v>
      </c>
      <c r="Q2488" s="7">
        <v>0</v>
      </c>
      <c r="R2488" s="7">
        <v>0</v>
      </c>
      <c r="S2488" s="7">
        <v>1270</v>
      </c>
      <c r="T2488" s="7">
        <v>100</v>
      </c>
      <c r="U2488" s="7">
        <f t="shared" si="747"/>
        <v>0</v>
      </c>
      <c r="V2488" s="7">
        <f t="shared" si="748"/>
        <v>1395</v>
      </c>
      <c r="W2488" s="7">
        <f>+I2488+L2488+N2488</f>
        <v>1654.8000000000002</v>
      </c>
      <c r="X2488" s="7">
        <f t="shared" si="739"/>
        <v>3973.2</v>
      </c>
      <c r="Y2488" s="7">
        <f t="shared" si="750"/>
        <v>24950.2</v>
      </c>
      <c r="Z2488" s="7" t="s">
        <v>623</v>
      </c>
      <c r="AA2488" s="7">
        <v>2022</v>
      </c>
      <c r="AB2488" s="7">
        <v>0</v>
      </c>
    </row>
    <row r="2489" spans="1:28" x14ac:dyDescent="0.25">
      <c r="A2489" s="7">
        <v>74</v>
      </c>
      <c r="B2489" s="7" t="s">
        <v>184</v>
      </c>
      <c r="C2489" s="7" t="s">
        <v>103</v>
      </c>
      <c r="D2489" s="7" t="s">
        <v>94</v>
      </c>
      <c r="E2489" s="7" t="s">
        <v>52</v>
      </c>
      <c r="F2489" s="7" t="s">
        <v>100</v>
      </c>
      <c r="G2489" s="7">
        <v>20000</v>
      </c>
      <c r="H2489" s="7">
        <f t="shared" si="740"/>
        <v>18818</v>
      </c>
      <c r="I2489" s="7">
        <f t="shared" si="741"/>
        <v>574</v>
      </c>
      <c r="J2489" s="7">
        <f t="shared" si="742"/>
        <v>1419.9999999999998</v>
      </c>
      <c r="K2489" s="7">
        <f t="shared" si="743"/>
        <v>220.00000000000003</v>
      </c>
      <c r="L2489" s="7">
        <f t="shared" si="744"/>
        <v>608</v>
      </c>
      <c r="M2489" s="7">
        <f t="shared" si="745"/>
        <v>1418</v>
      </c>
      <c r="N2489" s="7">
        <v>0</v>
      </c>
      <c r="O2489" s="7">
        <f t="shared" si="746"/>
        <v>4240</v>
      </c>
      <c r="P2489" s="7">
        <v>25</v>
      </c>
      <c r="Q2489" s="7">
        <v>0</v>
      </c>
      <c r="R2489" s="7">
        <v>0</v>
      </c>
      <c r="S2489" s="7">
        <v>0</v>
      </c>
      <c r="T2489" s="7">
        <v>100</v>
      </c>
      <c r="U2489" s="7">
        <f t="shared" si="747"/>
        <v>0</v>
      </c>
      <c r="V2489" s="7">
        <f t="shared" si="748"/>
        <v>125</v>
      </c>
      <c r="W2489" s="7">
        <v>1182</v>
      </c>
      <c r="X2489" s="7">
        <f t="shared" si="739"/>
        <v>2838</v>
      </c>
      <c r="Y2489" s="7">
        <f t="shared" si="750"/>
        <v>18693</v>
      </c>
      <c r="Z2489" s="7" t="s">
        <v>623</v>
      </c>
      <c r="AA2489" s="7">
        <v>2022</v>
      </c>
      <c r="AB2489" s="7">
        <v>0</v>
      </c>
    </row>
    <row r="2490" spans="1:28" x14ac:dyDescent="0.25">
      <c r="A2490" s="7">
        <v>75</v>
      </c>
      <c r="B2490" s="7" t="s">
        <v>185</v>
      </c>
      <c r="C2490" s="7" t="s">
        <v>103</v>
      </c>
      <c r="D2490" s="7" t="s">
        <v>22</v>
      </c>
      <c r="E2490" s="7" t="s">
        <v>78</v>
      </c>
      <c r="F2490" s="7" t="s">
        <v>100</v>
      </c>
      <c r="G2490" s="7">
        <v>46000</v>
      </c>
      <c r="H2490" s="7">
        <f t="shared" si="740"/>
        <v>43281.4</v>
      </c>
      <c r="I2490" s="7">
        <f t="shared" si="741"/>
        <v>1320.2</v>
      </c>
      <c r="J2490" s="7">
        <f t="shared" si="742"/>
        <v>3265.9999999999995</v>
      </c>
      <c r="K2490" s="7">
        <f t="shared" si="743"/>
        <v>506.00000000000006</v>
      </c>
      <c r="L2490" s="7">
        <f t="shared" si="744"/>
        <v>1398.4</v>
      </c>
      <c r="M2490" s="7">
        <f t="shared" si="745"/>
        <v>3261.4</v>
      </c>
      <c r="N2490" s="7">
        <v>0</v>
      </c>
      <c r="O2490" s="7">
        <f t="shared" si="746"/>
        <v>9752</v>
      </c>
      <c r="P2490" s="7">
        <v>25</v>
      </c>
      <c r="Q2490" s="7">
        <v>200</v>
      </c>
      <c r="R2490" s="7">
        <v>0</v>
      </c>
      <c r="S2490" s="7">
        <v>0</v>
      </c>
      <c r="T2490" s="7">
        <v>100</v>
      </c>
      <c r="U2490" s="7">
        <f t="shared" si="747"/>
        <v>1289.4598750000005</v>
      </c>
      <c r="V2490" s="7">
        <f t="shared" si="748"/>
        <v>1614.4598750000005</v>
      </c>
      <c r="W2490" s="7">
        <f t="shared" ref="W2490:W2500" si="751">+I2490+L2490+N2490</f>
        <v>2718.6000000000004</v>
      </c>
      <c r="X2490" s="7">
        <f t="shared" si="739"/>
        <v>6527.4</v>
      </c>
      <c r="Y2490" s="7">
        <f t="shared" si="750"/>
        <v>41666.940125000001</v>
      </c>
      <c r="Z2490" s="7" t="s">
        <v>623</v>
      </c>
      <c r="AA2490" s="7">
        <v>2022</v>
      </c>
      <c r="AB2490" s="7">
        <v>0</v>
      </c>
    </row>
    <row r="2491" spans="1:28" x14ac:dyDescent="0.25">
      <c r="A2491" s="7">
        <v>76</v>
      </c>
      <c r="B2491" s="7" t="s">
        <v>186</v>
      </c>
      <c r="C2491" s="7" t="s">
        <v>102</v>
      </c>
      <c r="D2491" s="7" t="s">
        <v>6</v>
      </c>
      <c r="E2491" s="7" t="s">
        <v>42</v>
      </c>
      <c r="F2491" s="7" t="s">
        <v>100</v>
      </c>
      <c r="G2491" s="7">
        <v>30000</v>
      </c>
      <c r="H2491" s="7">
        <f t="shared" si="740"/>
        <v>28227</v>
      </c>
      <c r="I2491" s="7">
        <f t="shared" si="741"/>
        <v>861</v>
      </c>
      <c r="J2491" s="7">
        <f t="shared" si="742"/>
        <v>2130</v>
      </c>
      <c r="K2491" s="7">
        <f t="shared" si="743"/>
        <v>330.00000000000006</v>
      </c>
      <c r="L2491" s="7">
        <f t="shared" si="744"/>
        <v>912</v>
      </c>
      <c r="M2491" s="7">
        <f t="shared" si="745"/>
        <v>2127</v>
      </c>
      <c r="N2491" s="7">
        <v>0</v>
      </c>
      <c r="O2491" s="7">
        <f t="shared" si="746"/>
        <v>6360</v>
      </c>
      <c r="P2491" s="7">
        <v>25</v>
      </c>
      <c r="Q2491" s="7">
        <v>0</v>
      </c>
      <c r="R2491" s="7">
        <v>0</v>
      </c>
      <c r="S2491" s="7">
        <v>0</v>
      </c>
      <c r="T2491" s="7">
        <v>100</v>
      </c>
      <c r="U2491" s="7">
        <f t="shared" si="747"/>
        <v>0</v>
      </c>
      <c r="V2491" s="7">
        <f t="shared" si="748"/>
        <v>125</v>
      </c>
      <c r="W2491" s="7">
        <f t="shared" si="751"/>
        <v>1773</v>
      </c>
      <c r="X2491" s="7">
        <f t="shared" si="739"/>
        <v>4257</v>
      </c>
      <c r="Y2491" s="7">
        <f t="shared" si="750"/>
        <v>28102</v>
      </c>
      <c r="Z2491" s="7" t="s">
        <v>623</v>
      </c>
      <c r="AA2491" s="7">
        <v>2022</v>
      </c>
      <c r="AB2491" s="7">
        <v>0</v>
      </c>
    </row>
    <row r="2492" spans="1:28" x14ac:dyDescent="0.25">
      <c r="A2492" s="7">
        <v>77</v>
      </c>
      <c r="B2492" s="7" t="s">
        <v>187</v>
      </c>
      <c r="C2492" s="7" t="s">
        <v>103</v>
      </c>
      <c r="D2492" s="8" t="s">
        <v>14</v>
      </c>
      <c r="E2492" s="7" t="s">
        <v>59</v>
      </c>
      <c r="F2492" s="7" t="s">
        <v>100</v>
      </c>
      <c r="G2492" s="7">
        <v>30000</v>
      </c>
      <c r="H2492" s="7">
        <f t="shared" si="740"/>
        <v>28227</v>
      </c>
      <c r="I2492" s="7">
        <f t="shared" si="741"/>
        <v>861</v>
      </c>
      <c r="J2492" s="7">
        <f t="shared" si="742"/>
        <v>2130</v>
      </c>
      <c r="K2492" s="7">
        <f t="shared" si="743"/>
        <v>330.00000000000006</v>
      </c>
      <c r="L2492" s="7">
        <f t="shared" si="744"/>
        <v>912</v>
      </c>
      <c r="M2492" s="7">
        <f t="shared" si="745"/>
        <v>2127</v>
      </c>
      <c r="N2492" s="7">
        <v>0</v>
      </c>
      <c r="O2492" s="7">
        <f t="shared" si="746"/>
        <v>6360</v>
      </c>
      <c r="P2492" s="7">
        <v>25</v>
      </c>
      <c r="Q2492" s="7">
        <v>0</v>
      </c>
      <c r="R2492" s="7">
        <v>0</v>
      </c>
      <c r="S2492" s="7">
        <v>0</v>
      </c>
      <c r="T2492" s="7">
        <v>100</v>
      </c>
      <c r="U2492" s="7">
        <f t="shared" si="747"/>
        <v>0</v>
      </c>
      <c r="V2492" s="7">
        <f t="shared" si="748"/>
        <v>125</v>
      </c>
      <c r="W2492" s="7">
        <f t="shared" si="751"/>
        <v>1773</v>
      </c>
      <c r="X2492" s="7">
        <f t="shared" si="739"/>
        <v>4257</v>
      </c>
      <c r="Y2492" s="7">
        <f t="shared" si="750"/>
        <v>28102</v>
      </c>
      <c r="Z2492" s="7" t="s">
        <v>623</v>
      </c>
      <c r="AA2492" s="7">
        <v>2022</v>
      </c>
      <c r="AB2492" s="7">
        <v>0</v>
      </c>
    </row>
    <row r="2493" spans="1:28" x14ac:dyDescent="0.25">
      <c r="A2493" s="7">
        <v>78</v>
      </c>
      <c r="B2493" s="7" t="s">
        <v>188</v>
      </c>
      <c r="C2493" s="7" t="s">
        <v>102</v>
      </c>
      <c r="D2493" s="7" t="s">
        <v>10</v>
      </c>
      <c r="E2493" s="7" t="s">
        <v>33</v>
      </c>
      <c r="F2493" s="7" t="s">
        <v>100</v>
      </c>
      <c r="G2493" s="7">
        <v>23100</v>
      </c>
      <c r="H2493" s="7">
        <f t="shared" si="740"/>
        <v>19034.55</v>
      </c>
      <c r="I2493" s="7">
        <f t="shared" si="741"/>
        <v>662.97</v>
      </c>
      <c r="J2493" s="7">
        <f t="shared" si="742"/>
        <v>1640.1</v>
      </c>
      <c r="K2493" s="7">
        <f t="shared" si="743"/>
        <v>254.10000000000002</v>
      </c>
      <c r="L2493" s="7">
        <f t="shared" si="744"/>
        <v>702.24</v>
      </c>
      <c r="M2493" s="7">
        <f t="shared" si="745"/>
        <v>1637.7900000000002</v>
      </c>
      <c r="N2493" s="7">
        <f>1350.12*2</f>
        <v>2700.24</v>
      </c>
      <c r="O2493" s="7">
        <f t="shared" si="746"/>
        <v>7597.44</v>
      </c>
      <c r="P2493" s="7">
        <v>25</v>
      </c>
      <c r="Q2493" s="7">
        <v>500</v>
      </c>
      <c r="R2493" s="7">
        <v>0</v>
      </c>
      <c r="S2493" s="7">
        <v>0</v>
      </c>
      <c r="T2493" s="7">
        <v>100</v>
      </c>
      <c r="U2493" s="7">
        <f t="shared" si="747"/>
        <v>0</v>
      </c>
      <c r="V2493" s="7">
        <f t="shared" si="748"/>
        <v>625</v>
      </c>
      <c r="W2493" s="7">
        <f t="shared" si="751"/>
        <v>4065.45</v>
      </c>
      <c r="X2493" s="7">
        <f t="shared" si="739"/>
        <v>3277.8900000000003</v>
      </c>
      <c r="Y2493" s="7">
        <f t="shared" si="750"/>
        <v>18409.55</v>
      </c>
      <c r="Z2493" s="7" t="s">
        <v>623</v>
      </c>
      <c r="AA2493" s="7">
        <v>2022</v>
      </c>
      <c r="AB2493" s="7">
        <v>0</v>
      </c>
    </row>
    <row r="2494" spans="1:28" x14ac:dyDescent="0.25">
      <c r="A2494" s="7">
        <v>79</v>
      </c>
      <c r="B2494" s="7" t="s">
        <v>190</v>
      </c>
      <c r="C2494" s="7" t="s">
        <v>102</v>
      </c>
      <c r="D2494" s="8" t="s">
        <v>14</v>
      </c>
      <c r="E2494" s="7" t="s">
        <v>38</v>
      </c>
      <c r="F2494" s="7" t="s">
        <v>100</v>
      </c>
      <c r="G2494" s="7">
        <v>31000</v>
      </c>
      <c r="H2494" s="7">
        <f t="shared" si="740"/>
        <v>29167.9</v>
      </c>
      <c r="I2494" s="7">
        <f t="shared" si="741"/>
        <v>889.7</v>
      </c>
      <c r="J2494" s="7">
        <f t="shared" si="742"/>
        <v>2201</v>
      </c>
      <c r="K2494" s="7">
        <f t="shared" si="743"/>
        <v>341.00000000000006</v>
      </c>
      <c r="L2494" s="7">
        <f t="shared" si="744"/>
        <v>942.4</v>
      </c>
      <c r="M2494" s="7">
        <f t="shared" si="745"/>
        <v>2197.9</v>
      </c>
      <c r="N2494" s="7">
        <v>0</v>
      </c>
      <c r="O2494" s="7">
        <f t="shared" si="746"/>
        <v>6572</v>
      </c>
      <c r="P2494" s="7">
        <v>25</v>
      </c>
      <c r="Q2494" s="7">
        <v>6490.89</v>
      </c>
      <c r="R2494" s="7">
        <v>0</v>
      </c>
      <c r="S2494" s="7">
        <v>0</v>
      </c>
      <c r="T2494" s="7">
        <v>100</v>
      </c>
      <c r="U2494" s="7">
        <f t="shared" si="747"/>
        <v>0</v>
      </c>
      <c r="V2494" s="7">
        <f t="shared" si="748"/>
        <v>6615.89</v>
      </c>
      <c r="W2494" s="7">
        <f t="shared" si="751"/>
        <v>1832.1</v>
      </c>
      <c r="X2494" s="7">
        <f t="shared" si="739"/>
        <v>4398.8999999999996</v>
      </c>
      <c r="Y2494" s="7">
        <f t="shared" si="750"/>
        <v>22552.010000000002</v>
      </c>
      <c r="Z2494" s="7" t="s">
        <v>623</v>
      </c>
      <c r="AA2494" s="7">
        <v>2022</v>
      </c>
      <c r="AB2494" s="7">
        <v>0</v>
      </c>
    </row>
    <row r="2495" spans="1:28" x14ac:dyDescent="0.25">
      <c r="A2495" s="7">
        <v>80</v>
      </c>
      <c r="B2495" s="7" t="s">
        <v>191</v>
      </c>
      <c r="C2495" s="7" t="s">
        <v>103</v>
      </c>
      <c r="D2495" s="7" t="s">
        <v>94</v>
      </c>
      <c r="E2495" s="7" t="s">
        <v>51</v>
      </c>
      <c r="F2495" s="7" t="s">
        <v>100</v>
      </c>
      <c r="G2495" s="7">
        <v>45000</v>
      </c>
      <c r="H2495" s="7">
        <f t="shared" si="740"/>
        <v>42340.5</v>
      </c>
      <c r="I2495" s="7">
        <f t="shared" si="741"/>
        <v>1291.5</v>
      </c>
      <c r="J2495" s="7">
        <f t="shared" si="742"/>
        <v>3194.9999999999995</v>
      </c>
      <c r="K2495" s="7">
        <f t="shared" si="743"/>
        <v>495.00000000000006</v>
      </c>
      <c r="L2495" s="7">
        <f t="shared" si="744"/>
        <v>1368</v>
      </c>
      <c r="M2495" s="7">
        <f t="shared" si="745"/>
        <v>3190.5</v>
      </c>
      <c r="N2495" s="7">
        <v>0</v>
      </c>
      <c r="O2495" s="7">
        <f t="shared" si="746"/>
        <v>9540</v>
      </c>
      <c r="P2495" s="7">
        <v>25</v>
      </c>
      <c r="Q2495" s="7">
        <v>0</v>
      </c>
      <c r="R2495" s="7">
        <v>1400.01</v>
      </c>
      <c r="S2495" s="7">
        <v>0</v>
      </c>
      <c r="T2495" s="7">
        <v>100</v>
      </c>
      <c r="U2495" s="7">
        <f t="shared" si="747"/>
        <v>1148.3248749999998</v>
      </c>
      <c r="V2495" s="7">
        <f t="shared" si="748"/>
        <v>2673.3348749999996</v>
      </c>
      <c r="W2495" s="7">
        <f t="shared" si="751"/>
        <v>2659.5</v>
      </c>
      <c r="X2495" s="7">
        <f t="shared" si="739"/>
        <v>6385.5</v>
      </c>
      <c r="Y2495" s="7">
        <f t="shared" si="750"/>
        <v>39667.165125</v>
      </c>
      <c r="Z2495" s="7" t="s">
        <v>623</v>
      </c>
      <c r="AA2495" s="7">
        <v>2022</v>
      </c>
      <c r="AB2495" s="7">
        <v>0</v>
      </c>
    </row>
    <row r="2496" spans="1:28" x14ac:dyDescent="0.25">
      <c r="A2496" s="7">
        <v>81</v>
      </c>
      <c r="B2496" s="7" t="s">
        <v>192</v>
      </c>
      <c r="C2496" s="7" t="s">
        <v>103</v>
      </c>
      <c r="D2496" s="8" t="s">
        <v>7</v>
      </c>
      <c r="E2496" s="7" t="s">
        <v>54</v>
      </c>
      <c r="F2496" s="7" t="s">
        <v>100</v>
      </c>
      <c r="G2496" s="7">
        <v>18000</v>
      </c>
      <c r="H2496" s="7">
        <f t="shared" si="740"/>
        <v>16936.2</v>
      </c>
      <c r="I2496" s="7">
        <f t="shared" si="741"/>
        <v>516.6</v>
      </c>
      <c r="J2496" s="7">
        <f t="shared" si="742"/>
        <v>1277.9999999999998</v>
      </c>
      <c r="K2496" s="7">
        <f t="shared" si="743"/>
        <v>198.00000000000003</v>
      </c>
      <c r="L2496" s="7">
        <f t="shared" si="744"/>
        <v>547.20000000000005</v>
      </c>
      <c r="M2496" s="7">
        <f t="shared" si="745"/>
        <v>1276.2</v>
      </c>
      <c r="N2496" s="7">
        <v>0</v>
      </c>
      <c r="O2496" s="7">
        <f t="shared" si="746"/>
        <v>3816</v>
      </c>
      <c r="P2496" s="7">
        <v>25</v>
      </c>
      <c r="Q2496" s="7">
        <v>500</v>
      </c>
      <c r="R2496" s="7">
        <v>0</v>
      </c>
      <c r="S2496" s="7">
        <v>0</v>
      </c>
      <c r="T2496" s="7">
        <v>100</v>
      </c>
      <c r="U2496" s="7">
        <f t="shared" si="747"/>
        <v>0</v>
      </c>
      <c r="V2496" s="7">
        <f t="shared" si="748"/>
        <v>625</v>
      </c>
      <c r="W2496" s="7">
        <f t="shared" si="751"/>
        <v>1063.8000000000002</v>
      </c>
      <c r="X2496" s="7">
        <f t="shared" si="739"/>
        <v>2554.1999999999998</v>
      </c>
      <c r="Y2496" s="7">
        <f t="shared" si="750"/>
        <v>16311.2</v>
      </c>
      <c r="Z2496" s="7" t="s">
        <v>623</v>
      </c>
      <c r="AA2496" s="7">
        <v>2022</v>
      </c>
      <c r="AB2496" s="7">
        <v>0</v>
      </c>
    </row>
    <row r="2497" spans="1:28" x14ac:dyDescent="0.25">
      <c r="A2497" s="7">
        <v>82</v>
      </c>
      <c r="B2497" s="7" t="s">
        <v>193</v>
      </c>
      <c r="C2497" s="7" t="s">
        <v>103</v>
      </c>
      <c r="D2497" s="7" t="s">
        <v>9</v>
      </c>
      <c r="E2497" s="7" t="s">
        <v>54</v>
      </c>
      <c r="F2497" s="7" t="s">
        <v>100</v>
      </c>
      <c r="G2497" s="7">
        <v>28000</v>
      </c>
      <c r="H2497" s="7">
        <f t="shared" si="740"/>
        <v>24995.08</v>
      </c>
      <c r="I2497" s="7">
        <f t="shared" si="741"/>
        <v>803.6</v>
      </c>
      <c r="J2497" s="7">
        <f t="shared" si="742"/>
        <v>1987.9999999999998</v>
      </c>
      <c r="K2497" s="7">
        <f t="shared" si="743"/>
        <v>308.00000000000006</v>
      </c>
      <c r="L2497" s="7">
        <f t="shared" si="744"/>
        <v>851.2</v>
      </c>
      <c r="M2497" s="7">
        <f t="shared" si="745"/>
        <v>1985.2</v>
      </c>
      <c r="N2497" s="7">
        <v>1350.12</v>
      </c>
      <c r="O2497" s="7">
        <f t="shared" si="746"/>
        <v>7286.12</v>
      </c>
      <c r="P2497" s="7">
        <v>25</v>
      </c>
      <c r="Q2497" s="7">
        <v>200</v>
      </c>
      <c r="R2497" s="7">
        <v>0</v>
      </c>
      <c r="S2497" s="7">
        <v>0</v>
      </c>
      <c r="T2497" s="7">
        <v>100</v>
      </c>
      <c r="U2497" s="7">
        <f t="shared" si="747"/>
        <v>0</v>
      </c>
      <c r="V2497" s="7">
        <f t="shared" si="748"/>
        <v>325</v>
      </c>
      <c r="W2497" s="7">
        <f t="shared" si="751"/>
        <v>3004.92</v>
      </c>
      <c r="X2497" s="7">
        <f t="shared" si="739"/>
        <v>3973.2</v>
      </c>
      <c r="Y2497" s="7">
        <f t="shared" si="750"/>
        <v>24670.080000000002</v>
      </c>
      <c r="Z2497" s="7" t="s">
        <v>623</v>
      </c>
      <c r="AA2497" s="7">
        <v>2022</v>
      </c>
      <c r="AB2497" s="7">
        <v>0</v>
      </c>
    </row>
    <row r="2498" spans="1:28" x14ac:dyDescent="0.25">
      <c r="A2498" s="7">
        <v>83</v>
      </c>
      <c r="B2498" s="7" t="s">
        <v>194</v>
      </c>
      <c r="C2498" s="7" t="s">
        <v>103</v>
      </c>
      <c r="D2498" s="7" t="s">
        <v>22</v>
      </c>
      <c r="E2498" s="7" t="s">
        <v>54</v>
      </c>
      <c r="F2498" s="7" t="s">
        <v>100</v>
      </c>
      <c r="G2498" s="7">
        <v>25000</v>
      </c>
      <c r="H2498" s="7">
        <f t="shared" si="740"/>
        <v>23522.5</v>
      </c>
      <c r="I2498" s="7">
        <f t="shared" si="741"/>
        <v>717.5</v>
      </c>
      <c r="J2498" s="7">
        <f t="shared" si="742"/>
        <v>1774.9999999999998</v>
      </c>
      <c r="K2498" s="7">
        <f t="shared" si="743"/>
        <v>275</v>
      </c>
      <c r="L2498" s="7">
        <f t="shared" si="744"/>
        <v>760</v>
      </c>
      <c r="M2498" s="7">
        <f t="shared" si="745"/>
        <v>1772.5000000000002</v>
      </c>
      <c r="N2498" s="7">
        <v>0</v>
      </c>
      <c r="O2498" s="7">
        <f t="shared" si="746"/>
        <v>5300</v>
      </c>
      <c r="P2498" s="7">
        <v>25</v>
      </c>
      <c r="Q2498" s="7">
        <v>0</v>
      </c>
      <c r="R2498" s="7">
        <v>0</v>
      </c>
      <c r="S2498" s="7">
        <v>0</v>
      </c>
      <c r="T2498" s="7">
        <v>100</v>
      </c>
      <c r="U2498" s="7">
        <f t="shared" si="747"/>
        <v>0</v>
      </c>
      <c r="V2498" s="7">
        <f t="shared" si="748"/>
        <v>125</v>
      </c>
      <c r="W2498" s="7">
        <f t="shared" si="751"/>
        <v>1477.5</v>
      </c>
      <c r="X2498" s="7">
        <f t="shared" si="739"/>
        <v>3547.5</v>
      </c>
      <c r="Y2498" s="7">
        <f t="shared" si="750"/>
        <v>23397.5</v>
      </c>
      <c r="Z2498" s="7" t="s">
        <v>623</v>
      </c>
      <c r="AA2498" s="7">
        <v>2022</v>
      </c>
      <c r="AB2498" s="7">
        <v>0</v>
      </c>
    </row>
    <row r="2499" spans="1:28" x14ac:dyDescent="0.25">
      <c r="A2499" s="7">
        <v>84</v>
      </c>
      <c r="B2499" s="7" t="s">
        <v>195</v>
      </c>
      <c r="C2499" s="7" t="s">
        <v>103</v>
      </c>
      <c r="D2499" s="7" t="s">
        <v>7</v>
      </c>
      <c r="E2499" s="7" t="s">
        <v>54</v>
      </c>
      <c r="F2499" s="7" t="s">
        <v>99</v>
      </c>
      <c r="G2499" s="7">
        <v>45000</v>
      </c>
      <c r="H2499" s="7">
        <f t="shared" si="740"/>
        <v>42340.5</v>
      </c>
      <c r="I2499" s="7">
        <f t="shared" si="741"/>
        <v>1291.5</v>
      </c>
      <c r="J2499" s="7">
        <f t="shared" si="742"/>
        <v>3194.9999999999995</v>
      </c>
      <c r="K2499" s="7">
        <f t="shared" si="743"/>
        <v>495.00000000000006</v>
      </c>
      <c r="L2499" s="7">
        <f t="shared" si="744"/>
        <v>1368</v>
      </c>
      <c r="M2499" s="7">
        <f t="shared" si="745"/>
        <v>3190.5</v>
      </c>
      <c r="N2499" s="7">
        <v>0</v>
      </c>
      <c r="O2499" s="7">
        <f t="shared" si="746"/>
        <v>9540</v>
      </c>
      <c r="P2499" s="7">
        <v>25</v>
      </c>
      <c r="Q2499" s="7">
        <v>0</v>
      </c>
      <c r="R2499" s="7">
        <v>0</v>
      </c>
      <c r="S2499" s="7">
        <v>0</v>
      </c>
      <c r="T2499" s="7">
        <v>100</v>
      </c>
      <c r="U2499" s="7">
        <f t="shared" si="747"/>
        <v>1148.3248749999998</v>
      </c>
      <c r="V2499" s="7">
        <f t="shared" si="748"/>
        <v>1273.3248749999998</v>
      </c>
      <c r="W2499" s="7">
        <f t="shared" si="751"/>
        <v>2659.5</v>
      </c>
      <c r="X2499" s="7">
        <f t="shared" si="739"/>
        <v>6385.5</v>
      </c>
      <c r="Y2499" s="7">
        <f t="shared" si="750"/>
        <v>41067.175125000002</v>
      </c>
      <c r="Z2499" s="7" t="s">
        <v>623</v>
      </c>
      <c r="AA2499" s="7">
        <v>2022</v>
      </c>
      <c r="AB2499" s="7">
        <v>0</v>
      </c>
    </row>
    <row r="2500" spans="1:28" x14ac:dyDescent="0.25">
      <c r="A2500" s="7">
        <v>85</v>
      </c>
      <c r="B2500" s="7" t="s">
        <v>196</v>
      </c>
      <c r="C2500" s="7" t="s">
        <v>103</v>
      </c>
      <c r="D2500" s="7" t="s">
        <v>22</v>
      </c>
      <c r="E2500" s="7" t="s">
        <v>54</v>
      </c>
      <c r="F2500" s="7" t="s">
        <v>100</v>
      </c>
      <c r="G2500" s="7">
        <v>20000</v>
      </c>
      <c r="H2500" s="7">
        <f t="shared" si="740"/>
        <v>18818</v>
      </c>
      <c r="I2500" s="7">
        <f t="shared" si="741"/>
        <v>574</v>
      </c>
      <c r="J2500" s="7">
        <f t="shared" si="742"/>
        <v>1419.9999999999998</v>
      </c>
      <c r="K2500" s="7">
        <f t="shared" si="743"/>
        <v>220.00000000000003</v>
      </c>
      <c r="L2500" s="7">
        <f t="shared" si="744"/>
        <v>608</v>
      </c>
      <c r="M2500" s="7">
        <f t="shared" si="745"/>
        <v>1418</v>
      </c>
      <c r="N2500" s="7">
        <v>0</v>
      </c>
      <c r="O2500" s="7">
        <f t="shared" si="746"/>
        <v>4240</v>
      </c>
      <c r="P2500" s="7">
        <v>25</v>
      </c>
      <c r="Q2500" s="7">
        <v>0</v>
      </c>
      <c r="R2500" s="7">
        <v>0</v>
      </c>
      <c r="S2500" s="7">
        <v>0</v>
      </c>
      <c r="T2500" s="7">
        <v>100</v>
      </c>
      <c r="U2500" s="7">
        <f t="shared" si="747"/>
        <v>0</v>
      </c>
      <c r="V2500" s="7">
        <f t="shared" si="748"/>
        <v>125</v>
      </c>
      <c r="W2500" s="7">
        <f t="shared" si="751"/>
        <v>1182</v>
      </c>
      <c r="X2500" s="7">
        <f t="shared" si="739"/>
        <v>2838</v>
      </c>
      <c r="Y2500" s="7">
        <f t="shared" si="750"/>
        <v>18693</v>
      </c>
      <c r="Z2500" s="7" t="s">
        <v>623</v>
      </c>
      <c r="AA2500" s="7">
        <v>2022</v>
      </c>
      <c r="AB2500" s="7">
        <v>0</v>
      </c>
    </row>
    <row r="2501" spans="1:28" x14ac:dyDescent="0.25">
      <c r="A2501" s="7">
        <v>86</v>
      </c>
      <c r="B2501" s="7" t="s">
        <v>197</v>
      </c>
      <c r="C2501" s="7" t="s">
        <v>103</v>
      </c>
      <c r="D2501" s="7" t="s">
        <v>94</v>
      </c>
      <c r="E2501" s="8" t="s">
        <v>54</v>
      </c>
      <c r="F2501" s="7" t="s">
        <v>100</v>
      </c>
      <c r="G2501" s="7">
        <v>20000</v>
      </c>
      <c r="H2501" s="7">
        <f t="shared" si="740"/>
        <v>18818</v>
      </c>
      <c r="I2501" s="7">
        <f t="shared" si="741"/>
        <v>574</v>
      </c>
      <c r="J2501" s="7">
        <f t="shared" si="742"/>
        <v>1419.9999999999998</v>
      </c>
      <c r="K2501" s="7">
        <f t="shared" si="743"/>
        <v>220.00000000000003</v>
      </c>
      <c r="L2501" s="7">
        <f t="shared" si="744"/>
        <v>608</v>
      </c>
      <c r="M2501" s="7">
        <f t="shared" si="745"/>
        <v>1418</v>
      </c>
      <c r="N2501" s="7">
        <v>0</v>
      </c>
      <c r="O2501" s="7">
        <f t="shared" si="746"/>
        <v>4240</v>
      </c>
      <c r="P2501" s="7">
        <v>25</v>
      </c>
      <c r="Q2501" s="7">
        <v>0</v>
      </c>
      <c r="R2501" s="7">
        <v>0</v>
      </c>
      <c r="S2501" s="7">
        <v>0</v>
      </c>
      <c r="T2501" s="7">
        <v>100</v>
      </c>
      <c r="U2501" s="7">
        <f t="shared" si="747"/>
        <v>0</v>
      </c>
      <c r="V2501" s="7">
        <f t="shared" si="748"/>
        <v>125</v>
      </c>
      <c r="W2501" s="7">
        <v>1182</v>
      </c>
      <c r="X2501" s="7">
        <f t="shared" si="739"/>
        <v>2838</v>
      </c>
      <c r="Y2501" s="7">
        <f t="shared" si="750"/>
        <v>18693</v>
      </c>
      <c r="Z2501" s="7" t="s">
        <v>623</v>
      </c>
      <c r="AA2501" s="7">
        <v>2022</v>
      </c>
      <c r="AB2501" s="7">
        <v>0</v>
      </c>
    </row>
    <row r="2502" spans="1:28" x14ac:dyDescent="0.25">
      <c r="A2502" s="7">
        <v>87</v>
      </c>
      <c r="B2502" s="7" t="s">
        <v>198</v>
      </c>
      <c r="C2502" s="7" t="s">
        <v>103</v>
      </c>
      <c r="D2502" s="7" t="s">
        <v>22</v>
      </c>
      <c r="E2502" s="7" t="s">
        <v>54</v>
      </c>
      <c r="F2502" s="7" t="s">
        <v>100</v>
      </c>
      <c r="G2502" s="7">
        <v>28000</v>
      </c>
      <c r="H2502" s="7">
        <f t="shared" si="740"/>
        <v>26345.200000000001</v>
      </c>
      <c r="I2502" s="7">
        <f t="shared" si="741"/>
        <v>803.6</v>
      </c>
      <c r="J2502" s="7">
        <f t="shared" si="742"/>
        <v>1987.9999999999998</v>
      </c>
      <c r="K2502" s="7">
        <f t="shared" si="743"/>
        <v>308.00000000000006</v>
      </c>
      <c r="L2502" s="7">
        <f t="shared" si="744"/>
        <v>851.2</v>
      </c>
      <c r="M2502" s="7">
        <f t="shared" si="745"/>
        <v>1985.2</v>
      </c>
      <c r="N2502" s="7">
        <v>0</v>
      </c>
      <c r="O2502" s="7">
        <f t="shared" si="746"/>
        <v>5936</v>
      </c>
      <c r="P2502" s="7">
        <v>25</v>
      </c>
      <c r="Q2502" s="7">
        <v>0</v>
      </c>
      <c r="R2502" s="7">
        <v>0</v>
      </c>
      <c r="S2502" s="7">
        <v>0</v>
      </c>
      <c r="T2502" s="7">
        <v>100</v>
      </c>
      <c r="U2502" s="7">
        <f t="shared" si="747"/>
        <v>0</v>
      </c>
      <c r="V2502" s="7">
        <f t="shared" si="748"/>
        <v>125</v>
      </c>
      <c r="W2502" s="7">
        <f t="shared" ref="W2502:W2564" si="752">+I2502+L2502+N2502</f>
        <v>1654.8000000000002</v>
      </c>
      <c r="X2502" s="7">
        <f t="shared" si="739"/>
        <v>3973.2</v>
      </c>
      <c r="Y2502" s="7">
        <f t="shared" si="750"/>
        <v>26220.2</v>
      </c>
      <c r="Z2502" s="7" t="s">
        <v>623</v>
      </c>
      <c r="AA2502" s="7">
        <v>2022</v>
      </c>
      <c r="AB2502" s="7">
        <v>0</v>
      </c>
    </row>
    <row r="2503" spans="1:28" x14ac:dyDescent="0.25">
      <c r="A2503" s="7">
        <v>88</v>
      </c>
      <c r="B2503" s="7" t="s">
        <v>199</v>
      </c>
      <c r="C2503" s="7" t="s">
        <v>103</v>
      </c>
      <c r="D2503" s="7" t="s">
        <v>10</v>
      </c>
      <c r="E2503" s="7" t="s">
        <v>54</v>
      </c>
      <c r="F2503" s="7" t="s">
        <v>100</v>
      </c>
      <c r="G2503" s="7">
        <v>25000</v>
      </c>
      <c r="H2503" s="7">
        <f t="shared" si="740"/>
        <v>23522.5</v>
      </c>
      <c r="I2503" s="7">
        <f t="shared" si="741"/>
        <v>717.5</v>
      </c>
      <c r="J2503" s="7">
        <f t="shared" si="742"/>
        <v>1774.9999999999998</v>
      </c>
      <c r="K2503" s="7">
        <f t="shared" si="743"/>
        <v>275</v>
      </c>
      <c r="L2503" s="7">
        <f t="shared" si="744"/>
        <v>760</v>
      </c>
      <c r="M2503" s="7">
        <f t="shared" si="745"/>
        <v>1772.5000000000002</v>
      </c>
      <c r="N2503" s="7">
        <v>0</v>
      </c>
      <c r="O2503" s="7">
        <f t="shared" si="746"/>
        <v>5300</v>
      </c>
      <c r="P2503" s="7">
        <v>25</v>
      </c>
      <c r="Q2503" s="7">
        <v>0</v>
      </c>
      <c r="R2503" s="7">
        <v>0</v>
      </c>
      <c r="S2503" s="7">
        <v>0</v>
      </c>
      <c r="T2503" s="7">
        <v>100</v>
      </c>
      <c r="U2503" s="7">
        <f t="shared" si="747"/>
        <v>0</v>
      </c>
      <c r="V2503" s="7">
        <f t="shared" si="748"/>
        <v>125</v>
      </c>
      <c r="W2503" s="7">
        <f t="shared" si="752"/>
        <v>1477.5</v>
      </c>
      <c r="X2503" s="7">
        <f t="shared" si="739"/>
        <v>3547.5</v>
      </c>
      <c r="Y2503" s="7">
        <f t="shared" si="750"/>
        <v>23397.5</v>
      </c>
      <c r="Z2503" s="7" t="s">
        <v>623</v>
      </c>
      <c r="AA2503" s="7">
        <v>2022</v>
      </c>
      <c r="AB2503" s="7">
        <v>0</v>
      </c>
    </row>
    <row r="2504" spans="1:28" x14ac:dyDescent="0.25">
      <c r="A2504" s="7">
        <v>89</v>
      </c>
      <c r="B2504" s="7" t="s">
        <v>200</v>
      </c>
      <c r="C2504" s="7" t="s">
        <v>103</v>
      </c>
      <c r="D2504" s="7" t="s">
        <v>19</v>
      </c>
      <c r="E2504" s="7" t="s">
        <v>60</v>
      </c>
      <c r="F2504" s="7" t="s">
        <v>100</v>
      </c>
      <c r="G2504" s="7">
        <v>28000</v>
      </c>
      <c r="H2504" s="7">
        <f t="shared" si="740"/>
        <v>26345.200000000001</v>
      </c>
      <c r="I2504" s="7">
        <f t="shared" si="741"/>
        <v>803.6</v>
      </c>
      <c r="J2504" s="7">
        <f t="shared" si="742"/>
        <v>1987.9999999999998</v>
      </c>
      <c r="K2504" s="7">
        <f t="shared" si="743"/>
        <v>308.00000000000006</v>
      </c>
      <c r="L2504" s="7">
        <f t="shared" si="744"/>
        <v>851.2</v>
      </c>
      <c r="M2504" s="7">
        <f t="shared" si="745"/>
        <v>1985.2</v>
      </c>
      <c r="N2504" s="7">
        <v>0</v>
      </c>
      <c r="O2504" s="7">
        <f t="shared" si="746"/>
        <v>5936</v>
      </c>
      <c r="P2504" s="7">
        <v>25</v>
      </c>
      <c r="Q2504" s="7">
        <v>6303.68</v>
      </c>
      <c r="R2504" s="7">
        <v>0</v>
      </c>
      <c r="S2504" s="7">
        <v>0</v>
      </c>
      <c r="T2504" s="7">
        <v>100</v>
      </c>
      <c r="U2504" s="7">
        <f t="shared" si="747"/>
        <v>0</v>
      </c>
      <c r="V2504" s="7">
        <f t="shared" si="748"/>
        <v>6428.68</v>
      </c>
      <c r="W2504" s="7">
        <f t="shared" si="752"/>
        <v>1654.8000000000002</v>
      </c>
      <c r="X2504" s="7">
        <f t="shared" si="739"/>
        <v>3973.2</v>
      </c>
      <c r="Y2504" s="7">
        <f t="shared" si="750"/>
        <v>19916.52</v>
      </c>
      <c r="Z2504" s="7" t="s">
        <v>623</v>
      </c>
      <c r="AA2504" s="7">
        <v>2022</v>
      </c>
      <c r="AB2504" s="7">
        <v>0</v>
      </c>
    </row>
    <row r="2505" spans="1:28" x14ac:dyDescent="0.25">
      <c r="A2505" s="7">
        <v>90</v>
      </c>
      <c r="B2505" s="7" t="s">
        <v>201</v>
      </c>
      <c r="C2505" s="7" t="s">
        <v>102</v>
      </c>
      <c r="D2505" s="7" t="s">
        <v>22</v>
      </c>
      <c r="E2505" s="7" t="s">
        <v>37</v>
      </c>
      <c r="F2505" s="7" t="s">
        <v>100</v>
      </c>
      <c r="G2505" s="7">
        <v>19000</v>
      </c>
      <c r="H2505" s="7">
        <f t="shared" si="740"/>
        <v>17877.099999999999</v>
      </c>
      <c r="I2505" s="7">
        <f t="shared" si="741"/>
        <v>545.29999999999995</v>
      </c>
      <c r="J2505" s="7">
        <f t="shared" si="742"/>
        <v>1348.9999999999998</v>
      </c>
      <c r="K2505" s="7">
        <f t="shared" si="743"/>
        <v>209.00000000000003</v>
      </c>
      <c r="L2505" s="7">
        <f t="shared" si="744"/>
        <v>577.6</v>
      </c>
      <c r="M2505" s="7">
        <f t="shared" si="745"/>
        <v>1347.1000000000001</v>
      </c>
      <c r="N2505" s="7">
        <v>0</v>
      </c>
      <c r="O2505" s="7">
        <f t="shared" si="746"/>
        <v>4028</v>
      </c>
      <c r="P2505" s="7">
        <v>25</v>
      </c>
      <c r="Q2505" s="7">
        <v>2497.7199999999998</v>
      </c>
      <c r="R2505" s="7">
        <v>0</v>
      </c>
      <c r="S2505" s="7">
        <v>0</v>
      </c>
      <c r="T2505" s="7">
        <v>100</v>
      </c>
      <c r="U2505" s="7">
        <f t="shared" si="747"/>
        <v>0</v>
      </c>
      <c r="V2505" s="7">
        <f t="shared" si="748"/>
        <v>2622.72</v>
      </c>
      <c r="W2505" s="7">
        <f t="shared" si="752"/>
        <v>1122.9000000000001</v>
      </c>
      <c r="X2505" s="7">
        <f t="shared" ref="X2505:X2536" si="753">+J2505+M2505</f>
        <v>2696.1</v>
      </c>
      <c r="Y2505" s="7">
        <f t="shared" si="750"/>
        <v>15254.380000000001</v>
      </c>
      <c r="Z2505" s="7" t="s">
        <v>623</v>
      </c>
      <c r="AA2505" s="7">
        <v>2022</v>
      </c>
      <c r="AB2505" s="7">
        <v>0</v>
      </c>
    </row>
    <row r="2506" spans="1:28" x14ac:dyDescent="0.25">
      <c r="A2506" s="7">
        <v>91</v>
      </c>
      <c r="B2506" s="7" t="s">
        <v>202</v>
      </c>
      <c r="C2506" s="7" t="s">
        <v>102</v>
      </c>
      <c r="D2506" s="7" t="s">
        <v>22</v>
      </c>
      <c r="E2506" s="7" t="s">
        <v>37</v>
      </c>
      <c r="F2506" s="7" t="s">
        <v>100</v>
      </c>
      <c r="G2506" s="7">
        <v>19000</v>
      </c>
      <c r="H2506" s="7">
        <f t="shared" si="740"/>
        <v>17877.099999999999</v>
      </c>
      <c r="I2506" s="7">
        <f t="shared" si="741"/>
        <v>545.29999999999995</v>
      </c>
      <c r="J2506" s="7">
        <f t="shared" si="742"/>
        <v>1348.9999999999998</v>
      </c>
      <c r="K2506" s="7">
        <f t="shared" si="743"/>
        <v>209.00000000000003</v>
      </c>
      <c r="L2506" s="7">
        <f t="shared" si="744"/>
        <v>577.6</v>
      </c>
      <c r="M2506" s="7">
        <f t="shared" si="745"/>
        <v>1347.1000000000001</v>
      </c>
      <c r="N2506" s="7">
        <v>0</v>
      </c>
      <c r="O2506" s="7">
        <f t="shared" si="746"/>
        <v>4028</v>
      </c>
      <c r="P2506" s="7">
        <v>25</v>
      </c>
      <c r="Q2506" s="7">
        <v>500</v>
      </c>
      <c r="R2506" s="7">
        <v>0</v>
      </c>
      <c r="S2506" s="7">
        <v>1270</v>
      </c>
      <c r="T2506" s="7">
        <v>100</v>
      </c>
      <c r="U2506" s="7">
        <f t="shared" si="747"/>
        <v>0</v>
      </c>
      <c r="V2506" s="7">
        <f t="shared" si="748"/>
        <v>1895</v>
      </c>
      <c r="W2506" s="7">
        <f t="shared" si="752"/>
        <v>1122.9000000000001</v>
      </c>
      <c r="X2506" s="7">
        <f t="shared" si="753"/>
        <v>2696.1</v>
      </c>
      <c r="Y2506" s="7">
        <f t="shared" si="750"/>
        <v>15982.1</v>
      </c>
      <c r="Z2506" s="7" t="s">
        <v>623</v>
      </c>
      <c r="AA2506" s="7">
        <v>2022</v>
      </c>
      <c r="AB2506" s="7">
        <v>0</v>
      </c>
    </row>
    <row r="2507" spans="1:28" x14ac:dyDescent="0.25">
      <c r="A2507" s="7">
        <v>92</v>
      </c>
      <c r="B2507" s="7" t="s">
        <v>203</v>
      </c>
      <c r="C2507" s="7" t="s">
        <v>102</v>
      </c>
      <c r="D2507" s="7" t="s">
        <v>6</v>
      </c>
      <c r="E2507" s="7" t="s">
        <v>37</v>
      </c>
      <c r="F2507" s="7" t="s">
        <v>100</v>
      </c>
      <c r="G2507" s="7">
        <v>10000</v>
      </c>
      <c r="H2507" s="7">
        <f t="shared" si="740"/>
        <v>9409</v>
      </c>
      <c r="I2507" s="7">
        <f t="shared" si="741"/>
        <v>287</v>
      </c>
      <c r="J2507" s="7">
        <f t="shared" si="742"/>
        <v>709.99999999999989</v>
      </c>
      <c r="K2507" s="7">
        <f t="shared" si="743"/>
        <v>110.00000000000001</v>
      </c>
      <c r="L2507" s="7">
        <f t="shared" si="744"/>
        <v>304</v>
      </c>
      <c r="M2507" s="7">
        <f t="shared" si="745"/>
        <v>709</v>
      </c>
      <c r="N2507" s="7">
        <v>0</v>
      </c>
      <c r="O2507" s="7">
        <f t="shared" si="746"/>
        <v>2120</v>
      </c>
      <c r="P2507" s="7">
        <v>25</v>
      </c>
      <c r="Q2507" s="7">
        <v>500</v>
      </c>
      <c r="R2507" s="7">
        <v>0</v>
      </c>
      <c r="S2507" s="7">
        <v>0</v>
      </c>
      <c r="T2507" s="7">
        <v>100</v>
      </c>
      <c r="U2507" s="7">
        <f t="shared" si="747"/>
        <v>0</v>
      </c>
      <c r="V2507" s="7">
        <f t="shared" si="748"/>
        <v>625</v>
      </c>
      <c r="W2507" s="7">
        <f t="shared" si="752"/>
        <v>591</v>
      </c>
      <c r="X2507" s="7">
        <f t="shared" si="753"/>
        <v>1419</v>
      </c>
      <c r="Y2507" s="7">
        <f t="shared" si="750"/>
        <v>8784</v>
      </c>
      <c r="Z2507" s="7" t="s">
        <v>623</v>
      </c>
      <c r="AA2507" s="7">
        <v>2022</v>
      </c>
      <c r="AB2507" s="7">
        <v>0</v>
      </c>
    </row>
    <row r="2508" spans="1:28" x14ac:dyDescent="0.25">
      <c r="A2508" s="7">
        <v>93</v>
      </c>
      <c r="B2508" s="7" t="s">
        <v>204</v>
      </c>
      <c r="C2508" s="7" t="s">
        <v>102</v>
      </c>
      <c r="D2508" s="7" t="s">
        <v>6</v>
      </c>
      <c r="E2508" s="7" t="s">
        <v>37</v>
      </c>
      <c r="F2508" s="7" t="s">
        <v>100</v>
      </c>
      <c r="G2508" s="7">
        <v>10000</v>
      </c>
      <c r="H2508" s="7">
        <f t="shared" si="740"/>
        <v>9409</v>
      </c>
      <c r="I2508" s="7">
        <f t="shared" si="741"/>
        <v>287</v>
      </c>
      <c r="J2508" s="7">
        <f t="shared" si="742"/>
        <v>709.99999999999989</v>
      </c>
      <c r="K2508" s="7">
        <f t="shared" si="743"/>
        <v>110.00000000000001</v>
      </c>
      <c r="L2508" s="7">
        <f t="shared" si="744"/>
        <v>304</v>
      </c>
      <c r="M2508" s="7">
        <f t="shared" si="745"/>
        <v>709</v>
      </c>
      <c r="N2508" s="7">
        <v>0</v>
      </c>
      <c r="O2508" s="7">
        <f t="shared" si="746"/>
        <v>2120</v>
      </c>
      <c r="P2508" s="7">
        <v>25</v>
      </c>
      <c r="Q2508" s="7">
        <v>0</v>
      </c>
      <c r="R2508" s="7">
        <v>0</v>
      </c>
      <c r="S2508" s="7">
        <v>0</v>
      </c>
      <c r="T2508" s="7">
        <v>100</v>
      </c>
      <c r="U2508" s="7">
        <f t="shared" si="747"/>
        <v>0</v>
      </c>
      <c r="V2508" s="7">
        <f t="shared" si="748"/>
        <v>125</v>
      </c>
      <c r="W2508" s="7">
        <f t="shared" si="752"/>
        <v>591</v>
      </c>
      <c r="X2508" s="7">
        <f t="shared" si="753"/>
        <v>1419</v>
      </c>
      <c r="Y2508" s="7">
        <f t="shared" si="750"/>
        <v>9284</v>
      </c>
      <c r="Z2508" s="7" t="s">
        <v>623</v>
      </c>
      <c r="AA2508" s="7">
        <v>2022</v>
      </c>
      <c r="AB2508" s="7">
        <v>0</v>
      </c>
    </row>
    <row r="2509" spans="1:28" x14ac:dyDescent="0.25">
      <c r="A2509" s="7">
        <v>94</v>
      </c>
      <c r="B2509" s="7" t="s">
        <v>205</v>
      </c>
      <c r="C2509" s="7" t="s">
        <v>102</v>
      </c>
      <c r="D2509" s="7" t="s">
        <v>6</v>
      </c>
      <c r="E2509" s="7" t="s">
        <v>37</v>
      </c>
      <c r="F2509" s="7" t="s">
        <v>100</v>
      </c>
      <c r="G2509" s="7">
        <v>15000</v>
      </c>
      <c r="H2509" s="7">
        <f t="shared" si="740"/>
        <v>14113.5</v>
      </c>
      <c r="I2509" s="7">
        <f t="shared" si="741"/>
        <v>430.5</v>
      </c>
      <c r="J2509" s="7">
        <f t="shared" si="742"/>
        <v>1065</v>
      </c>
      <c r="K2509" s="7">
        <f t="shared" si="743"/>
        <v>165.00000000000003</v>
      </c>
      <c r="L2509" s="7">
        <f t="shared" si="744"/>
        <v>456</v>
      </c>
      <c r="M2509" s="7">
        <f t="shared" si="745"/>
        <v>1063.5</v>
      </c>
      <c r="N2509" s="7">
        <v>0</v>
      </c>
      <c r="O2509" s="7">
        <f t="shared" si="746"/>
        <v>3180</v>
      </c>
      <c r="P2509" s="7">
        <v>25</v>
      </c>
      <c r="Q2509" s="7">
        <v>2000</v>
      </c>
      <c r="R2509" s="7">
        <v>0</v>
      </c>
      <c r="S2509" s="7">
        <v>0</v>
      </c>
      <c r="T2509" s="7">
        <v>100</v>
      </c>
      <c r="U2509" s="7">
        <f t="shared" si="747"/>
        <v>0</v>
      </c>
      <c r="V2509" s="7">
        <f t="shared" si="748"/>
        <v>2125</v>
      </c>
      <c r="W2509" s="7">
        <f t="shared" si="752"/>
        <v>886.5</v>
      </c>
      <c r="X2509" s="7">
        <f t="shared" si="753"/>
        <v>2128.5</v>
      </c>
      <c r="Y2509" s="7">
        <f t="shared" si="750"/>
        <v>11988.5</v>
      </c>
      <c r="Z2509" s="7" t="s">
        <v>623</v>
      </c>
      <c r="AA2509" s="7">
        <v>2022</v>
      </c>
      <c r="AB2509" s="7">
        <v>0</v>
      </c>
    </row>
    <row r="2510" spans="1:28" x14ac:dyDescent="0.25">
      <c r="A2510" s="7">
        <v>95</v>
      </c>
      <c r="B2510" s="7" t="s">
        <v>206</v>
      </c>
      <c r="C2510" s="7" t="s">
        <v>103</v>
      </c>
      <c r="D2510" s="7" t="s">
        <v>22</v>
      </c>
      <c r="E2510" s="7" t="s">
        <v>57</v>
      </c>
      <c r="F2510" s="7" t="s">
        <v>100</v>
      </c>
      <c r="G2510" s="7">
        <v>21500</v>
      </c>
      <c r="H2510" s="7">
        <f t="shared" si="740"/>
        <v>20229.349999999999</v>
      </c>
      <c r="I2510" s="7">
        <f t="shared" si="741"/>
        <v>617.04999999999995</v>
      </c>
      <c r="J2510" s="7">
        <f t="shared" si="742"/>
        <v>1526.4999999999998</v>
      </c>
      <c r="K2510" s="7">
        <f t="shared" si="743"/>
        <v>236.50000000000003</v>
      </c>
      <c r="L2510" s="7">
        <f t="shared" si="744"/>
        <v>653.6</v>
      </c>
      <c r="M2510" s="7">
        <f t="shared" si="745"/>
        <v>1524.3500000000001</v>
      </c>
      <c r="N2510" s="7">
        <v>0</v>
      </c>
      <c r="O2510" s="7">
        <f t="shared" si="746"/>
        <v>4558</v>
      </c>
      <c r="P2510" s="7">
        <v>25</v>
      </c>
      <c r="Q2510" s="7">
        <v>7239.75</v>
      </c>
      <c r="R2510" s="7">
        <v>0</v>
      </c>
      <c r="S2510" s="7">
        <v>0</v>
      </c>
      <c r="T2510" s="7">
        <v>100</v>
      </c>
      <c r="U2510" s="7">
        <f t="shared" si="747"/>
        <v>0</v>
      </c>
      <c r="V2510" s="7">
        <f t="shared" si="748"/>
        <v>7364.75</v>
      </c>
      <c r="W2510" s="7">
        <f t="shared" si="752"/>
        <v>1270.6500000000001</v>
      </c>
      <c r="X2510" s="7">
        <f t="shared" si="753"/>
        <v>3050.85</v>
      </c>
      <c r="Y2510" s="7">
        <f t="shared" si="750"/>
        <v>12864.6</v>
      </c>
      <c r="Z2510" s="7" t="s">
        <v>623</v>
      </c>
      <c r="AA2510" s="7">
        <v>2022</v>
      </c>
      <c r="AB2510" s="7">
        <v>0</v>
      </c>
    </row>
    <row r="2511" spans="1:28" x14ac:dyDescent="0.25">
      <c r="A2511" s="7">
        <v>96</v>
      </c>
      <c r="B2511" s="7" t="s">
        <v>207</v>
      </c>
      <c r="C2511" s="7" t="s">
        <v>103</v>
      </c>
      <c r="D2511" s="7" t="s">
        <v>6</v>
      </c>
      <c r="E2511" s="7" t="s">
        <v>28</v>
      </c>
      <c r="F2511" s="7" t="s">
        <v>100</v>
      </c>
      <c r="G2511" s="7">
        <v>21500</v>
      </c>
      <c r="H2511" s="7">
        <f t="shared" si="740"/>
        <v>20229.349999999999</v>
      </c>
      <c r="I2511" s="7">
        <f t="shared" si="741"/>
        <v>617.04999999999995</v>
      </c>
      <c r="J2511" s="7">
        <f t="shared" si="742"/>
        <v>1526.4999999999998</v>
      </c>
      <c r="K2511" s="7">
        <f t="shared" si="743"/>
        <v>236.50000000000003</v>
      </c>
      <c r="L2511" s="7">
        <f t="shared" si="744"/>
        <v>653.6</v>
      </c>
      <c r="M2511" s="7">
        <f t="shared" si="745"/>
        <v>1524.3500000000001</v>
      </c>
      <c r="N2511" s="7">
        <v>0</v>
      </c>
      <c r="O2511" s="7">
        <f t="shared" si="746"/>
        <v>4558</v>
      </c>
      <c r="P2511" s="7">
        <v>25</v>
      </c>
      <c r="Q2511" s="7">
        <v>6277.33</v>
      </c>
      <c r="R2511" s="7">
        <v>0</v>
      </c>
      <c r="S2511" s="7">
        <v>0</v>
      </c>
      <c r="T2511" s="7">
        <v>100</v>
      </c>
      <c r="U2511" s="7">
        <f t="shared" si="747"/>
        <v>0</v>
      </c>
      <c r="V2511" s="7">
        <f t="shared" si="748"/>
        <v>6402.33</v>
      </c>
      <c r="W2511" s="7">
        <f t="shared" si="752"/>
        <v>1270.6500000000001</v>
      </c>
      <c r="X2511" s="7">
        <f t="shared" si="753"/>
        <v>3050.85</v>
      </c>
      <c r="Y2511" s="7">
        <f t="shared" si="750"/>
        <v>13827.02</v>
      </c>
      <c r="Z2511" s="7" t="s">
        <v>623</v>
      </c>
      <c r="AA2511" s="7">
        <v>2022</v>
      </c>
      <c r="AB2511" s="7">
        <v>0</v>
      </c>
    </row>
    <row r="2512" spans="1:28" x14ac:dyDescent="0.25">
      <c r="A2512" s="7">
        <v>97</v>
      </c>
      <c r="B2512" s="7" t="s">
        <v>208</v>
      </c>
      <c r="C2512" s="7" t="s">
        <v>103</v>
      </c>
      <c r="D2512" s="7" t="s">
        <v>22</v>
      </c>
      <c r="E2512" s="7" t="s">
        <v>41</v>
      </c>
      <c r="F2512" s="7" t="s">
        <v>100</v>
      </c>
      <c r="G2512" s="7">
        <v>24800</v>
      </c>
      <c r="H2512" s="7">
        <f t="shared" si="740"/>
        <v>23334.32</v>
      </c>
      <c r="I2512" s="7">
        <f t="shared" si="741"/>
        <v>711.76</v>
      </c>
      <c r="J2512" s="7">
        <f t="shared" si="742"/>
        <v>1760.8</v>
      </c>
      <c r="K2512" s="7">
        <f t="shared" si="743"/>
        <v>272.8</v>
      </c>
      <c r="L2512" s="7">
        <f t="shared" si="744"/>
        <v>753.92</v>
      </c>
      <c r="M2512" s="7">
        <f t="shared" si="745"/>
        <v>1758.3200000000002</v>
      </c>
      <c r="N2512" s="7">
        <v>0</v>
      </c>
      <c r="O2512" s="7">
        <f t="shared" si="746"/>
        <v>5257.6</v>
      </c>
      <c r="P2512" s="7">
        <v>25</v>
      </c>
      <c r="Q2512" s="7">
        <v>2636.3</v>
      </c>
      <c r="R2512" s="7">
        <v>0</v>
      </c>
      <c r="S2512" s="7">
        <v>0</v>
      </c>
      <c r="T2512" s="7">
        <v>100</v>
      </c>
      <c r="U2512" s="7">
        <f t="shared" si="747"/>
        <v>0</v>
      </c>
      <c r="V2512" s="7">
        <f t="shared" si="748"/>
        <v>2761.3</v>
      </c>
      <c r="W2512" s="7">
        <f t="shared" si="752"/>
        <v>1465.6799999999998</v>
      </c>
      <c r="X2512" s="7">
        <f t="shared" si="753"/>
        <v>3519.12</v>
      </c>
      <c r="Y2512" s="7">
        <f t="shared" si="750"/>
        <v>20573.02</v>
      </c>
      <c r="Z2512" s="7" t="s">
        <v>623</v>
      </c>
      <c r="AA2512" s="7">
        <v>2022</v>
      </c>
      <c r="AB2512" s="7">
        <v>0</v>
      </c>
    </row>
    <row r="2513" spans="1:28" x14ac:dyDescent="0.25">
      <c r="A2513" s="7">
        <v>1</v>
      </c>
      <c r="B2513" s="7" t="s">
        <v>109</v>
      </c>
      <c r="C2513" s="7" t="s">
        <v>103</v>
      </c>
      <c r="D2513" s="8" t="s">
        <v>7</v>
      </c>
      <c r="E2513" s="7" t="s">
        <v>27</v>
      </c>
      <c r="F2513" s="7" t="s">
        <v>98</v>
      </c>
      <c r="G2513" s="7">
        <v>400000</v>
      </c>
      <c r="H2513" s="7">
        <f t="shared" si="740"/>
        <v>386303.2</v>
      </c>
      <c r="I2513" s="7">
        <f t="shared" si="741"/>
        <v>8954.4</v>
      </c>
      <c r="J2513" s="7">
        <f t="shared" si="742"/>
        <v>22152</v>
      </c>
      <c r="K2513" s="7">
        <f t="shared" si="743"/>
        <v>686.4</v>
      </c>
      <c r="L2513" s="7">
        <f t="shared" si="744"/>
        <v>4742.3999999999996</v>
      </c>
      <c r="M2513" s="7">
        <f t="shared" si="745"/>
        <v>11060.4</v>
      </c>
      <c r="N2513" s="7">
        <v>0</v>
      </c>
      <c r="O2513" s="7">
        <f t="shared" si="746"/>
        <v>47595.600000000006</v>
      </c>
      <c r="P2513" s="7">
        <v>25</v>
      </c>
      <c r="Q2513" s="7">
        <v>0</v>
      </c>
      <c r="R2513" s="7">
        <v>0</v>
      </c>
      <c r="S2513" s="7">
        <v>0</v>
      </c>
      <c r="T2513" s="7">
        <v>0</v>
      </c>
      <c r="U2513" s="7">
        <f t="shared" si="747"/>
        <v>85158.737291666679</v>
      </c>
      <c r="V2513" s="7">
        <f>P2513+Q2513+R2513+S2513+T2513+U2513</f>
        <v>85183.737291666679</v>
      </c>
      <c r="W2513" s="7">
        <f t="shared" si="752"/>
        <v>13696.8</v>
      </c>
      <c r="X2513" s="7">
        <f t="shared" si="753"/>
        <v>33212.400000000001</v>
      </c>
      <c r="Y2513" s="7">
        <f t="shared" si="750"/>
        <v>301119.46270833333</v>
      </c>
      <c r="Z2513" s="7" t="s">
        <v>634</v>
      </c>
      <c r="AA2513" s="7">
        <v>2022</v>
      </c>
      <c r="AB2513" s="7">
        <v>0</v>
      </c>
    </row>
    <row r="2514" spans="1:28" x14ac:dyDescent="0.25">
      <c r="A2514" s="7">
        <v>2</v>
      </c>
      <c r="B2514" s="7" t="s">
        <v>784</v>
      </c>
      <c r="C2514" s="7" t="s">
        <v>102</v>
      </c>
      <c r="D2514" s="7" t="s">
        <v>19</v>
      </c>
      <c r="E2514" s="7" t="s">
        <v>71</v>
      </c>
      <c r="F2514" s="7" t="s">
        <v>98</v>
      </c>
      <c r="G2514" s="7">
        <v>300000</v>
      </c>
      <c r="H2514" s="7">
        <f t="shared" si="740"/>
        <v>286647.59999999998</v>
      </c>
      <c r="I2514" s="7">
        <f t="shared" si="741"/>
        <v>8610</v>
      </c>
      <c r="J2514" s="7">
        <f t="shared" si="742"/>
        <v>21299.999999999996</v>
      </c>
      <c r="K2514" s="7">
        <f t="shared" si="743"/>
        <v>686.4</v>
      </c>
      <c r="L2514" s="7">
        <f t="shared" si="744"/>
        <v>4742.3999999999996</v>
      </c>
      <c r="M2514" s="7">
        <f t="shared" si="745"/>
        <v>11060.4</v>
      </c>
      <c r="N2514" s="7">
        <v>0</v>
      </c>
      <c r="O2514" s="7">
        <f t="shared" si="746"/>
        <v>46399.199999999997</v>
      </c>
      <c r="P2514" s="7">
        <v>25</v>
      </c>
      <c r="Q2514" s="7">
        <v>0</v>
      </c>
      <c r="R2514" s="7">
        <v>0</v>
      </c>
      <c r="S2514" s="7">
        <v>0</v>
      </c>
      <c r="T2514" s="7">
        <v>0</v>
      </c>
      <c r="U2514" s="7">
        <f t="shared" si="747"/>
        <v>60244.837291666656</v>
      </c>
      <c r="V2514" s="7">
        <f t="shared" ref="V2514:V2577" si="754">P2514+Q2514+R2514+S2514+T2514+U2514</f>
        <v>60269.837291666656</v>
      </c>
      <c r="W2514" s="7">
        <f t="shared" si="752"/>
        <v>13352.4</v>
      </c>
      <c r="X2514" s="7">
        <f t="shared" si="753"/>
        <v>32360.399999999994</v>
      </c>
      <c r="Y2514" s="7">
        <f t="shared" si="750"/>
        <v>226377.76270833335</v>
      </c>
      <c r="Z2514" s="7" t="s">
        <v>634</v>
      </c>
      <c r="AA2514" s="7">
        <v>2022</v>
      </c>
      <c r="AB2514" s="7">
        <v>0</v>
      </c>
    </row>
    <row r="2515" spans="1:28" x14ac:dyDescent="0.25">
      <c r="A2515" s="7">
        <v>3</v>
      </c>
      <c r="B2515" s="7" t="s">
        <v>110</v>
      </c>
      <c r="C2515" s="7" t="s">
        <v>103</v>
      </c>
      <c r="D2515" s="7" t="s">
        <v>10</v>
      </c>
      <c r="E2515" s="7" t="s">
        <v>53</v>
      </c>
      <c r="F2515" s="7" t="s">
        <v>98</v>
      </c>
      <c r="G2515" s="7">
        <v>300000</v>
      </c>
      <c r="H2515" s="7">
        <f t="shared" si="740"/>
        <v>285297.48</v>
      </c>
      <c r="I2515" s="7">
        <f t="shared" si="741"/>
        <v>8610</v>
      </c>
      <c r="J2515" s="7">
        <f t="shared" si="742"/>
        <v>21299.999999999996</v>
      </c>
      <c r="K2515" s="7">
        <f t="shared" si="743"/>
        <v>686.4</v>
      </c>
      <c r="L2515" s="7">
        <f t="shared" si="744"/>
        <v>4742.3999999999996</v>
      </c>
      <c r="M2515" s="7">
        <f t="shared" si="745"/>
        <v>11060.4</v>
      </c>
      <c r="N2515" s="7">
        <v>1350.12</v>
      </c>
      <c r="O2515" s="7">
        <f t="shared" si="746"/>
        <v>47749.32</v>
      </c>
      <c r="P2515" s="7">
        <v>25</v>
      </c>
      <c r="Q2515" s="7">
        <v>0</v>
      </c>
      <c r="R2515" s="7">
        <v>0</v>
      </c>
      <c r="S2515" s="7">
        <v>0</v>
      </c>
      <c r="T2515" s="7">
        <v>0</v>
      </c>
      <c r="U2515" s="7">
        <f t="shared" si="747"/>
        <v>59907.307291666664</v>
      </c>
      <c r="V2515" s="7">
        <f t="shared" si="754"/>
        <v>59932.307291666664</v>
      </c>
      <c r="W2515" s="7">
        <f t="shared" si="752"/>
        <v>14702.52</v>
      </c>
      <c r="X2515" s="7">
        <f t="shared" si="753"/>
        <v>32360.399999999994</v>
      </c>
      <c r="Y2515" s="7">
        <f t="shared" si="750"/>
        <v>225365.17270833335</v>
      </c>
      <c r="Z2515" s="7" t="s">
        <v>634</v>
      </c>
      <c r="AA2515" s="7">
        <v>2022</v>
      </c>
      <c r="AB2515" s="7">
        <v>0</v>
      </c>
    </row>
    <row r="2516" spans="1:28" x14ac:dyDescent="0.25">
      <c r="A2516" s="7">
        <v>4</v>
      </c>
      <c r="B2516" s="7" t="s">
        <v>111</v>
      </c>
      <c r="C2516" s="7" t="s">
        <v>103</v>
      </c>
      <c r="D2516" s="7" t="s">
        <v>11</v>
      </c>
      <c r="E2516" s="7" t="s">
        <v>34</v>
      </c>
      <c r="F2516" s="7" t="s">
        <v>99</v>
      </c>
      <c r="G2516" s="7">
        <v>300000</v>
      </c>
      <c r="H2516" s="7">
        <f t="shared" si="740"/>
        <v>285297.48</v>
      </c>
      <c r="I2516" s="7">
        <f t="shared" si="741"/>
        <v>8610</v>
      </c>
      <c r="J2516" s="7">
        <f t="shared" si="742"/>
        <v>21299.999999999996</v>
      </c>
      <c r="K2516" s="7">
        <f t="shared" si="743"/>
        <v>686.4</v>
      </c>
      <c r="L2516" s="7">
        <f t="shared" si="744"/>
        <v>4742.3999999999996</v>
      </c>
      <c r="M2516" s="7">
        <f t="shared" si="745"/>
        <v>11060.4</v>
      </c>
      <c r="N2516" s="7">
        <v>1350.12</v>
      </c>
      <c r="O2516" s="7">
        <f t="shared" si="746"/>
        <v>47749.32</v>
      </c>
      <c r="P2516" s="7">
        <v>25</v>
      </c>
      <c r="Q2516" s="7">
        <v>0</v>
      </c>
      <c r="R2516" s="7">
        <v>0</v>
      </c>
      <c r="S2516" s="7">
        <v>2440</v>
      </c>
      <c r="T2516" s="7">
        <v>100</v>
      </c>
      <c r="U2516" s="7">
        <f t="shared" si="747"/>
        <v>59907.307291666664</v>
      </c>
      <c r="V2516" s="7">
        <f t="shared" si="754"/>
        <v>62472.307291666664</v>
      </c>
      <c r="W2516" s="7">
        <f t="shared" si="752"/>
        <v>14702.52</v>
      </c>
      <c r="X2516" s="7">
        <f t="shared" si="753"/>
        <v>32360.399999999994</v>
      </c>
      <c r="Y2516" s="7">
        <f t="shared" si="750"/>
        <v>222825.17270833335</v>
      </c>
      <c r="Z2516" s="7" t="s">
        <v>634</v>
      </c>
      <c r="AA2516" s="7">
        <v>2022</v>
      </c>
      <c r="AB2516" s="7">
        <v>0</v>
      </c>
    </row>
    <row r="2517" spans="1:28" x14ac:dyDescent="0.25">
      <c r="A2517" s="7">
        <v>5</v>
      </c>
      <c r="B2517" s="7" t="s">
        <v>112</v>
      </c>
      <c r="C2517" s="7" t="s">
        <v>103</v>
      </c>
      <c r="D2517" s="7" t="s">
        <v>94</v>
      </c>
      <c r="E2517" s="7" t="s">
        <v>56</v>
      </c>
      <c r="F2517" s="7" t="s">
        <v>99</v>
      </c>
      <c r="G2517" s="7">
        <v>250000</v>
      </c>
      <c r="H2517" s="7">
        <f t="shared" si="740"/>
        <v>238082.6</v>
      </c>
      <c r="I2517" s="7">
        <f t="shared" si="741"/>
        <v>7175</v>
      </c>
      <c r="J2517" s="7">
        <f t="shared" si="742"/>
        <v>17750</v>
      </c>
      <c r="K2517" s="7">
        <f t="shared" si="743"/>
        <v>686.4</v>
      </c>
      <c r="L2517" s="7">
        <f t="shared" si="744"/>
        <v>4742.3999999999996</v>
      </c>
      <c r="M2517" s="7">
        <f t="shared" si="745"/>
        <v>11060.4</v>
      </c>
      <c r="N2517" s="7">
        <v>0</v>
      </c>
      <c r="O2517" s="7">
        <f t="shared" si="746"/>
        <v>41414.200000000004</v>
      </c>
      <c r="P2517" s="7">
        <v>25</v>
      </c>
      <c r="Q2517" s="7">
        <v>0</v>
      </c>
      <c r="R2517" s="7">
        <v>0</v>
      </c>
      <c r="S2517" s="7">
        <v>0</v>
      </c>
      <c r="T2517" s="7">
        <v>0</v>
      </c>
      <c r="U2517" s="7">
        <f t="shared" si="747"/>
        <v>48103.587291666678</v>
      </c>
      <c r="V2517" s="7">
        <f t="shared" si="754"/>
        <v>48128.587291666678</v>
      </c>
      <c r="W2517" s="7">
        <f t="shared" si="752"/>
        <v>11917.4</v>
      </c>
      <c r="X2517" s="7">
        <f t="shared" si="753"/>
        <v>28810.400000000001</v>
      </c>
      <c r="Y2517" s="7">
        <f t="shared" si="750"/>
        <v>189954.01270833332</v>
      </c>
      <c r="Z2517" s="7" t="s">
        <v>634</v>
      </c>
      <c r="AA2517" s="7">
        <v>2022</v>
      </c>
      <c r="AB2517" s="7">
        <v>0</v>
      </c>
    </row>
    <row r="2518" spans="1:28" x14ac:dyDescent="0.25">
      <c r="A2518" s="7">
        <v>6</v>
      </c>
      <c r="B2518" s="7" t="s">
        <v>113</v>
      </c>
      <c r="C2518" s="7" t="s">
        <v>103</v>
      </c>
      <c r="D2518" s="7" t="s">
        <v>20</v>
      </c>
      <c r="E2518" s="7" t="s">
        <v>77</v>
      </c>
      <c r="F2518" s="7" t="s">
        <v>99</v>
      </c>
      <c r="G2518" s="7">
        <v>250000</v>
      </c>
      <c r="H2518" s="7">
        <f t="shared" si="740"/>
        <v>238082.6</v>
      </c>
      <c r="I2518" s="7">
        <f t="shared" si="741"/>
        <v>7175</v>
      </c>
      <c r="J2518" s="7">
        <f t="shared" si="742"/>
        <v>17750</v>
      </c>
      <c r="K2518" s="7">
        <f t="shared" si="743"/>
        <v>686.4</v>
      </c>
      <c r="L2518" s="7">
        <f t="shared" si="744"/>
        <v>4742.3999999999996</v>
      </c>
      <c r="M2518" s="7">
        <f t="shared" si="745"/>
        <v>11060.4</v>
      </c>
      <c r="N2518" s="7">
        <v>0</v>
      </c>
      <c r="O2518" s="7">
        <f t="shared" si="746"/>
        <v>41414.200000000004</v>
      </c>
      <c r="P2518" s="7">
        <v>25</v>
      </c>
      <c r="Q2518" s="7">
        <v>0</v>
      </c>
      <c r="R2518" s="7">
        <v>0</v>
      </c>
      <c r="S2518" s="7">
        <v>0</v>
      </c>
      <c r="T2518" s="7">
        <v>0</v>
      </c>
      <c r="U2518" s="7">
        <f t="shared" si="747"/>
        <v>48103.587291666678</v>
      </c>
      <c r="V2518" s="7">
        <f t="shared" si="754"/>
        <v>48128.587291666678</v>
      </c>
      <c r="W2518" s="7">
        <f t="shared" si="752"/>
        <v>11917.4</v>
      </c>
      <c r="X2518" s="7">
        <f t="shared" si="753"/>
        <v>28810.400000000001</v>
      </c>
      <c r="Y2518" s="7">
        <f t="shared" si="750"/>
        <v>189954.01270833332</v>
      </c>
      <c r="Z2518" s="7" t="s">
        <v>634</v>
      </c>
      <c r="AA2518" s="7">
        <v>2022</v>
      </c>
      <c r="AB2518" s="7">
        <v>0</v>
      </c>
    </row>
    <row r="2519" spans="1:28" x14ac:dyDescent="0.25">
      <c r="A2519" s="7">
        <v>7</v>
      </c>
      <c r="B2519" s="7" t="s">
        <v>115</v>
      </c>
      <c r="C2519" s="7" t="s">
        <v>103</v>
      </c>
      <c r="D2519" s="7" t="s">
        <v>21</v>
      </c>
      <c r="E2519" s="7" t="s">
        <v>81</v>
      </c>
      <c r="F2519" s="7" t="s">
        <v>84</v>
      </c>
      <c r="G2519" s="7">
        <v>150000</v>
      </c>
      <c r="H2519" s="7">
        <f t="shared" si="740"/>
        <v>137084.64000000001</v>
      </c>
      <c r="I2519" s="7">
        <f t="shared" si="741"/>
        <v>4305</v>
      </c>
      <c r="J2519" s="7">
        <f t="shared" si="742"/>
        <v>10649.999999999998</v>
      </c>
      <c r="K2519" s="7">
        <f t="shared" si="743"/>
        <v>686.4</v>
      </c>
      <c r="L2519" s="7">
        <f t="shared" si="744"/>
        <v>4560</v>
      </c>
      <c r="M2519" s="7">
        <f t="shared" si="745"/>
        <v>10635</v>
      </c>
      <c r="N2519" s="7">
        <f>+N2521*3</f>
        <v>4050.3599999999997</v>
      </c>
      <c r="O2519" s="7">
        <f t="shared" si="746"/>
        <v>34886.759999999995</v>
      </c>
      <c r="P2519" s="7">
        <v>25</v>
      </c>
      <c r="Q2519" s="7">
        <v>10934.9</v>
      </c>
      <c r="R2519" s="7">
        <v>1120.01</v>
      </c>
      <c r="S2519" s="7">
        <v>0</v>
      </c>
      <c r="T2519" s="7">
        <v>100</v>
      </c>
      <c r="U2519" s="7">
        <f t="shared" si="747"/>
        <v>22854.097291666669</v>
      </c>
      <c r="V2519" s="7">
        <f t="shared" si="754"/>
        <v>35034.007291666669</v>
      </c>
      <c r="W2519" s="7">
        <f t="shared" si="752"/>
        <v>12915.36</v>
      </c>
      <c r="X2519" s="7">
        <f t="shared" si="753"/>
        <v>21285</v>
      </c>
      <c r="Y2519" s="7">
        <f t="shared" si="750"/>
        <v>102050.63270833333</v>
      </c>
      <c r="Z2519" s="7" t="s">
        <v>634</v>
      </c>
      <c r="AA2519" s="7">
        <v>2022</v>
      </c>
      <c r="AB2519" s="7">
        <v>0</v>
      </c>
    </row>
    <row r="2520" spans="1:28" x14ac:dyDescent="0.25">
      <c r="A2520" s="7">
        <v>8</v>
      </c>
      <c r="B2520" s="7" t="s">
        <v>116</v>
      </c>
      <c r="C2520" s="7" t="s">
        <v>102</v>
      </c>
      <c r="D2520" s="8" t="s">
        <v>4</v>
      </c>
      <c r="E2520" s="7" t="s">
        <v>91</v>
      </c>
      <c r="F2520" s="7" t="s">
        <v>84</v>
      </c>
      <c r="G2520" s="7">
        <v>150000</v>
      </c>
      <c r="H2520" s="7">
        <f t="shared" si="740"/>
        <v>141135</v>
      </c>
      <c r="I2520" s="7">
        <f t="shared" si="741"/>
        <v>4305</v>
      </c>
      <c r="J2520" s="7">
        <f t="shared" si="742"/>
        <v>10649.999999999998</v>
      </c>
      <c r="K2520" s="7">
        <f t="shared" si="743"/>
        <v>686.4</v>
      </c>
      <c r="L2520" s="7">
        <f t="shared" si="744"/>
        <v>4560</v>
      </c>
      <c r="M2520" s="7">
        <f t="shared" si="745"/>
        <v>10635</v>
      </c>
      <c r="N2520" s="7">
        <v>0</v>
      </c>
      <c r="O2520" s="7">
        <f t="shared" si="746"/>
        <v>30836.399999999998</v>
      </c>
      <c r="P2520" s="7">
        <v>25</v>
      </c>
      <c r="Q2520" s="7">
        <v>10684.52</v>
      </c>
      <c r="R2520" s="7">
        <v>910.01</v>
      </c>
      <c r="S2520" s="7">
        <v>1270</v>
      </c>
      <c r="T2520" s="7">
        <v>100</v>
      </c>
      <c r="U2520" s="7">
        <f t="shared" si="747"/>
        <v>23866.687291666665</v>
      </c>
      <c r="V2520" s="7">
        <f t="shared" si="754"/>
        <v>36856.217291666668</v>
      </c>
      <c r="W2520" s="7">
        <f t="shared" si="752"/>
        <v>8865</v>
      </c>
      <c r="X2520" s="7">
        <f t="shared" si="753"/>
        <v>21285</v>
      </c>
      <c r="Y2520" s="7">
        <f t="shared" si="750"/>
        <v>104278.78270833334</v>
      </c>
      <c r="Z2520" s="7" t="s">
        <v>634</v>
      </c>
      <c r="AA2520" s="7">
        <v>2022</v>
      </c>
      <c r="AB2520" s="7">
        <v>0</v>
      </c>
    </row>
    <row r="2521" spans="1:28" x14ac:dyDescent="0.25">
      <c r="A2521" s="7">
        <v>9</v>
      </c>
      <c r="B2521" s="7" t="s">
        <v>117</v>
      </c>
      <c r="C2521" s="7" t="s">
        <v>102</v>
      </c>
      <c r="D2521" s="8" t="s">
        <v>14</v>
      </c>
      <c r="E2521" s="7" t="s">
        <v>106</v>
      </c>
      <c r="F2521" s="7" t="s">
        <v>84</v>
      </c>
      <c r="G2521" s="7">
        <v>150000</v>
      </c>
      <c r="H2521" s="7">
        <f t="shared" si="740"/>
        <v>139784.88</v>
      </c>
      <c r="I2521" s="7">
        <f t="shared" si="741"/>
        <v>4305</v>
      </c>
      <c r="J2521" s="7">
        <f t="shared" si="742"/>
        <v>10649.999999999998</v>
      </c>
      <c r="K2521" s="7">
        <f t="shared" si="743"/>
        <v>686.4</v>
      </c>
      <c r="L2521" s="7">
        <f t="shared" si="744"/>
        <v>4560</v>
      </c>
      <c r="M2521" s="7">
        <f t="shared" si="745"/>
        <v>10635</v>
      </c>
      <c r="N2521" s="7">
        <v>1350.12</v>
      </c>
      <c r="O2521" s="7">
        <f t="shared" si="746"/>
        <v>32186.519999999997</v>
      </c>
      <c r="P2521" s="7">
        <v>25</v>
      </c>
      <c r="Q2521" s="7">
        <v>2000</v>
      </c>
      <c r="R2521" s="7">
        <v>840.01</v>
      </c>
      <c r="S2521" s="7">
        <v>2440</v>
      </c>
      <c r="T2521" s="7">
        <v>100</v>
      </c>
      <c r="U2521" s="7">
        <f t="shared" si="747"/>
        <v>23529.157291666666</v>
      </c>
      <c r="V2521" s="7">
        <f t="shared" si="754"/>
        <v>28934.167291666665</v>
      </c>
      <c r="W2521" s="7">
        <f t="shared" si="752"/>
        <v>10215.119999999999</v>
      </c>
      <c r="X2521" s="7">
        <f t="shared" si="753"/>
        <v>21285</v>
      </c>
      <c r="Y2521" s="7">
        <f t="shared" si="750"/>
        <v>110850.71270833333</v>
      </c>
      <c r="Z2521" s="7" t="s">
        <v>634</v>
      </c>
      <c r="AA2521" s="7">
        <v>2022</v>
      </c>
      <c r="AB2521" s="7">
        <v>0</v>
      </c>
    </row>
    <row r="2522" spans="1:28" x14ac:dyDescent="0.25">
      <c r="A2522" s="7">
        <v>10</v>
      </c>
      <c r="B2522" s="7" t="s">
        <v>118</v>
      </c>
      <c r="C2522" s="7" t="s">
        <v>103</v>
      </c>
      <c r="D2522" s="8" t="s">
        <v>13</v>
      </c>
      <c r="E2522" s="7" t="s">
        <v>90</v>
      </c>
      <c r="F2522" s="7" t="s">
        <v>84</v>
      </c>
      <c r="G2522" s="7">
        <v>125000</v>
      </c>
      <c r="H2522" s="7">
        <f t="shared" si="740"/>
        <v>114912.26</v>
      </c>
      <c r="I2522" s="7">
        <f t="shared" si="741"/>
        <v>3587.5</v>
      </c>
      <c r="J2522" s="7">
        <f t="shared" si="742"/>
        <v>8875</v>
      </c>
      <c r="K2522" s="7">
        <f t="shared" si="743"/>
        <v>686.4</v>
      </c>
      <c r="L2522" s="7">
        <f t="shared" si="744"/>
        <v>3800</v>
      </c>
      <c r="M2522" s="7">
        <f t="shared" si="745"/>
        <v>8862.5</v>
      </c>
      <c r="N2522" s="7">
        <f>+N2521*2</f>
        <v>2700.24</v>
      </c>
      <c r="O2522" s="7">
        <f t="shared" si="746"/>
        <v>28511.64</v>
      </c>
      <c r="P2522" s="7">
        <v>25</v>
      </c>
      <c r="Q2522" s="7">
        <v>0</v>
      </c>
      <c r="R2522" s="7">
        <v>0</v>
      </c>
      <c r="S2522" s="7">
        <v>0</v>
      </c>
      <c r="T2522" s="7">
        <v>100</v>
      </c>
      <c r="U2522" s="7">
        <f t="shared" si="747"/>
        <v>17311.002291666664</v>
      </c>
      <c r="V2522" s="7">
        <f t="shared" si="754"/>
        <v>17436.002291666664</v>
      </c>
      <c r="W2522" s="7">
        <f t="shared" si="752"/>
        <v>10087.74</v>
      </c>
      <c r="X2522" s="7">
        <f t="shared" si="753"/>
        <v>17737.5</v>
      </c>
      <c r="Y2522" s="7">
        <f t="shared" si="750"/>
        <v>97476.257708333345</v>
      </c>
      <c r="Z2522" s="7" t="s">
        <v>634</v>
      </c>
      <c r="AA2522" s="7">
        <v>2022</v>
      </c>
      <c r="AB2522" s="7">
        <v>0</v>
      </c>
    </row>
    <row r="2523" spans="1:28" x14ac:dyDescent="0.25">
      <c r="A2523" s="7">
        <v>11</v>
      </c>
      <c r="B2523" s="7" t="s">
        <v>119</v>
      </c>
      <c r="C2523" s="7" t="s">
        <v>103</v>
      </c>
      <c r="D2523" s="8" t="s">
        <v>10</v>
      </c>
      <c r="E2523" s="7" t="s">
        <v>69</v>
      </c>
      <c r="F2523" s="7" t="s">
        <v>84</v>
      </c>
      <c r="G2523" s="7">
        <v>95000</v>
      </c>
      <c r="H2523" s="7">
        <f t="shared" si="740"/>
        <v>89385.5</v>
      </c>
      <c r="I2523" s="7">
        <f t="shared" si="741"/>
        <v>2726.5</v>
      </c>
      <c r="J2523" s="7">
        <f t="shared" si="742"/>
        <v>6744.9999999999991</v>
      </c>
      <c r="K2523" s="7">
        <f t="shared" si="743"/>
        <v>686.4</v>
      </c>
      <c r="L2523" s="7">
        <f t="shared" si="744"/>
        <v>2888</v>
      </c>
      <c r="M2523" s="7">
        <f t="shared" si="745"/>
        <v>6735.5</v>
      </c>
      <c r="N2523" s="7">
        <v>0</v>
      </c>
      <c r="O2523" s="7">
        <f t="shared" si="746"/>
        <v>19781.400000000001</v>
      </c>
      <c r="P2523" s="7">
        <v>25</v>
      </c>
      <c r="Q2523" s="7">
        <v>12431.68</v>
      </c>
      <c r="R2523" s="7">
        <v>0</v>
      </c>
      <c r="S2523" s="7">
        <v>1270</v>
      </c>
      <c r="T2523" s="7">
        <v>100</v>
      </c>
      <c r="U2523" s="7">
        <f t="shared" si="747"/>
        <v>10929.312291666667</v>
      </c>
      <c r="V2523" s="7">
        <f t="shared" si="754"/>
        <v>24755.992291666669</v>
      </c>
      <c r="W2523" s="7">
        <f t="shared" si="752"/>
        <v>5614.5</v>
      </c>
      <c r="X2523" s="7">
        <f t="shared" si="753"/>
        <v>13480.5</v>
      </c>
      <c r="Y2523" s="7">
        <f t="shared" si="750"/>
        <v>64629.507708333331</v>
      </c>
      <c r="Z2523" s="7" t="s">
        <v>634</v>
      </c>
      <c r="AA2523" s="7">
        <v>2022</v>
      </c>
      <c r="AB2523" s="7">
        <v>0</v>
      </c>
    </row>
    <row r="2524" spans="1:28" x14ac:dyDescent="0.25">
      <c r="A2524" s="7">
        <v>12</v>
      </c>
      <c r="B2524" s="7" t="s">
        <v>120</v>
      </c>
      <c r="C2524" s="7" t="s">
        <v>102</v>
      </c>
      <c r="D2524" s="7" t="s">
        <v>17</v>
      </c>
      <c r="E2524" s="7" t="s">
        <v>67</v>
      </c>
      <c r="F2524" s="7" t="s">
        <v>84</v>
      </c>
      <c r="G2524" s="7">
        <v>95000</v>
      </c>
      <c r="H2524" s="7">
        <f t="shared" si="740"/>
        <v>86685.26</v>
      </c>
      <c r="I2524" s="7">
        <f t="shared" si="741"/>
        <v>2726.5</v>
      </c>
      <c r="J2524" s="7">
        <f t="shared" si="742"/>
        <v>6744.9999999999991</v>
      </c>
      <c r="K2524" s="7">
        <f t="shared" si="743"/>
        <v>686.4</v>
      </c>
      <c r="L2524" s="7">
        <f t="shared" si="744"/>
        <v>2888</v>
      </c>
      <c r="M2524" s="7">
        <f t="shared" si="745"/>
        <v>6735.5</v>
      </c>
      <c r="N2524" s="7">
        <f>1350.12*2</f>
        <v>2700.24</v>
      </c>
      <c r="O2524" s="7">
        <f t="shared" si="746"/>
        <v>22481.64</v>
      </c>
      <c r="P2524" s="7">
        <v>25</v>
      </c>
      <c r="Q2524" s="7">
        <v>6978</v>
      </c>
      <c r="R2524" s="7">
        <v>560.01</v>
      </c>
      <c r="S2524" s="7">
        <v>1905</v>
      </c>
      <c r="T2524" s="7">
        <v>100</v>
      </c>
      <c r="U2524" s="7">
        <f t="shared" si="747"/>
        <v>10254.252291666664</v>
      </c>
      <c r="V2524" s="7">
        <f t="shared" si="754"/>
        <v>19822.262291666666</v>
      </c>
      <c r="W2524" s="7">
        <f t="shared" si="752"/>
        <v>8314.74</v>
      </c>
      <c r="X2524" s="7">
        <f t="shared" si="753"/>
        <v>13480.5</v>
      </c>
      <c r="Y2524" s="7">
        <f t="shared" si="750"/>
        <v>66862.997708333336</v>
      </c>
      <c r="Z2524" s="7" t="s">
        <v>634</v>
      </c>
      <c r="AA2524" s="7">
        <v>2022</v>
      </c>
      <c r="AB2524" s="7">
        <v>0</v>
      </c>
    </row>
    <row r="2525" spans="1:28" x14ac:dyDescent="0.25">
      <c r="A2525" s="7">
        <v>13</v>
      </c>
      <c r="B2525" s="7" t="s">
        <v>121</v>
      </c>
      <c r="C2525" s="7" t="s">
        <v>102</v>
      </c>
      <c r="D2525" s="7" t="s">
        <v>21</v>
      </c>
      <c r="E2525" s="7" t="s">
        <v>48</v>
      </c>
      <c r="F2525" s="7" t="s">
        <v>84</v>
      </c>
      <c r="G2525" s="7">
        <v>120000</v>
      </c>
      <c r="H2525" s="7">
        <f t="shared" si="740"/>
        <v>111557.88</v>
      </c>
      <c r="I2525" s="7">
        <f t="shared" si="741"/>
        <v>3444</v>
      </c>
      <c r="J2525" s="7">
        <f t="shared" si="742"/>
        <v>8520</v>
      </c>
      <c r="K2525" s="7">
        <f t="shared" si="743"/>
        <v>686.4</v>
      </c>
      <c r="L2525" s="7">
        <f t="shared" si="744"/>
        <v>3648</v>
      </c>
      <c r="M2525" s="7">
        <f t="shared" si="745"/>
        <v>8508</v>
      </c>
      <c r="N2525" s="7">
        <v>1350.12</v>
      </c>
      <c r="O2525" s="7">
        <f t="shared" si="746"/>
        <v>26156.52</v>
      </c>
      <c r="P2525" s="7">
        <v>25</v>
      </c>
      <c r="Q2525" s="7">
        <v>8487.86</v>
      </c>
      <c r="R2525" s="7">
        <v>420.01</v>
      </c>
      <c r="S2525" s="7">
        <v>0</v>
      </c>
      <c r="T2525" s="7">
        <v>100</v>
      </c>
      <c r="U2525" s="7">
        <f t="shared" si="747"/>
        <v>16472.407291666666</v>
      </c>
      <c r="V2525" s="7">
        <f t="shared" si="754"/>
        <v>25505.277291666665</v>
      </c>
      <c r="W2525" s="7">
        <f t="shared" si="752"/>
        <v>8442.119999999999</v>
      </c>
      <c r="X2525" s="7">
        <f t="shared" si="753"/>
        <v>17028</v>
      </c>
      <c r="Y2525" s="7">
        <f t="shared" si="750"/>
        <v>86052.602708333332</v>
      </c>
      <c r="Z2525" s="7" t="s">
        <v>634</v>
      </c>
      <c r="AA2525" s="7">
        <v>2022</v>
      </c>
      <c r="AB2525" s="7">
        <v>0</v>
      </c>
    </row>
    <row r="2526" spans="1:28" x14ac:dyDescent="0.25">
      <c r="A2526" s="7">
        <v>14</v>
      </c>
      <c r="B2526" s="7" t="s">
        <v>122</v>
      </c>
      <c r="C2526" s="7" t="s">
        <v>102</v>
      </c>
      <c r="D2526" s="8" t="s">
        <v>4</v>
      </c>
      <c r="E2526" s="7" t="s">
        <v>209</v>
      </c>
      <c r="F2526" s="7" t="s">
        <v>84</v>
      </c>
      <c r="G2526" s="7">
        <v>93000</v>
      </c>
      <c r="H2526" s="7">
        <f t="shared" si="740"/>
        <v>86153.58</v>
      </c>
      <c r="I2526" s="7">
        <f t="shared" si="741"/>
        <v>2669.1</v>
      </c>
      <c r="J2526" s="7">
        <f t="shared" si="742"/>
        <v>6602.9999999999991</v>
      </c>
      <c r="K2526" s="7">
        <f t="shared" si="743"/>
        <v>686.4</v>
      </c>
      <c r="L2526" s="7">
        <f t="shared" si="744"/>
        <v>2827.2</v>
      </c>
      <c r="M2526" s="7">
        <f t="shared" si="745"/>
        <v>6593.7000000000007</v>
      </c>
      <c r="N2526" s="7">
        <v>1350.12</v>
      </c>
      <c r="O2526" s="7">
        <f t="shared" si="746"/>
        <v>20729.519999999997</v>
      </c>
      <c r="P2526" s="7">
        <v>25</v>
      </c>
      <c r="Q2526" s="7">
        <v>1000</v>
      </c>
      <c r="R2526" s="7">
        <v>630.01</v>
      </c>
      <c r="S2526" s="7">
        <v>0</v>
      </c>
      <c r="T2526" s="7">
        <v>100</v>
      </c>
      <c r="U2526" s="7">
        <f t="shared" si="747"/>
        <v>10121.332291666666</v>
      </c>
      <c r="V2526" s="7">
        <f t="shared" si="754"/>
        <v>11876.342291666666</v>
      </c>
      <c r="W2526" s="7">
        <f t="shared" si="752"/>
        <v>6846.4199999999992</v>
      </c>
      <c r="X2526" s="7">
        <f t="shared" si="753"/>
        <v>13196.7</v>
      </c>
      <c r="Y2526" s="7">
        <f t="shared" si="750"/>
        <v>74277.237708333327</v>
      </c>
      <c r="Z2526" s="7" t="s">
        <v>634</v>
      </c>
      <c r="AA2526" s="7">
        <v>2022</v>
      </c>
      <c r="AB2526" s="7">
        <v>0</v>
      </c>
    </row>
    <row r="2527" spans="1:28" x14ac:dyDescent="0.25">
      <c r="A2527" s="7">
        <v>15</v>
      </c>
      <c r="B2527" s="7" t="s">
        <v>123</v>
      </c>
      <c r="C2527" s="7" t="s">
        <v>102</v>
      </c>
      <c r="D2527" s="7" t="s">
        <v>10</v>
      </c>
      <c r="E2527" s="7" t="s">
        <v>39</v>
      </c>
      <c r="F2527" s="7" t="s">
        <v>84</v>
      </c>
      <c r="G2527" s="7">
        <v>65000</v>
      </c>
      <c r="H2527" s="7">
        <f t="shared" si="740"/>
        <v>61158.5</v>
      </c>
      <c r="I2527" s="7">
        <f t="shared" si="741"/>
        <v>1865.5</v>
      </c>
      <c r="J2527" s="7">
        <f t="shared" si="742"/>
        <v>4615</v>
      </c>
      <c r="K2527" s="7">
        <f t="shared" si="743"/>
        <v>686.4</v>
      </c>
      <c r="L2527" s="7">
        <f t="shared" si="744"/>
        <v>1976</v>
      </c>
      <c r="M2527" s="7">
        <f t="shared" si="745"/>
        <v>4608.5</v>
      </c>
      <c r="N2527" s="7">
        <v>0</v>
      </c>
      <c r="O2527" s="7">
        <f t="shared" si="746"/>
        <v>13751.4</v>
      </c>
      <c r="P2527" s="7">
        <v>25</v>
      </c>
      <c r="Q2527" s="7">
        <v>6000</v>
      </c>
      <c r="R2527" s="7">
        <v>0</v>
      </c>
      <c r="S2527" s="7">
        <v>0</v>
      </c>
      <c r="T2527" s="7">
        <v>100</v>
      </c>
      <c r="U2527" s="7">
        <f t="shared" si="747"/>
        <v>4427.5498333333335</v>
      </c>
      <c r="V2527" s="7">
        <f t="shared" si="754"/>
        <v>10552.549833333334</v>
      </c>
      <c r="W2527" s="7">
        <f t="shared" si="752"/>
        <v>3841.5</v>
      </c>
      <c r="X2527" s="7">
        <f t="shared" si="753"/>
        <v>9223.5</v>
      </c>
      <c r="Y2527" s="7">
        <f t="shared" si="750"/>
        <v>50605.950166666662</v>
      </c>
      <c r="Z2527" s="7" t="s">
        <v>634</v>
      </c>
      <c r="AA2527" s="7">
        <v>2022</v>
      </c>
      <c r="AB2527" s="7">
        <v>0</v>
      </c>
    </row>
    <row r="2528" spans="1:28" x14ac:dyDescent="0.25">
      <c r="A2528" s="7">
        <v>16</v>
      </c>
      <c r="B2528" s="7" t="s">
        <v>124</v>
      </c>
      <c r="C2528" s="7" t="s">
        <v>103</v>
      </c>
      <c r="D2528" s="7" t="s">
        <v>10</v>
      </c>
      <c r="E2528" s="7" t="s">
        <v>74</v>
      </c>
      <c r="F2528" s="7" t="s">
        <v>84</v>
      </c>
      <c r="G2528" s="7">
        <v>36000</v>
      </c>
      <c r="H2528" s="7">
        <f t="shared" si="740"/>
        <v>33872.400000000001</v>
      </c>
      <c r="I2528" s="7">
        <f t="shared" si="741"/>
        <v>1033.2</v>
      </c>
      <c r="J2528" s="7">
        <f t="shared" si="742"/>
        <v>2555.9999999999995</v>
      </c>
      <c r="K2528" s="7">
        <f t="shared" si="743"/>
        <v>396.00000000000006</v>
      </c>
      <c r="L2528" s="7">
        <f t="shared" si="744"/>
        <v>1094.4000000000001</v>
      </c>
      <c r="M2528" s="7">
        <f t="shared" si="745"/>
        <v>2552.4</v>
      </c>
      <c r="N2528" s="7">
        <v>0</v>
      </c>
      <c r="O2528" s="7">
        <f t="shared" si="746"/>
        <v>7632</v>
      </c>
      <c r="P2528" s="7">
        <v>25</v>
      </c>
      <c r="Q2528" s="7">
        <v>0</v>
      </c>
      <c r="R2528" s="7">
        <v>280</v>
      </c>
      <c r="S2528" s="7">
        <v>0</v>
      </c>
      <c r="T2528" s="7">
        <v>100</v>
      </c>
      <c r="U2528" s="7">
        <f t="shared" si="747"/>
        <v>0</v>
      </c>
      <c r="V2528" s="7">
        <f t="shared" si="754"/>
        <v>405</v>
      </c>
      <c r="W2528" s="7">
        <f t="shared" si="752"/>
        <v>2127.6000000000004</v>
      </c>
      <c r="X2528" s="7">
        <f t="shared" si="753"/>
        <v>5108.3999999999996</v>
      </c>
      <c r="Y2528" s="7">
        <f t="shared" si="750"/>
        <v>33467.4</v>
      </c>
      <c r="Z2528" s="7" t="s">
        <v>634</v>
      </c>
      <c r="AA2528" s="7">
        <v>2022</v>
      </c>
      <c r="AB2528" s="7">
        <v>0</v>
      </c>
    </row>
    <row r="2529" spans="1:28" x14ac:dyDescent="0.25">
      <c r="A2529" s="7">
        <v>17</v>
      </c>
      <c r="B2529" s="7" t="s">
        <v>125</v>
      </c>
      <c r="C2529" s="7" t="s">
        <v>102</v>
      </c>
      <c r="D2529" s="7" t="s">
        <v>94</v>
      </c>
      <c r="E2529" s="7" t="s">
        <v>65</v>
      </c>
      <c r="F2529" s="7" t="s">
        <v>85</v>
      </c>
      <c r="G2529" s="7">
        <v>50000</v>
      </c>
      <c r="H2529" s="7">
        <f t="shared" si="740"/>
        <v>45694.879999999997</v>
      </c>
      <c r="I2529" s="7">
        <f t="shared" si="741"/>
        <v>1435</v>
      </c>
      <c r="J2529" s="7">
        <f t="shared" si="742"/>
        <v>3549.9999999999995</v>
      </c>
      <c r="K2529" s="7">
        <f t="shared" si="743"/>
        <v>550</v>
      </c>
      <c r="L2529" s="7">
        <f t="shared" si="744"/>
        <v>1520</v>
      </c>
      <c r="M2529" s="7">
        <f t="shared" si="745"/>
        <v>3545.0000000000005</v>
      </c>
      <c r="N2529" s="7">
        <v>1350.12</v>
      </c>
      <c r="O2529" s="7">
        <f t="shared" si="746"/>
        <v>11950.119999999999</v>
      </c>
      <c r="P2529" s="7">
        <v>25</v>
      </c>
      <c r="Q2529" s="7">
        <v>1000</v>
      </c>
      <c r="R2529" s="7">
        <v>0</v>
      </c>
      <c r="S2529" s="7">
        <v>1220</v>
      </c>
      <c r="T2529" s="7">
        <v>100</v>
      </c>
      <c r="U2529" s="7">
        <f t="shared" si="747"/>
        <v>1651.4818749999993</v>
      </c>
      <c r="V2529" s="7">
        <f t="shared" si="754"/>
        <v>3996.4818749999995</v>
      </c>
      <c r="W2529" s="7">
        <f t="shared" si="752"/>
        <v>4305.12</v>
      </c>
      <c r="X2529" s="7">
        <f t="shared" si="753"/>
        <v>7095</v>
      </c>
      <c r="Y2529" s="7">
        <f t="shared" si="750"/>
        <v>41698.398125</v>
      </c>
      <c r="Z2529" s="7" t="s">
        <v>634</v>
      </c>
      <c r="AA2529" s="7">
        <v>2022</v>
      </c>
      <c r="AB2529" s="7">
        <v>0</v>
      </c>
    </row>
    <row r="2530" spans="1:28" x14ac:dyDescent="0.25">
      <c r="A2530" s="7">
        <v>18</v>
      </c>
      <c r="B2530" s="7" t="s">
        <v>126</v>
      </c>
      <c r="C2530" s="7" t="s">
        <v>103</v>
      </c>
      <c r="D2530" s="7" t="s">
        <v>94</v>
      </c>
      <c r="E2530" s="7" t="s">
        <v>58</v>
      </c>
      <c r="F2530" s="7" t="s">
        <v>84</v>
      </c>
      <c r="G2530" s="7">
        <v>42000</v>
      </c>
      <c r="H2530" s="7">
        <f t="shared" si="740"/>
        <v>39517.800000000003</v>
      </c>
      <c r="I2530" s="7">
        <f t="shared" si="741"/>
        <v>1205.4000000000001</v>
      </c>
      <c r="J2530" s="7">
        <f t="shared" si="742"/>
        <v>2981.9999999999995</v>
      </c>
      <c r="K2530" s="7">
        <f t="shared" si="743"/>
        <v>462.00000000000006</v>
      </c>
      <c r="L2530" s="7">
        <f t="shared" si="744"/>
        <v>1276.8</v>
      </c>
      <c r="M2530" s="7">
        <f t="shared" si="745"/>
        <v>2977.8</v>
      </c>
      <c r="N2530" s="7">
        <v>0</v>
      </c>
      <c r="O2530" s="7">
        <f t="shared" si="746"/>
        <v>8904</v>
      </c>
      <c r="P2530" s="7">
        <v>25</v>
      </c>
      <c r="Q2530" s="7">
        <v>2996.21</v>
      </c>
      <c r="R2530" s="7">
        <v>0</v>
      </c>
      <c r="S2530" s="7">
        <v>1008</v>
      </c>
      <c r="T2530" s="7">
        <v>100</v>
      </c>
      <c r="U2530" s="7">
        <f t="shared" si="747"/>
        <v>724.91987500000039</v>
      </c>
      <c r="V2530" s="7">
        <f t="shared" si="754"/>
        <v>4854.1298750000005</v>
      </c>
      <c r="W2530" s="7">
        <f t="shared" si="752"/>
        <v>2482.1999999999998</v>
      </c>
      <c r="X2530" s="7">
        <f t="shared" si="753"/>
        <v>5959.7999999999993</v>
      </c>
      <c r="Y2530" s="7">
        <f t="shared" si="750"/>
        <v>34663.670124999997</v>
      </c>
      <c r="Z2530" s="7" t="s">
        <v>634</v>
      </c>
      <c r="AA2530" s="7">
        <v>2022</v>
      </c>
      <c r="AB2530" s="7">
        <v>0</v>
      </c>
    </row>
    <row r="2531" spans="1:28" x14ac:dyDescent="0.25">
      <c r="A2531" s="7">
        <v>19</v>
      </c>
      <c r="B2531" s="7" t="s">
        <v>127</v>
      </c>
      <c r="C2531" s="7" t="s">
        <v>103</v>
      </c>
      <c r="D2531" s="8" t="s">
        <v>18</v>
      </c>
      <c r="E2531" s="7" t="s">
        <v>55</v>
      </c>
      <c r="F2531" s="7" t="s">
        <v>84</v>
      </c>
      <c r="G2531" s="7">
        <v>83000</v>
      </c>
      <c r="H2531" s="7">
        <f t="shared" si="740"/>
        <v>76744.58</v>
      </c>
      <c r="I2531" s="7">
        <f t="shared" si="741"/>
        <v>2382.1</v>
      </c>
      <c r="J2531" s="7">
        <f t="shared" si="742"/>
        <v>5892.9999999999991</v>
      </c>
      <c r="K2531" s="7">
        <f t="shared" si="743"/>
        <v>686.4</v>
      </c>
      <c r="L2531" s="7">
        <f t="shared" si="744"/>
        <v>2523.1999999999998</v>
      </c>
      <c r="M2531" s="7">
        <f t="shared" si="745"/>
        <v>5884.7000000000007</v>
      </c>
      <c r="N2531" s="7">
        <v>1350.12</v>
      </c>
      <c r="O2531" s="7">
        <f t="shared" si="746"/>
        <v>18719.519999999997</v>
      </c>
      <c r="P2531" s="7">
        <v>25</v>
      </c>
      <c r="Q2531" s="7">
        <v>16476.740000000002</v>
      </c>
      <c r="R2531" s="7">
        <v>1190.01</v>
      </c>
      <c r="S2531" s="7">
        <v>0</v>
      </c>
      <c r="T2531" s="7">
        <v>100</v>
      </c>
      <c r="U2531" s="7">
        <f t="shared" si="747"/>
        <v>7769.0822916666657</v>
      </c>
      <c r="V2531" s="7">
        <f t="shared" si="754"/>
        <v>25560.832291666666</v>
      </c>
      <c r="W2531" s="7">
        <f t="shared" si="752"/>
        <v>6255.4199999999992</v>
      </c>
      <c r="X2531" s="7">
        <f t="shared" si="753"/>
        <v>11777.7</v>
      </c>
      <c r="Y2531" s="7">
        <f t="shared" si="750"/>
        <v>51183.747708333336</v>
      </c>
      <c r="Z2531" s="7" t="s">
        <v>634</v>
      </c>
      <c r="AA2531" s="7">
        <v>2022</v>
      </c>
      <c r="AB2531" s="7">
        <v>0</v>
      </c>
    </row>
    <row r="2532" spans="1:28" x14ac:dyDescent="0.25">
      <c r="A2532" s="7">
        <v>20</v>
      </c>
      <c r="B2532" s="7" t="s">
        <v>128</v>
      </c>
      <c r="C2532" s="7" t="s">
        <v>102</v>
      </c>
      <c r="D2532" s="8" t="s">
        <v>12</v>
      </c>
      <c r="E2532" s="7" t="s">
        <v>35</v>
      </c>
      <c r="F2532" s="7" t="s">
        <v>84</v>
      </c>
      <c r="G2532" s="7">
        <v>85000</v>
      </c>
      <c r="H2532" s="7">
        <f t="shared" si="740"/>
        <v>77276.259999999995</v>
      </c>
      <c r="I2532" s="7">
        <f t="shared" si="741"/>
        <v>2439.5</v>
      </c>
      <c r="J2532" s="7">
        <f t="shared" si="742"/>
        <v>6034.9999999999991</v>
      </c>
      <c r="K2532" s="7">
        <f t="shared" si="743"/>
        <v>686.4</v>
      </c>
      <c r="L2532" s="7">
        <f t="shared" si="744"/>
        <v>2584</v>
      </c>
      <c r="M2532" s="7">
        <f t="shared" si="745"/>
        <v>6026.5</v>
      </c>
      <c r="N2532" s="7">
        <f>+N2531*2</f>
        <v>2700.24</v>
      </c>
      <c r="O2532" s="7">
        <f t="shared" si="746"/>
        <v>20471.64</v>
      </c>
      <c r="P2532" s="7">
        <v>25</v>
      </c>
      <c r="Q2532" s="7">
        <v>0</v>
      </c>
      <c r="R2532" s="7">
        <v>0</v>
      </c>
      <c r="S2532" s="7">
        <v>0</v>
      </c>
      <c r="T2532" s="7">
        <v>100</v>
      </c>
      <c r="U2532" s="7">
        <f t="shared" si="747"/>
        <v>7902.002291666664</v>
      </c>
      <c r="V2532" s="7">
        <f t="shared" si="754"/>
        <v>8027.002291666664</v>
      </c>
      <c r="W2532" s="7">
        <f t="shared" si="752"/>
        <v>7723.74</v>
      </c>
      <c r="X2532" s="7">
        <f t="shared" si="753"/>
        <v>12061.5</v>
      </c>
      <c r="Y2532" s="7">
        <f t="shared" si="750"/>
        <v>69249.257708333331</v>
      </c>
      <c r="Z2532" s="7" t="s">
        <v>634</v>
      </c>
      <c r="AA2532" s="7">
        <v>2022</v>
      </c>
      <c r="AB2532" s="7">
        <v>0</v>
      </c>
    </row>
    <row r="2533" spans="1:28" x14ac:dyDescent="0.25">
      <c r="A2533" s="7">
        <v>21</v>
      </c>
      <c r="B2533" s="7" t="s">
        <v>114</v>
      </c>
      <c r="C2533" s="7" t="s">
        <v>102</v>
      </c>
      <c r="D2533" s="7" t="s">
        <v>8</v>
      </c>
      <c r="E2533" s="7" t="s">
        <v>64</v>
      </c>
      <c r="F2533" s="7" t="s">
        <v>84</v>
      </c>
      <c r="G2533" s="7">
        <v>60000</v>
      </c>
      <c r="H2533" s="7">
        <f>+G2533-(I2533+L2533+N2533)</f>
        <v>56454</v>
      </c>
      <c r="I2533" s="7">
        <f>IF(G2533&lt;=312000,G2533*2.87%,8954.4)</f>
        <v>1722</v>
      </c>
      <c r="J2533" s="7">
        <f>IF(G2533&lt;=312000,G2533*7.1%,22152)</f>
        <v>4260</v>
      </c>
      <c r="K2533" s="7">
        <f>IF(G2533&lt;=62400,G2533*1.1%,686.4)</f>
        <v>660.00000000000011</v>
      </c>
      <c r="L2533" s="7">
        <f>IF(G2533&lt;=156000,G2533*3.04%,4742.4)</f>
        <v>1824</v>
      </c>
      <c r="M2533" s="7">
        <f>IF(G2533&lt;=156000,G2533*7.09%,11060.4)</f>
        <v>4254</v>
      </c>
      <c r="N2533" s="7">
        <v>0</v>
      </c>
      <c r="O2533" s="7">
        <f>+I2533+J2533+K2533+L2533+M2533+N2533</f>
        <v>12720</v>
      </c>
      <c r="P2533" s="7">
        <v>25</v>
      </c>
      <c r="Q2533" s="7">
        <v>21600.77</v>
      </c>
      <c r="R2533" s="7">
        <v>0</v>
      </c>
      <c r="S2533" s="7">
        <v>2440</v>
      </c>
      <c r="T2533" s="7">
        <v>100</v>
      </c>
      <c r="U2533" s="7">
        <f>IF((H2533*12)&gt;867123.01,(79776+(((H2533*12)-867123.01)*0.25))/12,IF((H2533*12)&gt;624329.01,(31216+(((H2533*12)-624329.01)*0.2))/12,IF((H2533*12)&gt;416220.01,(((H2533*12)-416220.01)*0.15)/12,0)))</f>
        <v>3486.6498333333329</v>
      </c>
      <c r="V2533" s="7">
        <f>P2533+Q2533+R2533+S2533+T2533+U2533</f>
        <v>27652.419833333333</v>
      </c>
      <c r="W2533" s="7">
        <f>+I2533+L2533+N2533</f>
        <v>3546</v>
      </c>
      <c r="X2533" s="7">
        <f>+J2533+M2533</f>
        <v>8514</v>
      </c>
      <c r="Y2533" s="7">
        <f>+G2533-(V2533+W2533)</f>
        <v>28801.580166666667</v>
      </c>
      <c r="Z2533" s="7" t="s">
        <v>634</v>
      </c>
      <c r="AA2533" s="7">
        <v>2022</v>
      </c>
      <c r="AB2533" s="7">
        <v>0</v>
      </c>
    </row>
    <row r="2534" spans="1:28" x14ac:dyDescent="0.25">
      <c r="A2534" s="7">
        <v>22</v>
      </c>
      <c r="B2534" s="7" t="s">
        <v>129</v>
      </c>
      <c r="C2534" s="7" t="s">
        <v>102</v>
      </c>
      <c r="D2534" s="7" t="s">
        <v>16</v>
      </c>
      <c r="E2534" s="7" t="s">
        <v>79</v>
      </c>
      <c r="F2534" s="7" t="s">
        <v>84</v>
      </c>
      <c r="G2534" s="7">
        <v>54000</v>
      </c>
      <c r="H2534" s="7">
        <f t="shared" si="740"/>
        <v>50808.6</v>
      </c>
      <c r="I2534" s="7">
        <f t="shared" si="741"/>
        <v>1549.8</v>
      </c>
      <c r="J2534" s="7">
        <f t="shared" si="742"/>
        <v>3833.9999999999995</v>
      </c>
      <c r="K2534" s="7">
        <f t="shared" si="743"/>
        <v>594.00000000000011</v>
      </c>
      <c r="L2534" s="7">
        <f t="shared" si="744"/>
        <v>1641.6</v>
      </c>
      <c r="M2534" s="7">
        <f t="shared" si="745"/>
        <v>3828.6000000000004</v>
      </c>
      <c r="N2534" s="7">
        <v>0</v>
      </c>
      <c r="O2534" s="7">
        <f t="shared" si="746"/>
        <v>11448</v>
      </c>
      <c r="P2534" s="7">
        <v>25</v>
      </c>
      <c r="Q2534" s="7">
        <v>500</v>
      </c>
      <c r="R2534" s="7">
        <v>350</v>
      </c>
      <c r="S2534" s="7">
        <v>0</v>
      </c>
      <c r="T2534" s="7">
        <v>100</v>
      </c>
      <c r="U2534" s="7">
        <f t="shared" si="747"/>
        <v>2418.539874999999</v>
      </c>
      <c r="V2534" s="7">
        <f t="shared" si="754"/>
        <v>3393.539874999999</v>
      </c>
      <c r="W2534" s="7">
        <f t="shared" si="752"/>
        <v>3191.3999999999996</v>
      </c>
      <c r="X2534" s="7">
        <f t="shared" si="753"/>
        <v>7662.6</v>
      </c>
      <c r="Y2534" s="7">
        <f t="shared" si="750"/>
        <v>47415.060125000004</v>
      </c>
      <c r="Z2534" s="7" t="s">
        <v>634</v>
      </c>
      <c r="AA2534" s="7">
        <v>2022</v>
      </c>
      <c r="AB2534" s="7">
        <v>0</v>
      </c>
    </row>
    <row r="2535" spans="1:28" x14ac:dyDescent="0.25">
      <c r="A2535" s="7">
        <v>23</v>
      </c>
      <c r="B2535" s="7" t="s">
        <v>130</v>
      </c>
      <c r="C2535" s="7" t="s">
        <v>102</v>
      </c>
      <c r="D2535" s="7" t="s">
        <v>16</v>
      </c>
      <c r="E2535" s="7" t="s">
        <v>61</v>
      </c>
      <c r="F2535" s="7" t="s">
        <v>84</v>
      </c>
      <c r="G2535" s="7">
        <v>65000</v>
      </c>
      <c r="H2535" s="7">
        <f t="shared" si="740"/>
        <v>57108.14</v>
      </c>
      <c r="I2535" s="7">
        <f t="shared" si="741"/>
        <v>1865.5</v>
      </c>
      <c r="J2535" s="7">
        <f t="shared" si="742"/>
        <v>4615</v>
      </c>
      <c r="K2535" s="7">
        <f t="shared" si="743"/>
        <v>686.4</v>
      </c>
      <c r="L2535" s="7">
        <f t="shared" si="744"/>
        <v>1976</v>
      </c>
      <c r="M2535" s="7">
        <f t="shared" si="745"/>
        <v>4608.5</v>
      </c>
      <c r="N2535" s="7">
        <f>1350.12*3</f>
        <v>4050.3599999999997</v>
      </c>
      <c r="O2535" s="7">
        <f t="shared" si="746"/>
        <v>17801.759999999998</v>
      </c>
      <c r="P2535" s="7">
        <v>25</v>
      </c>
      <c r="Q2535" s="7">
        <v>1200</v>
      </c>
      <c r="R2535" s="7">
        <v>0</v>
      </c>
      <c r="S2535" s="7">
        <v>0</v>
      </c>
      <c r="T2535" s="7">
        <v>100</v>
      </c>
      <c r="U2535" s="7">
        <f t="shared" si="747"/>
        <v>3617.477833333332</v>
      </c>
      <c r="V2535" s="7">
        <f t="shared" si="754"/>
        <v>4942.4778333333325</v>
      </c>
      <c r="W2535" s="7">
        <f t="shared" si="752"/>
        <v>7891.86</v>
      </c>
      <c r="X2535" s="7">
        <f t="shared" si="753"/>
        <v>9223.5</v>
      </c>
      <c r="Y2535" s="7">
        <f t="shared" si="750"/>
        <v>52165.662166666669</v>
      </c>
      <c r="Z2535" s="7" t="s">
        <v>634</v>
      </c>
      <c r="AA2535" s="7">
        <v>2022</v>
      </c>
      <c r="AB2535" s="7">
        <v>0</v>
      </c>
    </row>
    <row r="2536" spans="1:28" x14ac:dyDescent="0.25">
      <c r="A2536" s="7">
        <v>24</v>
      </c>
      <c r="B2536" s="7" t="s">
        <v>131</v>
      </c>
      <c r="C2536" s="7" t="s">
        <v>102</v>
      </c>
      <c r="D2536" s="7" t="s">
        <v>6</v>
      </c>
      <c r="E2536" s="7" t="s">
        <v>108</v>
      </c>
      <c r="F2536" s="7" t="s">
        <v>84</v>
      </c>
      <c r="G2536" s="7">
        <v>70000</v>
      </c>
      <c r="H2536" s="7">
        <f t="shared" si="740"/>
        <v>57762.28</v>
      </c>
      <c r="I2536" s="7">
        <f t="shared" si="741"/>
        <v>2009</v>
      </c>
      <c r="J2536" s="7">
        <f t="shared" si="742"/>
        <v>4970</v>
      </c>
      <c r="K2536" s="7">
        <f t="shared" si="743"/>
        <v>686.4</v>
      </c>
      <c r="L2536" s="7">
        <f t="shared" si="744"/>
        <v>2128</v>
      </c>
      <c r="M2536" s="7">
        <f t="shared" si="745"/>
        <v>4963</v>
      </c>
      <c r="N2536" s="7">
        <f>+N2535*2</f>
        <v>8100.7199999999993</v>
      </c>
      <c r="O2536" s="7">
        <f t="shared" si="746"/>
        <v>22857.119999999999</v>
      </c>
      <c r="P2536" s="7">
        <v>25</v>
      </c>
      <c r="Q2536" s="7">
        <v>0</v>
      </c>
      <c r="R2536" s="7">
        <v>210</v>
      </c>
      <c r="S2536" s="7">
        <v>4250</v>
      </c>
      <c r="T2536" s="7">
        <v>100</v>
      </c>
      <c r="U2536" s="7">
        <f t="shared" si="747"/>
        <v>3748.3058333333333</v>
      </c>
      <c r="V2536" s="7">
        <f t="shared" si="754"/>
        <v>8333.3058333333338</v>
      </c>
      <c r="W2536" s="7">
        <f t="shared" si="752"/>
        <v>12237.72</v>
      </c>
      <c r="X2536" s="7">
        <f t="shared" si="753"/>
        <v>9933</v>
      </c>
      <c r="Y2536" s="7">
        <f t="shared" si="750"/>
        <v>49428.974166666667</v>
      </c>
      <c r="Z2536" s="7" t="s">
        <v>634</v>
      </c>
      <c r="AA2536" s="7">
        <v>2022</v>
      </c>
      <c r="AB2536" s="7">
        <v>0</v>
      </c>
    </row>
    <row r="2537" spans="1:28" x14ac:dyDescent="0.25">
      <c r="A2537" s="7">
        <v>25</v>
      </c>
      <c r="B2537" s="7" t="s">
        <v>132</v>
      </c>
      <c r="C2537" s="7" t="s">
        <v>102</v>
      </c>
      <c r="D2537" s="8" t="s">
        <v>4</v>
      </c>
      <c r="E2537" s="7" t="s">
        <v>24</v>
      </c>
      <c r="F2537" s="7" t="s">
        <v>84</v>
      </c>
      <c r="G2537" s="7">
        <v>45000</v>
      </c>
      <c r="H2537" s="7">
        <f t="shared" si="740"/>
        <v>39640.26</v>
      </c>
      <c r="I2537" s="7">
        <f t="shared" si="741"/>
        <v>1291.5</v>
      </c>
      <c r="J2537" s="7">
        <f t="shared" si="742"/>
        <v>3194.9999999999995</v>
      </c>
      <c r="K2537" s="7">
        <f t="shared" si="743"/>
        <v>495.00000000000006</v>
      </c>
      <c r="L2537" s="7">
        <f t="shared" si="744"/>
        <v>1368</v>
      </c>
      <c r="M2537" s="7">
        <f t="shared" si="745"/>
        <v>3190.5</v>
      </c>
      <c r="N2537" s="7">
        <f>1350.12*2</f>
        <v>2700.24</v>
      </c>
      <c r="O2537" s="7">
        <f t="shared" si="746"/>
        <v>12240.24</v>
      </c>
      <c r="P2537" s="7">
        <v>25</v>
      </c>
      <c r="Q2537" s="7">
        <v>7487.3</v>
      </c>
      <c r="R2537" s="7">
        <v>0</v>
      </c>
      <c r="S2537" s="7">
        <v>0</v>
      </c>
      <c r="T2537" s="7">
        <v>100</v>
      </c>
      <c r="U2537" s="7">
        <f t="shared" si="747"/>
        <v>743.28887499999973</v>
      </c>
      <c r="V2537" s="7">
        <f t="shared" si="754"/>
        <v>8355.5888749999995</v>
      </c>
      <c r="W2537" s="7">
        <f t="shared" si="752"/>
        <v>5359.74</v>
      </c>
      <c r="X2537" s="7">
        <f>+J2537++K2537+M2537</f>
        <v>6880.5</v>
      </c>
      <c r="Y2537" s="7">
        <f t="shared" si="750"/>
        <v>31284.671125000001</v>
      </c>
      <c r="Z2537" s="7" t="s">
        <v>634</v>
      </c>
      <c r="AA2537" s="7">
        <v>2022</v>
      </c>
      <c r="AB2537" s="7">
        <v>0</v>
      </c>
    </row>
    <row r="2538" spans="1:28" x14ac:dyDescent="0.25">
      <c r="A2538" s="7">
        <v>26</v>
      </c>
      <c r="B2538" s="7" t="s">
        <v>133</v>
      </c>
      <c r="C2538" s="7" t="s">
        <v>103</v>
      </c>
      <c r="D2538" s="8" t="s">
        <v>5</v>
      </c>
      <c r="E2538" s="7" t="s">
        <v>25</v>
      </c>
      <c r="F2538" s="7" t="s">
        <v>84</v>
      </c>
      <c r="G2538" s="7">
        <v>80000</v>
      </c>
      <c r="H2538" s="7">
        <f t="shared" si="740"/>
        <v>75272</v>
      </c>
      <c r="I2538" s="7">
        <f t="shared" si="741"/>
        <v>2296</v>
      </c>
      <c r="J2538" s="7">
        <f t="shared" si="742"/>
        <v>5679.9999999999991</v>
      </c>
      <c r="K2538" s="7">
        <f t="shared" si="743"/>
        <v>686.4</v>
      </c>
      <c r="L2538" s="7">
        <f t="shared" si="744"/>
        <v>2432</v>
      </c>
      <c r="M2538" s="7">
        <f t="shared" si="745"/>
        <v>5672</v>
      </c>
      <c r="N2538" s="7">
        <v>0</v>
      </c>
      <c r="O2538" s="7">
        <f t="shared" si="746"/>
        <v>16766.400000000001</v>
      </c>
      <c r="P2538" s="7">
        <v>25</v>
      </c>
      <c r="Q2538" s="7">
        <v>200</v>
      </c>
      <c r="R2538" s="7">
        <v>0</v>
      </c>
      <c r="S2538" s="7">
        <v>0</v>
      </c>
      <c r="T2538" s="7">
        <v>100</v>
      </c>
      <c r="U2538" s="7">
        <f t="shared" si="747"/>
        <v>7400.9372916666662</v>
      </c>
      <c r="V2538" s="7">
        <f t="shared" si="754"/>
        <v>7725.9372916666662</v>
      </c>
      <c r="W2538" s="7">
        <f t="shared" si="752"/>
        <v>4728</v>
      </c>
      <c r="X2538" s="7">
        <f t="shared" ref="X2538:X2601" si="755">+J2538+M2538</f>
        <v>11352</v>
      </c>
      <c r="Y2538" s="7">
        <f t="shared" si="750"/>
        <v>67546.062708333338</v>
      </c>
      <c r="Z2538" s="7" t="s">
        <v>634</v>
      </c>
      <c r="AA2538" s="7">
        <v>2022</v>
      </c>
      <c r="AB2538" s="7">
        <v>0</v>
      </c>
    </row>
    <row r="2539" spans="1:28" x14ac:dyDescent="0.25">
      <c r="A2539" s="7">
        <v>27</v>
      </c>
      <c r="B2539" s="7" t="s">
        <v>134</v>
      </c>
      <c r="C2539" s="7" t="s">
        <v>102</v>
      </c>
      <c r="D2539" s="7" t="s">
        <v>16</v>
      </c>
      <c r="E2539" s="7" t="s">
        <v>45</v>
      </c>
      <c r="F2539" s="7" t="s">
        <v>84</v>
      </c>
      <c r="G2539" s="7">
        <v>44000</v>
      </c>
      <c r="H2539" s="7">
        <f t="shared" si="740"/>
        <v>40049.480000000003</v>
      </c>
      <c r="I2539" s="7">
        <f t="shared" si="741"/>
        <v>1262.8</v>
      </c>
      <c r="J2539" s="7">
        <f t="shared" si="742"/>
        <v>3123.9999999999995</v>
      </c>
      <c r="K2539" s="7">
        <f t="shared" si="743"/>
        <v>484.00000000000006</v>
      </c>
      <c r="L2539" s="7">
        <f t="shared" si="744"/>
        <v>1337.6</v>
      </c>
      <c r="M2539" s="7">
        <f t="shared" si="745"/>
        <v>3119.6000000000004</v>
      </c>
      <c r="N2539" s="7">
        <v>1350.12</v>
      </c>
      <c r="O2539" s="7">
        <f t="shared" si="746"/>
        <v>10678.119999999999</v>
      </c>
      <c r="P2539" s="7">
        <v>25</v>
      </c>
      <c r="Q2539" s="7">
        <v>0</v>
      </c>
      <c r="R2539" s="7">
        <v>1120.01</v>
      </c>
      <c r="S2539" s="7">
        <v>0</v>
      </c>
      <c r="T2539" s="7">
        <v>100</v>
      </c>
      <c r="U2539" s="7">
        <f t="shared" si="747"/>
        <v>804.671875</v>
      </c>
      <c r="V2539" s="7">
        <f t="shared" si="754"/>
        <v>2049.6818750000002</v>
      </c>
      <c r="W2539" s="7">
        <f t="shared" si="752"/>
        <v>3950.5199999999995</v>
      </c>
      <c r="X2539" s="7">
        <f t="shared" si="755"/>
        <v>6243.6</v>
      </c>
      <c r="Y2539" s="7">
        <f t="shared" si="750"/>
        <v>37999.798125000001</v>
      </c>
      <c r="Z2539" s="7" t="s">
        <v>634</v>
      </c>
      <c r="AA2539" s="7">
        <v>2022</v>
      </c>
      <c r="AB2539" s="7">
        <v>0</v>
      </c>
    </row>
    <row r="2540" spans="1:28" x14ac:dyDescent="0.25">
      <c r="A2540" s="7">
        <v>28</v>
      </c>
      <c r="B2540" s="7" t="s">
        <v>136</v>
      </c>
      <c r="C2540" s="7" t="s">
        <v>103</v>
      </c>
      <c r="D2540" s="7" t="s">
        <v>17</v>
      </c>
      <c r="E2540" s="7" t="s">
        <v>107</v>
      </c>
      <c r="F2540" s="7" t="s">
        <v>99</v>
      </c>
      <c r="G2540" s="7">
        <v>150000</v>
      </c>
      <c r="H2540" s="7">
        <f t="shared" si="740"/>
        <v>141135</v>
      </c>
      <c r="I2540" s="7">
        <f t="shared" si="741"/>
        <v>4305</v>
      </c>
      <c r="J2540" s="7">
        <f t="shared" si="742"/>
        <v>10649.999999999998</v>
      </c>
      <c r="K2540" s="7">
        <f t="shared" si="743"/>
        <v>686.4</v>
      </c>
      <c r="L2540" s="7">
        <f t="shared" si="744"/>
        <v>4560</v>
      </c>
      <c r="M2540" s="7">
        <f t="shared" si="745"/>
        <v>10635</v>
      </c>
      <c r="N2540" s="7">
        <v>0</v>
      </c>
      <c r="O2540" s="7">
        <f t="shared" si="746"/>
        <v>30836.399999999998</v>
      </c>
      <c r="P2540" s="7">
        <v>25</v>
      </c>
      <c r="Q2540" s="7">
        <v>0</v>
      </c>
      <c r="R2540" s="7">
        <v>0</v>
      </c>
      <c r="S2540" s="7">
        <v>0</v>
      </c>
      <c r="T2540" s="7">
        <v>100</v>
      </c>
      <c r="U2540" s="7">
        <f t="shared" si="747"/>
        <v>23866.687291666665</v>
      </c>
      <c r="V2540" s="7">
        <f t="shared" si="754"/>
        <v>23991.687291666665</v>
      </c>
      <c r="W2540" s="7">
        <f t="shared" si="752"/>
        <v>8865</v>
      </c>
      <c r="X2540" s="7">
        <f t="shared" si="755"/>
        <v>21285</v>
      </c>
      <c r="Y2540" s="7">
        <f t="shared" si="750"/>
        <v>117143.31270833334</v>
      </c>
      <c r="Z2540" s="7" t="s">
        <v>634</v>
      </c>
      <c r="AA2540" s="7">
        <v>2022</v>
      </c>
      <c r="AB2540" s="7">
        <v>0</v>
      </c>
    </row>
    <row r="2541" spans="1:28" x14ac:dyDescent="0.25">
      <c r="A2541" s="7">
        <v>29</v>
      </c>
      <c r="B2541" s="7" t="s">
        <v>137</v>
      </c>
      <c r="C2541" s="7" t="s">
        <v>102</v>
      </c>
      <c r="D2541" s="7" t="s">
        <v>22</v>
      </c>
      <c r="E2541" s="7" t="s">
        <v>31</v>
      </c>
      <c r="F2541" s="7" t="s">
        <v>99</v>
      </c>
      <c r="G2541" s="7">
        <v>145000</v>
      </c>
      <c r="H2541" s="7">
        <f t="shared" si="740"/>
        <v>135080.38</v>
      </c>
      <c r="I2541" s="7">
        <f t="shared" si="741"/>
        <v>4161.5</v>
      </c>
      <c r="J2541" s="7">
        <f t="shared" si="742"/>
        <v>10294.999999999998</v>
      </c>
      <c r="K2541" s="7">
        <f t="shared" si="743"/>
        <v>686.4</v>
      </c>
      <c r="L2541" s="7">
        <f t="shared" si="744"/>
        <v>4408</v>
      </c>
      <c r="M2541" s="7">
        <f t="shared" si="745"/>
        <v>10280.5</v>
      </c>
      <c r="N2541" s="7">
        <v>1350.12</v>
      </c>
      <c r="O2541" s="7">
        <f t="shared" si="746"/>
        <v>31181.519999999997</v>
      </c>
      <c r="P2541" s="7">
        <v>25</v>
      </c>
      <c r="Q2541" s="7">
        <v>1000</v>
      </c>
      <c r="R2541" s="7">
        <v>700.01</v>
      </c>
      <c r="S2541" s="7">
        <v>0</v>
      </c>
      <c r="T2541" s="7">
        <v>100</v>
      </c>
      <c r="U2541" s="7">
        <f t="shared" si="747"/>
        <v>22353.032291666666</v>
      </c>
      <c r="V2541" s="7">
        <f t="shared" si="754"/>
        <v>24178.042291666665</v>
      </c>
      <c r="W2541" s="7">
        <f t="shared" si="752"/>
        <v>9919.619999999999</v>
      </c>
      <c r="X2541" s="7">
        <f t="shared" si="755"/>
        <v>20575.5</v>
      </c>
      <c r="Y2541" s="7">
        <f t="shared" si="750"/>
        <v>110902.33770833333</v>
      </c>
      <c r="Z2541" s="7" t="s">
        <v>634</v>
      </c>
      <c r="AA2541" s="7">
        <v>2022</v>
      </c>
      <c r="AB2541" s="7">
        <v>0</v>
      </c>
    </row>
    <row r="2542" spans="1:28" x14ac:dyDescent="0.25">
      <c r="A2542" s="7">
        <v>30</v>
      </c>
      <c r="B2542" s="7" t="s">
        <v>138</v>
      </c>
      <c r="C2542" s="7" t="s">
        <v>102</v>
      </c>
      <c r="D2542" s="7" t="s">
        <v>16</v>
      </c>
      <c r="E2542" s="7" t="s">
        <v>31</v>
      </c>
      <c r="F2542" s="7" t="s">
        <v>99</v>
      </c>
      <c r="G2542" s="7">
        <v>90000</v>
      </c>
      <c r="H2542" s="7">
        <f t="shared" si="740"/>
        <v>84681</v>
      </c>
      <c r="I2542" s="7">
        <f t="shared" si="741"/>
        <v>2583</v>
      </c>
      <c r="J2542" s="7">
        <f t="shared" si="742"/>
        <v>6389.9999999999991</v>
      </c>
      <c r="K2542" s="7">
        <f t="shared" si="743"/>
        <v>686.4</v>
      </c>
      <c r="L2542" s="7">
        <f t="shared" si="744"/>
        <v>2736</v>
      </c>
      <c r="M2542" s="7">
        <f t="shared" si="745"/>
        <v>6381</v>
      </c>
      <c r="N2542" s="7">
        <v>0</v>
      </c>
      <c r="O2542" s="7">
        <f t="shared" si="746"/>
        <v>18776.400000000001</v>
      </c>
      <c r="P2542" s="7">
        <v>25</v>
      </c>
      <c r="Q2542" s="7">
        <v>0</v>
      </c>
      <c r="R2542" s="7">
        <v>770.01</v>
      </c>
      <c r="S2542" s="7">
        <v>0</v>
      </c>
      <c r="T2542" s="7">
        <v>100</v>
      </c>
      <c r="U2542" s="7">
        <f t="shared" si="747"/>
        <v>9753.1872916666671</v>
      </c>
      <c r="V2542" s="7">
        <f t="shared" si="754"/>
        <v>10648.197291666667</v>
      </c>
      <c r="W2542" s="7">
        <f t="shared" si="752"/>
        <v>5319</v>
      </c>
      <c r="X2542" s="7">
        <f t="shared" si="755"/>
        <v>12771</v>
      </c>
      <c r="Y2542" s="7">
        <f t="shared" si="750"/>
        <v>74032.802708333329</v>
      </c>
      <c r="Z2542" s="7" t="s">
        <v>634</v>
      </c>
      <c r="AA2542" s="7">
        <v>2022</v>
      </c>
      <c r="AB2542" s="7">
        <v>0</v>
      </c>
    </row>
    <row r="2543" spans="1:28" x14ac:dyDescent="0.25">
      <c r="A2543" s="7">
        <v>31</v>
      </c>
      <c r="B2543" s="7" t="s">
        <v>139</v>
      </c>
      <c r="C2543" s="7" t="s">
        <v>102</v>
      </c>
      <c r="D2543" s="7" t="s">
        <v>23</v>
      </c>
      <c r="E2543" s="7" t="s">
        <v>82</v>
      </c>
      <c r="F2543" s="7" t="s">
        <v>99</v>
      </c>
      <c r="G2543" s="7">
        <v>150000</v>
      </c>
      <c r="H2543" s="7">
        <f t="shared" si="740"/>
        <v>141135</v>
      </c>
      <c r="I2543" s="7">
        <f t="shared" si="741"/>
        <v>4305</v>
      </c>
      <c r="J2543" s="7">
        <f t="shared" si="742"/>
        <v>10649.999999999998</v>
      </c>
      <c r="K2543" s="7">
        <f t="shared" si="743"/>
        <v>686.4</v>
      </c>
      <c r="L2543" s="7">
        <f t="shared" si="744"/>
        <v>4560</v>
      </c>
      <c r="M2543" s="7">
        <f t="shared" si="745"/>
        <v>10635</v>
      </c>
      <c r="N2543" s="7">
        <v>0</v>
      </c>
      <c r="O2543" s="7">
        <f t="shared" si="746"/>
        <v>30836.399999999998</v>
      </c>
      <c r="P2543" s="7">
        <v>25</v>
      </c>
      <c r="Q2543" s="7">
        <v>0</v>
      </c>
      <c r="R2543" s="7">
        <v>0</v>
      </c>
      <c r="S2543" s="7">
        <v>2125</v>
      </c>
      <c r="T2543" s="7">
        <v>100</v>
      </c>
      <c r="U2543" s="7">
        <f t="shared" si="747"/>
        <v>23866.687291666665</v>
      </c>
      <c r="V2543" s="7">
        <f t="shared" si="754"/>
        <v>26116.687291666665</v>
      </c>
      <c r="W2543" s="7">
        <f t="shared" si="752"/>
        <v>8865</v>
      </c>
      <c r="X2543" s="7">
        <f t="shared" si="755"/>
        <v>21285</v>
      </c>
      <c r="Y2543" s="7">
        <f t="shared" si="750"/>
        <v>115018.31270833334</v>
      </c>
      <c r="Z2543" s="7" t="s">
        <v>634</v>
      </c>
      <c r="AA2543" s="7">
        <v>2022</v>
      </c>
      <c r="AB2543" s="7">
        <v>0</v>
      </c>
    </row>
    <row r="2544" spans="1:28" x14ac:dyDescent="0.25">
      <c r="A2544" s="7">
        <v>32</v>
      </c>
      <c r="B2544" s="7" t="s">
        <v>140</v>
      </c>
      <c r="C2544" s="7" t="s">
        <v>102</v>
      </c>
      <c r="D2544" s="7" t="s">
        <v>8</v>
      </c>
      <c r="E2544" s="7" t="s">
        <v>29</v>
      </c>
      <c r="F2544" s="7" t="s">
        <v>99</v>
      </c>
      <c r="G2544" s="7">
        <v>130000</v>
      </c>
      <c r="H2544" s="7">
        <f t="shared" si="740"/>
        <v>122317</v>
      </c>
      <c r="I2544" s="7">
        <f t="shared" si="741"/>
        <v>3731</v>
      </c>
      <c r="J2544" s="7">
        <f t="shared" si="742"/>
        <v>9230</v>
      </c>
      <c r="K2544" s="7">
        <f t="shared" si="743"/>
        <v>686.4</v>
      </c>
      <c r="L2544" s="7">
        <f t="shared" si="744"/>
        <v>3952</v>
      </c>
      <c r="M2544" s="7">
        <f t="shared" si="745"/>
        <v>9217</v>
      </c>
      <c r="N2544" s="7">
        <v>0</v>
      </c>
      <c r="O2544" s="7">
        <f t="shared" si="746"/>
        <v>26816.400000000001</v>
      </c>
      <c r="P2544" s="7">
        <v>25</v>
      </c>
      <c r="Q2544" s="7">
        <v>0</v>
      </c>
      <c r="R2544" s="7">
        <v>0</v>
      </c>
      <c r="S2544" s="7">
        <v>0</v>
      </c>
      <c r="T2544" s="7">
        <v>100</v>
      </c>
      <c r="U2544" s="7">
        <f t="shared" si="747"/>
        <v>19162.187291666665</v>
      </c>
      <c r="V2544" s="7">
        <f t="shared" si="754"/>
        <v>19287.187291666665</v>
      </c>
      <c r="W2544" s="7">
        <f t="shared" si="752"/>
        <v>7683</v>
      </c>
      <c r="X2544" s="7">
        <f t="shared" si="755"/>
        <v>18447</v>
      </c>
      <c r="Y2544" s="7">
        <f t="shared" si="750"/>
        <v>103029.81270833334</v>
      </c>
      <c r="Z2544" s="7" t="s">
        <v>634</v>
      </c>
      <c r="AA2544" s="7">
        <v>2022</v>
      </c>
      <c r="AB2544" s="7">
        <v>0</v>
      </c>
    </row>
    <row r="2545" spans="1:28" x14ac:dyDescent="0.25">
      <c r="A2545" s="7">
        <v>33</v>
      </c>
      <c r="B2545" s="7" t="s">
        <v>141</v>
      </c>
      <c r="C2545" s="7" t="s">
        <v>102</v>
      </c>
      <c r="D2545" s="7" t="s">
        <v>8</v>
      </c>
      <c r="E2545" s="7" t="s">
        <v>63</v>
      </c>
      <c r="F2545" s="7" t="s">
        <v>99</v>
      </c>
      <c r="G2545" s="7">
        <v>130000</v>
      </c>
      <c r="H2545" s="7">
        <f t="shared" si="740"/>
        <v>122317</v>
      </c>
      <c r="I2545" s="7">
        <f t="shared" si="741"/>
        <v>3731</v>
      </c>
      <c r="J2545" s="7">
        <f t="shared" si="742"/>
        <v>9230</v>
      </c>
      <c r="K2545" s="7">
        <f t="shared" si="743"/>
        <v>686.4</v>
      </c>
      <c r="L2545" s="7">
        <f t="shared" si="744"/>
        <v>3952</v>
      </c>
      <c r="M2545" s="7">
        <f t="shared" si="745"/>
        <v>9217</v>
      </c>
      <c r="N2545" s="7">
        <v>0</v>
      </c>
      <c r="O2545" s="7">
        <f t="shared" si="746"/>
        <v>26816.400000000001</v>
      </c>
      <c r="P2545" s="7">
        <v>25</v>
      </c>
      <c r="Q2545" s="7">
        <v>0</v>
      </c>
      <c r="R2545" s="7">
        <v>0</v>
      </c>
      <c r="S2545" s="7">
        <v>0</v>
      </c>
      <c r="T2545" s="7">
        <v>100</v>
      </c>
      <c r="U2545" s="7">
        <f t="shared" si="747"/>
        <v>19162.187291666665</v>
      </c>
      <c r="V2545" s="7">
        <f t="shared" si="754"/>
        <v>19287.187291666665</v>
      </c>
      <c r="W2545" s="7">
        <f t="shared" si="752"/>
        <v>7683</v>
      </c>
      <c r="X2545" s="7">
        <f t="shared" si="755"/>
        <v>18447</v>
      </c>
      <c r="Y2545" s="7">
        <f t="shared" si="750"/>
        <v>103029.81270833334</v>
      </c>
      <c r="Z2545" s="7" t="s">
        <v>634</v>
      </c>
      <c r="AA2545" s="7">
        <v>2022</v>
      </c>
      <c r="AB2545" s="7">
        <v>0</v>
      </c>
    </row>
    <row r="2546" spans="1:28" x14ac:dyDescent="0.25">
      <c r="A2546" s="7">
        <v>34</v>
      </c>
      <c r="B2546" s="7" t="s">
        <v>142</v>
      </c>
      <c r="C2546" s="7" t="s">
        <v>102</v>
      </c>
      <c r="D2546" s="7" t="s">
        <v>7</v>
      </c>
      <c r="E2546" s="7" t="s">
        <v>47</v>
      </c>
      <c r="F2546" s="7" t="s">
        <v>99</v>
      </c>
      <c r="G2546" s="7">
        <v>145000</v>
      </c>
      <c r="H2546" s="7">
        <f t="shared" ref="H2546:H2609" si="756">+G2546-(I2546+L2546+N2546)</f>
        <v>136430.5</v>
      </c>
      <c r="I2546" s="7">
        <f t="shared" ref="I2546:I2609" si="757">IF(G2546&lt;=312000,G2546*2.87%,8954.4)</f>
        <v>4161.5</v>
      </c>
      <c r="J2546" s="7">
        <f t="shared" ref="J2546:J2609" si="758">IF(G2546&lt;=312000,G2546*7.1%,22152)</f>
        <v>10294.999999999998</v>
      </c>
      <c r="K2546" s="7">
        <f t="shared" ref="K2546:K2609" si="759">IF(G2546&lt;=62400,G2546*1.1%,686.4)</f>
        <v>686.4</v>
      </c>
      <c r="L2546" s="7">
        <f t="shared" ref="L2546:L2609" si="760">IF(G2546&lt;=156000,G2546*3.04%,4742.4)</f>
        <v>4408</v>
      </c>
      <c r="M2546" s="7">
        <f t="shared" ref="M2546:M2609" si="761">IF(G2546&lt;=156000,G2546*7.09%,11060.4)</f>
        <v>10280.5</v>
      </c>
      <c r="N2546" s="7">
        <v>0</v>
      </c>
      <c r="O2546" s="7">
        <f t="shared" ref="O2546:O2609" si="762">+I2546+J2546+K2546+L2546+M2546+N2546</f>
        <v>29831.399999999998</v>
      </c>
      <c r="P2546" s="7">
        <v>25</v>
      </c>
      <c r="Q2546" s="7">
        <v>0</v>
      </c>
      <c r="R2546" s="7">
        <v>0</v>
      </c>
      <c r="S2546" s="7">
        <v>0</v>
      </c>
      <c r="T2546" s="7">
        <v>100</v>
      </c>
      <c r="U2546" s="7">
        <f t="shared" ref="U2546:U2609" si="763">IF((H2546*12)&gt;867123.01,(79776+(((H2546*12)-867123.01)*0.25))/12,IF((H2546*12)&gt;624329.01,(31216+(((H2546*12)-624329.01)*0.2))/12,IF((H2546*12)&gt;416220.01,(((H2546*12)-416220.01)*0.15)/12,0)))</f>
        <v>22690.562291666665</v>
      </c>
      <c r="V2546" s="7">
        <f t="shared" si="754"/>
        <v>22815.562291666665</v>
      </c>
      <c r="W2546" s="7">
        <f t="shared" si="752"/>
        <v>8569.5</v>
      </c>
      <c r="X2546" s="7">
        <f t="shared" si="755"/>
        <v>20575.5</v>
      </c>
      <c r="Y2546" s="7">
        <f t="shared" ref="Y2546:Y2609" si="764">+G2546-(V2546+W2546)</f>
        <v>113614.93770833334</v>
      </c>
      <c r="Z2546" s="7" t="s">
        <v>634</v>
      </c>
      <c r="AA2546" s="7">
        <v>2022</v>
      </c>
      <c r="AB2546" s="7">
        <v>0</v>
      </c>
    </row>
    <row r="2547" spans="1:28" x14ac:dyDescent="0.25">
      <c r="A2547" s="7">
        <v>35</v>
      </c>
      <c r="B2547" s="7" t="s">
        <v>143</v>
      </c>
      <c r="C2547" s="7" t="s">
        <v>102</v>
      </c>
      <c r="D2547" s="7" t="s">
        <v>7</v>
      </c>
      <c r="E2547" s="7" t="s">
        <v>49</v>
      </c>
      <c r="F2547" s="7" t="s">
        <v>99</v>
      </c>
      <c r="G2547" s="7">
        <v>150000</v>
      </c>
      <c r="H2547" s="7">
        <f t="shared" si="756"/>
        <v>141135</v>
      </c>
      <c r="I2547" s="7">
        <f t="shared" si="757"/>
        <v>4305</v>
      </c>
      <c r="J2547" s="7">
        <f t="shared" si="758"/>
        <v>10649.999999999998</v>
      </c>
      <c r="K2547" s="7">
        <f t="shared" si="759"/>
        <v>686.4</v>
      </c>
      <c r="L2547" s="7">
        <f t="shared" si="760"/>
        <v>4560</v>
      </c>
      <c r="M2547" s="7">
        <f t="shared" si="761"/>
        <v>10635</v>
      </c>
      <c r="N2547" s="7">
        <v>0</v>
      </c>
      <c r="O2547" s="7">
        <f t="shared" si="762"/>
        <v>30836.399999999998</v>
      </c>
      <c r="P2547" s="7">
        <v>25</v>
      </c>
      <c r="Q2547" s="7">
        <v>0</v>
      </c>
      <c r="R2547" s="7">
        <v>0</v>
      </c>
      <c r="S2547" s="7">
        <v>0</v>
      </c>
      <c r="T2547" s="7">
        <v>100</v>
      </c>
      <c r="U2547" s="7">
        <f t="shared" si="763"/>
        <v>23866.687291666665</v>
      </c>
      <c r="V2547" s="7">
        <f t="shared" si="754"/>
        <v>23991.687291666665</v>
      </c>
      <c r="W2547" s="7">
        <f t="shared" si="752"/>
        <v>8865</v>
      </c>
      <c r="X2547" s="7">
        <f t="shared" si="755"/>
        <v>21285</v>
      </c>
      <c r="Y2547" s="7">
        <f t="shared" si="764"/>
        <v>117143.31270833334</v>
      </c>
      <c r="Z2547" s="7" t="s">
        <v>634</v>
      </c>
      <c r="AA2547" s="7">
        <v>2022</v>
      </c>
      <c r="AB2547" s="7">
        <v>0</v>
      </c>
    </row>
    <row r="2548" spans="1:28" x14ac:dyDescent="0.25">
      <c r="A2548" s="7">
        <v>36</v>
      </c>
      <c r="B2548" s="7" t="s">
        <v>144</v>
      </c>
      <c r="C2548" s="7" t="s">
        <v>103</v>
      </c>
      <c r="D2548" s="7" t="s">
        <v>10</v>
      </c>
      <c r="E2548" s="7" t="s">
        <v>40</v>
      </c>
      <c r="F2548" s="7" t="s">
        <v>85</v>
      </c>
      <c r="G2548" s="7">
        <v>45000</v>
      </c>
      <c r="H2548" s="7">
        <f t="shared" si="756"/>
        <v>40990.379999999997</v>
      </c>
      <c r="I2548" s="7">
        <f t="shared" si="757"/>
        <v>1291.5</v>
      </c>
      <c r="J2548" s="7">
        <f t="shared" si="758"/>
        <v>3194.9999999999995</v>
      </c>
      <c r="K2548" s="7">
        <f t="shared" si="759"/>
        <v>495.00000000000006</v>
      </c>
      <c r="L2548" s="7">
        <f t="shared" si="760"/>
        <v>1368</v>
      </c>
      <c r="M2548" s="7">
        <f t="shared" si="761"/>
        <v>3190.5</v>
      </c>
      <c r="N2548" s="7">
        <v>1350.12</v>
      </c>
      <c r="O2548" s="7">
        <f t="shared" si="762"/>
        <v>10890.119999999999</v>
      </c>
      <c r="P2548" s="7">
        <v>25</v>
      </c>
      <c r="Q2548" s="7">
        <v>500</v>
      </c>
      <c r="R2548" s="7">
        <v>1260.01</v>
      </c>
      <c r="S2548" s="7">
        <v>0</v>
      </c>
      <c r="T2548" s="7">
        <v>100</v>
      </c>
      <c r="U2548" s="7">
        <f t="shared" si="763"/>
        <v>945.8068749999992</v>
      </c>
      <c r="V2548" s="7">
        <f t="shared" si="754"/>
        <v>2830.8168749999991</v>
      </c>
      <c r="W2548" s="7">
        <f t="shared" si="752"/>
        <v>4009.62</v>
      </c>
      <c r="X2548" s="7">
        <f t="shared" si="755"/>
        <v>6385.5</v>
      </c>
      <c r="Y2548" s="7">
        <f t="shared" si="764"/>
        <v>38159.563125000001</v>
      </c>
      <c r="Z2548" s="7" t="s">
        <v>634</v>
      </c>
      <c r="AA2548" s="7">
        <v>2022</v>
      </c>
      <c r="AB2548" s="7">
        <v>0</v>
      </c>
    </row>
    <row r="2549" spans="1:28" x14ac:dyDescent="0.25">
      <c r="A2549" s="7">
        <v>37</v>
      </c>
      <c r="B2549" s="7" t="s">
        <v>145</v>
      </c>
      <c r="C2549" s="7" t="s">
        <v>102</v>
      </c>
      <c r="D2549" s="8" t="s">
        <v>10</v>
      </c>
      <c r="E2549" s="7" t="s">
        <v>50</v>
      </c>
      <c r="F2549" s="7" t="s">
        <v>84</v>
      </c>
      <c r="G2549" s="7">
        <v>50000</v>
      </c>
      <c r="H2549" s="7">
        <f t="shared" si="756"/>
        <v>44344.76</v>
      </c>
      <c r="I2549" s="7">
        <f t="shared" si="757"/>
        <v>1435</v>
      </c>
      <c r="J2549" s="7">
        <f t="shared" si="758"/>
        <v>3549.9999999999995</v>
      </c>
      <c r="K2549" s="7">
        <f t="shared" si="759"/>
        <v>550</v>
      </c>
      <c r="L2549" s="7">
        <f t="shared" si="760"/>
        <v>1520</v>
      </c>
      <c r="M2549" s="7">
        <f t="shared" si="761"/>
        <v>3545.0000000000005</v>
      </c>
      <c r="N2549" s="7">
        <f>+N2569*2</f>
        <v>2700.24</v>
      </c>
      <c r="O2549" s="7">
        <f t="shared" si="762"/>
        <v>13300.24</v>
      </c>
      <c r="P2549" s="7">
        <v>25</v>
      </c>
      <c r="Q2549" s="7">
        <v>0</v>
      </c>
      <c r="R2549" s="7">
        <v>0</v>
      </c>
      <c r="S2549" s="7">
        <v>0</v>
      </c>
      <c r="T2549" s="7">
        <v>100</v>
      </c>
      <c r="U2549" s="7">
        <f t="shared" si="763"/>
        <v>1448.9638749999997</v>
      </c>
      <c r="V2549" s="7">
        <f t="shared" si="754"/>
        <v>1573.9638749999997</v>
      </c>
      <c r="W2549" s="7">
        <f t="shared" si="752"/>
        <v>5655.24</v>
      </c>
      <c r="X2549" s="7">
        <f t="shared" si="755"/>
        <v>7095</v>
      </c>
      <c r="Y2549" s="7">
        <f t="shared" si="764"/>
        <v>42770.796125000001</v>
      </c>
      <c r="Z2549" s="7" t="s">
        <v>634</v>
      </c>
      <c r="AA2549" s="7">
        <v>2022</v>
      </c>
      <c r="AB2549" s="7">
        <v>0</v>
      </c>
    </row>
    <row r="2550" spans="1:28" x14ac:dyDescent="0.25">
      <c r="A2550" s="7">
        <v>38</v>
      </c>
      <c r="B2550" s="7" t="s">
        <v>146</v>
      </c>
      <c r="C2550" s="7" t="s">
        <v>102</v>
      </c>
      <c r="D2550" s="7" t="s">
        <v>10</v>
      </c>
      <c r="E2550" s="7" t="s">
        <v>44</v>
      </c>
      <c r="F2550" s="7" t="s">
        <v>84</v>
      </c>
      <c r="G2550" s="7">
        <v>45000</v>
      </c>
      <c r="H2550" s="7">
        <f t="shared" si="756"/>
        <v>42340.5</v>
      </c>
      <c r="I2550" s="7">
        <f t="shared" si="757"/>
        <v>1291.5</v>
      </c>
      <c r="J2550" s="7">
        <f t="shared" si="758"/>
        <v>3194.9999999999995</v>
      </c>
      <c r="K2550" s="7">
        <f t="shared" si="759"/>
        <v>495.00000000000006</v>
      </c>
      <c r="L2550" s="7">
        <f t="shared" si="760"/>
        <v>1368</v>
      </c>
      <c r="M2550" s="7">
        <f t="shared" si="761"/>
        <v>3190.5</v>
      </c>
      <c r="N2550" s="7">
        <v>0</v>
      </c>
      <c r="O2550" s="7">
        <f t="shared" si="762"/>
        <v>9540</v>
      </c>
      <c r="P2550" s="7">
        <v>25</v>
      </c>
      <c r="Q2550" s="7">
        <v>0</v>
      </c>
      <c r="R2550" s="7">
        <v>350</v>
      </c>
      <c r="S2550" s="7">
        <v>0</v>
      </c>
      <c r="T2550" s="7">
        <v>100</v>
      </c>
      <c r="U2550" s="7">
        <f t="shared" si="763"/>
        <v>1148.3248749999998</v>
      </c>
      <c r="V2550" s="7">
        <f t="shared" si="754"/>
        <v>1623.3248749999998</v>
      </c>
      <c r="W2550" s="7">
        <f t="shared" si="752"/>
        <v>2659.5</v>
      </c>
      <c r="X2550" s="7">
        <f t="shared" si="755"/>
        <v>6385.5</v>
      </c>
      <c r="Y2550" s="7">
        <f t="shared" si="764"/>
        <v>40717.175125000002</v>
      </c>
      <c r="Z2550" s="7" t="s">
        <v>634</v>
      </c>
      <c r="AA2550" s="7">
        <v>2022</v>
      </c>
      <c r="AB2550" s="7">
        <v>0</v>
      </c>
    </row>
    <row r="2551" spans="1:28" x14ac:dyDescent="0.25">
      <c r="A2551" s="7">
        <v>39</v>
      </c>
      <c r="B2551" s="7" t="s">
        <v>147</v>
      </c>
      <c r="C2551" s="7" t="s">
        <v>102</v>
      </c>
      <c r="D2551" s="8" t="s">
        <v>10</v>
      </c>
      <c r="E2551" s="7" t="s">
        <v>44</v>
      </c>
      <c r="F2551" s="7" t="s">
        <v>84</v>
      </c>
      <c r="G2551" s="7">
        <v>45000</v>
      </c>
      <c r="H2551" s="7">
        <f t="shared" si="756"/>
        <v>42340.5</v>
      </c>
      <c r="I2551" s="7">
        <f t="shared" si="757"/>
        <v>1291.5</v>
      </c>
      <c r="J2551" s="7">
        <f t="shared" si="758"/>
        <v>3194.9999999999995</v>
      </c>
      <c r="K2551" s="7">
        <f t="shared" si="759"/>
        <v>495.00000000000006</v>
      </c>
      <c r="L2551" s="7">
        <f t="shared" si="760"/>
        <v>1368</v>
      </c>
      <c r="M2551" s="7">
        <f t="shared" si="761"/>
        <v>3190.5</v>
      </c>
      <c r="N2551" s="7">
        <v>0</v>
      </c>
      <c r="O2551" s="7">
        <f t="shared" si="762"/>
        <v>9540</v>
      </c>
      <c r="P2551" s="7">
        <v>25</v>
      </c>
      <c r="Q2551" s="7">
        <v>0</v>
      </c>
      <c r="R2551" s="7">
        <v>0</v>
      </c>
      <c r="S2551" s="7">
        <v>0</v>
      </c>
      <c r="T2551" s="7">
        <v>100</v>
      </c>
      <c r="U2551" s="7">
        <f t="shared" si="763"/>
        <v>1148.3248749999998</v>
      </c>
      <c r="V2551" s="7">
        <f t="shared" si="754"/>
        <v>1273.3248749999998</v>
      </c>
      <c r="W2551" s="7">
        <f t="shared" si="752"/>
        <v>2659.5</v>
      </c>
      <c r="X2551" s="7">
        <f t="shared" si="755"/>
        <v>6385.5</v>
      </c>
      <c r="Y2551" s="7">
        <f t="shared" si="764"/>
        <v>41067.175125000002</v>
      </c>
      <c r="Z2551" s="7" t="s">
        <v>634</v>
      </c>
      <c r="AA2551" s="7">
        <v>2022</v>
      </c>
      <c r="AB2551" s="7">
        <v>0</v>
      </c>
    </row>
    <row r="2552" spans="1:28" x14ac:dyDescent="0.25">
      <c r="A2552" s="7">
        <v>40</v>
      </c>
      <c r="B2552" s="7" t="s">
        <v>148</v>
      </c>
      <c r="C2552" s="7" t="s">
        <v>103</v>
      </c>
      <c r="D2552" s="7" t="s">
        <v>10</v>
      </c>
      <c r="E2552" s="7" t="s">
        <v>44</v>
      </c>
      <c r="F2552" s="7" t="s">
        <v>84</v>
      </c>
      <c r="G2552" s="7">
        <v>40000</v>
      </c>
      <c r="H2552" s="7">
        <f t="shared" si="756"/>
        <v>37636</v>
      </c>
      <c r="I2552" s="7">
        <f t="shared" si="757"/>
        <v>1148</v>
      </c>
      <c r="J2552" s="7">
        <f t="shared" si="758"/>
        <v>2839.9999999999995</v>
      </c>
      <c r="K2552" s="7">
        <f t="shared" si="759"/>
        <v>440.00000000000006</v>
      </c>
      <c r="L2552" s="7">
        <f t="shared" si="760"/>
        <v>1216</v>
      </c>
      <c r="M2552" s="7">
        <f t="shared" si="761"/>
        <v>2836</v>
      </c>
      <c r="N2552" s="7">
        <v>0</v>
      </c>
      <c r="O2552" s="7">
        <f t="shared" si="762"/>
        <v>8480</v>
      </c>
      <c r="P2552" s="7">
        <v>25</v>
      </c>
      <c r="Q2552" s="7">
        <v>200</v>
      </c>
      <c r="R2552" s="7">
        <v>1050.01</v>
      </c>
      <c r="S2552" s="7">
        <v>0</v>
      </c>
      <c r="T2552" s="7">
        <v>100</v>
      </c>
      <c r="U2552" s="7">
        <f t="shared" si="763"/>
        <v>442.64987499999984</v>
      </c>
      <c r="V2552" s="7">
        <f t="shared" si="754"/>
        <v>1817.6598749999998</v>
      </c>
      <c r="W2552" s="7">
        <f t="shared" si="752"/>
        <v>2364</v>
      </c>
      <c r="X2552" s="7">
        <f t="shared" si="755"/>
        <v>5676</v>
      </c>
      <c r="Y2552" s="7">
        <f t="shared" si="764"/>
        <v>35818.340125000002</v>
      </c>
      <c r="Z2552" s="7" t="s">
        <v>634</v>
      </c>
      <c r="AA2552" s="7">
        <v>2022</v>
      </c>
      <c r="AB2552" s="7">
        <v>0</v>
      </c>
    </row>
    <row r="2553" spans="1:28" x14ac:dyDescent="0.25">
      <c r="A2553" s="7">
        <v>41</v>
      </c>
      <c r="B2553" s="7" t="s">
        <v>149</v>
      </c>
      <c r="C2553" s="7" t="s">
        <v>102</v>
      </c>
      <c r="D2553" s="7" t="s">
        <v>10</v>
      </c>
      <c r="E2553" s="7" t="s">
        <v>43</v>
      </c>
      <c r="F2553" s="7" t="s">
        <v>84</v>
      </c>
      <c r="G2553" s="7">
        <v>50000</v>
      </c>
      <c r="H2553" s="7">
        <f t="shared" si="756"/>
        <v>45694.879999999997</v>
      </c>
      <c r="I2553" s="7">
        <f t="shared" si="757"/>
        <v>1435</v>
      </c>
      <c r="J2553" s="7">
        <f t="shared" si="758"/>
        <v>3549.9999999999995</v>
      </c>
      <c r="K2553" s="7">
        <f t="shared" si="759"/>
        <v>550</v>
      </c>
      <c r="L2553" s="7">
        <f t="shared" si="760"/>
        <v>1520</v>
      </c>
      <c r="M2553" s="7">
        <f t="shared" si="761"/>
        <v>3545.0000000000005</v>
      </c>
      <c r="N2553" s="7">
        <v>1350.12</v>
      </c>
      <c r="O2553" s="7">
        <f t="shared" si="762"/>
        <v>11950.119999999999</v>
      </c>
      <c r="P2553" s="7">
        <v>25</v>
      </c>
      <c r="Q2553" s="7">
        <v>7246.58</v>
      </c>
      <c r="R2553" s="7">
        <v>350</v>
      </c>
      <c r="S2553" s="7">
        <v>0</v>
      </c>
      <c r="T2553" s="7">
        <v>100</v>
      </c>
      <c r="U2553" s="7">
        <f t="shared" si="763"/>
        <v>1651.4818749999993</v>
      </c>
      <c r="V2553" s="7">
        <f t="shared" si="754"/>
        <v>9373.0618749999994</v>
      </c>
      <c r="W2553" s="7">
        <f t="shared" si="752"/>
        <v>4305.12</v>
      </c>
      <c r="X2553" s="7">
        <f t="shared" si="755"/>
        <v>7095</v>
      </c>
      <c r="Y2553" s="7">
        <f t="shared" si="764"/>
        <v>36321.818125000005</v>
      </c>
      <c r="Z2553" s="7" t="s">
        <v>634</v>
      </c>
      <c r="AA2553" s="7">
        <v>2022</v>
      </c>
      <c r="AB2553" s="7">
        <v>0</v>
      </c>
    </row>
    <row r="2554" spans="1:28" x14ac:dyDescent="0.25">
      <c r="A2554" s="7">
        <v>42</v>
      </c>
      <c r="B2554" s="7" t="s">
        <v>150</v>
      </c>
      <c r="C2554" s="7" t="s">
        <v>102</v>
      </c>
      <c r="D2554" s="7" t="s">
        <v>16</v>
      </c>
      <c r="E2554" s="7" t="s">
        <v>95</v>
      </c>
      <c r="F2554" s="7" t="s">
        <v>84</v>
      </c>
      <c r="G2554" s="7">
        <v>32000</v>
      </c>
      <c r="H2554" s="7">
        <f t="shared" si="756"/>
        <v>30108.799999999999</v>
      </c>
      <c r="I2554" s="7">
        <f t="shared" si="757"/>
        <v>918.4</v>
      </c>
      <c r="J2554" s="7">
        <f t="shared" si="758"/>
        <v>2272</v>
      </c>
      <c r="K2554" s="7">
        <f t="shared" si="759"/>
        <v>352.00000000000006</v>
      </c>
      <c r="L2554" s="7">
        <f t="shared" si="760"/>
        <v>972.8</v>
      </c>
      <c r="M2554" s="7">
        <f t="shared" si="761"/>
        <v>2268.8000000000002</v>
      </c>
      <c r="N2554" s="7">
        <v>0</v>
      </c>
      <c r="O2554" s="7">
        <f t="shared" si="762"/>
        <v>6784</v>
      </c>
      <c r="P2554" s="7">
        <v>25</v>
      </c>
      <c r="Q2554" s="7">
        <v>0</v>
      </c>
      <c r="R2554" s="7">
        <v>70</v>
      </c>
      <c r="S2554" s="7">
        <v>336</v>
      </c>
      <c r="T2554" s="7">
        <v>100</v>
      </c>
      <c r="U2554" s="7">
        <f t="shared" si="763"/>
        <v>0</v>
      </c>
      <c r="V2554" s="7">
        <f t="shared" si="754"/>
        <v>531</v>
      </c>
      <c r="W2554" s="7">
        <f t="shared" si="752"/>
        <v>1891.1999999999998</v>
      </c>
      <c r="X2554" s="7">
        <f t="shared" si="755"/>
        <v>4540.8</v>
      </c>
      <c r="Y2554" s="7">
        <f t="shared" si="764"/>
        <v>29577.8</v>
      </c>
      <c r="Z2554" s="7" t="s">
        <v>634</v>
      </c>
      <c r="AA2554" s="7">
        <v>2022</v>
      </c>
      <c r="AB2554" s="7">
        <v>0</v>
      </c>
    </row>
    <row r="2555" spans="1:28" x14ac:dyDescent="0.25">
      <c r="A2555" s="7">
        <v>43</v>
      </c>
      <c r="B2555" s="7" t="s">
        <v>151</v>
      </c>
      <c r="C2555" s="7" t="s">
        <v>102</v>
      </c>
      <c r="D2555" s="8" t="s">
        <v>14</v>
      </c>
      <c r="E2555" s="7" t="s">
        <v>66</v>
      </c>
      <c r="F2555" s="7" t="s">
        <v>84</v>
      </c>
      <c r="G2555" s="7">
        <v>55000</v>
      </c>
      <c r="H2555" s="7">
        <f t="shared" si="756"/>
        <v>51749.5</v>
      </c>
      <c r="I2555" s="7">
        <f t="shared" si="757"/>
        <v>1578.5</v>
      </c>
      <c r="J2555" s="7">
        <f t="shared" si="758"/>
        <v>3904.9999999999995</v>
      </c>
      <c r="K2555" s="7">
        <f t="shared" si="759"/>
        <v>605.00000000000011</v>
      </c>
      <c r="L2555" s="7">
        <f t="shared" si="760"/>
        <v>1672</v>
      </c>
      <c r="M2555" s="7">
        <f t="shared" si="761"/>
        <v>3899.5000000000005</v>
      </c>
      <c r="N2555" s="7">
        <v>0</v>
      </c>
      <c r="O2555" s="7">
        <f t="shared" si="762"/>
        <v>11660</v>
      </c>
      <c r="P2555" s="7">
        <v>25</v>
      </c>
      <c r="Q2555" s="7">
        <v>0</v>
      </c>
      <c r="R2555" s="7">
        <v>0</v>
      </c>
      <c r="S2555" s="7">
        <v>0</v>
      </c>
      <c r="T2555" s="7">
        <v>100</v>
      </c>
      <c r="U2555" s="7">
        <f t="shared" si="763"/>
        <v>2559.6748749999997</v>
      </c>
      <c r="V2555" s="7">
        <f t="shared" si="754"/>
        <v>2684.6748749999997</v>
      </c>
      <c r="W2555" s="7">
        <f t="shared" si="752"/>
        <v>3250.5</v>
      </c>
      <c r="X2555" s="7">
        <f t="shared" si="755"/>
        <v>7804.5</v>
      </c>
      <c r="Y2555" s="7">
        <f t="shared" si="764"/>
        <v>49064.825125000003</v>
      </c>
      <c r="Z2555" s="7" t="s">
        <v>634</v>
      </c>
      <c r="AA2555" s="7">
        <v>2022</v>
      </c>
      <c r="AB2555" s="7">
        <v>0</v>
      </c>
    </row>
    <row r="2556" spans="1:28" x14ac:dyDescent="0.25">
      <c r="A2556" s="7">
        <v>44</v>
      </c>
      <c r="B2556" s="7" t="s">
        <v>152</v>
      </c>
      <c r="C2556" s="7" t="s">
        <v>103</v>
      </c>
      <c r="D2556" s="7" t="s">
        <v>94</v>
      </c>
      <c r="E2556" s="7" t="s">
        <v>70</v>
      </c>
      <c r="F2556" s="7" t="s">
        <v>84</v>
      </c>
      <c r="G2556" s="7">
        <v>50000</v>
      </c>
      <c r="H2556" s="7">
        <f t="shared" si="756"/>
        <v>47045</v>
      </c>
      <c r="I2556" s="7">
        <f t="shared" si="757"/>
        <v>1435</v>
      </c>
      <c r="J2556" s="7">
        <f t="shared" si="758"/>
        <v>3549.9999999999995</v>
      </c>
      <c r="K2556" s="7">
        <f t="shared" si="759"/>
        <v>550</v>
      </c>
      <c r="L2556" s="7">
        <f t="shared" si="760"/>
        <v>1520</v>
      </c>
      <c r="M2556" s="7">
        <f t="shared" si="761"/>
        <v>3545.0000000000005</v>
      </c>
      <c r="N2556" s="7">
        <v>0</v>
      </c>
      <c r="O2556" s="7">
        <f t="shared" si="762"/>
        <v>10600</v>
      </c>
      <c r="P2556" s="7">
        <v>25</v>
      </c>
      <c r="Q2556" s="7">
        <v>500</v>
      </c>
      <c r="R2556" s="7">
        <v>910.01</v>
      </c>
      <c r="S2556" s="7">
        <v>0</v>
      </c>
      <c r="T2556" s="7">
        <v>100</v>
      </c>
      <c r="U2556" s="7">
        <f t="shared" si="763"/>
        <v>1853.9998749999997</v>
      </c>
      <c r="V2556" s="7">
        <f t="shared" si="754"/>
        <v>3389.0098749999997</v>
      </c>
      <c r="W2556" s="7">
        <f t="shared" si="752"/>
        <v>2955</v>
      </c>
      <c r="X2556" s="7">
        <f t="shared" si="755"/>
        <v>7095</v>
      </c>
      <c r="Y2556" s="7">
        <f t="shared" si="764"/>
        <v>43655.990124999997</v>
      </c>
      <c r="Z2556" s="7" t="s">
        <v>634</v>
      </c>
      <c r="AA2556" s="7">
        <v>2022</v>
      </c>
      <c r="AB2556" s="7">
        <v>0</v>
      </c>
    </row>
    <row r="2557" spans="1:28" x14ac:dyDescent="0.25">
      <c r="A2557" s="7">
        <v>45</v>
      </c>
      <c r="B2557" s="7" t="s">
        <v>153</v>
      </c>
      <c r="C2557" s="7" t="s">
        <v>102</v>
      </c>
      <c r="D2557" s="8" t="s">
        <v>17</v>
      </c>
      <c r="E2557" s="7" t="s">
        <v>76</v>
      </c>
      <c r="F2557" s="7" t="s">
        <v>84</v>
      </c>
      <c r="G2557" s="7">
        <v>50000</v>
      </c>
      <c r="H2557" s="7">
        <f t="shared" si="756"/>
        <v>47045</v>
      </c>
      <c r="I2557" s="7">
        <f t="shared" si="757"/>
        <v>1435</v>
      </c>
      <c r="J2557" s="7">
        <f t="shared" si="758"/>
        <v>3549.9999999999995</v>
      </c>
      <c r="K2557" s="7">
        <f t="shared" si="759"/>
        <v>550</v>
      </c>
      <c r="L2557" s="7">
        <f t="shared" si="760"/>
        <v>1520</v>
      </c>
      <c r="M2557" s="7">
        <f t="shared" si="761"/>
        <v>3545.0000000000005</v>
      </c>
      <c r="N2557" s="7">
        <v>0</v>
      </c>
      <c r="O2557" s="7">
        <f t="shared" si="762"/>
        <v>10600</v>
      </c>
      <c r="P2557" s="7">
        <v>25</v>
      </c>
      <c r="Q2557" s="7">
        <v>2467.5300000000002</v>
      </c>
      <c r="R2557" s="7">
        <v>840.01</v>
      </c>
      <c r="S2557" s="7">
        <v>0</v>
      </c>
      <c r="T2557" s="7">
        <v>100</v>
      </c>
      <c r="U2557" s="7">
        <f t="shared" si="763"/>
        <v>1853.9998749999997</v>
      </c>
      <c r="V2557" s="7">
        <f t="shared" si="754"/>
        <v>5286.5398749999995</v>
      </c>
      <c r="W2557" s="7">
        <f t="shared" si="752"/>
        <v>2955</v>
      </c>
      <c r="X2557" s="7">
        <f t="shared" si="755"/>
        <v>7095</v>
      </c>
      <c r="Y2557" s="7">
        <f t="shared" si="764"/>
        <v>41758.460124999998</v>
      </c>
      <c r="Z2557" s="7" t="s">
        <v>634</v>
      </c>
      <c r="AA2557" s="7">
        <v>2022</v>
      </c>
      <c r="AB2557" s="7">
        <v>0</v>
      </c>
    </row>
    <row r="2558" spans="1:28" x14ac:dyDescent="0.25">
      <c r="A2558" s="7">
        <v>46</v>
      </c>
      <c r="B2558" s="7" t="s">
        <v>154</v>
      </c>
      <c r="C2558" s="7" t="s">
        <v>103</v>
      </c>
      <c r="D2558" s="7" t="s">
        <v>6</v>
      </c>
      <c r="E2558" s="7" t="s">
        <v>83</v>
      </c>
      <c r="F2558" s="7" t="s">
        <v>84</v>
      </c>
      <c r="G2558" s="7">
        <v>33875</v>
      </c>
      <c r="H2558" s="7">
        <f t="shared" si="756"/>
        <v>31872.987499999999</v>
      </c>
      <c r="I2558" s="7">
        <f t="shared" si="757"/>
        <v>972.21249999999998</v>
      </c>
      <c r="J2558" s="7">
        <f t="shared" si="758"/>
        <v>2405.125</v>
      </c>
      <c r="K2558" s="7">
        <f t="shared" si="759"/>
        <v>372.62500000000006</v>
      </c>
      <c r="L2558" s="7">
        <f t="shared" si="760"/>
        <v>1029.8</v>
      </c>
      <c r="M2558" s="7">
        <f t="shared" si="761"/>
        <v>2401.7375000000002</v>
      </c>
      <c r="N2558" s="7">
        <v>0</v>
      </c>
      <c r="O2558" s="7">
        <f t="shared" si="762"/>
        <v>7181.5</v>
      </c>
      <c r="P2558" s="7">
        <v>25</v>
      </c>
      <c r="Q2558" s="7">
        <v>0</v>
      </c>
      <c r="R2558" s="7">
        <v>0</v>
      </c>
      <c r="S2558" s="7">
        <v>0</v>
      </c>
      <c r="T2558" s="7">
        <v>100</v>
      </c>
      <c r="U2558" s="7">
        <f t="shared" si="763"/>
        <v>0</v>
      </c>
      <c r="V2558" s="7">
        <f t="shared" si="754"/>
        <v>125</v>
      </c>
      <c r="W2558" s="7">
        <f t="shared" si="752"/>
        <v>2002.0124999999998</v>
      </c>
      <c r="X2558" s="7">
        <f t="shared" si="755"/>
        <v>4806.8625000000002</v>
      </c>
      <c r="Y2558" s="7">
        <f t="shared" si="764"/>
        <v>31747.987499999999</v>
      </c>
      <c r="Z2558" s="7" t="s">
        <v>634</v>
      </c>
      <c r="AA2558" s="7">
        <v>2022</v>
      </c>
      <c r="AB2558" s="7">
        <v>0</v>
      </c>
    </row>
    <row r="2559" spans="1:28" x14ac:dyDescent="0.25">
      <c r="A2559" s="7">
        <v>47</v>
      </c>
      <c r="B2559" s="7" t="s">
        <v>155</v>
      </c>
      <c r="C2559" s="7" t="s">
        <v>103</v>
      </c>
      <c r="D2559" s="8" t="s">
        <v>14</v>
      </c>
      <c r="E2559" s="7" t="s">
        <v>72</v>
      </c>
      <c r="F2559" s="7" t="s">
        <v>84</v>
      </c>
      <c r="G2559" s="7">
        <v>40000</v>
      </c>
      <c r="H2559" s="7">
        <f t="shared" si="756"/>
        <v>37636</v>
      </c>
      <c r="I2559" s="7">
        <f t="shared" si="757"/>
        <v>1148</v>
      </c>
      <c r="J2559" s="7">
        <f t="shared" si="758"/>
        <v>2839.9999999999995</v>
      </c>
      <c r="K2559" s="7">
        <f t="shared" si="759"/>
        <v>440.00000000000006</v>
      </c>
      <c r="L2559" s="7">
        <f t="shared" si="760"/>
        <v>1216</v>
      </c>
      <c r="M2559" s="7">
        <f t="shared" si="761"/>
        <v>2836</v>
      </c>
      <c r="N2559" s="7">
        <v>0</v>
      </c>
      <c r="O2559" s="7">
        <f t="shared" si="762"/>
        <v>8480</v>
      </c>
      <c r="P2559" s="7">
        <v>25</v>
      </c>
      <c r="Q2559" s="7">
        <v>7189.37</v>
      </c>
      <c r="R2559" s="7">
        <v>700</v>
      </c>
      <c r="S2559" s="7">
        <v>0</v>
      </c>
      <c r="T2559" s="7">
        <v>100</v>
      </c>
      <c r="U2559" s="7">
        <f t="shared" si="763"/>
        <v>442.64987499999984</v>
      </c>
      <c r="V2559" s="7">
        <f t="shared" si="754"/>
        <v>8457.019875</v>
      </c>
      <c r="W2559" s="7">
        <f t="shared" si="752"/>
        <v>2364</v>
      </c>
      <c r="X2559" s="7">
        <f t="shared" si="755"/>
        <v>5676</v>
      </c>
      <c r="Y2559" s="7">
        <f t="shared" si="764"/>
        <v>29178.980125000002</v>
      </c>
      <c r="Z2559" s="7" t="s">
        <v>634</v>
      </c>
      <c r="AA2559" s="7">
        <v>2022</v>
      </c>
      <c r="AB2559" s="7">
        <v>0</v>
      </c>
    </row>
    <row r="2560" spans="1:28" x14ac:dyDescent="0.25">
      <c r="A2560" s="7">
        <v>48</v>
      </c>
      <c r="B2560" s="7" t="s">
        <v>156</v>
      </c>
      <c r="C2560" s="7" t="s">
        <v>102</v>
      </c>
      <c r="D2560" s="8" t="s">
        <v>19</v>
      </c>
      <c r="E2560" s="7" t="s">
        <v>73</v>
      </c>
      <c r="F2560" s="7" t="s">
        <v>84</v>
      </c>
      <c r="G2560" s="7">
        <v>40000</v>
      </c>
      <c r="H2560" s="7">
        <f t="shared" si="756"/>
        <v>36285.879999999997</v>
      </c>
      <c r="I2560" s="7">
        <f t="shared" si="757"/>
        <v>1148</v>
      </c>
      <c r="J2560" s="7">
        <f t="shared" si="758"/>
        <v>2839.9999999999995</v>
      </c>
      <c r="K2560" s="7">
        <f t="shared" si="759"/>
        <v>440.00000000000006</v>
      </c>
      <c r="L2560" s="7">
        <f t="shared" si="760"/>
        <v>1216</v>
      </c>
      <c r="M2560" s="7">
        <f t="shared" si="761"/>
        <v>2836</v>
      </c>
      <c r="N2560" s="7">
        <v>1350.12</v>
      </c>
      <c r="O2560" s="7">
        <f t="shared" si="762"/>
        <v>9830.119999999999</v>
      </c>
      <c r="P2560" s="7">
        <v>25</v>
      </c>
      <c r="Q2560" s="7">
        <v>1500</v>
      </c>
      <c r="R2560" s="7">
        <v>0</v>
      </c>
      <c r="S2560" s="7">
        <v>0</v>
      </c>
      <c r="T2560" s="7">
        <v>100</v>
      </c>
      <c r="U2560" s="7">
        <f t="shared" si="763"/>
        <v>240.13187499999913</v>
      </c>
      <c r="V2560" s="7">
        <f t="shared" si="754"/>
        <v>1865.1318749999991</v>
      </c>
      <c r="W2560" s="7">
        <f t="shared" si="752"/>
        <v>3714.12</v>
      </c>
      <c r="X2560" s="7">
        <f t="shared" si="755"/>
        <v>5676</v>
      </c>
      <c r="Y2560" s="7">
        <f t="shared" si="764"/>
        <v>34420.748124999998</v>
      </c>
      <c r="Z2560" s="7" t="s">
        <v>634</v>
      </c>
      <c r="AA2560" s="7">
        <v>2022</v>
      </c>
      <c r="AB2560" s="7">
        <v>0</v>
      </c>
    </row>
    <row r="2561" spans="1:28" x14ac:dyDescent="0.25">
      <c r="A2561" s="7">
        <v>49</v>
      </c>
      <c r="B2561" s="7" t="s">
        <v>157</v>
      </c>
      <c r="C2561" s="7" t="s">
        <v>102</v>
      </c>
      <c r="D2561" s="8" t="s">
        <v>10</v>
      </c>
      <c r="E2561" s="7" t="s">
        <v>46</v>
      </c>
      <c r="F2561" s="7" t="s">
        <v>84</v>
      </c>
      <c r="G2561" s="7">
        <v>45000</v>
      </c>
      <c r="H2561" s="7">
        <f t="shared" si="756"/>
        <v>42340.5</v>
      </c>
      <c r="I2561" s="7">
        <f t="shared" si="757"/>
        <v>1291.5</v>
      </c>
      <c r="J2561" s="7">
        <f t="shared" si="758"/>
        <v>3194.9999999999995</v>
      </c>
      <c r="K2561" s="7">
        <f t="shared" si="759"/>
        <v>495.00000000000006</v>
      </c>
      <c r="L2561" s="7">
        <f t="shared" si="760"/>
        <v>1368</v>
      </c>
      <c r="M2561" s="7">
        <f t="shared" si="761"/>
        <v>3190.5</v>
      </c>
      <c r="N2561" s="7">
        <f>+N2594*2</f>
        <v>0</v>
      </c>
      <c r="O2561" s="7">
        <f t="shared" si="762"/>
        <v>9540</v>
      </c>
      <c r="P2561" s="7">
        <v>25</v>
      </c>
      <c r="Q2561" s="7">
        <v>5742.03</v>
      </c>
      <c r="R2561" s="7">
        <v>280</v>
      </c>
      <c r="S2561" s="7">
        <v>0</v>
      </c>
      <c r="T2561" s="7">
        <v>100</v>
      </c>
      <c r="U2561" s="7">
        <f t="shared" si="763"/>
        <v>1148.3248749999998</v>
      </c>
      <c r="V2561" s="7">
        <f t="shared" si="754"/>
        <v>7295.3548749999991</v>
      </c>
      <c r="W2561" s="7">
        <f t="shared" si="752"/>
        <v>2659.5</v>
      </c>
      <c r="X2561" s="7">
        <f t="shared" si="755"/>
        <v>6385.5</v>
      </c>
      <c r="Y2561" s="7">
        <f t="shared" si="764"/>
        <v>35045.145125000003</v>
      </c>
      <c r="Z2561" s="7" t="s">
        <v>634</v>
      </c>
      <c r="AA2561" s="7">
        <v>2022</v>
      </c>
      <c r="AB2561" s="7">
        <v>0</v>
      </c>
    </row>
    <row r="2562" spans="1:28" x14ac:dyDescent="0.25">
      <c r="A2562" s="7">
        <v>50</v>
      </c>
      <c r="B2562" s="7" t="s">
        <v>158</v>
      </c>
      <c r="C2562" s="7" t="s">
        <v>102</v>
      </c>
      <c r="D2562" s="8" t="s">
        <v>12</v>
      </c>
      <c r="E2562" s="7" t="s">
        <v>46</v>
      </c>
      <c r="F2562" s="7" t="s">
        <v>84</v>
      </c>
      <c r="G2562" s="7">
        <v>32000</v>
      </c>
      <c r="H2562" s="7">
        <f t="shared" si="756"/>
        <v>30108.799999999999</v>
      </c>
      <c r="I2562" s="7">
        <f t="shared" si="757"/>
        <v>918.4</v>
      </c>
      <c r="J2562" s="7">
        <f t="shared" si="758"/>
        <v>2272</v>
      </c>
      <c r="K2562" s="7">
        <f t="shared" si="759"/>
        <v>352.00000000000006</v>
      </c>
      <c r="L2562" s="7">
        <f t="shared" si="760"/>
        <v>972.8</v>
      </c>
      <c r="M2562" s="7">
        <f t="shared" si="761"/>
        <v>2268.8000000000002</v>
      </c>
      <c r="N2562" s="7">
        <v>0</v>
      </c>
      <c r="O2562" s="7">
        <f t="shared" si="762"/>
        <v>6784</v>
      </c>
      <c r="P2562" s="7">
        <v>25</v>
      </c>
      <c r="Q2562" s="7">
        <v>0</v>
      </c>
      <c r="R2562" s="7">
        <v>0</v>
      </c>
      <c r="S2562" s="7">
        <v>0</v>
      </c>
      <c r="T2562" s="7">
        <v>100</v>
      </c>
      <c r="U2562" s="7">
        <f t="shared" si="763"/>
        <v>0</v>
      </c>
      <c r="V2562" s="7">
        <f t="shared" si="754"/>
        <v>125</v>
      </c>
      <c r="W2562" s="7">
        <f t="shared" si="752"/>
        <v>1891.1999999999998</v>
      </c>
      <c r="X2562" s="7">
        <f t="shared" si="755"/>
        <v>4540.8</v>
      </c>
      <c r="Y2562" s="7">
        <f t="shared" si="764"/>
        <v>29983.8</v>
      </c>
      <c r="Z2562" s="7" t="s">
        <v>634</v>
      </c>
      <c r="AA2562" s="7">
        <v>2022</v>
      </c>
      <c r="AB2562" s="7">
        <v>0</v>
      </c>
    </row>
    <row r="2563" spans="1:28" x14ac:dyDescent="0.25">
      <c r="A2563" s="7">
        <v>51</v>
      </c>
      <c r="B2563" s="7" t="s">
        <v>159</v>
      </c>
      <c r="C2563" s="7" t="s">
        <v>103</v>
      </c>
      <c r="D2563" s="8" t="s">
        <v>21</v>
      </c>
      <c r="E2563" s="7" t="s">
        <v>68</v>
      </c>
      <c r="F2563" s="7" t="s">
        <v>84</v>
      </c>
      <c r="G2563" s="7">
        <v>46000</v>
      </c>
      <c r="H2563" s="7">
        <f t="shared" si="756"/>
        <v>41931.279999999999</v>
      </c>
      <c r="I2563" s="7">
        <f t="shared" si="757"/>
        <v>1320.2</v>
      </c>
      <c r="J2563" s="7">
        <f t="shared" si="758"/>
        <v>3265.9999999999995</v>
      </c>
      <c r="K2563" s="7">
        <f t="shared" si="759"/>
        <v>506.00000000000006</v>
      </c>
      <c r="L2563" s="7">
        <f t="shared" si="760"/>
        <v>1398.4</v>
      </c>
      <c r="M2563" s="7">
        <f t="shared" si="761"/>
        <v>3261.4</v>
      </c>
      <c r="N2563" s="7">
        <v>1350.12</v>
      </c>
      <c r="O2563" s="7">
        <f t="shared" si="762"/>
        <v>11102.119999999999</v>
      </c>
      <c r="P2563" s="7">
        <v>25</v>
      </c>
      <c r="Q2563" s="7">
        <v>2042.65</v>
      </c>
      <c r="R2563" s="7">
        <v>700.01</v>
      </c>
      <c r="S2563" s="7">
        <v>0</v>
      </c>
      <c r="T2563" s="7">
        <v>100</v>
      </c>
      <c r="U2563" s="7">
        <f t="shared" si="763"/>
        <v>1086.9418749999998</v>
      </c>
      <c r="V2563" s="7">
        <f t="shared" si="754"/>
        <v>3954.6018749999994</v>
      </c>
      <c r="W2563" s="7">
        <f t="shared" si="752"/>
        <v>4068.7200000000003</v>
      </c>
      <c r="X2563" s="7">
        <f t="shared" si="755"/>
        <v>6527.4</v>
      </c>
      <c r="Y2563" s="7">
        <f t="shared" si="764"/>
        <v>37976.678124999999</v>
      </c>
      <c r="Z2563" s="7" t="s">
        <v>634</v>
      </c>
      <c r="AA2563" s="7">
        <v>2022</v>
      </c>
      <c r="AB2563" s="7">
        <v>0</v>
      </c>
    </row>
    <row r="2564" spans="1:28" x14ac:dyDescent="0.25">
      <c r="A2564" s="7">
        <v>52</v>
      </c>
      <c r="B2564" s="7" t="s">
        <v>160</v>
      </c>
      <c r="C2564" s="7" t="s">
        <v>102</v>
      </c>
      <c r="D2564" s="8" t="s">
        <v>4</v>
      </c>
      <c r="E2564" s="7" t="s">
        <v>93</v>
      </c>
      <c r="F2564" s="7" t="s">
        <v>84</v>
      </c>
      <c r="G2564" s="7">
        <v>31500</v>
      </c>
      <c r="H2564" s="7">
        <f t="shared" si="756"/>
        <v>28288.23</v>
      </c>
      <c r="I2564" s="7">
        <f t="shared" si="757"/>
        <v>904.05</v>
      </c>
      <c r="J2564" s="7">
        <f t="shared" si="758"/>
        <v>2236.5</v>
      </c>
      <c r="K2564" s="7">
        <f t="shared" si="759"/>
        <v>346.50000000000006</v>
      </c>
      <c r="L2564" s="7">
        <f t="shared" si="760"/>
        <v>957.6</v>
      </c>
      <c r="M2564" s="7">
        <f t="shared" si="761"/>
        <v>2233.3500000000004</v>
      </c>
      <c r="N2564" s="7">
        <v>1350.12</v>
      </c>
      <c r="O2564" s="7">
        <f t="shared" si="762"/>
        <v>8028.1200000000008</v>
      </c>
      <c r="P2564" s="7">
        <v>25</v>
      </c>
      <c r="Q2564" s="7">
        <v>6104.46</v>
      </c>
      <c r="R2564" s="7">
        <v>280</v>
      </c>
      <c r="S2564" s="7">
        <v>635</v>
      </c>
      <c r="T2564" s="7">
        <v>100</v>
      </c>
      <c r="U2564" s="7">
        <f t="shared" si="763"/>
        <v>0</v>
      </c>
      <c r="V2564" s="7">
        <f t="shared" si="754"/>
        <v>7144.46</v>
      </c>
      <c r="W2564" s="7">
        <f t="shared" si="752"/>
        <v>3211.77</v>
      </c>
      <c r="X2564" s="7">
        <f t="shared" si="755"/>
        <v>4469.8500000000004</v>
      </c>
      <c r="Y2564" s="7">
        <f t="shared" si="764"/>
        <v>21143.77</v>
      </c>
      <c r="Z2564" s="7" t="s">
        <v>634</v>
      </c>
      <c r="AA2564" s="7">
        <v>2022</v>
      </c>
      <c r="AB2564" s="7">
        <v>0</v>
      </c>
    </row>
    <row r="2565" spans="1:28" x14ac:dyDescent="0.25">
      <c r="A2565" s="7">
        <v>53</v>
      </c>
      <c r="B2565" s="7" t="s">
        <v>189</v>
      </c>
      <c r="C2565" s="7" t="s">
        <v>102</v>
      </c>
      <c r="D2565" s="8" t="s">
        <v>7</v>
      </c>
      <c r="E2565" s="7" t="s">
        <v>75</v>
      </c>
      <c r="F2565" s="7" t="s">
        <v>99</v>
      </c>
      <c r="G2565" s="7">
        <v>65000</v>
      </c>
      <c r="H2565" s="7">
        <f>+G2565-(I2565+L2565+N2565)</f>
        <v>61158.5</v>
      </c>
      <c r="I2565" s="7">
        <f>IF(G2565&lt;=312000,G2565*2.87%,8954.4)</f>
        <v>1865.5</v>
      </c>
      <c r="J2565" s="7">
        <f>IF(G2565&lt;=312000,G2565*7.1%,22152)</f>
        <v>4615</v>
      </c>
      <c r="K2565" s="7">
        <f>IF(G2565&lt;=62400,G2565*1.1%,686.4)</f>
        <v>686.4</v>
      </c>
      <c r="L2565" s="7">
        <f>IF(G2565&lt;=156000,G2565*3.04%,4742.4)</f>
        <v>1976</v>
      </c>
      <c r="M2565" s="7">
        <f>IF(G2565&lt;=156000,G2565*7.09%,11060.4)</f>
        <v>4608.5</v>
      </c>
      <c r="N2565" s="7">
        <v>0</v>
      </c>
      <c r="O2565" s="7">
        <f>+I2565+J2565+K2565+L2565+M2565+N2565</f>
        <v>13751.4</v>
      </c>
      <c r="P2565" s="7">
        <v>25</v>
      </c>
      <c r="Q2565" s="7">
        <v>7139.91</v>
      </c>
      <c r="R2565" s="7">
        <v>140</v>
      </c>
      <c r="S2565" s="7">
        <v>635</v>
      </c>
      <c r="T2565" s="7">
        <v>100</v>
      </c>
      <c r="U2565" s="7">
        <f>IF((H2565*12)&gt;867123.01,(79776+(((H2565*12)-867123.01)*0.25))/12,IF((H2565*12)&gt;624329.01,(31216+(((H2565*12)-624329.01)*0.2))/12,IF((H2565*12)&gt;416220.01,(((H2565*12)-416220.01)*0.15)/12,0)))</f>
        <v>4427.5498333333335</v>
      </c>
      <c r="V2565" s="7">
        <f>P2565+Q2565+R2565+S2565+T2565+U2565</f>
        <v>12467.459833333334</v>
      </c>
      <c r="W2565" s="7">
        <f>+I2565+L2565+N2565</f>
        <v>3841.5</v>
      </c>
      <c r="X2565" s="7">
        <f>+J2565+M2565</f>
        <v>9223.5</v>
      </c>
      <c r="Y2565" s="7">
        <f>+G2565-(V2565+W2565)</f>
        <v>48691.040166666666</v>
      </c>
      <c r="Z2565" s="7" t="s">
        <v>634</v>
      </c>
      <c r="AA2565" s="7">
        <v>2022</v>
      </c>
      <c r="AB2565" s="7">
        <v>0</v>
      </c>
    </row>
    <row r="2566" spans="1:28" x14ac:dyDescent="0.25">
      <c r="A2566" s="7">
        <v>54</v>
      </c>
      <c r="B2566" s="7" t="s">
        <v>161</v>
      </c>
      <c r="C2566" s="7" t="s">
        <v>102</v>
      </c>
      <c r="D2566" s="7" t="s">
        <v>20</v>
      </c>
      <c r="E2566" s="7" t="s">
        <v>62</v>
      </c>
      <c r="F2566" s="7" t="s">
        <v>99</v>
      </c>
      <c r="G2566" s="7">
        <v>110000</v>
      </c>
      <c r="H2566" s="7">
        <f t="shared" si="756"/>
        <v>103499</v>
      </c>
      <c r="I2566" s="7">
        <f t="shared" si="757"/>
        <v>3157</v>
      </c>
      <c r="J2566" s="7">
        <f t="shared" si="758"/>
        <v>7809.9999999999991</v>
      </c>
      <c r="K2566" s="7">
        <f t="shared" si="759"/>
        <v>686.4</v>
      </c>
      <c r="L2566" s="7">
        <f t="shared" si="760"/>
        <v>3344</v>
      </c>
      <c r="M2566" s="7">
        <f t="shared" si="761"/>
        <v>7799.0000000000009</v>
      </c>
      <c r="N2566" s="7">
        <v>0</v>
      </c>
      <c r="O2566" s="7">
        <f t="shared" si="762"/>
        <v>22796.400000000001</v>
      </c>
      <c r="P2566" s="7">
        <v>25</v>
      </c>
      <c r="Q2566" s="7">
        <v>0</v>
      </c>
      <c r="R2566" s="7">
        <v>0</v>
      </c>
      <c r="S2566" s="7">
        <v>0</v>
      </c>
      <c r="T2566" s="7">
        <v>100</v>
      </c>
      <c r="U2566" s="7">
        <f t="shared" si="763"/>
        <v>14457.687291666667</v>
      </c>
      <c r="V2566" s="7">
        <f t="shared" si="754"/>
        <v>14582.687291666667</v>
      </c>
      <c r="W2566" s="7">
        <f t="shared" ref="W2566:W2585" si="765">+I2566+L2566+N2566</f>
        <v>6501</v>
      </c>
      <c r="X2566" s="7">
        <f t="shared" si="755"/>
        <v>15609</v>
      </c>
      <c r="Y2566" s="7">
        <f t="shared" si="764"/>
        <v>88916.312708333338</v>
      </c>
      <c r="Z2566" s="7" t="s">
        <v>634</v>
      </c>
      <c r="AA2566" s="7">
        <v>2022</v>
      </c>
      <c r="AB2566" s="7">
        <v>0</v>
      </c>
    </row>
    <row r="2567" spans="1:28" x14ac:dyDescent="0.25">
      <c r="A2567" s="7">
        <v>55</v>
      </c>
      <c r="B2567" s="7" t="s">
        <v>162</v>
      </c>
      <c r="C2567" s="7" t="s">
        <v>102</v>
      </c>
      <c r="D2567" s="7" t="s">
        <v>15</v>
      </c>
      <c r="E2567" s="7" t="s">
        <v>92</v>
      </c>
      <c r="F2567" s="7" t="s">
        <v>99</v>
      </c>
      <c r="G2567" s="7">
        <v>55000</v>
      </c>
      <c r="H2567" s="7">
        <f t="shared" si="756"/>
        <v>51749.5</v>
      </c>
      <c r="I2567" s="7">
        <f t="shared" si="757"/>
        <v>1578.5</v>
      </c>
      <c r="J2567" s="7">
        <f t="shared" si="758"/>
        <v>3904.9999999999995</v>
      </c>
      <c r="K2567" s="7">
        <f t="shared" si="759"/>
        <v>605.00000000000011</v>
      </c>
      <c r="L2567" s="7">
        <f t="shared" si="760"/>
        <v>1672</v>
      </c>
      <c r="M2567" s="7">
        <f t="shared" si="761"/>
        <v>3899.5000000000005</v>
      </c>
      <c r="N2567" s="7">
        <f>+N2547*3</f>
        <v>0</v>
      </c>
      <c r="O2567" s="7">
        <f t="shared" si="762"/>
        <v>11660</v>
      </c>
      <c r="P2567" s="7">
        <v>25</v>
      </c>
      <c r="Q2567" s="7">
        <v>0</v>
      </c>
      <c r="R2567" s="7">
        <v>0</v>
      </c>
      <c r="S2567" s="7">
        <v>0</v>
      </c>
      <c r="T2567" s="7">
        <v>100</v>
      </c>
      <c r="U2567" s="7">
        <f t="shared" si="763"/>
        <v>2559.6748749999997</v>
      </c>
      <c r="V2567" s="7">
        <f t="shared" si="754"/>
        <v>2684.6748749999997</v>
      </c>
      <c r="W2567" s="7">
        <f t="shared" si="765"/>
        <v>3250.5</v>
      </c>
      <c r="X2567" s="7">
        <f t="shared" si="755"/>
        <v>7804.5</v>
      </c>
      <c r="Y2567" s="7">
        <f t="shared" si="764"/>
        <v>49064.825125000003</v>
      </c>
      <c r="Z2567" s="7" t="s">
        <v>634</v>
      </c>
      <c r="AA2567" s="7">
        <v>2022</v>
      </c>
      <c r="AB2567" s="7">
        <v>0</v>
      </c>
    </row>
    <row r="2568" spans="1:28" x14ac:dyDescent="0.25">
      <c r="A2568" s="7">
        <v>56</v>
      </c>
      <c r="B2568" s="7" t="s">
        <v>163</v>
      </c>
      <c r="C2568" s="7" t="s">
        <v>102</v>
      </c>
      <c r="D2568" s="7" t="s">
        <v>7</v>
      </c>
      <c r="E2568" s="7" t="s">
        <v>30</v>
      </c>
      <c r="F2568" s="7" t="s">
        <v>99</v>
      </c>
      <c r="G2568" s="7">
        <v>150000</v>
      </c>
      <c r="H2568" s="7">
        <f t="shared" si="756"/>
        <v>141135</v>
      </c>
      <c r="I2568" s="7">
        <f t="shared" si="757"/>
        <v>4305</v>
      </c>
      <c r="J2568" s="7">
        <f t="shared" si="758"/>
        <v>10649.999999999998</v>
      </c>
      <c r="K2568" s="7">
        <f t="shared" si="759"/>
        <v>686.4</v>
      </c>
      <c r="L2568" s="7">
        <f t="shared" si="760"/>
        <v>4560</v>
      </c>
      <c r="M2568" s="7">
        <f t="shared" si="761"/>
        <v>10635</v>
      </c>
      <c r="N2568" s="7">
        <v>0</v>
      </c>
      <c r="O2568" s="7">
        <f t="shared" si="762"/>
        <v>30836.399999999998</v>
      </c>
      <c r="P2568" s="7">
        <v>25</v>
      </c>
      <c r="Q2568" s="7">
        <v>0</v>
      </c>
      <c r="R2568" s="7">
        <v>0</v>
      </c>
      <c r="S2568" s="7">
        <v>0</v>
      </c>
      <c r="T2568" s="7">
        <v>100</v>
      </c>
      <c r="U2568" s="7">
        <f t="shared" si="763"/>
        <v>23866.687291666665</v>
      </c>
      <c r="V2568" s="7">
        <f t="shared" si="754"/>
        <v>23991.687291666665</v>
      </c>
      <c r="W2568" s="7">
        <f t="shared" si="765"/>
        <v>8865</v>
      </c>
      <c r="X2568" s="7">
        <f t="shared" si="755"/>
        <v>21285</v>
      </c>
      <c r="Y2568" s="7">
        <f t="shared" si="764"/>
        <v>117143.31270833334</v>
      </c>
      <c r="Z2568" s="7" t="s">
        <v>634</v>
      </c>
      <c r="AA2568" s="7">
        <v>2022</v>
      </c>
      <c r="AB2568" s="7">
        <v>0</v>
      </c>
    </row>
    <row r="2569" spans="1:28" x14ac:dyDescent="0.25">
      <c r="A2569" s="7">
        <v>57</v>
      </c>
      <c r="B2569" s="7" t="s">
        <v>164</v>
      </c>
      <c r="C2569" s="7" t="s">
        <v>102</v>
      </c>
      <c r="D2569" s="8" t="s">
        <v>7</v>
      </c>
      <c r="E2569" s="7" t="s">
        <v>30</v>
      </c>
      <c r="F2569" s="7" t="s">
        <v>99</v>
      </c>
      <c r="G2569" s="7">
        <v>80000</v>
      </c>
      <c r="H2569" s="7">
        <f t="shared" si="756"/>
        <v>73921.88</v>
      </c>
      <c r="I2569" s="7">
        <f t="shared" si="757"/>
        <v>2296</v>
      </c>
      <c r="J2569" s="7">
        <f t="shared" si="758"/>
        <v>5679.9999999999991</v>
      </c>
      <c r="K2569" s="7">
        <f t="shared" si="759"/>
        <v>686.4</v>
      </c>
      <c r="L2569" s="7">
        <f t="shared" si="760"/>
        <v>2432</v>
      </c>
      <c r="M2569" s="7">
        <f t="shared" si="761"/>
        <v>5672</v>
      </c>
      <c r="N2569" s="7">
        <v>1350.12</v>
      </c>
      <c r="O2569" s="7">
        <f t="shared" si="762"/>
        <v>18116.52</v>
      </c>
      <c r="P2569" s="7">
        <v>25</v>
      </c>
      <c r="Q2569" s="7">
        <v>0</v>
      </c>
      <c r="R2569" s="7">
        <v>0</v>
      </c>
      <c r="S2569" s="7">
        <v>0</v>
      </c>
      <c r="T2569" s="7">
        <v>100</v>
      </c>
      <c r="U2569" s="7">
        <f t="shared" si="763"/>
        <v>7063.4072916666673</v>
      </c>
      <c r="V2569" s="7">
        <f t="shared" si="754"/>
        <v>7188.4072916666673</v>
      </c>
      <c r="W2569" s="7">
        <f t="shared" si="765"/>
        <v>6078.12</v>
      </c>
      <c r="X2569" s="7">
        <f t="shared" si="755"/>
        <v>11352</v>
      </c>
      <c r="Y2569" s="7">
        <f t="shared" si="764"/>
        <v>66733.472708333327</v>
      </c>
      <c r="Z2569" s="7" t="s">
        <v>634</v>
      </c>
      <c r="AA2569" s="7">
        <v>2022</v>
      </c>
      <c r="AB2569" s="7">
        <v>0</v>
      </c>
    </row>
    <row r="2570" spans="1:28" x14ac:dyDescent="0.25">
      <c r="A2570" s="7">
        <v>58</v>
      </c>
      <c r="B2570" s="7" t="s">
        <v>166</v>
      </c>
      <c r="C2570" s="7" t="s">
        <v>102</v>
      </c>
      <c r="D2570" s="8" t="s">
        <v>94</v>
      </c>
      <c r="E2570" s="7" t="s">
        <v>36</v>
      </c>
      <c r="F2570" s="7" t="s">
        <v>100</v>
      </c>
      <c r="G2570" s="7">
        <v>30000</v>
      </c>
      <c r="H2570" s="7">
        <f t="shared" si="756"/>
        <v>28227</v>
      </c>
      <c r="I2570" s="7">
        <f t="shared" si="757"/>
        <v>861</v>
      </c>
      <c r="J2570" s="7">
        <f t="shared" si="758"/>
        <v>2130</v>
      </c>
      <c r="K2570" s="7">
        <f t="shared" si="759"/>
        <v>330.00000000000006</v>
      </c>
      <c r="L2570" s="7">
        <f t="shared" si="760"/>
        <v>912</v>
      </c>
      <c r="M2570" s="7">
        <f t="shared" si="761"/>
        <v>2127</v>
      </c>
      <c r="N2570" s="7">
        <v>0</v>
      </c>
      <c r="O2570" s="7">
        <f t="shared" si="762"/>
        <v>6360</v>
      </c>
      <c r="P2570" s="7">
        <v>25</v>
      </c>
      <c r="Q2570" s="7">
        <v>0</v>
      </c>
      <c r="R2570" s="7">
        <v>0</v>
      </c>
      <c r="S2570" s="7">
        <v>0</v>
      </c>
      <c r="T2570" s="7">
        <v>100</v>
      </c>
      <c r="U2570" s="7">
        <f t="shared" si="763"/>
        <v>0</v>
      </c>
      <c r="V2570" s="7">
        <f t="shared" si="754"/>
        <v>125</v>
      </c>
      <c r="W2570" s="7">
        <f t="shared" si="765"/>
        <v>1773</v>
      </c>
      <c r="X2570" s="7">
        <f t="shared" si="755"/>
        <v>4257</v>
      </c>
      <c r="Y2570" s="7">
        <f t="shared" si="764"/>
        <v>28102</v>
      </c>
      <c r="Z2570" s="7" t="s">
        <v>634</v>
      </c>
      <c r="AA2570" s="7">
        <v>2022</v>
      </c>
      <c r="AB2570" s="7">
        <v>0</v>
      </c>
    </row>
    <row r="2571" spans="1:28" x14ac:dyDescent="0.25">
      <c r="A2571" s="7">
        <v>59</v>
      </c>
      <c r="B2571" s="7" t="s">
        <v>167</v>
      </c>
      <c r="C2571" s="7" t="s">
        <v>102</v>
      </c>
      <c r="D2571" s="8" t="s">
        <v>6</v>
      </c>
      <c r="E2571" s="8" t="s">
        <v>36</v>
      </c>
      <c r="F2571" s="7" t="s">
        <v>100</v>
      </c>
      <c r="G2571" s="7">
        <v>26000</v>
      </c>
      <c r="H2571" s="7">
        <f t="shared" si="756"/>
        <v>24463.4</v>
      </c>
      <c r="I2571" s="7">
        <f t="shared" si="757"/>
        <v>746.2</v>
      </c>
      <c r="J2571" s="7">
        <f t="shared" si="758"/>
        <v>1845.9999999999998</v>
      </c>
      <c r="K2571" s="7">
        <f t="shared" si="759"/>
        <v>286.00000000000006</v>
      </c>
      <c r="L2571" s="7">
        <f t="shared" si="760"/>
        <v>790.4</v>
      </c>
      <c r="M2571" s="7">
        <f t="shared" si="761"/>
        <v>1843.4</v>
      </c>
      <c r="N2571" s="7">
        <v>0</v>
      </c>
      <c r="O2571" s="7">
        <f t="shared" si="762"/>
        <v>5512</v>
      </c>
      <c r="P2571" s="7">
        <v>25</v>
      </c>
      <c r="Q2571" s="7">
        <v>0</v>
      </c>
      <c r="R2571" s="7">
        <v>0</v>
      </c>
      <c r="S2571" s="7">
        <v>0</v>
      </c>
      <c r="T2571" s="7">
        <v>100</v>
      </c>
      <c r="U2571" s="7">
        <f t="shared" si="763"/>
        <v>0</v>
      </c>
      <c r="V2571" s="7">
        <f t="shared" si="754"/>
        <v>125</v>
      </c>
      <c r="W2571" s="7">
        <f t="shared" si="765"/>
        <v>1536.6</v>
      </c>
      <c r="X2571" s="7">
        <f t="shared" si="755"/>
        <v>3689.3999999999996</v>
      </c>
      <c r="Y2571" s="7">
        <f t="shared" si="764"/>
        <v>24338.400000000001</v>
      </c>
      <c r="Z2571" s="7" t="s">
        <v>634</v>
      </c>
      <c r="AA2571" s="7">
        <v>2022</v>
      </c>
      <c r="AB2571" s="7">
        <v>0</v>
      </c>
    </row>
    <row r="2572" spans="1:28" x14ac:dyDescent="0.25">
      <c r="A2572" s="7">
        <v>60</v>
      </c>
      <c r="B2572" s="7" t="s">
        <v>168</v>
      </c>
      <c r="C2572" s="7" t="s">
        <v>102</v>
      </c>
      <c r="D2572" s="7" t="s">
        <v>6</v>
      </c>
      <c r="E2572" s="7" t="s">
        <v>36</v>
      </c>
      <c r="F2572" s="7" t="s">
        <v>100</v>
      </c>
      <c r="G2572" s="7">
        <v>32000</v>
      </c>
      <c r="H2572" s="7">
        <f t="shared" si="756"/>
        <v>30108.799999999999</v>
      </c>
      <c r="I2572" s="7">
        <f t="shared" si="757"/>
        <v>918.4</v>
      </c>
      <c r="J2572" s="7">
        <f t="shared" si="758"/>
        <v>2272</v>
      </c>
      <c r="K2572" s="7">
        <f t="shared" si="759"/>
        <v>352.00000000000006</v>
      </c>
      <c r="L2572" s="7">
        <f t="shared" si="760"/>
        <v>972.8</v>
      </c>
      <c r="M2572" s="7">
        <f t="shared" si="761"/>
        <v>2268.8000000000002</v>
      </c>
      <c r="N2572" s="7">
        <v>0</v>
      </c>
      <c r="O2572" s="7">
        <f t="shared" si="762"/>
        <v>6784</v>
      </c>
      <c r="P2572" s="7">
        <v>25</v>
      </c>
      <c r="Q2572" s="7">
        <v>0</v>
      </c>
      <c r="R2572" s="7">
        <v>0</v>
      </c>
      <c r="S2572" s="7">
        <v>0</v>
      </c>
      <c r="T2572" s="7">
        <v>100</v>
      </c>
      <c r="U2572" s="7">
        <f t="shared" si="763"/>
        <v>0</v>
      </c>
      <c r="V2572" s="7">
        <f t="shared" si="754"/>
        <v>125</v>
      </c>
      <c r="W2572" s="7">
        <f t="shared" si="765"/>
        <v>1891.1999999999998</v>
      </c>
      <c r="X2572" s="7">
        <f t="shared" si="755"/>
        <v>4540.8</v>
      </c>
      <c r="Y2572" s="7">
        <f t="shared" si="764"/>
        <v>29983.8</v>
      </c>
      <c r="Z2572" s="7" t="s">
        <v>634</v>
      </c>
      <c r="AA2572" s="7">
        <v>2022</v>
      </c>
      <c r="AB2572" s="7">
        <v>0</v>
      </c>
    </row>
    <row r="2573" spans="1:28" x14ac:dyDescent="0.25">
      <c r="A2573" s="7">
        <v>61</v>
      </c>
      <c r="B2573" s="7" t="s">
        <v>169</v>
      </c>
      <c r="C2573" s="7" t="s">
        <v>102</v>
      </c>
      <c r="D2573" s="7" t="s">
        <v>6</v>
      </c>
      <c r="E2573" s="7" t="s">
        <v>36</v>
      </c>
      <c r="F2573" s="7" t="s">
        <v>100</v>
      </c>
      <c r="G2573" s="7">
        <v>30000</v>
      </c>
      <c r="H2573" s="7">
        <f t="shared" si="756"/>
        <v>28227</v>
      </c>
      <c r="I2573" s="7">
        <f t="shared" si="757"/>
        <v>861</v>
      </c>
      <c r="J2573" s="7">
        <f t="shared" si="758"/>
        <v>2130</v>
      </c>
      <c r="K2573" s="7">
        <f t="shared" si="759"/>
        <v>330.00000000000006</v>
      </c>
      <c r="L2573" s="7">
        <f t="shared" si="760"/>
        <v>912</v>
      </c>
      <c r="M2573" s="7">
        <f t="shared" si="761"/>
        <v>2127</v>
      </c>
      <c r="N2573" s="7">
        <v>0</v>
      </c>
      <c r="O2573" s="7">
        <f t="shared" si="762"/>
        <v>6360</v>
      </c>
      <c r="P2573" s="7">
        <v>25</v>
      </c>
      <c r="Q2573" s="7">
        <v>0</v>
      </c>
      <c r="R2573" s="7">
        <v>0</v>
      </c>
      <c r="S2573" s="7">
        <v>0</v>
      </c>
      <c r="T2573" s="7">
        <v>100</v>
      </c>
      <c r="U2573" s="7">
        <f t="shared" si="763"/>
        <v>0</v>
      </c>
      <c r="V2573" s="7">
        <f t="shared" si="754"/>
        <v>125</v>
      </c>
      <c r="W2573" s="7">
        <f t="shared" si="765"/>
        <v>1773</v>
      </c>
      <c r="X2573" s="7">
        <f t="shared" si="755"/>
        <v>4257</v>
      </c>
      <c r="Y2573" s="7">
        <f t="shared" si="764"/>
        <v>28102</v>
      </c>
      <c r="Z2573" s="7" t="s">
        <v>634</v>
      </c>
      <c r="AA2573" s="7">
        <v>2022</v>
      </c>
      <c r="AB2573" s="7">
        <v>0</v>
      </c>
    </row>
    <row r="2574" spans="1:28" x14ac:dyDescent="0.25">
      <c r="A2574" s="7">
        <v>62</v>
      </c>
      <c r="B2574" s="7" t="s">
        <v>170</v>
      </c>
      <c r="C2574" s="7" t="s">
        <v>102</v>
      </c>
      <c r="D2574" s="7" t="s">
        <v>17</v>
      </c>
      <c r="E2574" s="7" t="s">
        <v>36</v>
      </c>
      <c r="F2574" s="7" t="s">
        <v>100</v>
      </c>
      <c r="G2574" s="7">
        <v>32000</v>
      </c>
      <c r="H2574" s="7">
        <f t="shared" si="756"/>
        <v>27408.560000000001</v>
      </c>
      <c r="I2574" s="7">
        <f t="shared" si="757"/>
        <v>918.4</v>
      </c>
      <c r="J2574" s="7">
        <f t="shared" si="758"/>
        <v>2272</v>
      </c>
      <c r="K2574" s="7">
        <f t="shared" si="759"/>
        <v>352.00000000000006</v>
      </c>
      <c r="L2574" s="7">
        <f t="shared" si="760"/>
        <v>972.8</v>
      </c>
      <c r="M2574" s="7">
        <f t="shared" si="761"/>
        <v>2268.8000000000002</v>
      </c>
      <c r="N2574" s="7">
        <f>1350.12*2</f>
        <v>2700.24</v>
      </c>
      <c r="O2574" s="7">
        <f t="shared" si="762"/>
        <v>9484.24</v>
      </c>
      <c r="P2574" s="7">
        <v>25</v>
      </c>
      <c r="Q2574" s="7">
        <v>3875.52</v>
      </c>
      <c r="R2574" s="7">
        <v>0</v>
      </c>
      <c r="S2574" s="7">
        <v>0</v>
      </c>
      <c r="T2574" s="7">
        <v>100</v>
      </c>
      <c r="U2574" s="7">
        <f t="shared" si="763"/>
        <v>0</v>
      </c>
      <c r="V2574" s="7">
        <f t="shared" si="754"/>
        <v>4000.52</v>
      </c>
      <c r="W2574" s="7">
        <f t="shared" si="765"/>
        <v>4591.4399999999996</v>
      </c>
      <c r="X2574" s="7">
        <f t="shared" si="755"/>
        <v>4540.8</v>
      </c>
      <c r="Y2574" s="7">
        <f t="shared" si="764"/>
        <v>23408.04</v>
      </c>
      <c r="Z2574" s="7" t="s">
        <v>634</v>
      </c>
      <c r="AA2574" s="7">
        <v>2022</v>
      </c>
      <c r="AB2574" s="7">
        <v>0</v>
      </c>
    </row>
    <row r="2575" spans="1:28" x14ac:dyDescent="0.25">
      <c r="A2575" s="7">
        <v>63</v>
      </c>
      <c r="B2575" s="7" t="s">
        <v>171</v>
      </c>
      <c r="C2575" s="7" t="s">
        <v>102</v>
      </c>
      <c r="D2575" s="7" t="s">
        <v>22</v>
      </c>
      <c r="E2575" s="8" t="s">
        <v>36</v>
      </c>
      <c r="F2575" s="7" t="s">
        <v>100</v>
      </c>
      <c r="G2575" s="7">
        <v>32000</v>
      </c>
      <c r="H2575" s="7">
        <f t="shared" si="756"/>
        <v>30108.799999999999</v>
      </c>
      <c r="I2575" s="7">
        <f t="shared" si="757"/>
        <v>918.4</v>
      </c>
      <c r="J2575" s="7">
        <f t="shared" si="758"/>
        <v>2272</v>
      </c>
      <c r="K2575" s="7">
        <f t="shared" si="759"/>
        <v>352.00000000000006</v>
      </c>
      <c r="L2575" s="7">
        <f t="shared" si="760"/>
        <v>972.8</v>
      </c>
      <c r="M2575" s="7">
        <f t="shared" si="761"/>
        <v>2268.8000000000002</v>
      </c>
      <c r="N2575" s="7">
        <v>0</v>
      </c>
      <c r="O2575" s="7">
        <f t="shared" si="762"/>
        <v>6784</v>
      </c>
      <c r="P2575" s="7">
        <v>25</v>
      </c>
      <c r="Q2575" s="7">
        <v>15421.71</v>
      </c>
      <c r="R2575" s="7">
        <v>0</v>
      </c>
      <c r="S2575" s="7">
        <v>0</v>
      </c>
      <c r="T2575" s="7">
        <v>100</v>
      </c>
      <c r="U2575" s="7">
        <f t="shared" si="763"/>
        <v>0</v>
      </c>
      <c r="V2575" s="7">
        <f t="shared" si="754"/>
        <v>15546.71</v>
      </c>
      <c r="W2575" s="7">
        <f t="shared" si="765"/>
        <v>1891.1999999999998</v>
      </c>
      <c r="X2575" s="7">
        <f t="shared" si="755"/>
        <v>4540.8</v>
      </c>
      <c r="Y2575" s="7">
        <f t="shared" si="764"/>
        <v>14562.09</v>
      </c>
      <c r="Z2575" s="7" t="s">
        <v>634</v>
      </c>
      <c r="AA2575" s="7">
        <v>2022</v>
      </c>
      <c r="AB2575" s="7">
        <v>0</v>
      </c>
    </row>
    <row r="2576" spans="1:28" x14ac:dyDescent="0.25">
      <c r="A2576" s="7">
        <v>64</v>
      </c>
      <c r="B2576" s="7" t="s">
        <v>172</v>
      </c>
      <c r="C2576" s="7" t="s">
        <v>102</v>
      </c>
      <c r="D2576" s="7" t="s">
        <v>6</v>
      </c>
      <c r="E2576" s="7" t="s">
        <v>26</v>
      </c>
      <c r="F2576" s="7" t="s">
        <v>100</v>
      </c>
      <c r="G2576" s="7">
        <v>31000</v>
      </c>
      <c r="H2576" s="7">
        <f t="shared" si="756"/>
        <v>29167.9</v>
      </c>
      <c r="I2576" s="7">
        <f t="shared" si="757"/>
        <v>889.7</v>
      </c>
      <c r="J2576" s="7">
        <f t="shared" si="758"/>
        <v>2201</v>
      </c>
      <c r="K2576" s="7">
        <f t="shared" si="759"/>
        <v>341.00000000000006</v>
      </c>
      <c r="L2576" s="7">
        <f t="shared" si="760"/>
        <v>942.4</v>
      </c>
      <c r="M2576" s="7">
        <f t="shared" si="761"/>
        <v>2197.9</v>
      </c>
      <c r="N2576" s="7">
        <v>0</v>
      </c>
      <c r="O2576" s="7">
        <f t="shared" si="762"/>
        <v>6572</v>
      </c>
      <c r="P2576" s="7">
        <v>25</v>
      </c>
      <c r="Q2576" s="7">
        <v>0</v>
      </c>
      <c r="R2576" s="7">
        <v>0</v>
      </c>
      <c r="S2576" s="7">
        <v>0</v>
      </c>
      <c r="T2576" s="7">
        <v>100</v>
      </c>
      <c r="U2576" s="7">
        <f t="shared" si="763"/>
        <v>0</v>
      </c>
      <c r="V2576" s="7">
        <f t="shared" si="754"/>
        <v>125</v>
      </c>
      <c r="W2576" s="7">
        <f t="shared" si="765"/>
        <v>1832.1</v>
      </c>
      <c r="X2576" s="7">
        <f t="shared" si="755"/>
        <v>4398.8999999999996</v>
      </c>
      <c r="Y2576" s="7">
        <f t="shared" si="764"/>
        <v>29042.9</v>
      </c>
      <c r="Z2576" s="7" t="s">
        <v>634</v>
      </c>
      <c r="AA2576" s="7">
        <v>2022</v>
      </c>
      <c r="AB2576" s="7">
        <v>0</v>
      </c>
    </row>
    <row r="2577" spans="1:28" x14ac:dyDescent="0.25">
      <c r="A2577" s="7">
        <v>65</v>
      </c>
      <c r="B2577" s="7" t="s">
        <v>173</v>
      </c>
      <c r="C2577" s="7" t="s">
        <v>102</v>
      </c>
      <c r="D2577" s="7" t="s">
        <v>6</v>
      </c>
      <c r="E2577" s="7" t="s">
        <v>26</v>
      </c>
      <c r="F2577" s="7" t="s">
        <v>100</v>
      </c>
      <c r="G2577" s="7">
        <v>22000</v>
      </c>
      <c r="H2577" s="7">
        <f t="shared" si="756"/>
        <v>19349.68</v>
      </c>
      <c r="I2577" s="7">
        <f t="shared" si="757"/>
        <v>631.4</v>
      </c>
      <c r="J2577" s="7">
        <f t="shared" si="758"/>
        <v>1561.9999999999998</v>
      </c>
      <c r="K2577" s="7">
        <f t="shared" si="759"/>
        <v>242.00000000000003</v>
      </c>
      <c r="L2577" s="7">
        <f t="shared" si="760"/>
        <v>668.8</v>
      </c>
      <c r="M2577" s="7">
        <f t="shared" si="761"/>
        <v>1559.8000000000002</v>
      </c>
      <c r="N2577" s="7">
        <v>1350.12</v>
      </c>
      <c r="O2577" s="7">
        <f t="shared" si="762"/>
        <v>6014.12</v>
      </c>
      <c r="P2577" s="7">
        <v>25</v>
      </c>
      <c r="Q2577" s="7">
        <v>0</v>
      </c>
      <c r="R2577" s="7">
        <v>0</v>
      </c>
      <c r="S2577" s="7">
        <v>0</v>
      </c>
      <c r="T2577" s="7">
        <v>100</v>
      </c>
      <c r="U2577" s="7">
        <f t="shared" si="763"/>
        <v>0</v>
      </c>
      <c r="V2577" s="7">
        <f t="shared" si="754"/>
        <v>125</v>
      </c>
      <c r="W2577" s="7">
        <f t="shared" si="765"/>
        <v>2650.3199999999997</v>
      </c>
      <c r="X2577" s="7">
        <f t="shared" si="755"/>
        <v>3121.8</v>
      </c>
      <c r="Y2577" s="7">
        <f t="shared" si="764"/>
        <v>19224.68</v>
      </c>
      <c r="Z2577" s="7" t="s">
        <v>634</v>
      </c>
      <c r="AA2577" s="7">
        <v>2022</v>
      </c>
      <c r="AB2577" s="7">
        <v>0</v>
      </c>
    </row>
    <row r="2578" spans="1:28" x14ac:dyDescent="0.25">
      <c r="A2578" s="7">
        <v>66</v>
      </c>
      <c r="B2578" s="7" t="s">
        <v>174</v>
      </c>
      <c r="C2578" s="7" t="s">
        <v>102</v>
      </c>
      <c r="D2578" s="7" t="s">
        <v>6</v>
      </c>
      <c r="E2578" s="7" t="s">
        <v>26</v>
      </c>
      <c r="F2578" s="7" t="s">
        <v>100</v>
      </c>
      <c r="G2578" s="7">
        <v>23100</v>
      </c>
      <c r="H2578" s="7">
        <f t="shared" si="756"/>
        <v>21734.79</v>
      </c>
      <c r="I2578" s="7">
        <f t="shared" si="757"/>
        <v>662.97</v>
      </c>
      <c r="J2578" s="7">
        <f t="shared" si="758"/>
        <v>1640.1</v>
      </c>
      <c r="K2578" s="7">
        <f t="shared" si="759"/>
        <v>254.10000000000002</v>
      </c>
      <c r="L2578" s="7">
        <f t="shared" si="760"/>
        <v>702.24</v>
      </c>
      <c r="M2578" s="7">
        <f t="shared" si="761"/>
        <v>1637.7900000000002</v>
      </c>
      <c r="N2578" s="7">
        <v>0</v>
      </c>
      <c r="O2578" s="7">
        <f t="shared" si="762"/>
        <v>4897.2</v>
      </c>
      <c r="P2578" s="7">
        <v>25</v>
      </c>
      <c r="Q2578" s="7">
        <v>0</v>
      </c>
      <c r="R2578" s="7">
        <v>0</v>
      </c>
      <c r="S2578" s="7">
        <v>0</v>
      </c>
      <c r="T2578" s="7">
        <v>100</v>
      </c>
      <c r="U2578" s="7">
        <f t="shared" si="763"/>
        <v>0</v>
      </c>
      <c r="V2578" s="7">
        <f t="shared" ref="V2578:V2611" si="766">P2578+Q2578+R2578+S2578+T2578+U2578</f>
        <v>125</v>
      </c>
      <c r="W2578" s="7">
        <f t="shared" si="765"/>
        <v>1365.21</v>
      </c>
      <c r="X2578" s="7">
        <f t="shared" si="755"/>
        <v>3277.8900000000003</v>
      </c>
      <c r="Y2578" s="7">
        <f t="shared" si="764"/>
        <v>21609.79</v>
      </c>
      <c r="Z2578" s="7" t="s">
        <v>634</v>
      </c>
      <c r="AA2578" s="7">
        <v>2022</v>
      </c>
      <c r="AB2578" s="7">
        <v>0</v>
      </c>
    </row>
    <row r="2579" spans="1:28" x14ac:dyDescent="0.25">
      <c r="A2579" s="7">
        <v>67</v>
      </c>
      <c r="B2579" s="7" t="s">
        <v>175</v>
      </c>
      <c r="C2579" s="7" t="s">
        <v>103</v>
      </c>
      <c r="D2579" s="7" t="s">
        <v>6</v>
      </c>
      <c r="E2579" s="7" t="s">
        <v>26</v>
      </c>
      <c r="F2579" s="7" t="s">
        <v>100</v>
      </c>
      <c r="G2579" s="7">
        <v>22000</v>
      </c>
      <c r="H2579" s="7">
        <f t="shared" si="756"/>
        <v>19349.68</v>
      </c>
      <c r="I2579" s="7">
        <f t="shared" si="757"/>
        <v>631.4</v>
      </c>
      <c r="J2579" s="7">
        <f t="shared" si="758"/>
        <v>1561.9999999999998</v>
      </c>
      <c r="K2579" s="7">
        <f t="shared" si="759"/>
        <v>242.00000000000003</v>
      </c>
      <c r="L2579" s="7">
        <f t="shared" si="760"/>
        <v>668.8</v>
      </c>
      <c r="M2579" s="7">
        <f t="shared" si="761"/>
        <v>1559.8000000000002</v>
      </c>
      <c r="N2579" s="7">
        <v>1350.12</v>
      </c>
      <c r="O2579" s="7">
        <f t="shared" si="762"/>
        <v>6014.12</v>
      </c>
      <c r="P2579" s="7">
        <v>25</v>
      </c>
      <c r="Q2579" s="7">
        <v>0</v>
      </c>
      <c r="R2579" s="7">
        <v>0</v>
      </c>
      <c r="S2579" s="7">
        <v>0</v>
      </c>
      <c r="T2579" s="7">
        <v>100</v>
      </c>
      <c r="U2579" s="7">
        <f t="shared" si="763"/>
        <v>0</v>
      </c>
      <c r="V2579" s="7">
        <f t="shared" si="766"/>
        <v>125</v>
      </c>
      <c r="W2579" s="7">
        <f t="shared" si="765"/>
        <v>2650.3199999999997</v>
      </c>
      <c r="X2579" s="7">
        <f t="shared" si="755"/>
        <v>3121.8</v>
      </c>
      <c r="Y2579" s="7">
        <f t="shared" si="764"/>
        <v>19224.68</v>
      </c>
      <c r="Z2579" s="7" t="s">
        <v>634</v>
      </c>
      <c r="AA2579" s="7">
        <v>2022</v>
      </c>
      <c r="AB2579" s="7">
        <v>0</v>
      </c>
    </row>
    <row r="2580" spans="1:28" x14ac:dyDescent="0.25">
      <c r="A2580" s="7">
        <v>68</v>
      </c>
      <c r="B2580" s="7" t="s">
        <v>176</v>
      </c>
      <c r="C2580" s="7" t="s">
        <v>102</v>
      </c>
      <c r="D2580" s="7" t="s">
        <v>6</v>
      </c>
      <c r="E2580" s="7" t="s">
        <v>26</v>
      </c>
      <c r="F2580" s="7" t="s">
        <v>100</v>
      </c>
      <c r="G2580" s="7">
        <v>32000</v>
      </c>
      <c r="H2580" s="7">
        <f t="shared" si="756"/>
        <v>30108.799999999999</v>
      </c>
      <c r="I2580" s="7">
        <f t="shared" si="757"/>
        <v>918.4</v>
      </c>
      <c r="J2580" s="7">
        <f t="shared" si="758"/>
        <v>2272</v>
      </c>
      <c r="K2580" s="7">
        <f t="shared" si="759"/>
        <v>352.00000000000006</v>
      </c>
      <c r="L2580" s="7">
        <f t="shared" si="760"/>
        <v>972.8</v>
      </c>
      <c r="M2580" s="7">
        <f t="shared" si="761"/>
        <v>2268.8000000000002</v>
      </c>
      <c r="N2580" s="7">
        <v>0</v>
      </c>
      <c r="O2580" s="7">
        <f t="shared" si="762"/>
        <v>6784</v>
      </c>
      <c r="P2580" s="7">
        <v>25</v>
      </c>
      <c r="Q2580" s="7">
        <v>0</v>
      </c>
      <c r="R2580" s="7">
        <v>0</v>
      </c>
      <c r="S2580" s="7">
        <v>0</v>
      </c>
      <c r="T2580" s="7">
        <v>100</v>
      </c>
      <c r="U2580" s="7">
        <f t="shared" si="763"/>
        <v>0</v>
      </c>
      <c r="V2580" s="7">
        <f t="shared" si="766"/>
        <v>125</v>
      </c>
      <c r="W2580" s="7">
        <f t="shared" si="765"/>
        <v>1891.1999999999998</v>
      </c>
      <c r="X2580" s="7">
        <f t="shared" si="755"/>
        <v>4540.8</v>
      </c>
      <c r="Y2580" s="7">
        <f t="shared" si="764"/>
        <v>29983.8</v>
      </c>
      <c r="Z2580" s="7" t="s">
        <v>634</v>
      </c>
      <c r="AA2580" s="7">
        <v>2022</v>
      </c>
      <c r="AB2580" s="7">
        <v>0</v>
      </c>
    </row>
    <row r="2581" spans="1:28" x14ac:dyDescent="0.25">
      <c r="A2581" s="7">
        <v>69</v>
      </c>
      <c r="B2581" s="7" t="s">
        <v>177</v>
      </c>
      <c r="C2581" s="7" t="s">
        <v>102</v>
      </c>
      <c r="D2581" s="7" t="s">
        <v>22</v>
      </c>
      <c r="E2581" s="7" t="s">
        <v>26</v>
      </c>
      <c r="F2581" s="7" t="s">
        <v>100</v>
      </c>
      <c r="G2581" s="7">
        <v>25000</v>
      </c>
      <c r="H2581" s="7">
        <f t="shared" si="756"/>
        <v>23522.5</v>
      </c>
      <c r="I2581" s="7">
        <f t="shared" si="757"/>
        <v>717.5</v>
      </c>
      <c r="J2581" s="7">
        <f t="shared" si="758"/>
        <v>1774.9999999999998</v>
      </c>
      <c r="K2581" s="7">
        <f t="shared" si="759"/>
        <v>275</v>
      </c>
      <c r="L2581" s="7">
        <f t="shared" si="760"/>
        <v>760</v>
      </c>
      <c r="M2581" s="7">
        <f t="shared" si="761"/>
        <v>1772.5000000000002</v>
      </c>
      <c r="N2581" s="7">
        <v>0</v>
      </c>
      <c r="O2581" s="7">
        <f t="shared" si="762"/>
        <v>5300</v>
      </c>
      <c r="P2581" s="7">
        <v>25</v>
      </c>
      <c r="Q2581" s="7">
        <v>0</v>
      </c>
      <c r="R2581" s="7">
        <v>0</v>
      </c>
      <c r="S2581" s="7">
        <v>0</v>
      </c>
      <c r="T2581" s="7">
        <v>100</v>
      </c>
      <c r="U2581" s="7">
        <f t="shared" si="763"/>
        <v>0</v>
      </c>
      <c r="V2581" s="7">
        <f t="shared" si="766"/>
        <v>125</v>
      </c>
      <c r="W2581" s="7">
        <f t="shared" si="765"/>
        <v>1477.5</v>
      </c>
      <c r="X2581" s="7">
        <f t="shared" si="755"/>
        <v>3547.5</v>
      </c>
      <c r="Y2581" s="7">
        <f t="shared" si="764"/>
        <v>23397.5</v>
      </c>
      <c r="Z2581" s="7" t="s">
        <v>634</v>
      </c>
      <c r="AA2581" s="7">
        <v>2022</v>
      </c>
      <c r="AB2581" s="7">
        <v>0</v>
      </c>
    </row>
    <row r="2582" spans="1:28" x14ac:dyDescent="0.25">
      <c r="A2582" s="7">
        <v>70</v>
      </c>
      <c r="B2582" s="7" t="s">
        <v>178</v>
      </c>
      <c r="C2582" s="7" t="s">
        <v>103</v>
      </c>
      <c r="D2582" s="8" t="s">
        <v>6</v>
      </c>
      <c r="E2582" s="7" t="s">
        <v>32</v>
      </c>
      <c r="F2582" s="7" t="s">
        <v>100</v>
      </c>
      <c r="G2582" s="7">
        <v>20000</v>
      </c>
      <c r="H2582" s="7">
        <f t="shared" si="756"/>
        <v>18818</v>
      </c>
      <c r="I2582" s="7">
        <f t="shared" si="757"/>
        <v>574</v>
      </c>
      <c r="J2582" s="7">
        <f t="shared" si="758"/>
        <v>1419.9999999999998</v>
      </c>
      <c r="K2582" s="7">
        <f t="shared" si="759"/>
        <v>220.00000000000003</v>
      </c>
      <c r="L2582" s="7">
        <f t="shared" si="760"/>
        <v>608</v>
      </c>
      <c r="M2582" s="7">
        <f t="shared" si="761"/>
        <v>1418</v>
      </c>
      <c r="N2582" s="7">
        <v>0</v>
      </c>
      <c r="O2582" s="7">
        <f t="shared" si="762"/>
        <v>4240</v>
      </c>
      <c r="P2582" s="7">
        <v>25</v>
      </c>
      <c r="Q2582" s="7">
        <v>0</v>
      </c>
      <c r="R2582" s="7">
        <v>0</v>
      </c>
      <c r="S2582" s="7">
        <v>0</v>
      </c>
      <c r="T2582" s="7">
        <v>100</v>
      </c>
      <c r="U2582" s="7">
        <f t="shared" si="763"/>
        <v>0</v>
      </c>
      <c r="V2582" s="7">
        <f t="shared" si="766"/>
        <v>125</v>
      </c>
      <c r="W2582" s="7">
        <f t="shared" si="765"/>
        <v>1182</v>
      </c>
      <c r="X2582" s="7">
        <f t="shared" si="755"/>
        <v>2838</v>
      </c>
      <c r="Y2582" s="7">
        <f t="shared" si="764"/>
        <v>18693</v>
      </c>
      <c r="Z2582" s="7" t="s">
        <v>634</v>
      </c>
      <c r="AA2582" s="7">
        <v>2022</v>
      </c>
      <c r="AB2582" s="7">
        <v>0</v>
      </c>
    </row>
    <row r="2583" spans="1:28" x14ac:dyDescent="0.25">
      <c r="A2583" s="7">
        <v>71</v>
      </c>
      <c r="B2583" s="7" t="s">
        <v>179</v>
      </c>
      <c r="C2583" s="7" t="s">
        <v>103</v>
      </c>
      <c r="D2583" s="8" t="s">
        <v>14</v>
      </c>
      <c r="E2583" s="7" t="s">
        <v>32</v>
      </c>
      <c r="F2583" s="7" t="s">
        <v>100</v>
      </c>
      <c r="G2583" s="7">
        <v>30000</v>
      </c>
      <c r="H2583" s="7">
        <f t="shared" si="756"/>
        <v>28227</v>
      </c>
      <c r="I2583" s="7">
        <f t="shared" si="757"/>
        <v>861</v>
      </c>
      <c r="J2583" s="7">
        <f t="shared" si="758"/>
        <v>2130</v>
      </c>
      <c r="K2583" s="7">
        <f t="shared" si="759"/>
        <v>330.00000000000006</v>
      </c>
      <c r="L2583" s="7">
        <f t="shared" si="760"/>
        <v>912</v>
      </c>
      <c r="M2583" s="7">
        <f t="shared" si="761"/>
        <v>2127</v>
      </c>
      <c r="N2583" s="7">
        <v>0</v>
      </c>
      <c r="O2583" s="7">
        <f t="shared" si="762"/>
        <v>6360</v>
      </c>
      <c r="P2583" s="7">
        <v>25</v>
      </c>
      <c r="Q2583" s="7">
        <v>1000</v>
      </c>
      <c r="R2583" s="7">
        <v>0</v>
      </c>
      <c r="S2583" s="7">
        <v>0</v>
      </c>
      <c r="T2583" s="7">
        <v>100</v>
      </c>
      <c r="U2583" s="7">
        <f t="shared" si="763"/>
        <v>0</v>
      </c>
      <c r="V2583" s="7">
        <f t="shared" si="766"/>
        <v>1125</v>
      </c>
      <c r="W2583" s="7">
        <f t="shared" si="765"/>
        <v>1773</v>
      </c>
      <c r="X2583" s="7">
        <f t="shared" si="755"/>
        <v>4257</v>
      </c>
      <c r="Y2583" s="7">
        <f t="shared" si="764"/>
        <v>27102</v>
      </c>
      <c r="Z2583" s="7" t="s">
        <v>634</v>
      </c>
      <c r="AA2583" s="7">
        <v>2022</v>
      </c>
      <c r="AB2583" s="7">
        <v>0</v>
      </c>
    </row>
    <row r="2584" spans="1:28" x14ac:dyDescent="0.25">
      <c r="A2584" s="7">
        <v>72</v>
      </c>
      <c r="B2584" s="7" t="s">
        <v>180</v>
      </c>
      <c r="C2584" s="7" t="s">
        <v>103</v>
      </c>
      <c r="D2584" s="7" t="s">
        <v>22</v>
      </c>
      <c r="E2584" s="7" t="s">
        <v>32</v>
      </c>
      <c r="F2584" s="7" t="s">
        <v>100</v>
      </c>
      <c r="G2584" s="7">
        <v>31000</v>
      </c>
      <c r="H2584" s="7">
        <f t="shared" si="756"/>
        <v>27817.78</v>
      </c>
      <c r="I2584" s="7">
        <f t="shared" si="757"/>
        <v>889.7</v>
      </c>
      <c r="J2584" s="7">
        <f t="shared" si="758"/>
        <v>2201</v>
      </c>
      <c r="K2584" s="7">
        <f t="shared" si="759"/>
        <v>341.00000000000006</v>
      </c>
      <c r="L2584" s="7">
        <f t="shared" si="760"/>
        <v>942.4</v>
      </c>
      <c r="M2584" s="7">
        <f t="shared" si="761"/>
        <v>2197.9</v>
      </c>
      <c r="N2584" s="7">
        <v>1350.12</v>
      </c>
      <c r="O2584" s="7">
        <f t="shared" si="762"/>
        <v>7922.12</v>
      </c>
      <c r="P2584" s="7">
        <v>25</v>
      </c>
      <c r="Q2584" s="7">
        <v>0</v>
      </c>
      <c r="R2584" s="7">
        <v>0</v>
      </c>
      <c r="S2584" s="7">
        <v>0</v>
      </c>
      <c r="T2584" s="7">
        <v>100</v>
      </c>
      <c r="U2584" s="7">
        <f t="shared" si="763"/>
        <v>0</v>
      </c>
      <c r="V2584" s="7">
        <f t="shared" si="766"/>
        <v>125</v>
      </c>
      <c r="W2584" s="7">
        <f t="shared" si="765"/>
        <v>3182.22</v>
      </c>
      <c r="X2584" s="7">
        <f t="shared" si="755"/>
        <v>4398.8999999999996</v>
      </c>
      <c r="Y2584" s="7">
        <f t="shared" si="764"/>
        <v>27692.78</v>
      </c>
      <c r="Z2584" s="7" t="s">
        <v>634</v>
      </c>
      <c r="AA2584" s="7">
        <v>2022</v>
      </c>
      <c r="AB2584" s="7">
        <v>0</v>
      </c>
    </row>
    <row r="2585" spans="1:28" x14ac:dyDescent="0.25">
      <c r="A2585" s="7">
        <v>73</v>
      </c>
      <c r="B2585" s="7" t="s">
        <v>181</v>
      </c>
      <c r="C2585" s="7" t="s">
        <v>103</v>
      </c>
      <c r="D2585" s="7" t="s">
        <v>6</v>
      </c>
      <c r="E2585" s="7" t="s">
        <v>52</v>
      </c>
      <c r="F2585" s="7" t="s">
        <v>100</v>
      </c>
      <c r="G2585" s="7">
        <v>22000</v>
      </c>
      <c r="H2585" s="7">
        <f t="shared" si="756"/>
        <v>20699.8</v>
      </c>
      <c r="I2585" s="7">
        <f t="shared" si="757"/>
        <v>631.4</v>
      </c>
      <c r="J2585" s="7">
        <f t="shared" si="758"/>
        <v>1561.9999999999998</v>
      </c>
      <c r="K2585" s="7">
        <f t="shared" si="759"/>
        <v>242.00000000000003</v>
      </c>
      <c r="L2585" s="7">
        <f t="shared" si="760"/>
        <v>668.8</v>
      </c>
      <c r="M2585" s="7">
        <f t="shared" si="761"/>
        <v>1559.8000000000002</v>
      </c>
      <c r="N2585" s="7">
        <v>0</v>
      </c>
      <c r="O2585" s="7">
        <f t="shared" si="762"/>
        <v>4664</v>
      </c>
      <c r="P2585" s="7">
        <v>25</v>
      </c>
      <c r="Q2585" s="7">
        <v>0</v>
      </c>
      <c r="R2585" s="7">
        <v>0</v>
      </c>
      <c r="S2585" s="7">
        <v>0</v>
      </c>
      <c r="T2585" s="7">
        <v>100</v>
      </c>
      <c r="U2585" s="7">
        <f t="shared" si="763"/>
        <v>0</v>
      </c>
      <c r="V2585" s="7">
        <f t="shared" si="766"/>
        <v>125</v>
      </c>
      <c r="W2585" s="7">
        <f t="shared" si="765"/>
        <v>1300.1999999999998</v>
      </c>
      <c r="X2585" s="7">
        <f t="shared" si="755"/>
        <v>3121.8</v>
      </c>
      <c r="Y2585" s="7">
        <f t="shared" si="764"/>
        <v>20574.8</v>
      </c>
      <c r="Z2585" s="7" t="s">
        <v>634</v>
      </c>
      <c r="AA2585" s="7">
        <v>2022</v>
      </c>
      <c r="AB2585" s="7">
        <v>0</v>
      </c>
    </row>
    <row r="2586" spans="1:28" x14ac:dyDescent="0.25">
      <c r="A2586" s="7">
        <v>74</v>
      </c>
      <c r="B2586" s="7" t="s">
        <v>182</v>
      </c>
      <c r="C2586" s="7" t="s">
        <v>103</v>
      </c>
      <c r="D2586" s="7" t="s">
        <v>94</v>
      </c>
      <c r="E2586" s="7" t="s">
        <v>52</v>
      </c>
      <c r="F2586" s="7" t="s">
        <v>100</v>
      </c>
      <c r="G2586" s="7">
        <v>20000</v>
      </c>
      <c r="H2586" s="7">
        <f t="shared" si="756"/>
        <v>18818</v>
      </c>
      <c r="I2586" s="7">
        <f t="shared" si="757"/>
        <v>574</v>
      </c>
      <c r="J2586" s="7">
        <f t="shared" si="758"/>
        <v>1419.9999999999998</v>
      </c>
      <c r="K2586" s="7">
        <f t="shared" si="759"/>
        <v>220.00000000000003</v>
      </c>
      <c r="L2586" s="7">
        <f t="shared" si="760"/>
        <v>608</v>
      </c>
      <c r="M2586" s="7">
        <f t="shared" si="761"/>
        <v>1418</v>
      </c>
      <c r="N2586" s="7">
        <v>0</v>
      </c>
      <c r="O2586" s="7">
        <f t="shared" si="762"/>
        <v>4240</v>
      </c>
      <c r="P2586" s="7">
        <v>25</v>
      </c>
      <c r="Q2586" s="7">
        <v>0</v>
      </c>
      <c r="R2586" s="7">
        <v>0</v>
      </c>
      <c r="S2586" s="7">
        <v>0</v>
      </c>
      <c r="T2586" s="7">
        <v>100</v>
      </c>
      <c r="U2586" s="7">
        <f t="shared" si="763"/>
        <v>0</v>
      </c>
      <c r="V2586" s="7">
        <f t="shared" si="766"/>
        <v>125</v>
      </c>
      <c r="W2586" s="7">
        <v>1182</v>
      </c>
      <c r="X2586" s="7">
        <f t="shared" si="755"/>
        <v>2838</v>
      </c>
      <c r="Y2586" s="7">
        <f t="shared" si="764"/>
        <v>18693</v>
      </c>
      <c r="Z2586" s="7" t="s">
        <v>634</v>
      </c>
      <c r="AA2586" s="7">
        <v>2022</v>
      </c>
      <c r="AB2586" s="7">
        <v>0</v>
      </c>
    </row>
    <row r="2587" spans="1:28" x14ac:dyDescent="0.25">
      <c r="A2587" s="7">
        <v>75</v>
      </c>
      <c r="B2587" s="7" t="s">
        <v>183</v>
      </c>
      <c r="C2587" s="7" t="s">
        <v>103</v>
      </c>
      <c r="D2587" s="7" t="s">
        <v>22</v>
      </c>
      <c r="E2587" s="7" t="s">
        <v>52</v>
      </c>
      <c r="F2587" s="7" t="s">
        <v>100</v>
      </c>
      <c r="G2587" s="7">
        <v>28000</v>
      </c>
      <c r="H2587" s="7">
        <f t="shared" si="756"/>
        <v>26345.200000000001</v>
      </c>
      <c r="I2587" s="7">
        <f t="shared" si="757"/>
        <v>803.6</v>
      </c>
      <c r="J2587" s="7">
        <f t="shared" si="758"/>
        <v>1987.9999999999998</v>
      </c>
      <c r="K2587" s="7">
        <f t="shared" si="759"/>
        <v>308.00000000000006</v>
      </c>
      <c r="L2587" s="7">
        <f t="shared" si="760"/>
        <v>851.2</v>
      </c>
      <c r="M2587" s="7">
        <f t="shared" si="761"/>
        <v>1985.2</v>
      </c>
      <c r="N2587" s="7">
        <v>0</v>
      </c>
      <c r="O2587" s="7">
        <f t="shared" si="762"/>
        <v>5936</v>
      </c>
      <c r="P2587" s="7">
        <v>25</v>
      </c>
      <c r="Q2587" s="7">
        <v>0</v>
      </c>
      <c r="R2587" s="7">
        <v>0</v>
      </c>
      <c r="S2587" s="7">
        <v>1270</v>
      </c>
      <c r="T2587" s="7">
        <v>100</v>
      </c>
      <c r="U2587" s="7">
        <f t="shared" si="763"/>
        <v>0</v>
      </c>
      <c r="V2587" s="7">
        <f t="shared" si="766"/>
        <v>1395</v>
      </c>
      <c r="W2587" s="7">
        <f>+I2587+L2587+N2587</f>
        <v>1654.8000000000002</v>
      </c>
      <c r="X2587" s="7">
        <f t="shared" si="755"/>
        <v>3973.2</v>
      </c>
      <c r="Y2587" s="7">
        <f t="shared" si="764"/>
        <v>24950.2</v>
      </c>
      <c r="Z2587" s="7" t="s">
        <v>634</v>
      </c>
      <c r="AA2587" s="7">
        <v>2022</v>
      </c>
      <c r="AB2587" s="7">
        <v>0</v>
      </c>
    </row>
    <row r="2588" spans="1:28" x14ac:dyDescent="0.25">
      <c r="A2588" s="7">
        <v>76</v>
      </c>
      <c r="B2588" s="7" t="s">
        <v>184</v>
      </c>
      <c r="C2588" s="7" t="s">
        <v>103</v>
      </c>
      <c r="D2588" s="7" t="s">
        <v>94</v>
      </c>
      <c r="E2588" s="7" t="s">
        <v>52</v>
      </c>
      <c r="F2588" s="7" t="s">
        <v>100</v>
      </c>
      <c r="G2588" s="7">
        <v>20000</v>
      </c>
      <c r="H2588" s="7">
        <f t="shared" si="756"/>
        <v>18818</v>
      </c>
      <c r="I2588" s="7">
        <f t="shared" si="757"/>
        <v>574</v>
      </c>
      <c r="J2588" s="7">
        <f t="shared" si="758"/>
        <v>1419.9999999999998</v>
      </c>
      <c r="K2588" s="7">
        <f t="shared" si="759"/>
        <v>220.00000000000003</v>
      </c>
      <c r="L2588" s="7">
        <f t="shared" si="760"/>
        <v>608</v>
      </c>
      <c r="M2588" s="7">
        <f t="shared" si="761"/>
        <v>1418</v>
      </c>
      <c r="N2588" s="7">
        <v>0</v>
      </c>
      <c r="O2588" s="7">
        <f t="shared" si="762"/>
        <v>4240</v>
      </c>
      <c r="P2588" s="7">
        <v>25</v>
      </c>
      <c r="Q2588" s="7">
        <v>0</v>
      </c>
      <c r="R2588" s="7">
        <v>0</v>
      </c>
      <c r="S2588" s="7">
        <v>0</v>
      </c>
      <c r="T2588" s="7">
        <v>100</v>
      </c>
      <c r="U2588" s="7">
        <f t="shared" si="763"/>
        <v>0</v>
      </c>
      <c r="V2588" s="7">
        <f t="shared" si="766"/>
        <v>125</v>
      </c>
      <c r="W2588" s="7">
        <v>1182</v>
      </c>
      <c r="X2588" s="7">
        <f t="shared" si="755"/>
        <v>2838</v>
      </c>
      <c r="Y2588" s="7">
        <f t="shared" si="764"/>
        <v>18693</v>
      </c>
      <c r="Z2588" s="7" t="s">
        <v>634</v>
      </c>
      <c r="AA2588" s="7">
        <v>2022</v>
      </c>
      <c r="AB2588" s="7">
        <v>0</v>
      </c>
    </row>
    <row r="2589" spans="1:28" x14ac:dyDescent="0.25">
      <c r="A2589" s="7">
        <v>77</v>
      </c>
      <c r="B2589" s="7" t="s">
        <v>185</v>
      </c>
      <c r="C2589" s="7" t="s">
        <v>103</v>
      </c>
      <c r="D2589" s="7" t="s">
        <v>22</v>
      </c>
      <c r="E2589" s="7" t="s">
        <v>78</v>
      </c>
      <c r="F2589" s="7" t="s">
        <v>100</v>
      </c>
      <c r="G2589" s="7">
        <v>46000</v>
      </c>
      <c r="H2589" s="7">
        <f t="shared" si="756"/>
        <v>43281.4</v>
      </c>
      <c r="I2589" s="7">
        <f t="shared" si="757"/>
        <v>1320.2</v>
      </c>
      <c r="J2589" s="7">
        <f t="shared" si="758"/>
        <v>3265.9999999999995</v>
      </c>
      <c r="K2589" s="7">
        <f t="shared" si="759"/>
        <v>506.00000000000006</v>
      </c>
      <c r="L2589" s="7">
        <f t="shared" si="760"/>
        <v>1398.4</v>
      </c>
      <c r="M2589" s="7">
        <f t="shared" si="761"/>
        <v>3261.4</v>
      </c>
      <c r="N2589" s="7">
        <v>0</v>
      </c>
      <c r="O2589" s="7">
        <f t="shared" si="762"/>
        <v>9752</v>
      </c>
      <c r="P2589" s="7">
        <v>25</v>
      </c>
      <c r="Q2589" s="7">
        <v>200</v>
      </c>
      <c r="R2589" s="7">
        <v>0</v>
      </c>
      <c r="S2589" s="7">
        <v>0</v>
      </c>
      <c r="T2589" s="7">
        <v>100</v>
      </c>
      <c r="U2589" s="7">
        <f t="shared" si="763"/>
        <v>1289.4598750000005</v>
      </c>
      <c r="V2589" s="7">
        <f t="shared" si="766"/>
        <v>1614.4598750000005</v>
      </c>
      <c r="W2589" s="7">
        <f t="shared" ref="W2589:W2599" si="767">+I2589+L2589+N2589</f>
        <v>2718.6000000000004</v>
      </c>
      <c r="X2589" s="7">
        <f t="shared" si="755"/>
        <v>6527.4</v>
      </c>
      <c r="Y2589" s="7">
        <f t="shared" si="764"/>
        <v>41666.940125000001</v>
      </c>
      <c r="Z2589" s="7" t="s">
        <v>634</v>
      </c>
      <c r="AA2589" s="7">
        <v>2022</v>
      </c>
      <c r="AB2589" s="7">
        <v>0</v>
      </c>
    </row>
    <row r="2590" spans="1:28" x14ac:dyDescent="0.25">
      <c r="A2590" s="7">
        <v>78</v>
      </c>
      <c r="B2590" s="7" t="s">
        <v>186</v>
      </c>
      <c r="C2590" s="7" t="s">
        <v>102</v>
      </c>
      <c r="D2590" s="7" t="s">
        <v>6</v>
      </c>
      <c r="E2590" s="7" t="s">
        <v>42</v>
      </c>
      <c r="F2590" s="7" t="s">
        <v>100</v>
      </c>
      <c r="G2590" s="7">
        <v>30000</v>
      </c>
      <c r="H2590" s="7">
        <f t="shared" si="756"/>
        <v>28227</v>
      </c>
      <c r="I2590" s="7">
        <f t="shared" si="757"/>
        <v>861</v>
      </c>
      <c r="J2590" s="7">
        <f t="shared" si="758"/>
        <v>2130</v>
      </c>
      <c r="K2590" s="7">
        <f t="shared" si="759"/>
        <v>330.00000000000006</v>
      </c>
      <c r="L2590" s="7">
        <f t="shared" si="760"/>
        <v>912</v>
      </c>
      <c r="M2590" s="7">
        <f t="shared" si="761"/>
        <v>2127</v>
      </c>
      <c r="N2590" s="7">
        <v>0</v>
      </c>
      <c r="O2590" s="7">
        <f t="shared" si="762"/>
        <v>6360</v>
      </c>
      <c r="P2590" s="7">
        <v>25</v>
      </c>
      <c r="Q2590" s="7">
        <v>0</v>
      </c>
      <c r="R2590" s="7">
        <v>0</v>
      </c>
      <c r="S2590" s="7">
        <v>0</v>
      </c>
      <c r="T2590" s="7">
        <v>100</v>
      </c>
      <c r="U2590" s="7">
        <f t="shared" si="763"/>
        <v>0</v>
      </c>
      <c r="V2590" s="7">
        <f t="shared" si="766"/>
        <v>125</v>
      </c>
      <c r="W2590" s="7">
        <f t="shared" si="767"/>
        <v>1773</v>
      </c>
      <c r="X2590" s="7">
        <f t="shared" si="755"/>
        <v>4257</v>
      </c>
      <c r="Y2590" s="7">
        <f t="shared" si="764"/>
        <v>28102</v>
      </c>
      <c r="Z2590" s="7" t="s">
        <v>634</v>
      </c>
      <c r="AA2590" s="7">
        <v>2022</v>
      </c>
      <c r="AB2590" s="7">
        <v>0</v>
      </c>
    </row>
    <row r="2591" spans="1:28" x14ac:dyDescent="0.25">
      <c r="A2591" s="7">
        <v>79</v>
      </c>
      <c r="B2591" s="7" t="s">
        <v>187</v>
      </c>
      <c r="C2591" s="7" t="s">
        <v>103</v>
      </c>
      <c r="D2591" s="8" t="s">
        <v>14</v>
      </c>
      <c r="E2591" s="7" t="s">
        <v>59</v>
      </c>
      <c r="F2591" s="7" t="s">
        <v>100</v>
      </c>
      <c r="G2591" s="7">
        <v>30000</v>
      </c>
      <c r="H2591" s="7">
        <f t="shared" si="756"/>
        <v>28227</v>
      </c>
      <c r="I2591" s="7">
        <f t="shared" si="757"/>
        <v>861</v>
      </c>
      <c r="J2591" s="7">
        <f t="shared" si="758"/>
        <v>2130</v>
      </c>
      <c r="K2591" s="7">
        <f t="shared" si="759"/>
        <v>330.00000000000006</v>
      </c>
      <c r="L2591" s="7">
        <f t="shared" si="760"/>
        <v>912</v>
      </c>
      <c r="M2591" s="7">
        <f t="shared" si="761"/>
        <v>2127</v>
      </c>
      <c r="N2591" s="7">
        <v>0</v>
      </c>
      <c r="O2591" s="7">
        <f t="shared" si="762"/>
        <v>6360</v>
      </c>
      <c r="P2591" s="7">
        <v>25</v>
      </c>
      <c r="Q2591" s="7">
        <v>0</v>
      </c>
      <c r="R2591" s="7">
        <v>0</v>
      </c>
      <c r="S2591" s="7">
        <v>0</v>
      </c>
      <c r="T2591" s="7">
        <v>100</v>
      </c>
      <c r="U2591" s="7">
        <f t="shared" si="763"/>
        <v>0</v>
      </c>
      <c r="V2591" s="7">
        <f t="shared" si="766"/>
        <v>125</v>
      </c>
      <c r="W2591" s="7">
        <f t="shared" si="767"/>
        <v>1773</v>
      </c>
      <c r="X2591" s="7">
        <f t="shared" si="755"/>
        <v>4257</v>
      </c>
      <c r="Y2591" s="7">
        <f t="shared" si="764"/>
        <v>28102</v>
      </c>
      <c r="Z2591" s="7" t="s">
        <v>634</v>
      </c>
      <c r="AA2591" s="7">
        <v>2022</v>
      </c>
      <c r="AB2591" s="7">
        <v>0</v>
      </c>
    </row>
    <row r="2592" spans="1:28" x14ac:dyDescent="0.25">
      <c r="A2592" s="7">
        <v>80</v>
      </c>
      <c r="B2592" s="7" t="s">
        <v>188</v>
      </c>
      <c r="C2592" s="7" t="s">
        <v>102</v>
      </c>
      <c r="D2592" s="7" t="s">
        <v>10</v>
      </c>
      <c r="E2592" s="7" t="s">
        <v>33</v>
      </c>
      <c r="F2592" s="7" t="s">
        <v>100</v>
      </c>
      <c r="G2592" s="7">
        <v>23100</v>
      </c>
      <c r="H2592" s="7">
        <f t="shared" si="756"/>
        <v>19034.55</v>
      </c>
      <c r="I2592" s="7">
        <f t="shared" si="757"/>
        <v>662.97</v>
      </c>
      <c r="J2592" s="7">
        <f t="shared" si="758"/>
        <v>1640.1</v>
      </c>
      <c r="K2592" s="7">
        <f t="shared" si="759"/>
        <v>254.10000000000002</v>
      </c>
      <c r="L2592" s="7">
        <f t="shared" si="760"/>
        <v>702.24</v>
      </c>
      <c r="M2592" s="7">
        <f t="shared" si="761"/>
        <v>1637.7900000000002</v>
      </c>
      <c r="N2592" s="7">
        <f>1350.12*2</f>
        <v>2700.24</v>
      </c>
      <c r="O2592" s="7">
        <f t="shared" si="762"/>
        <v>7597.44</v>
      </c>
      <c r="P2592" s="7">
        <v>25</v>
      </c>
      <c r="Q2592" s="7">
        <v>500</v>
      </c>
      <c r="R2592" s="7">
        <v>0</v>
      </c>
      <c r="S2592" s="7">
        <v>0</v>
      </c>
      <c r="T2592" s="7">
        <v>100</v>
      </c>
      <c r="U2592" s="7">
        <f t="shared" si="763"/>
        <v>0</v>
      </c>
      <c r="V2592" s="7">
        <f t="shared" si="766"/>
        <v>625</v>
      </c>
      <c r="W2592" s="7">
        <f t="shared" si="767"/>
        <v>4065.45</v>
      </c>
      <c r="X2592" s="7">
        <f t="shared" si="755"/>
        <v>3277.8900000000003</v>
      </c>
      <c r="Y2592" s="7">
        <f t="shared" si="764"/>
        <v>18409.55</v>
      </c>
      <c r="Z2592" s="7" t="s">
        <v>634</v>
      </c>
      <c r="AA2592" s="7">
        <v>2022</v>
      </c>
      <c r="AB2592" s="7">
        <v>0</v>
      </c>
    </row>
    <row r="2593" spans="1:28" x14ac:dyDescent="0.25">
      <c r="A2593" s="7">
        <v>81</v>
      </c>
      <c r="B2593" s="7" t="s">
        <v>190</v>
      </c>
      <c r="C2593" s="7" t="s">
        <v>102</v>
      </c>
      <c r="D2593" s="8" t="s">
        <v>14</v>
      </c>
      <c r="E2593" s="7" t="s">
        <v>38</v>
      </c>
      <c r="F2593" s="7" t="s">
        <v>100</v>
      </c>
      <c r="G2593" s="7">
        <v>31000</v>
      </c>
      <c r="H2593" s="7">
        <f t="shared" si="756"/>
        <v>29167.9</v>
      </c>
      <c r="I2593" s="7">
        <f t="shared" si="757"/>
        <v>889.7</v>
      </c>
      <c r="J2593" s="7">
        <f t="shared" si="758"/>
        <v>2201</v>
      </c>
      <c r="K2593" s="7">
        <f t="shared" si="759"/>
        <v>341.00000000000006</v>
      </c>
      <c r="L2593" s="7">
        <f t="shared" si="760"/>
        <v>942.4</v>
      </c>
      <c r="M2593" s="7">
        <f t="shared" si="761"/>
        <v>2197.9</v>
      </c>
      <c r="N2593" s="7">
        <v>0</v>
      </c>
      <c r="O2593" s="7">
        <f t="shared" si="762"/>
        <v>6572</v>
      </c>
      <c r="P2593" s="7">
        <v>25</v>
      </c>
      <c r="Q2593" s="7">
        <v>6490.89</v>
      </c>
      <c r="R2593" s="7">
        <v>0</v>
      </c>
      <c r="S2593" s="7">
        <v>0</v>
      </c>
      <c r="T2593" s="7">
        <v>100</v>
      </c>
      <c r="U2593" s="7">
        <f t="shared" si="763"/>
        <v>0</v>
      </c>
      <c r="V2593" s="7">
        <f t="shared" si="766"/>
        <v>6615.89</v>
      </c>
      <c r="W2593" s="7">
        <f t="shared" si="767"/>
        <v>1832.1</v>
      </c>
      <c r="X2593" s="7">
        <f t="shared" si="755"/>
        <v>4398.8999999999996</v>
      </c>
      <c r="Y2593" s="7">
        <f t="shared" si="764"/>
        <v>22552.010000000002</v>
      </c>
      <c r="Z2593" s="7" t="s">
        <v>634</v>
      </c>
      <c r="AA2593" s="7">
        <v>2022</v>
      </c>
      <c r="AB2593" s="7">
        <v>0</v>
      </c>
    </row>
    <row r="2594" spans="1:28" x14ac:dyDescent="0.25">
      <c r="A2594" s="7">
        <v>82</v>
      </c>
      <c r="B2594" s="7" t="s">
        <v>191</v>
      </c>
      <c r="C2594" s="7" t="s">
        <v>103</v>
      </c>
      <c r="D2594" s="7" t="s">
        <v>94</v>
      </c>
      <c r="E2594" s="7" t="s">
        <v>51</v>
      </c>
      <c r="F2594" s="7" t="s">
        <v>100</v>
      </c>
      <c r="G2594" s="7">
        <v>45000</v>
      </c>
      <c r="H2594" s="7">
        <f t="shared" si="756"/>
        <v>42340.5</v>
      </c>
      <c r="I2594" s="7">
        <f t="shared" si="757"/>
        <v>1291.5</v>
      </c>
      <c r="J2594" s="7">
        <f t="shared" si="758"/>
        <v>3194.9999999999995</v>
      </c>
      <c r="K2594" s="7">
        <f t="shared" si="759"/>
        <v>495.00000000000006</v>
      </c>
      <c r="L2594" s="7">
        <f t="shared" si="760"/>
        <v>1368</v>
      </c>
      <c r="M2594" s="7">
        <f t="shared" si="761"/>
        <v>3190.5</v>
      </c>
      <c r="N2594" s="7">
        <v>0</v>
      </c>
      <c r="O2594" s="7">
        <f t="shared" si="762"/>
        <v>9540</v>
      </c>
      <c r="P2594" s="7">
        <v>25</v>
      </c>
      <c r="Q2594" s="7">
        <v>0</v>
      </c>
      <c r="R2594" s="7">
        <v>1260.01</v>
      </c>
      <c r="S2594" s="7">
        <v>0</v>
      </c>
      <c r="T2594" s="7">
        <v>100</v>
      </c>
      <c r="U2594" s="7">
        <f t="shared" si="763"/>
        <v>1148.3248749999998</v>
      </c>
      <c r="V2594" s="7">
        <f t="shared" si="766"/>
        <v>2533.3348749999996</v>
      </c>
      <c r="W2594" s="7">
        <f t="shared" si="767"/>
        <v>2659.5</v>
      </c>
      <c r="X2594" s="7">
        <f t="shared" si="755"/>
        <v>6385.5</v>
      </c>
      <c r="Y2594" s="7">
        <f t="shared" si="764"/>
        <v>39807.165125</v>
      </c>
      <c r="Z2594" s="7" t="s">
        <v>634</v>
      </c>
      <c r="AA2594" s="7">
        <v>2022</v>
      </c>
      <c r="AB2594" s="7">
        <v>0</v>
      </c>
    </row>
    <row r="2595" spans="1:28" x14ac:dyDescent="0.25">
      <c r="A2595" s="7">
        <v>83</v>
      </c>
      <c r="B2595" s="7" t="s">
        <v>192</v>
      </c>
      <c r="C2595" s="7" t="s">
        <v>103</v>
      </c>
      <c r="D2595" s="8" t="s">
        <v>7</v>
      </c>
      <c r="E2595" s="7" t="s">
        <v>54</v>
      </c>
      <c r="F2595" s="7" t="s">
        <v>100</v>
      </c>
      <c r="G2595" s="7">
        <v>18000</v>
      </c>
      <c r="H2595" s="7">
        <f t="shared" si="756"/>
        <v>16936.2</v>
      </c>
      <c r="I2595" s="7">
        <f t="shared" si="757"/>
        <v>516.6</v>
      </c>
      <c r="J2595" s="7">
        <f t="shared" si="758"/>
        <v>1277.9999999999998</v>
      </c>
      <c r="K2595" s="7">
        <f t="shared" si="759"/>
        <v>198.00000000000003</v>
      </c>
      <c r="L2595" s="7">
        <f t="shared" si="760"/>
        <v>547.20000000000005</v>
      </c>
      <c r="M2595" s="7">
        <f t="shared" si="761"/>
        <v>1276.2</v>
      </c>
      <c r="N2595" s="7">
        <v>0</v>
      </c>
      <c r="O2595" s="7">
        <f t="shared" si="762"/>
        <v>3816</v>
      </c>
      <c r="P2595" s="7">
        <v>25</v>
      </c>
      <c r="Q2595" s="7">
        <v>500</v>
      </c>
      <c r="R2595" s="7">
        <v>0</v>
      </c>
      <c r="S2595" s="7">
        <v>0</v>
      </c>
      <c r="T2595" s="7">
        <v>100</v>
      </c>
      <c r="U2595" s="7">
        <f t="shared" si="763"/>
        <v>0</v>
      </c>
      <c r="V2595" s="7">
        <f t="shared" si="766"/>
        <v>625</v>
      </c>
      <c r="W2595" s="7">
        <f t="shared" si="767"/>
        <v>1063.8000000000002</v>
      </c>
      <c r="X2595" s="7">
        <f t="shared" si="755"/>
        <v>2554.1999999999998</v>
      </c>
      <c r="Y2595" s="7">
        <f t="shared" si="764"/>
        <v>16311.2</v>
      </c>
      <c r="Z2595" s="7" t="s">
        <v>634</v>
      </c>
      <c r="AA2595" s="7">
        <v>2022</v>
      </c>
      <c r="AB2595" s="7">
        <v>0</v>
      </c>
    </row>
    <row r="2596" spans="1:28" x14ac:dyDescent="0.25">
      <c r="A2596" s="7">
        <v>84</v>
      </c>
      <c r="B2596" s="7" t="s">
        <v>193</v>
      </c>
      <c r="C2596" s="7" t="s">
        <v>103</v>
      </c>
      <c r="D2596" s="7" t="s">
        <v>9</v>
      </c>
      <c r="E2596" s="7" t="s">
        <v>54</v>
      </c>
      <c r="F2596" s="7" t="s">
        <v>100</v>
      </c>
      <c r="G2596" s="7">
        <v>28000</v>
      </c>
      <c r="H2596" s="7">
        <f t="shared" si="756"/>
        <v>24995.08</v>
      </c>
      <c r="I2596" s="7">
        <f t="shared" si="757"/>
        <v>803.6</v>
      </c>
      <c r="J2596" s="7">
        <f t="shared" si="758"/>
        <v>1987.9999999999998</v>
      </c>
      <c r="K2596" s="7">
        <f t="shared" si="759"/>
        <v>308.00000000000006</v>
      </c>
      <c r="L2596" s="7">
        <f t="shared" si="760"/>
        <v>851.2</v>
      </c>
      <c r="M2596" s="7">
        <f t="shared" si="761"/>
        <v>1985.2</v>
      </c>
      <c r="N2596" s="7">
        <v>1350.12</v>
      </c>
      <c r="O2596" s="7">
        <f t="shared" si="762"/>
        <v>7286.12</v>
      </c>
      <c r="P2596" s="7">
        <v>25</v>
      </c>
      <c r="Q2596" s="7">
        <v>200</v>
      </c>
      <c r="R2596" s="7">
        <v>0</v>
      </c>
      <c r="S2596" s="7">
        <v>0</v>
      </c>
      <c r="T2596" s="7">
        <v>100</v>
      </c>
      <c r="U2596" s="7">
        <f t="shared" si="763"/>
        <v>0</v>
      </c>
      <c r="V2596" s="7">
        <f t="shared" si="766"/>
        <v>325</v>
      </c>
      <c r="W2596" s="7">
        <f t="shared" si="767"/>
        <v>3004.92</v>
      </c>
      <c r="X2596" s="7">
        <f t="shared" si="755"/>
        <v>3973.2</v>
      </c>
      <c r="Y2596" s="7">
        <f t="shared" si="764"/>
        <v>24670.080000000002</v>
      </c>
      <c r="Z2596" s="7" t="s">
        <v>634</v>
      </c>
      <c r="AA2596" s="7">
        <v>2022</v>
      </c>
      <c r="AB2596" s="7">
        <v>0</v>
      </c>
    </row>
    <row r="2597" spans="1:28" x14ac:dyDescent="0.25">
      <c r="A2597" s="7">
        <v>85</v>
      </c>
      <c r="B2597" s="7" t="s">
        <v>194</v>
      </c>
      <c r="C2597" s="7" t="s">
        <v>103</v>
      </c>
      <c r="D2597" s="7" t="s">
        <v>22</v>
      </c>
      <c r="E2597" s="7" t="s">
        <v>54</v>
      </c>
      <c r="F2597" s="7" t="s">
        <v>100</v>
      </c>
      <c r="G2597" s="7">
        <v>25000</v>
      </c>
      <c r="H2597" s="7">
        <f t="shared" si="756"/>
        <v>23522.5</v>
      </c>
      <c r="I2597" s="7">
        <f t="shared" si="757"/>
        <v>717.5</v>
      </c>
      <c r="J2597" s="7">
        <f t="shared" si="758"/>
        <v>1774.9999999999998</v>
      </c>
      <c r="K2597" s="7">
        <f t="shared" si="759"/>
        <v>275</v>
      </c>
      <c r="L2597" s="7">
        <f t="shared" si="760"/>
        <v>760</v>
      </c>
      <c r="M2597" s="7">
        <f t="shared" si="761"/>
        <v>1772.5000000000002</v>
      </c>
      <c r="N2597" s="7">
        <v>0</v>
      </c>
      <c r="O2597" s="7">
        <f t="shared" si="762"/>
        <v>5300</v>
      </c>
      <c r="P2597" s="7">
        <v>25</v>
      </c>
      <c r="Q2597" s="7">
        <v>0</v>
      </c>
      <c r="R2597" s="7">
        <v>0</v>
      </c>
      <c r="S2597" s="7">
        <v>0</v>
      </c>
      <c r="T2597" s="7">
        <v>100</v>
      </c>
      <c r="U2597" s="7">
        <f t="shared" si="763"/>
        <v>0</v>
      </c>
      <c r="V2597" s="7">
        <f t="shared" si="766"/>
        <v>125</v>
      </c>
      <c r="W2597" s="7">
        <f t="shared" si="767"/>
        <v>1477.5</v>
      </c>
      <c r="X2597" s="7">
        <f t="shared" si="755"/>
        <v>3547.5</v>
      </c>
      <c r="Y2597" s="7">
        <f t="shared" si="764"/>
        <v>23397.5</v>
      </c>
      <c r="Z2597" s="7" t="s">
        <v>634</v>
      </c>
      <c r="AA2597" s="7">
        <v>2022</v>
      </c>
      <c r="AB2597" s="7">
        <v>0</v>
      </c>
    </row>
    <row r="2598" spans="1:28" x14ac:dyDescent="0.25">
      <c r="A2598" s="7">
        <v>86</v>
      </c>
      <c r="B2598" s="7" t="s">
        <v>195</v>
      </c>
      <c r="C2598" s="7" t="s">
        <v>103</v>
      </c>
      <c r="D2598" s="7" t="s">
        <v>7</v>
      </c>
      <c r="E2598" s="7" t="s">
        <v>54</v>
      </c>
      <c r="F2598" s="7" t="s">
        <v>99</v>
      </c>
      <c r="G2598" s="7">
        <v>45000</v>
      </c>
      <c r="H2598" s="7">
        <f t="shared" si="756"/>
        <v>42340.5</v>
      </c>
      <c r="I2598" s="7">
        <f t="shared" si="757"/>
        <v>1291.5</v>
      </c>
      <c r="J2598" s="7">
        <f t="shared" si="758"/>
        <v>3194.9999999999995</v>
      </c>
      <c r="K2598" s="7">
        <f t="shared" si="759"/>
        <v>495.00000000000006</v>
      </c>
      <c r="L2598" s="7">
        <f t="shared" si="760"/>
        <v>1368</v>
      </c>
      <c r="M2598" s="7">
        <f t="shared" si="761"/>
        <v>3190.5</v>
      </c>
      <c r="N2598" s="7">
        <v>0</v>
      </c>
      <c r="O2598" s="7">
        <f t="shared" si="762"/>
        <v>9540</v>
      </c>
      <c r="P2598" s="7">
        <v>25</v>
      </c>
      <c r="Q2598" s="7">
        <v>0</v>
      </c>
      <c r="R2598" s="7">
        <v>0</v>
      </c>
      <c r="S2598" s="7">
        <v>0</v>
      </c>
      <c r="T2598" s="7">
        <v>100</v>
      </c>
      <c r="U2598" s="7">
        <f t="shared" si="763"/>
        <v>1148.3248749999998</v>
      </c>
      <c r="V2598" s="7">
        <f t="shared" si="766"/>
        <v>1273.3248749999998</v>
      </c>
      <c r="W2598" s="7">
        <f t="shared" si="767"/>
        <v>2659.5</v>
      </c>
      <c r="X2598" s="7">
        <f t="shared" si="755"/>
        <v>6385.5</v>
      </c>
      <c r="Y2598" s="7">
        <f t="shared" si="764"/>
        <v>41067.175125000002</v>
      </c>
      <c r="Z2598" s="7" t="s">
        <v>634</v>
      </c>
      <c r="AA2598" s="7">
        <v>2022</v>
      </c>
      <c r="AB2598" s="7">
        <v>0</v>
      </c>
    </row>
    <row r="2599" spans="1:28" x14ac:dyDescent="0.25">
      <c r="A2599" s="7">
        <v>87</v>
      </c>
      <c r="B2599" s="7" t="s">
        <v>196</v>
      </c>
      <c r="C2599" s="7" t="s">
        <v>103</v>
      </c>
      <c r="D2599" s="7" t="s">
        <v>22</v>
      </c>
      <c r="E2599" s="7" t="s">
        <v>54</v>
      </c>
      <c r="F2599" s="7" t="s">
        <v>100</v>
      </c>
      <c r="G2599" s="7">
        <v>20000</v>
      </c>
      <c r="H2599" s="7">
        <f t="shared" si="756"/>
        <v>18818</v>
      </c>
      <c r="I2599" s="7">
        <f t="shared" si="757"/>
        <v>574</v>
      </c>
      <c r="J2599" s="7">
        <f t="shared" si="758"/>
        <v>1419.9999999999998</v>
      </c>
      <c r="K2599" s="7">
        <f t="shared" si="759"/>
        <v>220.00000000000003</v>
      </c>
      <c r="L2599" s="7">
        <f t="shared" si="760"/>
        <v>608</v>
      </c>
      <c r="M2599" s="7">
        <f t="shared" si="761"/>
        <v>1418</v>
      </c>
      <c r="N2599" s="7">
        <v>0</v>
      </c>
      <c r="O2599" s="7">
        <f t="shared" si="762"/>
        <v>4240</v>
      </c>
      <c r="P2599" s="7">
        <v>25</v>
      </c>
      <c r="Q2599" s="7">
        <v>0</v>
      </c>
      <c r="R2599" s="7">
        <v>0</v>
      </c>
      <c r="S2599" s="7">
        <v>0</v>
      </c>
      <c r="T2599" s="7">
        <v>100</v>
      </c>
      <c r="U2599" s="7">
        <f t="shared" si="763"/>
        <v>0</v>
      </c>
      <c r="V2599" s="7">
        <f t="shared" si="766"/>
        <v>125</v>
      </c>
      <c r="W2599" s="7">
        <f t="shared" si="767"/>
        <v>1182</v>
      </c>
      <c r="X2599" s="7">
        <f t="shared" si="755"/>
        <v>2838</v>
      </c>
      <c r="Y2599" s="7">
        <f t="shared" si="764"/>
        <v>18693</v>
      </c>
      <c r="Z2599" s="7" t="s">
        <v>634</v>
      </c>
      <c r="AA2599" s="7">
        <v>2022</v>
      </c>
      <c r="AB2599" s="7">
        <v>0</v>
      </c>
    </row>
    <row r="2600" spans="1:28" x14ac:dyDescent="0.25">
      <c r="A2600" s="7">
        <v>88</v>
      </c>
      <c r="B2600" s="7" t="s">
        <v>197</v>
      </c>
      <c r="C2600" s="7" t="s">
        <v>103</v>
      </c>
      <c r="D2600" s="7" t="s">
        <v>94</v>
      </c>
      <c r="E2600" s="8" t="s">
        <v>54</v>
      </c>
      <c r="F2600" s="7" t="s">
        <v>100</v>
      </c>
      <c r="G2600" s="7">
        <v>20000</v>
      </c>
      <c r="H2600" s="7">
        <f t="shared" si="756"/>
        <v>18818</v>
      </c>
      <c r="I2600" s="7">
        <f t="shared" si="757"/>
        <v>574</v>
      </c>
      <c r="J2600" s="7">
        <f t="shared" si="758"/>
        <v>1419.9999999999998</v>
      </c>
      <c r="K2600" s="7">
        <f t="shared" si="759"/>
        <v>220.00000000000003</v>
      </c>
      <c r="L2600" s="7">
        <f t="shared" si="760"/>
        <v>608</v>
      </c>
      <c r="M2600" s="7">
        <f t="shared" si="761"/>
        <v>1418</v>
      </c>
      <c r="N2600" s="7">
        <v>0</v>
      </c>
      <c r="O2600" s="7">
        <f t="shared" si="762"/>
        <v>4240</v>
      </c>
      <c r="P2600" s="7">
        <v>25</v>
      </c>
      <c r="Q2600" s="7">
        <v>0</v>
      </c>
      <c r="R2600" s="7">
        <v>0</v>
      </c>
      <c r="S2600" s="7">
        <v>0</v>
      </c>
      <c r="T2600" s="7">
        <v>100</v>
      </c>
      <c r="U2600" s="7">
        <f t="shared" si="763"/>
        <v>0</v>
      </c>
      <c r="V2600" s="7">
        <f t="shared" si="766"/>
        <v>125</v>
      </c>
      <c r="W2600" s="7">
        <v>1182</v>
      </c>
      <c r="X2600" s="7">
        <f t="shared" si="755"/>
        <v>2838</v>
      </c>
      <c r="Y2600" s="7">
        <f t="shared" si="764"/>
        <v>18693</v>
      </c>
      <c r="Z2600" s="7" t="s">
        <v>634</v>
      </c>
      <c r="AA2600" s="7">
        <v>2022</v>
      </c>
      <c r="AB2600" s="7">
        <v>0</v>
      </c>
    </row>
    <row r="2601" spans="1:28" x14ac:dyDescent="0.25">
      <c r="A2601" s="7">
        <v>89</v>
      </c>
      <c r="B2601" s="7" t="s">
        <v>198</v>
      </c>
      <c r="C2601" s="7" t="s">
        <v>103</v>
      </c>
      <c r="D2601" s="7" t="s">
        <v>22</v>
      </c>
      <c r="E2601" s="7" t="s">
        <v>54</v>
      </c>
      <c r="F2601" s="7" t="s">
        <v>100</v>
      </c>
      <c r="G2601" s="7">
        <v>28000</v>
      </c>
      <c r="H2601" s="7">
        <f t="shared" si="756"/>
        <v>26345.200000000001</v>
      </c>
      <c r="I2601" s="7">
        <f t="shared" si="757"/>
        <v>803.6</v>
      </c>
      <c r="J2601" s="7">
        <f t="shared" si="758"/>
        <v>1987.9999999999998</v>
      </c>
      <c r="K2601" s="7">
        <f t="shared" si="759"/>
        <v>308.00000000000006</v>
      </c>
      <c r="L2601" s="7">
        <f t="shared" si="760"/>
        <v>851.2</v>
      </c>
      <c r="M2601" s="7">
        <f t="shared" si="761"/>
        <v>1985.2</v>
      </c>
      <c r="N2601" s="7">
        <v>0</v>
      </c>
      <c r="O2601" s="7">
        <f t="shared" si="762"/>
        <v>5936</v>
      </c>
      <c r="P2601" s="7">
        <v>25</v>
      </c>
      <c r="Q2601" s="7">
        <v>0</v>
      </c>
      <c r="R2601" s="7">
        <v>0</v>
      </c>
      <c r="S2601" s="7">
        <v>0</v>
      </c>
      <c r="T2601" s="7">
        <v>100</v>
      </c>
      <c r="U2601" s="7">
        <f t="shared" si="763"/>
        <v>0</v>
      </c>
      <c r="V2601" s="7">
        <f t="shared" si="766"/>
        <v>125</v>
      </c>
      <c r="W2601" s="7">
        <f t="shared" ref="W2601:W2663" si="768">+I2601+L2601+N2601</f>
        <v>1654.8000000000002</v>
      </c>
      <c r="X2601" s="7">
        <f t="shared" si="755"/>
        <v>3973.2</v>
      </c>
      <c r="Y2601" s="7">
        <f t="shared" si="764"/>
        <v>26220.2</v>
      </c>
      <c r="Z2601" s="7" t="s">
        <v>634</v>
      </c>
      <c r="AA2601" s="7">
        <v>2022</v>
      </c>
      <c r="AB2601" s="7">
        <v>0</v>
      </c>
    </row>
    <row r="2602" spans="1:28" x14ac:dyDescent="0.25">
      <c r="A2602" s="7">
        <v>90</v>
      </c>
      <c r="B2602" s="7" t="s">
        <v>199</v>
      </c>
      <c r="C2602" s="7" t="s">
        <v>103</v>
      </c>
      <c r="D2602" s="7" t="s">
        <v>10</v>
      </c>
      <c r="E2602" s="7" t="s">
        <v>54</v>
      </c>
      <c r="F2602" s="7" t="s">
        <v>100</v>
      </c>
      <c r="G2602" s="7">
        <v>25000</v>
      </c>
      <c r="H2602" s="7">
        <f t="shared" si="756"/>
        <v>23522.5</v>
      </c>
      <c r="I2602" s="7">
        <f t="shared" si="757"/>
        <v>717.5</v>
      </c>
      <c r="J2602" s="7">
        <f t="shared" si="758"/>
        <v>1774.9999999999998</v>
      </c>
      <c r="K2602" s="7">
        <f t="shared" si="759"/>
        <v>275</v>
      </c>
      <c r="L2602" s="7">
        <f t="shared" si="760"/>
        <v>760</v>
      </c>
      <c r="M2602" s="7">
        <f t="shared" si="761"/>
        <v>1772.5000000000002</v>
      </c>
      <c r="N2602" s="7">
        <v>0</v>
      </c>
      <c r="O2602" s="7">
        <f t="shared" si="762"/>
        <v>5300</v>
      </c>
      <c r="P2602" s="7">
        <v>25</v>
      </c>
      <c r="Q2602" s="7">
        <v>0</v>
      </c>
      <c r="R2602" s="7">
        <v>0</v>
      </c>
      <c r="S2602" s="7">
        <v>0</v>
      </c>
      <c r="T2602" s="7">
        <v>100</v>
      </c>
      <c r="U2602" s="7">
        <f t="shared" si="763"/>
        <v>0</v>
      </c>
      <c r="V2602" s="7">
        <f t="shared" si="766"/>
        <v>125</v>
      </c>
      <c r="W2602" s="7">
        <f t="shared" si="768"/>
        <v>1477.5</v>
      </c>
      <c r="X2602" s="7">
        <f t="shared" ref="X2602:X2635" si="769">+J2602+M2602</f>
        <v>3547.5</v>
      </c>
      <c r="Y2602" s="7">
        <f t="shared" si="764"/>
        <v>23397.5</v>
      </c>
      <c r="Z2602" s="7" t="s">
        <v>634</v>
      </c>
      <c r="AA2602" s="7">
        <v>2022</v>
      </c>
      <c r="AB2602" s="7">
        <v>0</v>
      </c>
    </row>
    <row r="2603" spans="1:28" x14ac:dyDescent="0.25">
      <c r="A2603" s="7">
        <v>91</v>
      </c>
      <c r="B2603" s="7" t="s">
        <v>200</v>
      </c>
      <c r="C2603" s="7" t="s">
        <v>103</v>
      </c>
      <c r="D2603" s="7" t="s">
        <v>19</v>
      </c>
      <c r="E2603" s="7" t="s">
        <v>60</v>
      </c>
      <c r="F2603" s="7" t="s">
        <v>100</v>
      </c>
      <c r="G2603" s="7">
        <v>28000</v>
      </c>
      <c r="H2603" s="7">
        <f t="shared" si="756"/>
        <v>26345.200000000001</v>
      </c>
      <c r="I2603" s="7">
        <f t="shared" si="757"/>
        <v>803.6</v>
      </c>
      <c r="J2603" s="7">
        <f t="shared" si="758"/>
        <v>1987.9999999999998</v>
      </c>
      <c r="K2603" s="7">
        <f t="shared" si="759"/>
        <v>308.00000000000006</v>
      </c>
      <c r="L2603" s="7">
        <f t="shared" si="760"/>
        <v>851.2</v>
      </c>
      <c r="M2603" s="7">
        <f t="shared" si="761"/>
        <v>1985.2</v>
      </c>
      <c r="N2603" s="7">
        <v>0</v>
      </c>
      <c r="O2603" s="7">
        <f t="shared" si="762"/>
        <v>5936</v>
      </c>
      <c r="P2603" s="7">
        <v>25</v>
      </c>
      <c r="Q2603" s="7">
        <v>6303.68</v>
      </c>
      <c r="R2603" s="7">
        <v>0</v>
      </c>
      <c r="S2603" s="7">
        <v>0</v>
      </c>
      <c r="T2603" s="7">
        <v>100</v>
      </c>
      <c r="U2603" s="7">
        <f t="shared" si="763"/>
        <v>0</v>
      </c>
      <c r="V2603" s="7">
        <f t="shared" si="766"/>
        <v>6428.68</v>
      </c>
      <c r="W2603" s="7">
        <f t="shared" si="768"/>
        <v>1654.8000000000002</v>
      </c>
      <c r="X2603" s="7">
        <f t="shared" si="769"/>
        <v>3973.2</v>
      </c>
      <c r="Y2603" s="7">
        <f t="shared" si="764"/>
        <v>19916.52</v>
      </c>
      <c r="Z2603" s="7" t="s">
        <v>634</v>
      </c>
      <c r="AA2603" s="7">
        <v>2022</v>
      </c>
      <c r="AB2603" s="7">
        <v>0</v>
      </c>
    </row>
    <row r="2604" spans="1:28" x14ac:dyDescent="0.25">
      <c r="A2604" s="7">
        <v>92</v>
      </c>
      <c r="B2604" s="7" t="s">
        <v>201</v>
      </c>
      <c r="C2604" s="7" t="s">
        <v>102</v>
      </c>
      <c r="D2604" s="7" t="s">
        <v>22</v>
      </c>
      <c r="E2604" s="7" t="s">
        <v>37</v>
      </c>
      <c r="F2604" s="7" t="s">
        <v>100</v>
      </c>
      <c r="G2604" s="7">
        <v>19000</v>
      </c>
      <c r="H2604" s="7">
        <f t="shared" si="756"/>
        <v>17877.099999999999</v>
      </c>
      <c r="I2604" s="7">
        <f t="shared" si="757"/>
        <v>545.29999999999995</v>
      </c>
      <c r="J2604" s="7">
        <f t="shared" si="758"/>
        <v>1348.9999999999998</v>
      </c>
      <c r="K2604" s="7">
        <f t="shared" si="759"/>
        <v>209.00000000000003</v>
      </c>
      <c r="L2604" s="7">
        <f t="shared" si="760"/>
        <v>577.6</v>
      </c>
      <c r="M2604" s="7">
        <f t="shared" si="761"/>
        <v>1347.1000000000001</v>
      </c>
      <c r="N2604" s="7">
        <v>0</v>
      </c>
      <c r="O2604" s="7">
        <f t="shared" si="762"/>
        <v>4028</v>
      </c>
      <c r="P2604" s="7">
        <v>25</v>
      </c>
      <c r="Q2604" s="7">
        <v>2497.7199999999998</v>
      </c>
      <c r="R2604" s="7">
        <v>0</v>
      </c>
      <c r="S2604" s="7">
        <v>0</v>
      </c>
      <c r="T2604" s="7">
        <v>100</v>
      </c>
      <c r="U2604" s="7">
        <f t="shared" si="763"/>
        <v>0</v>
      </c>
      <c r="V2604" s="7">
        <f t="shared" si="766"/>
        <v>2622.72</v>
      </c>
      <c r="W2604" s="7">
        <f t="shared" si="768"/>
        <v>1122.9000000000001</v>
      </c>
      <c r="X2604" s="7">
        <f t="shared" si="769"/>
        <v>2696.1</v>
      </c>
      <c r="Y2604" s="7">
        <f t="shared" si="764"/>
        <v>15254.380000000001</v>
      </c>
      <c r="Z2604" s="7" t="s">
        <v>634</v>
      </c>
      <c r="AA2604" s="7">
        <v>2022</v>
      </c>
      <c r="AB2604" s="7">
        <v>0</v>
      </c>
    </row>
    <row r="2605" spans="1:28" x14ac:dyDescent="0.25">
      <c r="A2605" s="7">
        <v>93</v>
      </c>
      <c r="B2605" s="7" t="s">
        <v>202</v>
      </c>
      <c r="C2605" s="7" t="s">
        <v>102</v>
      </c>
      <c r="D2605" s="7" t="s">
        <v>22</v>
      </c>
      <c r="E2605" s="7" t="s">
        <v>37</v>
      </c>
      <c r="F2605" s="7" t="s">
        <v>100</v>
      </c>
      <c r="G2605" s="7">
        <v>19000</v>
      </c>
      <c r="H2605" s="7">
        <f t="shared" si="756"/>
        <v>17877.099999999999</v>
      </c>
      <c r="I2605" s="7">
        <f t="shared" si="757"/>
        <v>545.29999999999995</v>
      </c>
      <c r="J2605" s="7">
        <f t="shared" si="758"/>
        <v>1348.9999999999998</v>
      </c>
      <c r="K2605" s="7">
        <f t="shared" si="759"/>
        <v>209.00000000000003</v>
      </c>
      <c r="L2605" s="7">
        <f t="shared" si="760"/>
        <v>577.6</v>
      </c>
      <c r="M2605" s="7">
        <f t="shared" si="761"/>
        <v>1347.1000000000001</v>
      </c>
      <c r="N2605" s="7">
        <v>0</v>
      </c>
      <c r="O2605" s="7">
        <f t="shared" si="762"/>
        <v>4028</v>
      </c>
      <c r="P2605" s="7">
        <v>25</v>
      </c>
      <c r="Q2605" s="7">
        <v>500</v>
      </c>
      <c r="R2605" s="7">
        <v>0</v>
      </c>
      <c r="S2605" s="7">
        <v>1270</v>
      </c>
      <c r="T2605" s="7">
        <v>100</v>
      </c>
      <c r="U2605" s="7">
        <f t="shared" si="763"/>
        <v>0</v>
      </c>
      <c r="V2605" s="7">
        <f t="shared" si="766"/>
        <v>1895</v>
      </c>
      <c r="W2605" s="7">
        <f t="shared" si="768"/>
        <v>1122.9000000000001</v>
      </c>
      <c r="X2605" s="7">
        <f t="shared" si="769"/>
        <v>2696.1</v>
      </c>
      <c r="Y2605" s="7">
        <f t="shared" si="764"/>
        <v>15982.1</v>
      </c>
      <c r="Z2605" s="7" t="s">
        <v>634</v>
      </c>
      <c r="AA2605" s="7">
        <v>2022</v>
      </c>
      <c r="AB2605" s="7">
        <v>0</v>
      </c>
    </row>
    <row r="2606" spans="1:28" x14ac:dyDescent="0.25">
      <c r="A2606" s="7">
        <v>94</v>
      </c>
      <c r="B2606" s="7" t="s">
        <v>203</v>
      </c>
      <c r="C2606" s="7" t="s">
        <v>102</v>
      </c>
      <c r="D2606" s="7" t="s">
        <v>6</v>
      </c>
      <c r="E2606" s="7" t="s">
        <v>37</v>
      </c>
      <c r="F2606" s="7" t="s">
        <v>100</v>
      </c>
      <c r="G2606" s="7">
        <v>10000</v>
      </c>
      <c r="H2606" s="7">
        <f t="shared" si="756"/>
        <v>9409</v>
      </c>
      <c r="I2606" s="7">
        <f t="shared" si="757"/>
        <v>287</v>
      </c>
      <c r="J2606" s="7">
        <f t="shared" si="758"/>
        <v>709.99999999999989</v>
      </c>
      <c r="K2606" s="7">
        <f t="shared" si="759"/>
        <v>110.00000000000001</v>
      </c>
      <c r="L2606" s="7">
        <f t="shared" si="760"/>
        <v>304</v>
      </c>
      <c r="M2606" s="7">
        <f t="shared" si="761"/>
        <v>709</v>
      </c>
      <c r="N2606" s="7">
        <v>0</v>
      </c>
      <c r="O2606" s="7">
        <f t="shared" si="762"/>
        <v>2120</v>
      </c>
      <c r="P2606" s="7">
        <v>25</v>
      </c>
      <c r="Q2606" s="7">
        <v>500</v>
      </c>
      <c r="R2606" s="7">
        <v>0</v>
      </c>
      <c r="S2606" s="7">
        <v>0</v>
      </c>
      <c r="T2606" s="7">
        <v>100</v>
      </c>
      <c r="U2606" s="7">
        <f t="shared" si="763"/>
        <v>0</v>
      </c>
      <c r="V2606" s="7">
        <f t="shared" si="766"/>
        <v>625</v>
      </c>
      <c r="W2606" s="7">
        <f t="shared" si="768"/>
        <v>591</v>
      </c>
      <c r="X2606" s="7">
        <f t="shared" si="769"/>
        <v>1419</v>
      </c>
      <c r="Y2606" s="7">
        <f t="shared" si="764"/>
        <v>8784</v>
      </c>
      <c r="Z2606" s="7" t="s">
        <v>634</v>
      </c>
      <c r="AA2606" s="7">
        <v>2022</v>
      </c>
      <c r="AB2606" s="7">
        <v>0</v>
      </c>
    </row>
    <row r="2607" spans="1:28" x14ac:dyDescent="0.25">
      <c r="A2607" s="7">
        <v>95</v>
      </c>
      <c r="B2607" s="7" t="s">
        <v>204</v>
      </c>
      <c r="C2607" s="7" t="s">
        <v>102</v>
      </c>
      <c r="D2607" s="7" t="s">
        <v>6</v>
      </c>
      <c r="E2607" s="7" t="s">
        <v>37</v>
      </c>
      <c r="F2607" s="7" t="s">
        <v>100</v>
      </c>
      <c r="G2607" s="7">
        <v>10000</v>
      </c>
      <c r="H2607" s="7">
        <f t="shared" si="756"/>
        <v>9409</v>
      </c>
      <c r="I2607" s="7">
        <f t="shared" si="757"/>
        <v>287</v>
      </c>
      <c r="J2607" s="7">
        <f t="shared" si="758"/>
        <v>709.99999999999989</v>
      </c>
      <c r="K2607" s="7">
        <f t="shared" si="759"/>
        <v>110.00000000000001</v>
      </c>
      <c r="L2607" s="7">
        <f t="shared" si="760"/>
        <v>304</v>
      </c>
      <c r="M2607" s="7">
        <f t="shared" si="761"/>
        <v>709</v>
      </c>
      <c r="N2607" s="7">
        <v>0</v>
      </c>
      <c r="O2607" s="7">
        <f t="shared" si="762"/>
        <v>2120</v>
      </c>
      <c r="P2607" s="7">
        <v>25</v>
      </c>
      <c r="Q2607" s="7">
        <v>0</v>
      </c>
      <c r="R2607" s="7">
        <v>0</v>
      </c>
      <c r="S2607" s="7">
        <v>0</v>
      </c>
      <c r="T2607" s="7">
        <v>100</v>
      </c>
      <c r="U2607" s="7">
        <f t="shared" si="763"/>
        <v>0</v>
      </c>
      <c r="V2607" s="7">
        <f t="shared" si="766"/>
        <v>125</v>
      </c>
      <c r="W2607" s="7">
        <f t="shared" si="768"/>
        <v>591</v>
      </c>
      <c r="X2607" s="7">
        <f t="shared" si="769"/>
        <v>1419</v>
      </c>
      <c r="Y2607" s="7">
        <f t="shared" si="764"/>
        <v>9284</v>
      </c>
      <c r="Z2607" s="7" t="s">
        <v>634</v>
      </c>
      <c r="AA2607" s="7">
        <v>2022</v>
      </c>
      <c r="AB2607" s="7">
        <v>0</v>
      </c>
    </row>
    <row r="2608" spans="1:28" x14ac:dyDescent="0.25">
      <c r="A2608" s="7">
        <v>96</v>
      </c>
      <c r="B2608" s="7" t="s">
        <v>205</v>
      </c>
      <c r="C2608" s="7" t="s">
        <v>102</v>
      </c>
      <c r="D2608" s="7" t="s">
        <v>6</v>
      </c>
      <c r="E2608" s="7" t="s">
        <v>37</v>
      </c>
      <c r="F2608" s="7" t="s">
        <v>100</v>
      </c>
      <c r="G2608" s="7">
        <v>15000</v>
      </c>
      <c r="H2608" s="7">
        <f t="shared" si="756"/>
        <v>14113.5</v>
      </c>
      <c r="I2608" s="7">
        <f t="shared" si="757"/>
        <v>430.5</v>
      </c>
      <c r="J2608" s="7">
        <f t="shared" si="758"/>
        <v>1065</v>
      </c>
      <c r="K2608" s="7">
        <f t="shared" si="759"/>
        <v>165.00000000000003</v>
      </c>
      <c r="L2608" s="7">
        <f t="shared" si="760"/>
        <v>456</v>
      </c>
      <c r="M2608" s="7">
        <f t="shared" si="761"/>
        <v>1063.5</v>
      </c>
      <c r="N2608" s="7">
        <v>0</v>
      </c>
      <c r="O2608" s="7">
        <f t="shared" si="762"/>
        <v>3180</v>
      </c>
      <c r="P2608" s="7">
        <v>25</v>
      </c>
      <c r="Q2608" s="7">
        <v>2000</v>
      </c>
      <c r="R2608" s="7">
        <v>0</v>
      </c>
      <c r="S2608" s="7">
        <v>0</v>
      </c>
      <c r="T2608" s="7">
        <v>100</v>
      </c>
      <c r="U2608" s="7">
        <f t="shared" si="763"/>
        <v>0</v>
      </c>
      <c r="V2608" s="7">
        <f t="shared" si="766"/>
        <v>2125</v>
      </c>
      <c r="W2608" s="7">
        <f t="shared" si="768"/>
        <v>886.5</v>
      </c>
      <c r="X2608" s="7">
        <f t="shared" si="769"/>
        <v>2128.5</v>
      </c>
      <c r="Y2608" s="7">
        <f t="shared" si="764"/>
        <v>11988.5</v>
      </c>
      <c r="Z2608" s="7" t="s">
        <v>634</v>
      </c>
      <c r="AA2608" s="7">
        <v>2022</v>
      </c>
      <c r="AB2608" s="7">
        <v>0</v>
      </c>
    </row>
    <row r="2609" spans="1:28" x14ac:dyDescent="0.25">
      <c r="A2609" s="7">
        <v>97</v>
      </c>
      <c r="B2609" s="7" t="s">
        <v>206</v>
      </c>
      <c r="C2609" s="7" t="s">
        <v>103</v>
      </c>
      <c r="D2609" s="7" t="s">
        <v>22</v>
      </c>
      <c r="E2609" s="7" t="s">
        <v>57</v>
      </c>
      <c r="F2609" s="7" t="s">
        <v>100</v>
      </c>
      <c r="G2609" s="7">
        <v>21500</v>
      </c>
      <c r="H2609" s="7">
        <f t="shared" si="756"/>
        <v>20229.349999999999</v>
      </c>
      <c r="I2609" s="7">
        <f t="shared" si="757"/>
        <v>617.04999999999995</v>
      </c>
      <c r="J2609" s="7">
        <f t="shared" si="758"/>
        <v>1526.4999999999998</v>
      </c>
      <c r="K2609" s="7">
        <f t="shared" si="759"/>
        <v>236.50000000000003</v>
      </c>
      <c r="L2609" s="7">
        <f t="shared" si="760"/>
        <v>653.6</v>
      </c>
      <c r="M2609" s="7">
        <f t="shared" si="761"/>
        <v>1524.3500000000001</v>
      </c>
      <c r="N2609" s="7">
        <v>0</v>
      </c>
      <c r="O2609" s="7">
        <f t="shared" si="762"/>
        <v>4558</v>
      </c>
      <c r="P2609" s="7">
        <v>25</v>
      </c>
      <c r="Q2609" s="7">
        <v>7239.75</v>
      </c>
      <c r="R2609" s="7">
        <v>0</v>
      </c>
      <c r="S2609" s="7">
        <v>0</v>
      </c>
      <c r="T2609" s="7">
        <v>100</v>
      </c>
      <c r="U2609" s="7">
        <f t="shared" si="763"/>
        <v>0</v>
      </c>
      <c r="V2609" s="7">
        <f t="shared" si="766"/>
        <v>7364.75</v>
      </c>
      <c r="W2609" s="7">
        <f t="shared" si="768"/>
        <v>1270.6500000000001</v>
      </c>
      <c r="X2609" s="7">
        <f t="shared" si="769"/>
        <v>3050.85</v>
      </c>
      <c r="Y2609" s="7">
        <f t="shared" si="764"/>
        <v>12864.6</v>
      </c>
      <c r="Z2609" s="7" t="s">
        <v>634</v>
      </c>
      <c r="AA2609" s="7">
        <v>2022</v>
      </c>
      <c r="AB2609" s="7">
        <v>0</v>
      </c>
    </row>
    <row r="2610" spans="1:28" x14ac:dyDescent="0.25">
      <c r="A2610" s="7">
        <v>98</v>
      </c>
      <c r="B2610" s="7" t="s">
        <v>207</v>
      </c>
      <c r="C2610" s="7" t="s">
        <v>103</v>
      </c>
      <c r="D2610" s="7" t="s">
        <v>6</v>
      </c>
      <c r="E2610" s="7" t="s">
        <v>28</v>
      </c>
      <c r="F2610" s="7" t="s">
        <v>100</v>
      </c>
      <c r="G2610" s="7">
        <v>21500</v>
      </c>
      <c r="H2610" s="7">
        <f t="shared" ref="H2610:H2673" si="770">+G2610-(I2610+L2610+N2610)</f>
        <v>20229.349999999999</v>
      </c>
      <c r="I2610" s="7">
        <f t="shared" ref="I2610:I2673" si="771">IF(G2610&lt;=312000,G2610*2.87%,8954.4)</f>
        <v>617.04999999999995</v>
      </c>
      <c r="J2610" s="7">
        <f t="shared" ref="J2610:J2673" si="772">IF(G2610&lt;=312000,G2610*7.1%,22152)</f>
        <v>1526.4999999999998</v>
      </c>
      <c r="K2610" s="7">
        <f t="shared" ref="K2610:K2673" si="773">IF(G2610&lt;=62400,G2610*1.1%,686.4)</f>
        <v>236.50000000000003</v>
      </c>
      <c r="L2610" s="7">
        <f t="shared" ref="L2610:L2673" si="774">IF(G2610&lt;=156000,G2610*3.04%,4742.4)</f>
        <v>653.6</v>
      </c>
      <c r="M2610" s="7">
        <f t="shared" ref="M2610:M2673" si="775">IF(G2610&lt;=156000,G2610*7.09%,11060.4)</f>
        <v>1524.3500000000001</v>
      </c>
      <c r="N2610" s="7">
        <v>0</v>
      </c>
      <c r="O2610" s="7">
        <f t="shared" ref="O2610:O2673" si="776">+I2610+J2610+K2610+L2610+M2610+N2610</f>
        <v>4558</v>
      </c>
      <c r="P2610" s="7">
        <v>25</v>
      </c>
      <c r="Q2610" s="7">
        <v>6277.33</v>
      </c>
      <c r="R2610" s="7">
        <v>0</v>
      </c>
      <c r="S2610" s="7">
        <v>0</v>
      </c>
      <c r="T2610" s="7">
        <v>100</v>
      </c>
      <c r="U2610" s="7">
        <f t="shared" ref="U2610:U2673" si="777">IF((H2610*12)&gt;867123.01,(79776+(((H2610*12)-867123.01)*0.25))/12,IF((H2610*12)&gt;624329.01,(31216+(((H2610*12)-624329.01)*0.2))/12,IF((H2610*12)&gt;416220.01,(((H2610*12)-416220.01)*0.15)/12,0)))</f>
        <v>0</v>
      </c>
      <c r="V2610" s="7">
        <f t="shared" si="766"/>
        <v>6402.33</v>
      </c>
      <c r="W2610" s="7">
        <f t="shared" si="768"/>
        <v>1270.6500000000001</v>
      </c>
      <c r="X2610" s="7">
        <f t="shared" si="769"/>
        <v>3050.85</v>
      </c>
      <c r="Y2610" s="7">
        <f t="shared" ref="Y2610:Y2673" si="778">+G2610-(V2610+W2610)</f>
        <v>13827.02</v>
      </c>
      <c r="Z2610" s="7" t="s">
        <v>634</v>
      </c>
      <c r="AA2610" s="7">
        <v>2022</v>
      </c>
      <c r="AB2610" s="7">
        <v>0</v>
      </c>
    </row>
    <row r="2611" spans="1:28" x14ac:dyDescent="0.25">
      <c r="A2611" s="7">
        <v>99</v>
      </c>
      <c r="B2611" s="7" t="s">
        <v>208</v>
      </c>
      <c r="C2611" s="7" t="s">
        <v>103</v>
      </c>
      <c r="D2611" s="7" t="s">
        <v>22</v>
      </c>
      <c r="E2611" s="7" t="s">
        <v>41</v>
      </c>
      <c r="F2611" s="7" t="s">
        <v>100</v>
      </c>
      <c r="G2611" s="7">
        <v>24800</v>
      </c>
      <c r="H2611" s="7">
        <f t="shared" si="770"/>
        <v>23334.32</v>
      </c>
      <c r="I2611" s="7">
        <f t="shared" si="771"/>
        <v>711.76</v>
      </c>
      <c r="J2611" s="7">
        <f t="shared" si="772"/>
        <v>1760.8</v>
      </c>
      <c r="K2611" s="7">
        <f t="shared" si="773"/>
        <v>272.8</v>
      </c>
      <c r="L2611" s="7">
        <f t="shared" si="774"/>
        <v>753.92</v>
      </c>
      <c r="M2611" s="7">
        <f t="shared" si="775"/>
        <v>1758.3200000000002</v>
      </c>
      <c r="N2611" s="7">
        <v>0</v>
      </c>
      <c r="O2611" s="7">
        <f t="shared" si="776"/>
        <v>5257.6</v>
      </c>
      <c r="P2611" s="7">
        <v>25</v>
      </c>
      <c r="Q2611" s="7">
        <v>2636.3</v>
      </c>
      <c r="R2611" s="7">
        <v>0</v>
      </c>
      <c r="S2611" s="7">
        <v>0</v>
      </c>
      <c r="T2611" s="7">
        <v>100</v>
      </c>
      <c r="U2611" s="7">
        <f t="shared" si="777"/>
        <v>0</v>
      </c>
      <c r="V2611" s="7">
        <f t="shared" si="766"/>
        <v>2761.3</v>
      </c>
      <c r="W2611" s="7">
        <f t="shared" si="768"/>
        <v>1465.6799999999998</v>
      </c>
      <c r="X2611" s="7">
        <f t="shared" si="769"/>
        <v>3519.12</v>
      </c>
      <c r="Y2611" s="7">
        <f t="shared" si="778"/>
        <v>20573.02</v>
      </c>
      <c r="Z2611" s="7" t="s">
        <v>634</v>
      </c>
      <c r="AA2611" s="7">
        <v>2022</v>
      </c>
      <c r="AB2611" s="7">
        <v>0</v>
      </c>
    </row>
    <row r="2612" spans="1:28" x14ac:dyDescent="0.25">
      <c r="A2612" s="7">
        <v>1</v>
      </c>
      <c r="B2612" s="7" t="s">
        <v>109</v>
      </c>
      <c r="C2612" s="7" t="s">
        <v>103</v>
      </c>
      <c r="D2612" s="8" t="s">
        <v>7</v>
      </c>
      <c r="E2612" s="7" t="s">
        <v>27</v>
      </c>
      <c r="F2612" s="7" t="s">
        <v>98</v>
      </c>
      <c r="G2612" s="7">
        <v>400000</v>
      </c>
      <c r="H2612" s="7">
        <f t="shared" si="770"/>
        <v>386303.2</v>
      </c>
      <c r="I2612" s="7">
        <f t="shared" si="771"/>
        <v>8954.4</v>
      </c>
      <c r="J2612" s="7">
        <f t="shared" si="772"/>
        <v>22152</v>
      </c>
      <c r="K2612" s="7">
        <f t="shared" si="773"/>
        <v>686.4</v>
      </c>
      <c r="L2612" s="7">
        <f t="shared" si="774"/>
        <v>4742.3999999999996</v>
      </c>
      <c r="M2612" s="7">
        <f t="shared" si="775"/>
        <v>11060.4</v>
      </c>
      <c r="N2612" s="7">
        <v>0</v>
      </c>
      <c r="O2612" s="7">
        <f t="shared" si="776"/>
        <v>47595.600000000006</v>
      </c>
      <c r="P2612" s="7">
        <v>25</v>
      </c>
      <c r="Q2612" s="7">
        <v>0</v>
      </c>
      <c r="R2612" s="7">
        <v>0</v>
      </c>
      <c r="S2612" s="7">
        <v>0</v>
      </c>
      <c r="T2612" s="7">
        <v>0</v>
      </c>
      <c r="U2612" s="7">
        <f t="shared" si="777"/>
        <v>85158.737291666679</v>
      </c>
      <c r="V2612" s="7">
        <f>P2612+Q2612+R2612+S2612+T2612+U2612</f>
        <v>85183.737291666679</v>
      </c>
      <c r="W2612" s="7">
        <f t="shared" si="768"/>
        <v>13696.8</v>
      </c>
      <c r="X2612" s="7">
        <f t="shared" si="769"/>
        <v>33212.400000000001</v>
      </c>
      <c r="Y2612" s="7">
        <f t="shared" si="778"/>
        <v>301119.46270833333</v>
      </c>
      <c r="Z2612" s="7" t="s">
        <v>644</v>
      </c>
      <c r="AA2612" s="7">
        <v>2022</v>
      </c>
      <c r="AB2612" s="7">
        <v>0</v>
      </c>
    </row>
    <row r="2613" spans="1:28" x14ac:dyDescent="0.25">
      <c r="A2613" s="7">
        <v>2</v>
      </c>
      <c r="B2613" s="7" t="s">
        <v>784</v>
      </c>
      <c r="C2613" s="7" t="s">
        <v>102</v>
      </c>
      <c r="D2613" s="7" t="s">
        <v>19</v>
      </c>
      <c r="E2613" s="7" t="s">
        <v>71</v>
      </c>
      <c r="F2613" s="7" t="s">
        <v>98</v>
      </c>
      <c r="G2613" s="7">
        <v>300000</v>
      </c>
      <c r="H2613" s="7">
        <f t="shared" si="770"/>
        <v>286647.59999999998</v>
      </c>
      <c r="I2613" s="7">
        <f t="shared" si="771"/>
        <v>8610</v>
      </c>
      <c r="J2613" s="7">
        <f t="shared" si="772"/>
        <v>21299.999999999996</v>
      </c>
      <c r="K2613" s="7">
        <f t="shared" si="773"/>
        <v>686.4</v>
      </c>
      <c r="L2613" s="7">
        <f t="shared" si="774"/>
        <v>4742.3999999999996</v>
      </c>
      <c r="M2613" s="7">
        <f t="shared" si="775"/>
        <v>11060.4</v>
      </c>
      <c r="N2613" s="7">
        <v>0</v>
      </c>
      <c r="O2613" s="7">
        <f t="shared" si="776"/>
        <v>46399.199999999997</v>
      </c>
      <c r="P2613" s="7">
        <v>25</v>
      </c>
      <c r="Q2613" s="7">
        <v>0</v>
      </c>
      <c r="R2613" s="7">
        <v>0</v>
      </c>
      <c r="S2613" s="7">
        <v>0</v>
      </c>
      <c r="T2613" s="7">
        <v>0</v>
      </c>
      <c r="U2613" s="7">
        <f t="shared" si="777"/>
        <v>60244.837291666656</v>
      </c>
      <c r="V2613" s="7">
        <f t="shared" ref="V2613:V2676" si="779">P2613+Q2613+R2613+S2613+T2613+U2613</f>
        <v>60269.837291666656</v>
      </c>
      <c r="W2613" s="7">
        <f t="shared" si="768"/>
        <v>13352.4</v>
      </c>
      <c r="X2613" s="7">
        <f t="shared" si="769"/>
        <v>32360.399999999994</v>
      </c>
      <c r="Y2613" s="7">
        <f t="shared" si="778"/>
        <v>226377.76270833335</v>
      </c>
      <c r="Z2613" s="7" t="s">
        <v>644</v>
      </c>
      <c r="AA2613" s="7">
        <v>2022</v>
      </c>
      <c r="AB2613" s="7">
        <v>0</v>
      </c>
    </row>
    <row r="2614" spans="1:28" x14ac:dyDescent="0.25">
      <c r="A2614" s="7">
        <v>3</v>
      </c>
      <c r="B2614" s="7" t="s">
        <v>110</v>
      </c>
      <c r="C2614" s="7" t="s">
        <v>103</v>
      </c>
      <c r="D2614" s="7" t="s">
        <v>10</v>
      </c>
      <c r="E2614" s="7" t="s">
        <v>53</v>
      </c>
      <c r="F2614" s="7" t="s">
        <v>98</v>
      </c>
      <c r="G2614" s="7">
        <v>300000</v>
      </c>
      <c r="H2614" s="7">
        <f t="shared" si="770"/>
        <v>285297.48</v>
      </c>
      <c r="I2614" s="7">
        <f t="shared" si="771"/>
        <v>8610</v>
      </c>
      <c r="J2614" s="7">
        <f t="shared" si="772"/>
        <v>21299.999999999996</v>
      </c>
      <c r="K2614" s="7">
        <f t="shared" si="773"/>
        <v>686.4</v>
      </c>
      <c r="L2614" s="7">
        <f t="shared" si="774"/>
        <v>4742.3999999999996</v>
      </c>
      <c r="M2614" s="7">
        <f t="shared" si="775"/>
        <v>11060.4</v>
      </c>
      <c r="N2614" s="7">
        <v>1350.12</v>
      </c>
      <c r="O2614" s="7">
        <f t="shared" si="776"/>
        <v>47749.32</v>
      </c>
      <c r="P2614" s="7">
        <v>25</v>
      </c>
      <c r="Q2614" s="7">
        <v>0</v>
      </c>
      <c r="R2614" s="7">
        <v>0</v>
      </c>
      <c r="S2614" s="7">
        <v>0</v>
      </c>
      <c r="T2614" s="7">
        <v>0</v>
      </c>
      <c r="U2614" s="7">
        <f t="shared" si="777"/>
        <v>59907.307291666664</v>
      </c>
      <c r="V2614" s="7">
        <f t="shared" si="779"/>
        <v>59932.307291666664</v>
      </c>
      <c r="W2614" s="7">
        <f t="shared" si="768"/>
        <v>14702.52</v>
      </c>
      <c r="X2614" s="7">
        <f t="shared" si="769"/>
        <v>32360.399999999994</v>
      </c>
      <c r="Y2614" s="7">
        <f t="shared" si="778"/>
        <v>225365.17270833335</v>
      </c>
      <c r="Z2614" s="7" t="s">
        <v>644</v>
      </c>
      <c r="AA2614" s="7">
        <v>2022</v>
      </c>
      <c r="AB2614" s="7">
        <v>0</v>
      </c>
    </row>
    <row r="2615" spans="1:28" x14ac:dyDescent="0.25">
      <c r="A2615" s="7">
        <v>4</v>
      </c>
      <c r="B2615" s="7" t="s">
        <v>111</v>
      </c>
      <c r="C2615" s="7" t="s">
        <v>103</v>
      </c>
      <c r="D2615" s="7" t="s">
        <v>11</v>
      </c>
      <c r="E2615" s="7" t="s">
        <v>34</v>
      </c>
      <c r="F2615" s="7" t="s">
        <v>99</v>
      </c>
      <c r="G2615" s="7">
        <v>300000</v>
      </c>
      <c r="H2615" s="7">
        <f t="shared" si="770"/>
        <v>285297.48</v>
      </c>
      <c r="I2615" s="7">
        <f t="shared" si="771"/>
        <v>8610</v>
      </c>
      <c r="J2615" s="7">
        <f t="shared" si="772"/>
        <v>21299.999999999996</v>
      </c>
      <c r="K2615" s="7">
        <f t="shared" si="773"/>
        <v>686.4</v>
      </c>
      <c r="L2615" s="7">
        <f t="shared" si="774"/>
        <v>4742.3999999999996</v>
      </c>
      <c r="M2615" s="7">
        <f t="shared" si="775"/>
        <v>11060.4</v>
      </c>
      <c r="N2615" s="7">
        <v>1350.12</v>
      </c>
      <c r="O2615" s="7">
        <f t="shared" si="776"/>
        <v>47749.32</v>
      </c>
      <c r="P2615" s="7">
        <v>25</v>
      </c>
      <c r="Q2615" s="7">
        <v>0</v>
      </c>
      <c r="R2615" s="7">
        <v>0</v>
      </c>
      <c r="S2615" s="7">
        <v>2440</v>
      </c>
      <c r="T2615" s="7">
        <v>100</v>
      </c>
      <c r="U2615" s="7">
        <f t="shared" si="777"/>
        <v>59907.307291666664</v>
      </c>
      <c r="V2615" s="7">
        <f t="shared" si="779"/>
        <v>62472.307291666664</v>
      </c>
      <c r="W2615" s="7">
        <f t="shared" si="768"/>
        <v>14702.52</v>
      </c>
      <c r="X2615" s="7">
        <f t="shared" si="769"/>
        <v>32360.399999999994</v>
      </c>
      <c r="Y2615" s="7">
        <f t="shared" si="778"/>
        <v>222825.17270833335</v>
      </c>
      <c r="Z2615" s="7" t="s">
        <v>644</v>
      </c>
      <c r="AA2615" s="7">
        <v>2022</v>
      </c>
      <c r="AB2615" s="7">
        <v>0</v>
      </c>
    </row>
    <row r="2616" spans="1:28" x14ac:dyDescent="0.25">
      <c r="A2616" s="7">
        <v>5</v>
      </c>
      <c r="B2616" s="7" t="s">
        <v>112</v>
      </c>
      <c r="C2616" s="7" t="s">
        <v>103</v>
      </c>
      <c r="D2616" s="7" t="s">
        <v>94</v>
      </c>
      <c r="E2616" s="7" t="s">
        <v>56</v>
      </c>
      <c r="F2616" s="7" t="s">
        <v>99</v>
      </c>
      <c r="G2616" s="7">
        <v>250000</v>
      </c>
      <c r="H2616" s="7">
        <f t="shared" si="770"/>
        <v>238082.6</v>
      </c>
      <c r="I2616" s="7">
        <f t="shared" si="771"/>
        <v>7175</v>
      </c>
      <c r="J2616" s="7">
        <f t="shared" si="772"/>
        <v>17750</v>
      </c>
      <c r="K2616" s="7">
        <f t="shared" si="773"/>
        <v>686.4</v>
      </c>
      <c r="L2616" s="7">
        <f t="shared" si="774"/>
        <v>4742.3999999999996</v>
      </c>
      <c r="M2616" s="7">
        <f t="shared" si="775"/>
        <v>11060.4</v>
      </c>
      <c r="N2616" s="7">
        <v>0</v>
      </c>
      <c r="O2616" s="7">
        <f t="shared" si="776"/>
        <v>41414.200000000004</v>
      </c>
      <c r="P2616" s="7">
        <v>25</v>
      </c>
      <c r="Q2616" s="7">
        <v>0</v>
      </c>
      <c r="R2616" s="7">
        <v>0</v>
      </c>
      <c r="S2616" s="7">
        <v>0</v>
      </c>
      <c r="T2616" s="7">
        <v>0</v>
      </c>
      <c r="U2616" s="7">
        <f t="shared" si="777"/>
        <v>48103.587291666678</v>
      </c>
      <c r="V2616" s="7">
        <f t="shared" si="779"/>
        <v>48128.587291666678</v>
      </c>
      <c r="W2616" s="7">
        <f t="shared" si="768"/>
        <v>11917.4</v>
      </c>
      <c r="X2616" s="7">
        <f t="shared" si="769"/>
        <v>28810.400000000001</v>
      </c>
      <c r="Y2616" s="7">
        <f t="shared" si="778"/>
        <v>189954.01270833332</v>
      </c>
      <c r="Z2616" s="7" t="s">
        <v>644</v>
      </c>
      <c r="AA2616" s="7">
        <v>2022</v>
      </c>
      <c r="AB2616" s="7">
        <v>0</v>
      </c>
    </row>
    <row r="2617" spans="1:28" x14ac:dyDescent="0.25">
      <c r="A2617" s="7">
        <v>6</v>
      </c>
      <c r="B2617" s="7" t="s">
        <v>113</v>
      </c>
      <c r="C2617" s="7" t="s">
        <v>103</v>
      </c>
      <c r="D2617" s="7" t="s">
        <v>20</v>
      </c>
      <c r="E2617" s="7" t="s">
        <v>77</v>
      </c>
      <c r="F2617" s="7" t="s">
        <v>99</v>
      </c>
      <c r="G2617" s="7">
        <v>250000</v>
      </c>
      <c r="H2617" s="7">
        <f t="shared" si="770"/>
        <v>238082.6</v>
      </c>
      <c r="I2617" s="7">
        <f t="shared" si="771"/>
        <v>7175</v>
      </c>
      <c r="J2617" s="7">
        <f t="shared" si="772"/>
        <v>17750</v>
      </c>
      <c r="K2617" s="7">
        <f t="shared" si="773"/>
        <v>686.4</v>
      </c>
      <c r="L2617" s="7">
        <f t="shared" si="774"/>
        <v>4742.3999999999996</v>
      </c>
      <c r="M2617" s="7">
        <f t="shared" si="775"/>
        <v>11060.4</v>
      </c>
      <c r="N2617" s="7">
        <v>0</v>
      </c>
      <c r="O2617" s="7">
        <f t="shared" si="776"/>
        <v>41414.200000000004</v>
      </c>
      <c r="P2617" s="7">
        <v>25</v>
      </c>
      <c r="Q2617" s="7">
        <v>0</v>
      </c>
      <c r="R2617" s="7">
        <v>0</v>
      </c>
      <c r="S2617" s="7">
        <v>0</v>
      </c>
      <c r="T2617" s="7">
        <v>0</v>
      </c>
      <c r="U2617" s="7">
        <f t="shared" si="777"/>
        <v>48103.587291666678</v>
      </c>
      <c r="V2617" s="7">
        <f t="shared" si="779"/>
        <v>48128.587291666678</v>
      </c>
      <c r="W2617" s="7">
        <f t="shared" si="768"/>
        <v>11917.4</v>
      </c>
      <c r="X2617" s="7">
        <f t="shared" si="769"/>
        <v>28810.400000000001</v>
      </c>
      <c r="Y2617" s="7">
        <f t="shared" si="778"/>
        <v>189954.01270833332</v>
      </c>
      <c r="Z2617" s="7" t="s">
        <v>644</v>
      </c>
      <c r="AA2617" s="7">
        <v>2022</v>
      </c>
      <c r="AB2617" s="7">
        <v>0</v>
      </c>
    </row>
    <row r="2618" spans="1:28" x14ac:dyDescent="0.25">
      <c r="A2618" s="7">
        <v>7</v>
      </c>
      <c r="B2618" s="7" t="s">
        <v>115</v>
      </c>
      <c r="C2618" s="7" t="s">
        <v>103</v>
      </c>
      <c r="D2618" s="7" t="s">
        <v>21</v>
      </c>
      <c r="E2618" s="7" t="s">
        <v>81</v>
      </c>
      <c r="F2618" s="7" t="s">
        <v>84</v>
      </c>
      <c r="G2618" s="7">
        <v>150000</v>
      </c>
      <c r="H2618" s="7">
        <f t="shared" si="770"/>
        <v>137084.64000000001</v>
      </c>
      <c r="I2618" s="7">
        <f t="shared" si="771"/>
        <v>4305</v>
      </c>
      <c r="J2618" s="7">
        <f t="shared" si="772"/>
        <v>10649.999999999998</v>
      </c>
      <c r="K2618" s="7">
        <f t="shared" si="773"/>
        <v>686.4</v>
      </c>
      <c r="L2618" s="7">
        <f t="shared" si="774"/>
        <v>4560</v>
      </c>
      <c r="M2618" s="7">
        <f t="shared" si="775"/>
        <v>10635</v>
      </c>
      <c r="N2618" s="7">
        <f>+N2620*3</f>
        <v>4050.3599999999997</v>
      </c>
      <c r="O2618" s="7">
        <f t="shared" si="776"/>
        <v>34886.759999999995</v>
      </c>
      <c r="P2618" s="7">
        <v>25</v>
      </c>
      <c r="Q2618" s="7">
        <v>10934.9</v>
      </c>
      <c r="R2618" s="7">
        <v>770.01</v>
      </c>
      <c r="S2618" s="7">
        <v>0</v>
      </c>
      <c r="T2618" s="7">
        <v>100</v>
      </c>
      <c r="U2618" s="7">
        <f t="shared" si="777"/>
        <v>22854.097291666669</v>
      </c>
      <c r="V2618" s="7">
        <f t="shared" si="779"/>
        <v>34684.007291666669</v>
      </c>
      <c r="W2618" s="7">
        <f t="shared" si="768"/>
        <v>12915.36</v>
      </c>
      <c r="X2618" s="7">
        <f t="shared" si="769"/>
        <v>21285</v>
      </c>
      <c r="Y2618" s="7">
        <f t="shared" si="778"/>
        <v>102400.63270833333</v>
      </c>
      <c r="Z2618" s="7" t="s">
        <v>644</v>
      </c>
      <c r="AA2618" s="7">
        <v>2022</v>
      </c>
      <c r="AB2618" s="7">
        <v>0</v>
      </c>
    </row>
    <row r="2619" spans="1:28" x14ac:dyDescent="0.25">
      <c r="A2619" s="7">
        <v>8</v>
      </c>
      <c r="B2619" s="7" t="s">
        <v>116</v>
      </c>
      <c r="C2619" s="7" t="s">
        <v>102</v>
      </c>
      <c r="D2619" s="8" t="s">
        <v>4</v>
      </c>
      <c r="E2619" s="7" t="s">
        <v>91</v>
      </c>
      <c r="F2619" s="7" t="s">
        <v>84</v>
      </c>
      <c r="G2619" s="7">
        <v>150000</v>
      </c>
      <c r="H2619" s="7">
        <f t="shared" si="770"/>
        <v>141135</v>
      </c>
      <c r="I2619" s="7">
        <f t="shared" si="771"/>
        <v>4305</v>
      </c>
      <c r="J2619" s="7">
        <f t="shared" si="772"/>
        <v>10649.999999999998</v>
      </c>
      <c r="K2619" s="7">
        <f t="shared" si="773"/>
        <v>686.4</v>
      </c>
      <c r="L2619" s="7">
        <f t="shared" si="774"/>
        <v>4560</v>
      </c>
      <c r="M2619" s="7">
        <f t="shared" si="775"/>
        <v>10635</v>
      </c>
      <c r="N2619" s="7">
        <v>0</v>
      </c>
      <c r="O2619" s="7">
        <f t="shared" si="776"/>
        <v>30836.399999999998</v>
      </c>
      <c r="P2619" s="7">
        <v>25</v>
      </c>
      <c r="Q2619" s="7">
        <v>10684.52</v>
      </c>
      <c r="R2619" s="7">
        <v>630.1</v>
      </c>
      <c r="S2619" s="7">
        <v>1270</v>
      </c>
      <c r="T2619" s="7">
        <v>100</v>
      </c>
      <c r="U2619" s="7">
        <f t="shared" si="777"/>
        <v>23866.687291666665</v>
      </c>
      <c r="V2619" s="7">
        <f t="shared" si="779"/>
        <v>36576.307291666664</v>
      </c>
      <c r="W2619" s="7">
        <f t="shared" si="768"/>
        <v>8865</v>
      </c>
      <c r="X2619" s="7">
        <f t="shared" si="769"/>
        <v>21285</v>
      </c>
      <c r="Y2619" s="7">
        <f t="shared" si="778"/>
        <v>104558.69270833334</v>
      </c>
      <c r="Z2619" s="7" t="s">
        <v>644</v>
      </c>
      <c r="AA2619" s="7">
        <v>2022</v>
      </c>
      <c r="AB2619" s="7">
        <v>0</v>
      </c>
    </row>
    <row r="2620" spans="1:28" x14ac:dyDescent="0.25">
      <c r="A2620" s="7">
        <v>9</v>
      </c>
      <c r="B2620" s="7" t="s">
        <v>117</v>
      </c>
      <c r="C2620" s="7" t="s">
        <v>102</v>
      </c>
      <c r="D2620" s="8" t="s">
        <v>14</v>
      </c>
      <c r="E2620" s="7" t="s">
        <v>106</v>
      </c>
      <c r="F2620" s="7" t="s">
        <v>84</v>
      </c>
      <c r="G2620" s="7">
        <v>150000</v>
      </c>
      <c r="H2620" s="7">
        <f t="shared" si="770"/>
        <v>139784.88</v>
      </c>
      <c r="I2620" s="7">
        <f t="shared" si="771"/>
        <v>4305</v>
      </c>
      <c r="J2620" s="7">
        <f t="shared" si="772"/>
        <v>10649.999999999998</v>
      </c>
      <c r="K2620" s="7">
        <f t="shared" si="773"/>
        <v>686.4</v>
      </c>
      <c r="L2620" s="7">
        <f t="shared" si="774"/>
        <v>4560</v>
      </c>
      <c r="M2620" s="7">
        <f t="shared" si="775"/>
        <v>10635</v>
      </c>
      <c r="N2620" s="7">
        <v>1350.12</v>
      </c>
      <c r="O2620" s="7">
        <f t="shared" si="776"/>
        <v>32186.519999999997</v>
      </c>
      <c r="P2620" s="7">
        <v>25</v>
      </c>
      <c r="Q2620" s="7">
        <v>2000</v>
      </c>
      <c r="R2620" s="7">
        <v>630.01</v>
      </c>
      <c r="S2620" s="7">
        <v>2440</v>
      </c>
      <c r="T2620" s="7">
        <v>100</v>
      </c>
      <c r="U2620" s="7">
        <f t="shared" si="777"/>
        <v>23529.157291666666</v>
      </c>
      <c r="V2620" s="7">
        <f t="shared" si="779"/>
        <v>28724.167291666665</v>
      </c>
      <c r="W2620" s="7">
        <f t="shared" si="768"/>
        <v>10215.119999999999</v>
      </c>
      <c r="X2620" s="7">
        <f t="shared" si="769"/>
        <v>21285</v>
      </c>
      <c r="Y2620" s="7">
        <f t="shared" si="778"/>
        <v>111060.71270833333</v>
      </c>
      <c r="Z2620" s="7" t="s">
        <v>644</v>
      </c>
      <c r="AA2620" s="7">
        <v>2022</v>
      </c>
      <c r="AB2620" s="7">
        <v>0</v>
      </c>
    </row>
    <row r="2621" spans="1:28" x14ac:dyDescent="0.25">
      <c r="A2621" s="7">
        <v>10</v>
      </c>
      <c r="B2621" s="7" t="s">
        <v>118</v>
      </c>
      <c r="C2621" s="7" t="s">
        <v>103</v>
      </c>
      <c r="D2621" s="8" t="s">
        <v>13</v>
      </c>
      <c r="E2621" s="7" t="s">
        <v>90</v>
      </c>
      <c r="F2621" s="7" t="s">
        <v>84</v>
      </c>
      <c r="G2621" s="7">
        <v>125000</v>
      </c>
      <c r="H2621" s="7">
        <f t="shared" si="770"/>
        <v>114912.26</v>
      </c>
      <c r="I2621" s="7">
        <f t="shared" si="771"/>
        <v>3587.5</v>
      </c>
      <c r="J2621" s="7">
        <f t="shared" si="772"/>
        <v>8875</v>
      </c>
      <c r="K2621" s="7">
        <f t="shared" si="773"/>
        <v>686.4</v>
      </c>
      <c r="L2621" s="7">
        <f t="shared" si="774"/>
        <v>3800</v>
      </c>
      <c r="M2621" s="7">
        <f t="shared" si="775"/>
        <v>8862.5</v>
      </c>
      <c r="N2621" s="7">
        <f>+N2620*2</f>
        <v>2700.24</v>
      </c>
      <c r="O2621" s="7">
        <f t="shared" si="776"/>
        <v>28511.64</v>
      </c>
      <c r="P2621" s="7">
        <v>25</v>
      </c>
      <c r="Q2621" s="7">
        <v>0</v>
      </c>
      <c r="R2621" s="7">
        <v>0</v>
      </c>
      <c r="S2621" s="7">
        <v>0</v>
      </c>
      <c r="T2621" s="7">
        <v>100</v>
      </c>
      <c r="U2621" s="7">
        <f t="shared" si="777"/>
        <v>17311.002291666664</v>
      </c>
      <c r="V2621" s="7">
        <f t="shared" si="779"/>
        <v>17436.002291666664</v>
      </c>
      <c r="W2621" s="7">
        <f t="shared" si="768"/>
        <v>10087.74</v>
      </c>
      <c r="X2621" s="7">
        <f t="shared" si="769"/>
        <v>17737.5</v>
      </c>
      <c r="Y2621" s="7">
        <f t="shared" si="778"/>
        <v>97476.257708333345</v>
      </c>
      <c r="Z2621" s="7" t="s">
        <v>644</v>
      </c>
      <c r="AA2621" s="7">
        <v>2022</v>
      </c>
      <c r="AB2621" s="7">
        <v>0</v>
      </c>
    </row>
    <row r="2622" spans="1:28" x14ac:dyDescent="0.25">
      <c r="A2622" s="7">
        <v>11</v>
      </c>
      <c r="B2622" s="7" t="s">
        <v>119</v>
      </c>
      <c r="C2622" s="7" t="s">
        <v>103</v>
      </c>
      <c r="D2622" s="8" t="s">
        <v>10</v>
      </c>
      <c r="E2622" s="7" t="s">
        <v>69</v>
      </c>
      <c r="F2622" s="7" t="s">
        <v>84</v>
      </c>
      <c r="G2622" s="7">
        <v>95000</v>
      </c>
      <c r="H2622" s="7">
        <f t="shared" si="770"/>
        <v>89385.5</v>
      </c>
      <c r="I2622" s="7">
        <f t="shared" si="771"/>
        <v>2726.5</v>
      </c>
      <c r="J2622" s="7">
        <f t="shared" si="772"/>
        <v>6744.9999999999991</v>
      </c>
      <c r="K2622" s="7">
        <f t="shared" si="773"/>
        <v>686.4</v>
      </c>
      <c r="L2622" s="7">
        <f t="shared" si="774"/>
        <v>2888</v>
      </c>
      <c r="M2622" s="7">
        <f t="shared" si="775"/>
        <v>6735.5</v>
      </c>
      <c r="N2622" s="7">
        <v>0</v>
      </c>
      <c r="O2622" s="7">
        <f t="shared" si="776"/>
        <v>19781.400000000001</v>
      </c>
      <c r="P2622" s="7">
        <v>25</v>
      </c>
      <c r="Q2622" s="7">
        <v>11802.09</v>
      </c>
      <c r="R2622" s="7">
        <v>840.01</v>
      </c>
      <c r="S2622" s="7">
        <v>1270</v>
      </c>
      <c r="T2622" s="7">
        <v>100</v>
      </c>
      <c r="U2622" s="7">
        <f t="shared" si="777"/>
        <v>10929.312291666667</v>
      </c>
      <c r="V2622" s="7">
        <f t="shared" si="779"/>
        <v>24966.412291666667</v>
      </c>
      <c r="W2622" s="7">
        <f t="shared" si="768"/>
        <v>5614.5</v>
      </c>
      <c r="X2622" s="7">
        <f t="shared" si="769"/>
        <v>13480.5</v>
      </c>
      <c r="Y2622" s="7">
        <f t="shared" si="778"/>
        <v>64419.087708333333</v>
      </c>
      <c r="Z2622" s="7" t="s">
        <v>644</v>
      </c>
      <c r="AA2622" s="7">
        <v>2022</v>
      </c>
      <c r="AB2622" s="7">
        <v>0</v>
      </c>
    </row>
    <row r="2623" spans="1:28" x14ac:dyDescent="0.25">
      <c r="A2623" s="7">
        <v>12</v>
      </c>
      <c r="B2623" s="7" t="s">
        <v>120</v>
      </c>
      <c r="C2623" s="7" t="s">
        <v>102</v>
      </c>
      <c r="D2623" s="7" t="s">
        <v>17</v>
      </c>
      <c r="E2623" s="7" t="s">
        <v>67</v>
      </c>
      <c r="F2623" s="7" t="s">
        <v>84</v>
      </c>
      <c r="G2623" s="7">
        <v>95000</v>
      </c>
      <c r="H2623" s="7">
        <f t="shared" si="770"/>
        <v>86685.26</v>
      </c>
      <c r="I2623" s="7">
        <f t="shared" si="771"/>
        <v>2726.5</v>
      </c>
      <c r="J2623" s="7">
        <f t="shared" si="772"/>
        <v>6744.9999999999991</v>
      </c>
      <c r="K2623" s="7">
        <f t="shared" si="773"/>
        <v>686.4</v>
      </c>
      <c r="L2623" s="7">
        <f t="shared" si="774"/>
        <v>2888</v>
      </c>
      <c r="M2623" s="7">
        <f t="shared" si="775"/>
        <v>6735.5</v>
      </c>
      <c r="N2623" s="7">
        <f>1350.12*2</f>
        <v>2700.24</v>
      </c>
      <c r="O2623" s="7">
        <f t="shared" si="776"/>
        <v>22481.64</v>
      </c>
      <c r="P2623" s="7">
        <v>25</v>
      </c>
      <c r="Q2623" s="7">
        <v>6978</v>
      </c>
      <c r="R2623" s="7">
        <v>700.01</v>
      </c>
      <c r="S2623" s="7">
        <v>1905</v>
      </c>
      <c r="T2623" s="7">
        <v>100</v>
      </c>
      <c r="U2623" s="7">
        <f t="shared" si="777"/>
        <v>10254.252291666664</v>
      </c>
      <c r="V2623" s="7">
        <f t="shared" si="779"/>
        <v>19962.262291666666</v>
      </c>
      <c r="W2623" s="7">
        <f t="shared" si="768"/>
        <v>8314.74</v>
      </c>
      <c r="X2623" s="7">
        <f t="shared" si="769"/>
        <v>13480.5</v>
      </c>
      <c r="Y2623" s="7">
        <f t="shared" si="778"/>
        <v>66722.997708333336</v>
      </c>
      <c r="Z2623" s="7" t="s">
        <v>644</v>
      </c>
      <c r="AA2623" s="7">
        <v>2022</v>
      </c>
      <c r="AB2623" s="7">
        <v>0</v>
      </c>
    </row>
    <row r="2624" spans="1:28" x14ac:dyDescent="0.25">
      <c r="A2624" s="7">
        <v>13</v>
      </c>
      <c r="B2624" s="7" t="s">
        <v>121</v>
      </c>
      <c r="C2624" s="7" t="s">
        <v>102</v>
      </c>
      <c r="D2624" s="7" t="s">
        <v>21</v>
      </c>
      <c r="E2624" s="7" t="s">
        <v>48</v>
      </c>
      <c r="F2624" s="7" t="s">
        <v>84</v>
      </c>
      <c r="G2624" s="7">
        <v>120000</v>
      </c>
      <c r="H2624" s="7">
        <f t="shared" si="770"/>
        <v>111557.88</v>
      </c>
      <c r="I2624" s="7">
        <f t="shared" si="771"/>
        <v>3444</v>
      </c>
      <c r="J2624" s="7">
        <f t="shared" si="772"/>
        <v>8520</v>
      </c>
      <c r="K2624" s="7">
        <f t="shared" si="773"/>
        <v>686.4</v>
      </c>
      <c r="L2624" s="7">
        <f t="shared" si="774"/>
        <v>3648</v>
      </c>
      <c r="M2624" s="7">
        <f t="shared" si="775"/>
        <v>8508</v>
      </c>
      <c r="N2624" s="7">
        <v>1350.12</v>
      </c>
      <c r="O2624" s="7">
        <f t="shared" si="776"/>
        <v>26156.52</v>
      </c>
      <c r="P2624" s="7">
        <v>25</v>
      </c>
      <c r="Q2624" s="7">
        <v>8487.86</v>
      </c>
      <c r="R2624" s="7">
        <v>420.01</v>
      </c>
      <c r="S2624" s="7">
        <v>0</v>
      </c>
      <c r="T2624" s="7">
        <v>100</v>
      </c>
      <c r="U2624" s="7">
        <f t="shared" si="777"/>
        <v>16472.407291666666</v>
      </c>
      <c r="V2624" s="7">
        <f t="shared" si="779"/>
        <v>25505.277291666665</v>
      </c>
      <c r="W2624" s="7">
        <f t="shared" si="768"/>
        <v>8442.119999999999</v>
      </c>
      <c r="X2624" s="7">
        <f t="shared" si="769"/>
        <v>17028</v>
      </c>
      <c r="Y2624" s="7">
        <f t="shared" si="778"/>
        <v>86052.602708333332</v>
      </c>
      <c r="Z2624" s="7" t="s">
        <v>644</v>
      </c>
      <c r="AA2624" s="7">
        <v>2022</v>
      </c>
      <c r="AB2624" s="7">
        <v>0</v>
      </c>
    </row>
    <row r="2625" spans="1:28" x14ac:dyDescent="0.25">
      <c r="A2625" s="7">
        <v>14</v>
      </c>
      <c r="B2625" s="7" t="s">
        <v>122</v>
      </c>
      <c r="C2625" s="7" t="s">
        <v>102</v>
      </c>
      <c r="D2625" s="8" t="s">
        <v>4</v>
      </c>
      <c r="E2625" s="7" t="s">
        <v>209</v>
      </c>
      <c r="F2625" s="7" t="s">
        <v>84</v>
      </c>
      <c r="G2625" s="7">
        <v>93000</v>
      </c>
      <c r="H2625" s="7">
        <f t="shared" si="770"/>
        <v>86153.58</v>
      </c>
      <c r="I2625" s="7">
        <f t="shared" si="771"/>
        <v>2669.1</v>
      </c>
      <c r="J2625" s="7">
        <f t="shared" si="772"/>
        <v>6602.9999999999991</v>
      </c>
      <c r="K2625" s="7">
        <f t="shared" si="773"/>
        <v>686.4</v>
      </c>
      <c r="L2625" s="7">
        <f t="shared" si="774"/>
        <v>2827.2</v>
      </c>
      <c r="M2625" s="7">
        <f t="shared" si="775"/>
        <v>6593.7000000000007</v>
      </c>
      <c r="N2625" s="7">
        <v>1350.12</v>
      </c>
      <c r="O2625" s="7">
        <f t="shared" si="776"/>
        <v>20729.519999999997</v>
      </c>
      <c r="P2625" s="7">
        <v>25</v>
      </c>
      <c r="Q2625" s="7">
        <v>1000</v>
      </c>
      <c r="R2625" s="7">
        <v>910.01</v>
      </c>
      <c r="S2625" s="7">
        <v>0</v>
      </c>
      <c r="T2625" s="7">
        <v>100</v>
      </c>
      <c r="U2625" s="7">
        <f t="shared" si="777"/>
        <v>10121.332291666666</v>
      </c>
      <c r="V2625" s="7">
        <f t="shared" si="779"/>
        <v>12156.342291666666</v>
      </c>
      <c r="W2625" s="7">
        <f t="shared" si="768"/>
        <v>6846.4199999999992</v>
      </c>
      <c r="X2625" s="7">
        <f t="shared" si="769"/>
        <v>13196.7</v>
      </c>
      <c r="Y2625" s="7">
        <f t="shared" si="778"/>
        <v>73997.237708333327</v>
      </c>
      <c r="Z2625" s="7" t="s">
        <v>644</v>
      </c>
      <c r="AA2625" s="7">
        <v>2022</v>
      </c>
      <c r="AB2625" s="7">
        <v>0</v>
      </c>
    </row>
    <row r="2626" spans="1:28" x14ac:dyDescent="0.25">
      <c r="A2626" s="7">
        <v>15</v>
      </c>
      <c r="B2626" s="7" t="s">
        <v>123</v>
      </c>
      <c r="C2626" s="7" t="s">
        <v>102</v>
      </c>
      <c r="D2626" s="7" t="s">
        <v>10</v>
      </c>
      <c r="E2626" s="7" t="s">
        <v>39</v>
      </c>
      <c r="F2626" s="7" t="s">
        <v>84</v>
      </c>
      <c r="G2626" s="7">
        <v>65000</v>
      </c>
      <c r="H2626" s="7">
        <f t="shared" si="770"/>
        <v>61158.5</v>
      </c>
      <c r="I2626" s="7">
        <f t="shared" si="771"/>
        <v>1865.5</v>
      </c>
      <c r="J2626" s="7">
        <f t="shared" si="772"/>
        <v>4615</v>
      </c>
      <c r="K2626" s="7">
        <f t="shared" si="773"/>
        <v>686.4</v>
      </c>
      <c r="L2626" s="7">
        <f t="shared" si="774"/>
        <v>1976</v>
      </c>
      <c r="M2626" s="7">
        <f t="shared" si="775"/>
        <v>4608.5</v>
      </c>
      <c r="N2626" s="7">
        <v>0</v>
      </c>
      <c r="O2626" s="7">
        <f t="shared" si="776"/>
        <v>13751.4</v>
      </c>
      <c r="P2626" s="7">
        <v>25</v>
      </c>
      <c r="Q2626" s="7">
        <v>6000</v>
      </c>
      <c r="R2626" s="7">
        <v>210</v>
      </c>
      <c r="S2626" s="7">
        <v>0</v>
      </c>
      <c r="T2626" s="7">
        <v>100</v>
      </c>
      <c r="U2626" s="7">
        <f t="shared" si="777"/>
        <v>4427.5498333333335</v>
      </c>
      <c r="V2626" s="7">
        <f t="shared" si="779"/>
        <v>10762.549833333334</v>
      </c>
      <c r="W2626" s="7">
        <f t="shared" si="768"/>
        <v>3841.5</v>
      </c>
      <c r="X2626" s="7">
        <f t="shared" si="769"/>
        <v>9223.5</v>
      </c>
      <c r="Y2626" s="7">
        <f t="shared" si="778"/>
        <v>50395.950166666662</v>
      </c>
      <c r="Z2626" s="7" t="s">
        <v>644</v>
      </c>
      <c r="AA2626" s="7">
        <v>2022</v>
      </c>
      <c r="AB2626" s="7">
        <v>0</v>
      </c>
    </row>
    <row r="2627" spans="1:28" x14ac:dyDescent="0.25">
      <c r="A2627" s="7">
        <v>16</v>
      </c>
      <c r="B2627" s="7" t="s">
        <v>124</v>
      </c>
      <c r="C2627" s="7" t="s">
        <v>103</v>
      </c>
      <c r="D2627" s="7" t="s">
        <v>10</v>
      </c>
      <c r="E2627" s="7" t="s">
        <v>74</v>
      </c>
      <c r="F2627" s="7" t="s">
        <v>84</v>
      </c>
      <c r="G2627" s="7">
        <v>36000</v>
      </c>
      <c r="H2627" s="7">
        <f t="shared" si="770"/>
        <v>33872.400000000001</v>
      </c>
      <c r="I2627" s="7">
        <f t="shared" si="771"/>
        <v>1033.2</v>
      </c>
      <c r="J2627" s="7">
        <f t="shared" si="772"/>
        <v>2555.9999999999995</v>
      </c>
      <c r="K2627" s="7">
        <f t="shared" si="773"/>
        <v>396.00000000000006</v>
      </c>
      <c r="L2627" s="7">
        <f t="shared" si="774"/>
        <v>1094.4000000000001</v>
      </c>
      <c r="M2627" s="7">
        <f t="shared" si="775"/>
        <v>2552.4</v>
      </c>
      <c r="N2627" s="7">
        <v>0</v>
      </c>
      <c r="O2627" s="7">
        <f t="shared" si="776"/>
        <v>7632</v>
      </c>
      <c r="P2627" s="7">
        <v>25</v>
      </c>
      <c r="Q2627" s="7">
        <v>0</v>
      </c>
      <c r="R2627" s="7">
        <v>980.01</v>
      </c>
      <c r="S2627" s="7">
        <v>0</v>
      </c>
      <c r="T2627" s="7">
        <v>100</v>
      </c>
      <c r="U2627" s="7">
        <f t="shared" si="777"/>
        <v>0</v>
      </c>
      <c r="V2627" s="7">
        <f t="shared" si="779"/>
        <v>1105.01</v>
      </c>
      <c r="W2627" s="7">
        <f t="shared" si="768"/>
        <v>2127.6000000000004</v>
      </c>
      <c r="X2627" s="7">
        <f t="shared" si="769"/>
        <v>5108.3999999999996</v>
      </c>
      <c r="Y2627" s="7">
        <f t="shared" si="778"/>
        <v>32767.39</v>
      </c>
      <c r="Z2627" s="7" t="s">
        <v>644</v>
      </c>
      <c r="AA2627" s="7">
        <v>2022</v>
      </c>
      <c r="AB2627" s="7">
        <v>0</v>
      </c>
    </row>
    <row r="2628" spans="1:28" x14ac:dyDescent="0.25">
      <c r="A2628" s="7">
        <v>17</v>
      </c>
      <c r="B2628" s="7" t="s">
        <v>125</v>
      </c>
      <c r="C2628" s="7" t="s">
        <v>102</v>
      </c>
      <c r="D2628" s="7" t="s">
        <v>94</v>
      </c>
      <c r="E2628" s="7" t="s">
        <v>65</v>
      </c>
      <c r="F2628" s="7" t="s">
        <v>85</v>
      </c>
      <c r="G2628" s="7">
        <v>50000</v>
      </c>
      <c r="H2628" s="7">
        <f t="shared" si="770"/>
        <v>45694.879999999997</v>
      </c>
      <c r="I2628" s="7">
        <f t="shared" si="771"/>
        <v>1435</v>
      </c>
      <c r="J2628" s="7">
        <f t="shared" si="772"/>
        <v>3549.9999999999995</v>
      </c>
      <c r="K2628" s="7">
        <f t="shared" si="773"/>
        <v>550</v>
      </c>
      <c r="L2628" s="7">
        <f t="shared" si="774"/>
        <v>1520</v>
      </c>
      <c r="M2628" s="7">
        <f t="shared" si="775"/>
        <v>3545.0000000000005</v>
      </c>
      <c r="N2628" s="7">
        <v>1350.12</v>
      </c>
      <c r="O2628" s="7">
        <f t="shared" si="776"/>
        <v>11950.119999999999</v>
      </c>
      <c r="P2628" s="7">
        <v>25</v>
      </c>
      <c r="Q2628" s="7">
        <v>1000</v>
      </c>
      <c r="R2628" s="7">
        <v>0</v>
      </c>
      <c r="S2628" s="7">
        <v>1220</v>
      </c>
      <c r="T2628" s="7">
        <v>100</v>
      </c>
      <c r="U2628" s="7">
        <f t="shared" si="777"/>
        <v>1651.4818749999993</v>
      </c>
      <c r="V2628" s="7">
        <f t="shared" si="779"/>
        <v>3996.4818749999995</v>
      </c>
      <c r="W2628" s="7">
        <f t="shared" si="768"/>
        <v>4305.12</v>
      </c>
      <c r="X2628" s="7">
        <f t="shared" si="769"/>
        <v>7095</v>
      </c>
      <c r="Y2628" s="7">
        <f t="shared" si="778"/>
        <v>41698.398125</v>
      </c>
      <c r="Z2628" s="7" t="s">
        <v>644</v>
      </c>
      <c r="AA2628" s="7">
        <v>2022</v>
      </c>
      <c r="AB2628" s="7">
        <v>0</v>
      </c>
    </row>
    <row r="2629" spans="1:28" x14ac:dyDescent="0.25">
      <c r="A2629" s="7">
        <v>18</v>
      </c>
      <c r="B2629" s="7" t="s">
        <v>126</v>
      </c>
      <c r="C2629" s="7" t="s">
        <v>103</v>
      </c>
      <c r="D2629" s="7" t="s">
        <v>94</v>
      </c>
      <c r="E2629" s="7" t="s">
        <v>58</v>
      </c>
      <c r="F2629" s="7" t="s">
        <v>84</v>
      </c>
      <c r="G2629" s="7">
        <v>42000</v>
      </c>
      <c r="H2629" s="7">
        <f t="shared" si="770"/>
        <v>39517.800000000003</v>
      </c>
      <c r="I2629" s="7">
        <f t="shared" si="771"/>
        <v>1205.4000000000001</v>
      </c>
      <c r="J2629" s="7">
        <f t="shared" si="772"/>
        <v>2981.9999999999995</v>
      </c>
      <c r="K2629" s="7">
        <f t="shared" si="773"/>
        <v>462.00000000000006</v>
      </c>
      <c r="L2629" s="7">
        <f t="shared" si="774"/>
        <v>1276.8</v>
      </c>
      <c r="M2629" s="7">
        <f t="shared" si="775"/>
        <v>2977.8</v>
      </c>
      <c r="N2629" s="7">
        <v>0</v>
      </c>
      <c r="O2629" s="7">
        <f t="shared" si="776"/>
        <v>8904</v>
      </c>
      <c r="P2629" s="7">
        <v>25</v>
      </c>
      <c r="Q2629" s="7">
        <v>2996.21</v>
      </c>
      <c r="R2629" s="7">
        <v>0</v>
      </c>
      <c r="S2629" s="7">
        <v>1008</v>
      </c>
      <c r="T2629" s="7">
        <v>100</v>
      </c>
      <c r="U2629" s="7">
        <f t="shared" si="777"/>
        <v>724.91987500000039</v>
      </c>
      <c r="V2629" s="7">
        <f t="shared" si="779"/>
        <v>4854.1298750000005</v>
      </c>
      <c r="W2629" s="7">
        <f t="shared" si="768"/>
        <v>2482.1999999999998</v>
      </c>
      <c r="X2629" s="7">
        <f t="shared" si="769"/>
        <v>5959.7999999999993</v>
      </c>
      <c r="Y2629" s="7">
        <f t="shared" si="778"/>
        <v>34663.670124999997</v>
      </c>
      <c r="Z2629" s="7" t="s">
        <v>644</v>
      </c>
      <c r="AA2629" s="7">
        <v>2022</v>
      </c>
      <c r="AB2629" s="7">
        <v>0</v>
      </c>
    </row>
    <row r="2630" spans="1:28" x14ac:dyDescent="0.25">
      <c r="A2630" s="7">
        <v>19</v>
      </c>
      <c r="B2630" s="7" t="s">
        <v>127</v>
      </c>
      <c r="C2630" s="7" t="s">
        <v>103</v>
      </c>
      <c r="D2630" s="8" t="s">
        <v>18</v>
      </c>
      <c r="E2630" s="7" t="s">
        <v>55</v>
      </c>
      <c r="F2630" s="7" t="s">
        <v>84</v>
      </c>
      <c r="G2630" s="7">
        <v>83000</v>
      </c>
      <c r="H2630" s="7">
        <f t="shared" si="770"/>
        <v>76744.58</v>
      </c>
      <c r="I2630" s="7">
        <f t="shared" si="771"/>
        <v>2382.1</v>
      </c>
      <c r="J2630" s="7">
        <f t="shared" si="772"/>
        <v>5892.9999999999991</v>
      </c>
      <c r="K2630" s="7">
        <f t="shared" si="773"/>
        <v>686.4</v>
      </c>
      <c r="L2630" s="7">
        <f t="shared" si="774"/>
        <v>2523.1999999999998</v>
      </c>
      <c r="M2630" s="7">
        <f t="shared" si="775"/>
        <v>5884.7000000000007</v>
      </c>
      <c r="N2630" s="7">
        <v>1350.12</v>
      </c>
      <c r="O2630" s="7">
        <f t="shared" si="776"/>
        <v>18719.519999999997</v>
      </c>
      <c r="P2630" s="7">
        <v>25</v>
      </c>
      <c r="Q2630" s="7">
        <v>16476.740000000002</v>
      </c>
      <c r="R2630" s="7">
        <v>840.01</v>
      </c>
      <c r="S2630" s="7">
        <v>0</v>
      </c>
      <c r="T2630" s="7">
        <v>100</v>
      </c>
      <c r="U2630" s="7">
        <f t="shared" si="777"/>
        <v>7769.0822916666657</v>
      </c>
      <c r="V2630" s="7">
        <f t="shared" si="779"/>
        <v>25210.832291666666</v>
      </c>
      <c r="W2630" s="7">
        <f t="shared" si="768"/>
        <v>6255.4199999999992</v>
      </c>
      <c r="X2630" s="7">
        <f t="shared" si="769"/>
        <v>11777.7</v>
      </c>
      <c r="Y2630" s="7">
        <f t="shared" si="778"/>
        <v>51533.747708333336</v>
      </c>
      <c r="Z2630" s="7" t="s">
        <v>644</v>
      </c>
      <c r="AA2630" s="7">
        <v>2022</v>
      </c>
      <c r="AB2630" s="7">
        <v>0</v>
      </c>
    </row>
    <row r="2631" spans="1:28" x14ac:dyDescent="0.25">
      <c r="A2631" s="7">
        <v>20</v>
      </c>
      <c r="B2631" s="7" t="s">
        <v>128</v>
      </c>
      <c r="C2631" s="7" t="s">
        <v>102</v>
      </c>
      <c r="D2631" s="8" t="s">
        <v>12</v>
      </c>
      <c r="E2631" s="7" t="s">
        <v>35</v>
      </c>
      <c r="F2631" s="7" t="s">
        <v>84</v>
      </c>
      <c r="G2631" s="7">
        <v>85000</v>
      </c>
      <c r="H2631" s="7">
        <f t="shared" si="770"/>
        <v>77276.259999999995</v>
      </c>
      <c r="I2631" s="7">
        <f t="shared" si="771"/>
        <v>2439.5</v>
      </c>
      <c r="J2631" s="7">
        <f t="shared" si="772"/>
        <v>6034.9999999999991</v>
      </c>
      <c r="K2631" s="7">
        <f t="shared" si="773"/>
        <v>686.4</v>
      </c>
      <c r="L2631" s="7">
        <f t="shared" si="774"/>
        <v>2584</v>
      </c>
      <c r="M2631" s="7">
        <f t="shared" si="775"/>
        <v>6026.5</v>
      </c>
      <c r="N2631" s="7">
        <f>+N2630*2</f>
        <v>2700.24</v>
      </c>
      <c r="O2631" s="7">
        <f t="shared" si="776"/>
        <v>20471.64</v>
      </c>
      <c r="P2631" s="7">
        <v>25</v>
      </c>
      <c r="Q2631" s="7">
        <v>0</v>
      </c>
      <c r="R2631" s="7">
        <v>0</v>
      </c>
      <c r="S2631" s="7">
        <v>0</v>
      </c>
      <c r="T2631" s="7">
        <v>100</v>
      </c>
      <c r="U2631" s="7">
        <f t="shared" si="777"/>
        <v>7902.002291666664</v>
      </c>
      <c r="V2631" s="7">
        <f t="shared" si="779"/>
        <v>8027.002291666664</v>
      </c>
      <c r="W2631" s="7">
        <f t="shared" si="768"/>
        <v>7723.74</v>
      </c>
      <c r="X2631" s="7">
        <f t="shared" si="769"/>
        <v>12061.5</v>
      </c>
      <c r="Y2631" s="7">
        <f t="shared" si="778"/>
        <v>69249.257708333331</v>
      </c>
      <c r="Z2631" s="7" t="s">
        <v>644</v>
      </c>
      <c r="AA2631" s="7">
        <v>2021</v>
      </c>
      <c r="AB2631" s="7">
        <v>0</v>
      </c>
    </row>
    <row r="2632" spans="1:28" x14ac:dyDescent="0.25">
      <c r="A2632" s="7">
        <v>21</v>
      </c>
      <c r="B2632" s="7" t="s">
        <v>114</v>
      </c>
      <c r="C2632" s="7" t="s">
        <v>102</v>
      </c>
      <c r="D2632" s="7" t="s">
        <v>8</v>
      </c>
      <c r="E2632" s="7" t="s">
        <v>64</v>
      </c>
      <c r="F2632" s="7" t="s">
        <v>84</v>
      </c>
      <c r="G2632" s="7">
        <v>60000</v>
      </c>
      <c r="H2632" s="7">
        <f>+G2632-(I2632+L2632+N2632)</f>
        <v>56454</v>
      </c>
      <c r="I2632" s="7">
        <f>IF(G2632&lt;=312000,G2632*2.87%,8954.4)</f>
        <v>1722</v>
      </c>
      <c r="J2632" s="7">
        <f>IF(G2632&lt;=312000,G2632*7.1%,22152)</f>
        <v>4260</v>
      </c>
      <c r="K2632" s="7">
        <f>IF(G2632&lt;=62400,G2632*1.1%,686.4)</f>
        <v>660.00000000000011</v>
      </c>
      <c r="L2632" s="7">
        <f>IF(G2632&lt;=156000,G2632*3.04%,4742.4)</f>
        <v>1824</v>
      </c>
      <c r="M2632" s="7">
        <f>IF(G2632&lt;=156000,G2632*7.09%,11060.4)</f>
        <v>4254</v>
      </c>
      <c r="N2632" s="7">
        <v>0</v>
      </c>
      <c r="O2632" s="7">
        <f>+I2632+J2632+K2632+L2632+M2632+N2632</f>
        <v>12720</v>
      </c>
      <c r="P2632" s="7">
        <v>25</v>
      </c>
      <c r="Q2632" s="7">
        <v>21600.77</v>
      </c>
      <c r="R2632" s="7">
        <v>0</v>
      </c>
      <c r="S2632" s="7">
        <v>1220</v>
      </c>
      <c r="T2632" s="7">
        <v>100</v>
      </c>
      <c r="U2632" s="7">
        <f>IF((H2632*12)&gt;867123.01,(79776+(((H2632*12)-867123.01)*0.25))/12,IF((H2632*12)&gt;624329.01,(31216+(((H2632*12)-624329.01)*0.2))/12,IF((H2632*12)&gt;416220.01,(((H2632*12)-416220.01)*0.15)/12,0)))</f>
        <v>3486.6498333333329</v>
      </c>
      <c r="V2632" s="7">
        <f>P2632+Q2632+R2632+S2632+T2632+U2632</f>
        <v>26432.419833333333</v>
      </c>
      <c r="W2632" s="7">
        <f>+I2632+L2632+N2632</f>
        <v>3546</v>
      </c>
      <c r="X2632" s="7">
        <f>+J2632+M2632</f>
        <v>8514</v>
      </c>
      <c r="Y2632" s="7">
        <f>+G2632-(V2632+W2632)</f>
        <v>30021.580166666667</v>
      </c>
      <c r="Z2632" s="7" t="s">
        <v>644</v>
      </c>
      <c r="AA2632" s="7">
        <v>2021</v>
      </c>
      <c r="AB2632" s="7">
        <v>0</v>
      </c>
    </row>
    <row r="2633" spans="1:28" x14ac:dyDescent="0.25">
      <c r="A2633" s="7">
        <v>22</v>
      </c>
      <c r="B2633" s="7" t="s">
        <v>129</v>
      </c>
      <c r="C2633" s="7" t="s">
        <v>102</v>
      </c>
      <c r="D2633" s="7" t="s">
        <v>16</v>
      </c>
      <c r="E2633" s="7" t="s">
        <v>79</v>
      </c>
      <c r="F2633" s="7" t="s">
        <v>84</v>
      </c>
      <c r="G2633" s="7">
        <v>54000</v>
      </c>
      <c r="H2633" s="7">
        <f t="shared" si="770"/>
        <v>50808.6</v>
      </c>
      <c r="I2633" s="7">
        <f t="shared" si="771"/>
        <v>1549.8</v>
      </c>
      <c r="J2633" s="7">
        <f t="shared" si="772"/>
        <v>3833.9999999999995</v>
      </c>
      <c r="K2633" s="7">
        <f t="shared" si="773"/>
        <v>594.00000000000011</v>
      </c>
      <c r="L2633" s="7">
        <f t="shared" si="774"/>
        <v>1641.6</v>
      </c>
      <c r="M2633" s="7">
        <f t="shared" si="775"/>
        <v>3828.6000000000004</v>
      </c>
      <c r="N2633" s="7">
        <v>0</v>
      </c>
      <c r="O2633" s="7">
        <f t="shared" si="776"/>
        <v>11448</v>
      </c>
      <c r="P2633" s="7">
        <v>25</v>
      </c>
      <c r="Q2633" s="7">
        <v>500</v>
      </c>
      <c r="R2633" s="7">
        <v>980.1</v>
      </c>
      <c r="S2633" s="7">
        <v>0</v>
      </c>
      <c r="T2633" s="7">
        <v>100</v>
      </c>
      <c r="U2633" s="7">
        <f t="shared" si="777"/>
        <v>2418.539874999999</v>
      </c>
      <c r="V2633" s="7">
        <f t="shared" si="779"/>
        <v>4023.6398749999989</v>
      </c>
      <c r="W2633" s="7">
        <f t="shared" si="768"/>
        <v>3191.3999999999996</v>
      </c>
      <c r="X2633" s="7">
        <f t="shared" si="769"/>
        <v>7662.6</v>
      </c>
      <c r="Y2633" s="7">
        <f t="shared" si="778"/>
        <v>46784.960124999998</v>
      </c>
      <c r="Z2633" s="7" t="s">
        <v>644</v>
      </c>
      <c r="AA2633" s="7">
        <v>2021</v>
      </c>
      <c r="AB2633" s="7">
        <v>0</v>
      </c>
    </row>
    <row r="2634" spans="1:28" x14ac:dyDescent="0.25">
      <c r="A2634" s="7">
        <v>23</v>
      </c>
      <c r="B2634" s="7" t="s">
        <v>130</v>
      </c>
      <c r="C2634" s="7" t="s">
        <v>102</v>
      </c>
      <c r="D2634" s="7" t="s">
        <v>16</v>
      </c>
      <c r="E2634" s="7" t="s">
        <v>61</v>
      </c>
      <c r="F2634" s="7" t="s">
        <v>84</v>
      </c>
      <c r="G2634" s="7">
        <v>65000</v>
      </c>
      <c r="H2634" s="7">
        <f t="shared" si="770"/>
        <v>57108.14</v>
      </c>
      <c r="I2634" s="7">
        <f t="shared" si="771"/>
        <v>1865.5</v>
      </c>
      <c r="J2634" s="7">
        <f t="shared" si="772"/>
        <v>4615</v>
      </c>
      <c r="K2634" s="7">
        <f t="shared" si="773"/>
        <v>686.4</v>
      </c>
      <c r="L2634" s="7">
        <f t="shared" si="774"/>
        <v>1976</v>
      </c>
      <c r="M2634" s="7">
        <f t="shared" si="775"/>
        <v>4608.5</v>
      </c>
      <c r="N2634" s="7">
        <f>1350.12*3</f>
        <v>4050.3599999999997</v>
      </c>
      <c r="O2634" s="7">
        <f t="shared" si="776"/>
        <v>17801.759999999998</v>
      </c>
      <c r="P2634" s="7">
        <v>25</v>
      </c>
      <c r="Q2634" s="7">
        <v>1200</v>
      </c>
      <c r="R2634" s="7">
        <v>350</v>
      </c>
      <c r="S2634" s="7">
        <v>0</v>
      </c>
      <c r="T2634" s="7">
        <v>100</v>
      </c>
      <c r="U2634" s="7">
        <f t="shared" si="777"/>
        <v>3617.477833333332</v>
      </c>
      <c r="V2634" s="7">
        <f t="shared" si="779"/>
        <v>5292.4778333333325</v>
      </c>
      <c r="W2634" s="7">
        <f t="shared" si="768"/>
        <v>7891.86</v>
      </c>
      <c r="X2634" s="7">
        <f t="shared" si="769"/>
        <v>9223.5</v>
      </c>
      <c r="Y2634" s="7">
        <f t="shared" si="778"/>
        <v>51815.662166666669</v>
      </c>
      <c r="Z2634" s="7" t="s">
        <v>644</v>
      </c>
      <c r="AA2634" s="7">
        <v>2021</v>
      </c>
      <c r="AB2634" s="7">
        <v>0</v>
      </c>
    </row>
    <row r="2635" spans="1:28" x14ac:dyDescent="0.25">
      <c r="A2635" s="7">
        <v>24</v>
      </c>
      <c r="B2635" s="7" t="s">
        <v>131</v>
      </c>
      <c r="C2635" s="7" t="s">
        <v>102</v>
      </c>
      <c r="D2635" s="7" t="s">
        <v>6</v>
      </c>
      <c r="E2635" s="7" t="s">
        <v>108</v>
      </c>
      <c r="F2635" s="7" t="s">
        <v>84</v>
      </c>
      <c r="G2635" s="7">
        <v>70000</v>
      </c>
      <c r="H2635" s="7">
        <f t="shared" si="770"/>
        <v>57762.28</v>
      </c>
      <c r="I2635" s="7">
        <f t="shared" si="771"/>
        <v>2009</v>
      </c>
      <c r="J2635" s="7">
        <f t="shared" si="772"/>
        <v>4970</v>
      </c>
      <c r="K2635" s="7">
        <f t="shared" si="773"/>
        <v>686.4</v>
      </c>
      <c r="L2635" s="7">
        <f t="shared" si="774"/>
        <v>2128</v>
      </c>
      <c r="M2635" s="7">
        <f t="shared" si="775"/>
        <v>4963</v>
      </c>
      <c r="N2635" s="7">
        <f>+N2634*2</f>
        <v>8100.7199999999993</v>
      </c>
      <c r="O2635" s="7">
        <f t="shared" si="776"/>
        <v>22857.119999999999</v>
      </c>
      <c r="P2635" s="7">
        <v>25</v>
      </c>
      <c r="Q2635" s="7">
        <v>0</v>
      </c>
      <c r="R2635" s="7">
        <v>420</v>
      </c>
      <c r="S2635" s="7">
        <v>4250</v>
      </c>
      <c r="T2635" s="7">
        <v>100</v>
      </c>
      <c r="U2635" s="7">
        <f t="shared" si="777"/>
        <v>3748.3058333333333</v>
      </c>
      <c r="V2635" s="7">
        <f t="shared" si="779"/>
        <v>8543.3058333333338</v>
      </c>
      <c r="W2635" s="7">
        <f t="shared" si="768"/>
        <v>12237.72</v>
      </c>
      <c r="X2635" s="7">
        <f t="shared" si="769"/>
        <v>9933</v>
      </c>
      <c r="Y2635" s="7">
        <f t="shared" si="778"/>
        <v>49218.974166666667</v>
      </c>
      <c r="Z2635" s="7" t="s">
        <v>644</v>
      </c>
      <c r="AA2635" s="7">
        <v>2021</v>
      </c>
      <c r="AB2635" s="7">
        <v>0</v>
      </c>
    </row>
    <row r="2636" spans="1:28" x14ac:dyDescent="0.25">
      <c r="A2636" s="7">
        <v>25</v>
      </c>
      <c r="B2636" s="7" t="s">
        <v>132</v>
      </c>
      <c r="C2636" s="7" t="s">
        <v>102</v>
      </c>
      <c r="D2636" s="8" t="s">
        <v>4</v>
      </c>
      <c r="E2636" s="7" t="s">
        <v>24</v>
      </c>
      <c r="F2636" s="7" t="s">
        <v>84</v>
      </c>
      <c r="G2636" s="7">
        <v>45000</v>
      </c>
      <c r="H2636" s="7">
        <f t="shared" si="770"/>
        <v>39640.26</v>
      </c>
      <c r="I2636" s="7">
        <f t="shared" si="771"/>
        <v>1291.5</v>
      </c>
      <c r="J2636" s="7">
        <f t="shared" si="772"/>
        <v>3194.9999999999995</v>
      </c>
      <c r="K2636" s="7">
        <f t="shared" si="773"/>
        <v>495.00000000000006</v>
      </c>
      <c r="L2636" s="7">
        <f t="shared" si="774"/>
        <v>1368</v>
      </c>
      <c r="M2636" s="7">
        <f t="shared" si="775"/>
        <v>3190.5</v>
      </c>
      <c r="N2636" s="7">
        <f>1350.12*2</f>
        <v>2700.24</v>
      </c>
      <c r="O2636" s="7">
        <f t="shared" si="776"/>
        <v>12240.24</v>
      </c>
      <c r="P2636" s="7">
        <v>25</v>
      </c>
      <c r="Q2636" s="7">
        <v>7487.3</v>
      </c>
      <c r="R2636" s="7">
        <v>630.01</v>
      </c>
      <c r="S2636" s="7">
        <v>0</v>
      </c>
      <c r="T2636" s="7">
        <v>100</v>
      </c>
      <c r="U2636" s="7">
        <f t="shared" si="777"/>
        <v>743.28887499999973</v>
      </c>
      <c r="V2636" s="7">
        <f t="shared" si="779"/>
        <v>8985.5988750000015</v>
      </c>
      <c r="W2636" s="7">
        <f t="shared" si="768"/>
        <v>5359.74</v>
      </c>
      <c r="X2636" s="7">
        <f>+J2636++K2636+M2636</f>
        <v>6880.5</v>
      </c>
      <c r="Y2636" s="7">
        <f t="shared" si="778"/>
        <v>30654.661124999999</v>
      </c>
      <c r="Z2636" s="7" t="s">
        <v>644</v>
      </c>
      <c r="AA2636" s="7">
        <v>2021</v>
      </c>
      <c r="AB2636" s="7">
        <v>0</v>
      </c>
    </row>
    <row r="2637" spans="1:28" x14ac:dyDescent="0.25">
      <c r="A2637" s="7">
        <v>26</v>
      </c>
      <c r="B2637" s="7" t="s">
        <v>133</v>
      </c>
      <c r="C2637" s="7" t="s">
        <v>103</v>
      </c>
      <c r="D2637" s="8" t="s">
        <v>5</v>
      </c>
      <c r="E2637" s="7" t="s">
        <v>25</v>
      </c>
      <c r="F2637" s="7" t="s">
        <v>84</v>
      </c>
      <c r="G2637" s="7">
        <v>80000</v>
      </c>
      <c r="H2637" s="7">
        <f t="shared" si="770"/>
        <v>75272</v>
      </c>
      <c r="I2637" s="7">
        <f t="shared" si="771"/>
        <v>2296</v>
      </c>
      <c r="J2637" s="7">
        <f t="shared" si="772"/>
        <v>5679.9999999999991</v>
      </c>
      <c r="K2637" s="7">
        <f t="shared" si="773"/>
        <v>686.4</v>
      </c>
      <c r="L2637" s="7">
        <f t="shared" si="774"/>
        <v>2432</v>
      </c>
      <c r="M2637" s="7">
        <f t="shared" si="775"/>
        <v>5672</v>
      </c>
      <c r="N2637" s="7">
        <v>0</v>
      </c>
      <c r="O2637" s="7">
        <f t="shared" si="776"/>
        <v>16766.400000000001</v>
      </c>
      <c r="P2637" s="7">
        <v>25</v>
      </c>
      <c r="Q2637" s="7">
        <v>200</v>
      </c>
      <c r="R2637" s="7">
        <v>70</v>
      </c>
      <c r="S2637" s="7">
        <v>0</v>
      </c>
      <c r="T2637" s="7">
        <v>100</v>
      </c>
      <c r="U2637" s="7">
        <f t="shared" si="777"/>
        <v>7400.9372916666662</v>
      </c>
      <c r="V2637" s="7">
        <f t="shared" si="779"/>
        <v>7795.9372916666662</v>
      </c>
      <c r="W2637" s="7">
        <f t="shared" si="768"/>
        <v>4728</v>
      </c>
      <c r="X2637" s="7">
        <f t="shared" ref="X2637:X2700" si="780">+J2637+M2637</f>
        <v>11352</v>
      </c>
      <c r="Y2637" s="7">
        <f t="shared" si="778"/>
        <v>67476.062708333338</v>
      </c>
      <c r="Z2637" s="7" t="s">
        <v>644</v>
      </c>
      <c r="AA2637" s="7">
        <v>2021</v>
      </c>
      <c r="AB2637" s="7">
        <v>0</v>
      </c>
    </row>
    <row r="2638" spans="1:28" x14ac:dyDescent="0.25">
      <c r="A2638" s="7">
        <v>27</v>
      </c>
      <c r="B2638" s="7" t="s">
        <v>134</v>
      </c>
      <c r="C2638" s="7" t="s">
        <v>102</v>
      </c>
      <c r="D2638" s="7" t="s">
        <v>16</v>
      </c>
      <c r="E2638" s="7" t="s">
        <v>45</v>
      </c>
      <c r="F2638" s="7" t="s">
        <v>84</v>
      </c>
      <c r="G2638" s="7">
        <v>44000</v>
      </c>
      <c r="H2638" s="7">
        <f t="shared" si="770"/>
        <v>40049.480000000003</v>
      </c>
      <c r="I2638" s="7">
        <f t="shared" si="771"/>
        <v>1262.8</v>
      </c>
      <c r="J2638" s="7">
        <f t="shared" si="772"/>
        <v>3123.9999999999995</v>
      </c>
      <c r="K2638" s="7">
        <f t="shared" si="773"/>
        <v>484.00000000000006</v>
      </c>
      <c r="L2638" s="7">
        <f t="shared" si="774"/>
        <v>1337.6</v>
      </c>
      <c r="M2638" s="7">
        <f t="shared" si="775"/>
        <v>3119.6000000000004</v>
      </c>
      <c r="N2638" s="7">
        <v>1350.12</v>
      </c>
      <c r="O2638" s="7">
        <f t="shared" si="776"/>
        <v>10678.119999999999</v>
      </c>
      <c r="P2638" s="7">
        <v>25</v>
      </c>
      <c r="Q2638" s="7">
        <v>0</v>
      </c>
      <c r="R2638" s="7">
        <v>630.01</v>
      </c>
      <c r="S2638" s="7">
        <v>0</v>
      </c>
      <c r="T2638" s="7">
        <v>100</v>
      </c>
      <c r="U2638" s="7">
        <f t="shared" si="777"/>
        <v>804.671875</v>
      </c>
      <c r="V2638" s="7">
        <f t="shared" si="779"/>
        <v>1559.681875</v>
      </c>
      <c r="W2638" s="7">
        <f t="shared" si="768"/>
        <v>3950.5199999999995</v>
      </c>
      <c r="X2638" s="7">
        <f t="shared" si="780"/>
        <v>6243.6</v>
      </c>
      <c r="Y2638" s="7">
        <f t="shared" si="778"/>
        <v>38489.798125000001</v>
      </c>
      <c r="Z2638" s="7" t="s">
        <v>644</v>
      </c>
      <c r="AA2638" s="7">
        <v>2021</v>
      </c>
      <c r="AB2638" s="7">
        <v>0</v>
      </c>
    </row>
    <row r="2639" spans="1:28" x14ac:dyDescent="0.25">
      <c r="A2639" s="7">
        <v>28</v>
      </c>
      <c r="B2639" s="7" t="s">
        <v>136</v>
      </c>
      <c r="C2639" s="7" t="s">
        <v>103</v>
      </c>
      <c r="D2639" s="7" t="s">
        <v>17</v>
      </c>
      <c r="E2639" s="7" t="s">
        <v>107</v>
      </c>
      <c r="F2639" s="7" t="s">
        <v>99</v>
      </c>
      <c r="G2639" s="7">
        <v>150000</v>
      </c>
      <c r="H2639" s="7">
        <f t="shared" si="770"/>
        <v>141135</v>
      </c>
      <c r="I2639" s="7">
        <f t="shared" si="771"/>
        <v>4305</v>
      </c>
      <c r="J2639" s="7">
        <f t="shared" si="772"/>
        <v>10649.999999999998</v>
      </c>
      <c r="K2639" s="7">
        <f t="shared" si="773"/>
        <v>686.4</v>
      </c>
      <c r="L2639" s="7">
        <f t="shared" si="774"/>
        <v>4560</v>
      </c>
      <c r="M2639" s="7">
        <f t="shared" si="775"/>
        <v>10635</v>
      </c>
      <c r="N2639" s="7">
        <v>0</v>
      </c>
      <c r="O2639" s="7">
        <f t="shared" si="776"/>
        <v>30836.399999999998</v>
      </c>
      <c r="P2639" s="7">
        <v>25</v>
      </c>
      <c r="Q2639" s="7">
        <v>0</v>
      </c>
      <c r="R2639" s="7">
        <v>0</v>
      </c>
      <c r="S2639" s="7">
        <v>0</v>
      </c>
      <c r="T2639" s="7">
        <v>100</v>
      </c>
      <c r="U2639" s="7">
        <f t="shared" si="777"/>
        <v>23866.687291666665</v>
      </c>
      <c r="V2639" s="7">
        <f t="shared" si="779"/>
        <v>23991.687291666665</v>
      </c>
      <c r="W2639" s="7">
        <f t="shared" si="768"/>
        <v>8865</v>
      </c>
      <c r="X2639" s="7">
        <f t="shared" si="780"/>
        <v>21285</v>
      </c>
      <c r="Y2639" s="7">
        <f t="shared" si="778"/>
        <v>117143.31270833334</v>
      </c>
      <c r="Z2639" s="7" t="s">
        <v>644</v>
      </c>
      <c r="AA2639" s="7">
        <v>2021</v>
      </c>
      <c r="AB2639" s="7">
        <v>0</v>
      </c>
    </row>
    <row r="2640" spans="1:28" x14ac:dyDescent="0.25">
      <c r="A2640" s="7">
        <v>29</v>
      </c>
      <c r="B2640" s="7" t="s">
        <v>137</v>
      </c>
      <c r="C2640" s="7" t="s">
        <v>102</v>
      </c>
      <c r="D2640" s="7" t="s">
        <v>22</v>
      </c>
      <c r="E2640" s="7" t="s">
        <v>31</v>
      </c>
      <c r="F2640" s="7" t="s">
        <v>99</v>
      </c>
      <c r="G2640" s="7">
        <v>145000</v>
      </c>
      <c r="H2640" s="7">
        <f t="shared" si="770"/>
        <v>135080.38</v>
      </c>
      <c r="I2640" s="7">
        <f t="shared" si="771"/>
        <v>4161.5</v>
      </c>
      <c r="J2640" s="7">
        <f t="shared" si="772"/>
        <v>10294.999999999998</v>
      </c>
      <c r="K2640" s="7">
        <f t="shared" si="773"/>
        <v>686.4</v>
      </c>
      <c r="L2640" s="7">
        <f t="shared" si="774"/>
        <v>4408</v>
      </c>
      <c r="M2640" s="7">
        <f t="shared" si="775"/>
        <v>10280.5</v>
      </c>
      <c r="N2640" s="7">
        <v>1350.12</v>
      </c>
      <c r="O2640" s="7">
        <f t="shared" si="776"/>
        <v>31181.519999999997</v>
      </c>
      <c r="P2640" s="7">
        <v>25</v>
      </c>
      <c r="Q2640" s="7">
        <v>1000</v>
      </c>
      <c r="R2640" s="7">
        <v>980.01</v>
      </c>
      <c r="S2640" s="7">
        <v>0</v>
      </c>
      <c r="T2640" s="7">
        <v>100</v>
      </c>
      <c r="U2640" s="7">
        <f t="shared" si="777"/>
        <v>22353.032291666666</v>
      </c>
      <c r="V2640" s="7">
        <f t="shared" si="779"/>
        <v>24458.042291666665</v>
      </c>
      <c r="W2640" s="7">
        <f t="shared" si="768"/>
        <v>9919.619999999999</v>
      </c>
      <c r="X2640" s="7">
        <f t="shared" si="780"/>
        <v>20575.5</v>
      </c>
      <c r="Y2640" s="7">
        <f t="shared" si="778"/>
        <v>110622.33770833333</v>
      </c>
      <c r="Z2640" s="7" t="s">
        <v>644</v>
      </c>
      <c r="AA2640" s="7">
        <v>2021</v>
      </c>
      <c r="AB2640" s="7">
        <v>0</v>
      </c>
    </row>
    <row r="2641" spans="1:28" x14ac:dyDescent="0.25">
      <c r="A2641" s="7">
        <v>30</v>
      </c>
      <c r="B2641" s="7" t="s">
        <v>138</v>
      </c>
      <c r="C2641" s="7" t="s">
        <v>102</v>
      </c>
      <c r="D2641" s="7" t="s">
        <v>16</v>
      </c>
      <c r="E2641" s="7" t="s">
        <v>31</v>
      </c>
      <c r="F2641" s="7" t="s">
        <v>99</v>
      </c>
      <c r="G2641" s="7">
        <v>90000</v>
      </c>
      <c r="H2641" s="7">
        <f t="shared" si="770"/>
        <v>84681</v>
      </c>
      <c r="I2641" s="7">
        <f t="shared" si="771"/>
        <v>2583</v>
      </c>
      <c r="J2641" s="7">
        <f t="shared" si="772"/>
        <v>6389.9999999999991</v>
      </c>
      <c r="K2641" s="7">
        <f t="shared" si="773"/>
        <v>686.4</v>
      </c>
      <c r="L2641" s="7">
        <f t="shared" si="774"/>
        <v>2736</v>
      </c>
      <c r="M2641" s="7">
        <f t="shared" si="775"/>
        <v>6381</v>
      </c>
      <c r="N2641" s="7">
        <v>0</v>
      </c>
      <c r="O2641" s="7">
        <f t="shared" si="776"/>
        <v>18776.400000000001</v>
      </c>
      <c r="P2641" s="7">
        <v>25</v>
      </c>
      <c r="Q2641" s="7">
        <v>0</v>
      </c>
      <c r="R2641" s="7">
        <v>0</v>
      </c>
      <c r="S2641" s="7">
        <v>0</v>
      </c>
      <c r="T2641" s="7">
        <v>100</v>
      </c>
      <c r="U2641" s="7">
        <f t="shared" si="777"/>
        <v>9753.1872916666671</v>
      </c>
      <c r="V2641" s="7">
        <f t="shared" si="779"/>
        <v>9878.1872916666671</v>
      </c>
      <c r="W2641" s="7">
        <f t="shared" si="768"/>
        <v>5319</v>
      </c>
      <c r="X2641" s="7">
        <f t="shared" si="780"/>
        <v>12771</v>
      </c>
      <c r="Y2641" s="7">
        <f t="shared" si="778"/>
        <v>74802.812708333338</v>
      </c>
      <c r="Z2641" s="7" t="s">
        <v>644</v>
      </c>
      <c r="AA2641" s="7">
        <v>2021</v>
      </c>
      <c r="AB2641" s="7">
        <v>0</v>
      </c>
    </row>
    <row r="2642" spans="1:28" x14ac:dyDescent="0.25">
      <c r="A2642" s="7">
        <v>31</v>
      </c>
      <c r="B2642" s="7" t="s">
        <v>139</v>
      </c>
      <c r="C2642" s="7" t="s">
        <v>102</v>
      </c>
      <c r="D2642" s="7" t="s">
        <v>23</v>
      </c>
      <c r="E2642" s="7" t="s">
        <v>82</v>
      </c>
      <c r="F2642" s="7" t="s">
        <v>99</v>
      </c>
      <c r="G2642" s="7">
        <v>150000</v>
      </c>
      <c r="H2642" s="7">
        <f t="shared" si="770"/>
        <v>141135</v>
      </c>
      <c r="I2642" s="7">
        <f t="shared" si="771"/>
        <v>4305</v>
      </c>
      <c r="J2642" s="7">
        <f t="shared" si="772"/>
        <v>10649.999999999998</v>
      </c>
      <c r="K2642" s="7">
        <f t="shared" si="773"/>
        <v>686.4</v>
      </c>
      <c r="L2642" s="7">
        <f t="shared" si="774"/>
        <v>4560</v>
      </c>
      <c r="M2642" s="7">
        <f t="shared" si="775"/>
        <v>10635</v>
      </c>
      <c r="N2642" s="7">
        <v>0</v>
      </c>
      <c r="O2642" s="7">
        <f t="shared" si="776"/>
        <v>30836.399999999998</v>
      </c>
      <c r="P2642" s="7">
        <v>25</v>
      </c>
      <c r="Q2642" s="7">
        <v>0</v>
      </c>
      <c r="R2642" s="7">
        <v>0</v>
      </c>
      <c r="S2642" s="7">
        <v>2125</v>
      </c>
      <c r="T2642" s="7">
        <v>100</v>
      </c>
      <c r="U2642" s="7">
        <f t="shared" si="777"/>
        <v>23866.687291666665</v>
      </c>
      <c r="V2642" s="7">
        <f t="shared" si="779"/>
        <v>26116.687291666665</v>
      </c>
      <c r="W2642" s="7">
        <f t="shared" si="768"/>
        <v>8865</v>
      </c>
      <c r="X2642" s="7">
        <f t="shared" si="780"/>
        <v>21285</v>
      </c>
      <c r="Y2642" s="7">
        <f t="shared" si="778"/>
        <v>115018.31270833334</v>
      </c>
      <c r="Z2642" s="7" t="s">
        <v>644</v>
      </c>
      <c r="AA2642" s="7">
        <v>2021</v>
      </c>
      <c r="AB2642" s="7">
        <v>0</v>
      </c>
    </row>
    <row r="2643" spans="1:28" x14ac:dyDescent="0.25">
      <c r="A2643" s="7">
        <v>32</v>
      </c>
      <c r="B2643" s="7" t="s">
        <v>140</v>
      </c>
      <c r="C2643" s="7" t="s">
        <v>102</v>
      </c>
      <c r="D2643" s="7" t="s">
        <v>8</v>
      </c>
      <c r="E2643" s="7" t="s">
        <v>29</v>
      </c>
      <c r="F2643" s="7" t="s">
        <v>99</v>
      </c>
      <c r="G2643" s="7">
        <v>130000</v>
      </c>
      <c r="H2643" s="7">
        <f t="shared" si="770"/>
        <v>122317</v>
      </c>
      <c r="I2643" s="7">
        <f t="shared" si="771"/>
        <v>3731</v>
      </c>
      <c r="J2643" s="7">
        <f t="shared" si="772"/>
        <v>9230</v>
      </c>
      <c r="K2643" s="7">
        <f t="shared" si="773"/>
        <v>686.4</v>
      </c>
      <c r="L2643" s="7">
        <f t="shared" si="774"/>
        <v>3952</v>
      </c>
      <c r="M2643" s="7">
        <f t="shared" si="775"/>
        <v>9217</v>
      </c>
      <c r="N2643" s="7">
        <v>0</v>
      </c>
      <c r="O2643" s="7">
        <f t="shared" si="776"/>
        <v>26816.400000000001</v>
      </c>
      <c r="P2643" s="7">
        <v>25</v>
      </c>
      <c r="Q2643" s="7">
        <v>0</v>
      </c>
      <c r="R2643" s="7">
        <v>0</v>
      </c>
      <c r="S2643" s="7">
        <v>0</v>
      </c>
      <c r="T2643" s="7">
        <v>100</v>
      </c>
      <c r="U2643" s="7">
        <f t="shared" si="777"/>
        <v>19162.187291666665</v>
      </c>
      <c r="V2643" s="7">
        <f t="shared" si="779"/>
        <v>19287.187291666665</v>
      </c>
      <c r="W2643" s="7">
        <f t="shared" si="768"/>
        <v>7683</v>
      </c>
      <c r="X2643" s="7">
        <f t="shared" si="780"/>
        <v>18447</v>
      </c>
      <c r="Y2643" s="7">
        <f t="shared" si="778"/>
        <v>103029.81270833334</v>
      </c>
      <c r="Z2643" s="7" t="s">
        <v>644</v>
      </c>
      <c r="AA2643" s="7">
        <v>2021</v>
      </c>
      <c r="AB2643" s="7">
        <v>0</v>
      </c>
    </row>
    <row r="2644" spans="1:28" x14ac:dyDescent="0.25">
      <c r="A2644" s="7">
        <v>33</v>
      </c>
      <c r="B2644" s="7" t="s">
        <v>141</v>
      </c>
      <c r="C2644" s="7" t="s">
        <v>102</v>
      </c>
      <c r="D2644" s="7" t="s">
        <v>8</v>
      </c>
      <c r="E2644" s="7" t="s">
        <v>63</v>
      </c>
      <c r="F2644" s="7" t="s">
        <v>99</v>
      </c>
      <c r="G2644" s="7">
        <v>130000</v>
      </c>
      <c r="H2644" s="7">
        <f t="shared" si="770"/>
        <v>122317</v>
      </c>
      <c r="I2644" s="7">
        <f t="shared" si="771"/>
        <v>3731</v>
      </c>
      <c r="J2644" s="7">
        <f t="shared" si="772"/>
        <v>9230</v>
      </c>
      <c r="K2644" s="7">
        <f t="shared" si="773"/>
        <v>686.4</v>
      </c>
      <c r="L2644" s="7">
        <f t="shared" si="774"/>
        <v>3952</v>
      </c>
      <c r="M2644" s="7">
        <f t="shared" si="775"/>
        <v>9217</v>
      </c>
      <c r="N2644" s="7">
        <v>0</v>
      </c>
      <c r="O2644" s="7">
        <f t="shared" si="776"/>
        <v>26816.400000000001</v>
      </c>
      <c r="P2644" s="7">
        <v>25</v>
      </c>
      <c r="Q2644" s="7">
        <v>0</v>
      </c>
      <c r="R2644" s="7">
        <v>0</v>
      </c>
      <c r="S2644" s="7">
        <v>0</v>
      </c>
      <c r="T2644" s="7">
        <v>100</v>
      </c>
      <c r="U2644" s="7">
        <f t="shared" si="777"/>
        <v>19162.187291666665</v>
      </c>
      <c r="V2644" s="7">
        <f t="shared" si="779"/>
        <v>19287.187291666665</v>
      </c>
      <c r="W2644" s="7">
        <f t="shared" si="768"/>
        <v>7683</v>
      </c>
      <c r="X2644" s="7">
        <f t="shared" si="780"/>
        <v>18447</v>
      </c>
      <c r="Y2644" s="7">
        <f t="shared" si="778"/>
        <v>103029.81270833334</v>
      </c>
      <c r="Z2644" s="7" t="s">
        <v>644</v>
      </c>
      <c r="AA2644" s="7">
        <v>2021</v>
      </c>
      <c r="AB2644" s="7">
        <v>0</v>
      </c>
    </row>
    <row r="2645" spans="1:28" x14ac:dyDescent="0.25">
      <c r="A2645" s="7">
        <v>34</v>
      </c>
      <c r="B2645" s="7" t="s">
        <v>142</v>
      </c>
      <c r="C2645" s="7" t="s">
        <v>102</v>
      </c>
      <c r="D2645" s="7" t="s">
        <v>7</v>
      </c>
      <c r="E2645" s="7" t="s">
        <v>47</v>
      </c>
      <c r="F2645" s="7" t="s">
        <v>99</v>
      </c>
      <c r="G2645" s="7">
        <v>145000</v>
      </c>
      <c r="H2645" s="7">
        <f t="shared" si="770"/>
        <v>136430.5</v>
      </c>
      <c r="I2645" s="7">
        <f t="shared" si="771"/>
        <v>4161.5</v>
      </c>
      <c r="J2645" s="7">
        <f t="shared" si="772"/>
        <v>10294.999999999998</v>
      </c>
      <c r="K2645" s="7">
        <f t="shared" si="773"/>
        <v>686.4</v>
      </c>
      <c r="L2645" s="7">
        <f t="shared" si="774"/>
        <v>4408</v>
      </c>
      <c r="M2645" s="7">
        <f t="shared" si="775"/>
        <v>10280.5</v>
      </c>
      <c r="N2645" s="7">
        <v>0</v>
      </c>
      <c r="O2645" s="7">
        <f t="shared" si="776"/>
        <v>29831.399999999998</v>
      </c>
      <c r="P2645" s="7">
        <v>25</v>
      </c>
      <c r="Q2645" s="7">
        <v>0</v>
      </c>
      <c r="R2645" s="7">
        <v>0</v>
      </c>
      <c r="S2645" s="7">
        <v>0</v>
      </c>
      <c r="T2645" s="7">
        <v>100</v>
      </c>
      <c r="U2645" s="7">
        <f t="shared" si="777"/>
        <v>22690.562291666665</v>
      </c>
      <c r="V2645" s="7">
        <f t="shared" si="779"/>
        <v>22815.562291666665</v>
      </c>
      <c r="W2645" s="7">
        <f t="shared" si="768"/>
        <v>8569.5</v>
      </c>
      <c r="X2645" s="7">
        <f t="shared" si="780"/>
        <v>20575.5</v>
      </c>
      <c r="Y2645" s="7">
        <f t="shared" si="778"/>
        <v>113614.93770833334</v>
      </c>
      <c r="Z2645" s="7" t="s">
        <v>644</v>
      </c>
      <c r="AA2645" s="7">
        <v>2021</v>
      </c>
      <c r="AB2645" s="7">
        <v>0</v>
      </c>
    </row>
    <row r="2646" spans="1:28" x14ac:dyDescent="0.25">
      <c r="A2646" s="7">
        <v>35</v>
      </c>
      <c r="B2646" s="7" t="s">
        <v>143</v>
      </c>
      <c r="C2646" s="7" t="s">
        <v>102</v>
      </c>
      <c r="D2646" s="7" t="s">
        <v>7</v>
      </c>
      <c r="E2646" s="7" t="s">
        <v>49</v>
      </c>
      <c r="F2646" s="7" t="s">
        <v>99</v>
      </c>
      <c r="G2646" s="7">
        <v>150000</v>
      </c>
      <c r="H2646" s="7">
        <f t="shared" si="770"/>
        <v>141135</v>
      </c>
      <c r="I2646" s="7">
        <f t="shared" si="771"/>
        <v>4305</v>
      </c>
      <c r="J2646" s="7">
        <f t="shared" si="772"/>
        <v>10649.999999999998</v>
      </c>
      <c r="K2646" s="7">
        <f t="shared" si="773"/>
        <v>686.4</v>
      </c>
      <c r="L2646" s="7">
        <f t="shared" si="774"/>
        <v>4560</v>
      </c>
      <c r="M2646" s="7">
        <f t="shared" si="775"/>
        <v>10635</v>
      </c>
      <c r="N2646" s="7">
        <v>0</v>
      </c>
      <c r="O2646" s="7">
        <f t="shared" si="776"/>
        <v>30836.399999999998</v>
      </c>
      <c r="P2646" s="7">
        <v>25</v>
      </c>
      <c r="Q2646" s="7">
        <v>0</v>
      </c>
      <c r="R2646" s="7">
        <v>0</v>
      </c>
      <c r="S2646" s="7">
        <v>0</v>
      </c>
      <c r="T2646" s="7">
        <v>100</v>
      </c>
      <c r="U2646" s="7">
        <f t="shared" si="777"/>
        <v>23866.687291666665</v>
      </c>
      <c r="V2646" s="7">
        <f t="shared" si="779"/>
        <v>23991.687291666665</v>
      </c>
      <c r="W2646" s="7">
        <f t="shared" si="768"/>
        <v>8865</v>
      </c>
      <c r="X2646" s="7">
        <f t="shared" si="780"/>
        <v>21285</v>
      </c>
      <c r="Y2646" s="7">
        <f t="shared" si="778"/>
        <v>117143.31270833334</v>
      </c>
      <c r="Z2646" s="7" t="s">
        <v>644</v>
      </c>
      <c r="AA2646" s="7">
        <v>2021</v>
      </c>
      <c r="AB2646" s="7">
        <v>0</v>
      </c>
    </row>
    <row r="2647" spans="1:28" x14ac:dyDescent="0.25">
      <c r="A2647" s="7">
        <v>36</v>
      </c>
      <c r="B2647" s="7" t="s">
        <v>144</v>
      </c>
      <c r="C2647" s="7" t="s">
        <v>103</v>
      </c>
      <c r="D2647" s="7" t="s">
        <v>10</v>
      </c>
      <c r="E2647" s="7" t="s">
        <v>40</v>
      </c>
      <c r="F2647" s="7" t="s">
        <v>85</v>
      </c>
      <c r="G2647" s="7">
        <v>45000</v>
      </c>
      <c r="H2647" s="7">
        <f t="shared" si="770"/>
        <v>40990.379999999997</v>
      </c>
      <c r="I2647" s="7">
        <f t="shared" si="771"/>
        <v>1291.5</v>
      </c>
      <c r="J2647" s="7">
        <f t="shared" si="772"/>
        <v>3194.9999999999995</v>
      </c>
      <c r="K2647" s="7">
        <f t="shared" si="773"/>
        <v>495.00000000000006</v>
      </c>
      <c r="L2647" s="7">
        <f t="shared" si="774"/>
        <v>1368</v>
      </c>
      <c r="M2647" s="7">
        <f t="shared" si="775"/>
        <v>3190.5</v>
      </c>
      <c r="N2647" s="7">
        <v>1350.12</v>
      </c>
      <c r="O2647" s="7">
        <f t="shared" si="776"/>
        <v>10890.119999999999</v>
      </c>
      <c r="P2647" s="7">
        <v>25</v>
      </c>
      <c r="Q2647" s="7">
        <v>500</v>
      </c>
      <c r="R2647" s="7">
        <v>980.01</v>
      </c>
      <c r="S2647" s="7">
        <v>0</v>
      </c>
      <c r="T2647" s="7">
        <v>100</v>
      </c>
      <c r="U2647" s="7">
        <f t="shared" si="777"/>
        <v>945.8068749999992</v>
      </c>
      <c r="V2647" s="7">
        <f t="shared" si="779"/>
        <v>2550.8168749999991</v>
      </c>
      <c r="W2647" s="7">
        <f t="shared" si="768"/>
        <v>4009.62</v>
      </c>
      <c r="X2647" s="7">
        <f t="shared" si="780"/>
        <v>6385.5</v>
      </c>
      <c r="Y2647" s="7">
        <f t="shared" si="778"/>
        <v>38439.563125000001</v>
      </c>
      <c r="Z2647" s="7" t="s">
        <v>644</v>
      </c>
      <c r="AA2647" s="7">
        <v>2021</v>
      </c>
      <c r="AB2647" s="7">
        <v>0</v>
      </c>
    </row>
    <row r="2648" spans="1:28" x14ac:dyDescent="0.25">
      <c r="A2648" s="7">
        <v>37</v>
      </c>
      <c r="B2648" s="7" t="s">
        <v>145</v>
      </c>
      <c r="C2648" s="7" t="s">
        <v>102</v>
      </c>
      <c r="D2648" s="8" t="s">
        <v>10</v>
      </c>
      <c r="E2648" s="7" t="s">
        <v>50</v>
      </c>
      <c r="F2648" s="7" t="s">
        <v>84</v>
      </c>
      <c r="G2648" s="7">
        <v>50000</v>
      </c>
      <c r="H2648" s="7">
        <f t="shared" si="770"/>
        <v>44344.76</v>
      </c>
      <c r="I2648" s="7">
        <f t="shared" si="771"/>
        <v>1435</v>
      </c>
      <c r="J2648" s="7">
        <f t="shared" si="772"/>
        <v>3549.9999999999995</v>
      </c>
      <c r="K2648" s="7">
        <f t="shared" si="773"/>
        <v>550</v>
      </c>
      <c r="L2648" s="7">
        <f t="shared" si="774"/>
        <v>1520</v>
      </c>
      <c r="M2648" s="7">
        <f t="shared" si="775"/>
        <v>3545.0000000000005</v>
      </c>
      <c r="N2648" s="7">
        <f>+N2668*2</f>
        <v>2700.24</v>
      </c>
      <c r="O2648" s="7">
        <f t="shared" si="776"/>
        <v>13300.24</v>
      </c>
      <c r="P2648" s="7">
        <v>25</v>
      </c>
      <c r="Q2648" s="7">
        <v>0</v>
      </c>
      <c r="R2648" s="7">
        <v>560.01</v>
      </c>
      <c r="S2648" s="7">
        <v>0</v>
      </c>
      <c r="T2648" s="7">
        <v>100</v>
      </c>
      <c r="U2648" s="7">
        <f t="shared" si="777"/>
        <v>1448.9638749999997</v>
      </c>
      <c r="V2648" s="7">
        <f t="shared" si="779"/>
        <v>2133.9738749999997</v>
      </c>
      <c r="W2648" s="7">
        <f t="shared" si="768"/>
        <v>5655.24</v>
      </c>
      <c r="X2648" s="7">
        <f t="shared" si="780"/>
        <v>7095</v>
      </c>
      <c r="Y2648" s="7">
        <f t="shared" si="778"/>
        <v>42210.786124999999</v>
      </c>
      <c r="Z2648" s="7" t="s">
        <v>644</v>
      </c>
      <c r="AA2648" s="7">
        <v>2021</v>
      </c>
      <c r="AB2648" s="7">
        <v>0</v>
      </c>
    </row>
    <row r="2649" spans="1:28" x14ac:dyDescent="0.25">
      <c r="A2649" s="7">
        <v>38</v>
      </c>
      <c r="B2649" s="7" t="s">
        <v>146</v>
      </c>
      <c r="C2649" s="7" t="s">
        <v>102</v>
      </c>
      <c r="D2649" s="7" t="s">
        <v>10</v>
      </c>
      <c r="E2649" s="7" t="s">
        <v>44</v>
      </c>
      <c r="F2649" s="7" t="s">
        <v>84</v>
      </c>
      <c r="G2649" s="7">
        <v>45000</v>
      </c>
      <c r="H2649" s="7">
        <f t="shared" si="770"/>
        <v>42340.5</v>
      </c>
      <c r="I2649" s="7">
        <f t="shared" si="771"/>
        <v>1291.5</v>
      </c>
      <c r="J2649" s="7">
        <f t="shared" si="772"/>
        <v>3194.9999999999995</v>
      </c>
      <c r="K2649" s="7">
        <f t="shared" si="773"/>
        <v>495.00000000000006</v>
      </c>
      <c r="L2649" s="7">
        <f t="shared" si="774"/>
        <v>1368</v>
      </c>
      <c r="M2649" s="7">
        <f t="shared" si="775"/>
        <v>3190.5</v>
      </c>
      <c r="N2649" s="7">
        <v>0</v>
      </c>
      <c r="O2649" s="7">
        <f t="shared" si="776"/>
        <v>9540</v>
      </c>
      <c r="P2649" s="7">
        <v>25</v>
      </c>
      <c r="Q2649" s="7">
        <v>0</v>
      </c>
      <c r="R2649" s="7">
        <v>910.01</v>
      </c>
      <c r="S2649" s="7">
        <v>0</v>
      </c>
      <c r="T2649" s="7">
        <v>100</v>
      </c>
      <c r="U2649" s="7">
        <f t="shared" si="777"/>
        <v>1148.3248749999998</v>
      </c>
      <c r="V2649" s="7">
        <f t="shared" si="779"/>
        <v>2183.3348749999996</v>
      </c>
      <c r="W2649" s="7">
        <f t="shared" si="768"/>
        <v>2659.5</v>
      </c>
      <c r="X2649" s="7">
        <f t="shared" si="780"/>
        <v>6385.5</v>
      </c>
      <c r="Y2649" s="7">
        <f t="shared" si="778"/>
        <v>40157.165125</v>
      </c>
      <c r="Z2649" s="7" t="s">
        <v>644</v>
      </c>
      <c r="AA2649" s="7">
        <v>2021</v>
      </c>
      <c r="AB2649" s="7">
        <v>0</v>
      </c>
    </row>
    <row r="2650" spans="1:28" x14ac:dyDescent="0.25">
      <c r="A2650" s="7">
        <v>39</v>
      </c>
      <c r="B2650" s="7" t="s">
        <v>147</v>
      </c>
      <c r="C2650" s="7" t="s">
        <v>102</v>
      </c>
      <c r="D2650" s="8" t="s">
        <v>10</v>
      </c>
      <c r="E2650" s="7" t="s">
        <v>44</v>
      </c>
      <c r="F2650" s="7" t="s">
        <v>84</v>
      </c>
      <c r="G2650" s="7">
        <v>45000</v>
      </c>
      <c r="H2650" s="7">
        <f t="shared" si="770"/>
        <v>42340.5</v>
      </c>
      <c r="I2650" s="7">
        <f t="shared" si="771"/>
        <v>1291.5</v>
      </c>
      <c r="J2650" s="7">
        <f t="shared" si="772"/>
        <v>3194.9999999999995</v>
      </c>
      <c r="K2650" s="7">
        <f t="shared" si="773"/>
        <v>495.00000000000006</v>
      </c>
      <c r="L2650" s="7">
        <f t="shared" si="774"/>
        <v>1368</v>
      </c>
      <c r="M2650" s="7">
        <f t="shared" si="775"/>
        <v>3190.5</v>
      </c>
      <c r="N2650" s="7">
        <v>0</v>
      </c>
      <c r="O2650" s="7">
        <f t="shared" si="776"/>
        <v>9540</v>
      </c>
      <c r="P2650" s="7">
        <v>25</v>
      </c>
      <c r="Q2650" s="7">
        <v>0</v>
      </c>
      <c r="R2650" s="7">
        <v>910.01</v>
      </c>
      <c r="S2650" s="7">
        <v>0</v>
      </c>
      <c r="T2650" s="7">
        <v>100</v>
      </c>
      <c r="U2650" s="7">
        <f t="shared" si="777"/>
        <v>1148.3248749999998</v>
      </c>
      <c r="V2650" s="7">
        <f t="shared" si="779"/>
        <v>2183.3348749999996</v>
      </c>
      <c r="W2650" s="7">
        <f t="shared" si="768"/>
        <v>2659.5</v>
      </c>
      <c r="X2650" s="7">
        <f t="shared" si="780"/>
        <v>6385.5</v>
      </c>
      <c r="Y2650" s="7">
        <f t="shared" si="778"/>
        <v>40157.165125</v>
      </c>
      <c r="Z2650" s="7" t="s">
        <v>644</v>
      </c>
      <c r="AA2650" s="7">
        <v>2021</v>
      </c>
      <c r="AB2650" s="7">
        <v>0</v>
      </c>
    </row>
    <row r="2651" spans="1:28" x14ac:dyDescent="0.25">
      <c r="A2651" s="7">
        <v>40</v>
      </c>
      <c r="B2651" s="7" t="s">
        <v>148</v>
      </c>
      <c r="C2651" s="7" t="s">
        <v>103</v>
      </c>
      <c r="D2651" s="7" t="s">
        <v>10</v>
      </c>
      <c r="E2651" s="7" t="s">
        <v>44</v>
      </c>
      <c r="F2651" s="7" t="s">
        <v>84</v>
      </c>
      <c r="G2651" s="7">
        <v>40000</v>
      </c>
      <c r="H2651" s="7">
        <f t="shared" si="770"/>
        <v>37636</v>
      </c>
      <c r="I2651" s="7">
        <f t="shared" si="771"/>
        <v>1148</v>
      </c>
      <c r="J2651" s="7">
        <f t="shared" si="772"/>
        <v>2839.9999999999995</v>
      </c>
      <c r="K2651" s="7">
        <f t="shared" si="773"/>
        <v>440.00000000000006</v>
      </c>
      <c r="L2651" s="7">
        <f t="shared" si="774"/>
        <v>1216</v>
      </c>
      <c r="M2651" s="7">
        <f t="shared" si="775"/>
        <v>2836</v>
      </c>
      <c r="N2651" s="7">
        <v>0</v>
      </c>
      <c r="O2651" s="7">
        <f t="shared" si="776"/>
        <v>8480</v>
      </c>
      <c r="P2651" s="7">
        <v>25</v>
      </c>
      <c r="Q2651" s="7">
        <v>200</v>
      </c>
      <c r="R2651" s="7">
        <v>980.01</v>
      </c>
      <c r="S2651" s="7">
        <v>0</v>
      </c>
      <c r="T2651" s="7">
        <v>100</v>
      </c>
      <c r="U2651" s="7">
        <f t="shared" si="777"/>
        <v>442.64987499999984</v>
      </c>
      <c r="V2651" s="7">
        <f t="shared" si="779"/>
        <v>1747.6598749999998</v>
      </c>
      <c r="W2651" s="7">
        <f t="shared" si="768"/>
        <v>2364</v>
      </c>
      <c r="X2651" s="7">
        <f t="shared" si="780"/>
        <v>5676</v>
      </c>
      <c r="Y2651" s="7">
        <f t="shared" si="778"/>
        <v>35888.340125000002</v>
      </c>
      <c r="Z2651" s="7" t="s">
        <v>644</v>
      </c>
      <c r="AA2651" s="7">
        <v>2021</v>
      </c>
      <c r="AB2651" s="7">
        <v>0</v>
      </c>
    </row>
    <row r="2652" spans="1:28" x14ac:dyDescent="0.25">
      <c r="A2652" s="7">
        <v>41</v>
      </c>
      <c r="B2652" s="7" t="s">
        <v>149</v>
      </c>
      <c r="C2652" s="7" t="s">
        <v>102</v>
      </c>
      <c r="D2652" s="7" t="s">
        <v>10</v>
      </c>
      <c r="E2652" s="7" t="s">
        <v>43</v>
      </c>
      <c r="F2652" s="7" t="s">
        <v>84</v>
      </c>
      <c r="G2652" s="7">
        <v>50000</v>
      </c>
      <c r="H2652" s="7">
        <f t="shared" si="770"/>
        <v>45694.879999999997</v>
      </c>
      <c r="I2652" s="7">
        <f t="shared" si="771"/>
        <v>1435</v>
      </c>
      <c r="J2652" s="7">
        <f t="shared" si="772"/>
        <v>3549.9999999999995</v>
      </c>
      <c r="K2652" s="7">
        <f t="shared" si="773"/>
        <v>550</v>
      </c>
      <c r="L2652" s="7">
        <f t="shared" si="774"/>
        <v>1520</v>
      </c>
      <c r="M2652" s="7">
        <f t="shared" si="775"/>
        <v>3545.0000000000005</v>
      </c>
      <c r="N2652" s="7">
        <v>1350.12</v>
      </c>
      <c r="O2652" s="7">
        <f t="shared" si="776"/>
        <v>11950.119999999999</v>
      </c>
      <c r="P2652" s="7">
        <v>25</v>
      </c>
      <c r="Q2652" s="7">
        <v>7246.58</v>
      </c>
      <c r="R2652" s="7">
        <v>910.01</v>
      </c>
      <c r="S2652" s="7">
        <v>0</v>
      </c>
      <c r="T2652" s="7">
        <v>100</v>
      </c>
      <c r="U2652" s="7">
        <f t="shared" si="777"/>
        <v>1651.4818749999993</v>
      </c>
      <c r="V2652" s="7">
        <f t="shared" si="779"/>
        <v>9933.0718749999996</v>
      </c>
      <c r="W2652" s="7">
        <f t="shared" si="768"/>
        <v>4305.12</v>
      </c>
      <c r="X2652" s="7">
        <f t="shared" si="780"/>
        <v>7095</v>
      </c>
      <c r="Y2652" s="7">
        <f t="shared" si="778"/>
        <v>35761.808124999996</v>
      </c>
      <c r="Z2652" s="7" t="s">
        <v>644</v>
      </c>
      <c r="AA2652" s="7">
        <v>2021</v>
      </c>
      <c r="AB2652" s="7">
        <v>0</v>
      </c>
    </row>
    <row r="2653" spans="1:28" x14ac:dyDescent="0.25">
      <c r="A2653" s="7">
        <v>42</v>
      </c>
      <c r="B2653" s="7" t="s">
        <v>150</v>
      </c>
      <c r="C2653" s="7" t="s">
        <v>102</v>
      </c>
      <c r="D2653" s="7" t="s">
        <v>16</v>
      </c>
      <c r="E2653" s="7" t="s">
        <v>95</v>
      </c>
      <c r="F2653" s="7" t="s">
        <v>84</v>
      </c>
      <c r="G2653" s="7">
        <v>32000</v>
      </c>
      <c r="H2653" s="7">
        <f t="shared" si="770"/>
        <v>30108.799999999999</v>
      </c>
      <c r="I2653" s="7">
        <f t="shared" si="771"/>
        <v>918.4</v>
      </c>
      <c r="J2653" s="7">
        <f t="shared" si="772"/>
        <v>2272</v>
      </c>
      <c r="K2653" s="7">
        <f t="shared" si="773"/>
        <v>352.00000000000006</v>
      </c>
      <c r="L2653" s="7">
        <f t="shared" si="774"/>
        <v>972.8</v>
      </c>
      <c r="M2653" s="7">
        <f t="shared" si="775"/>
        <v>2268.8000000000002</v>
      </c>
      <c r="N2653" s="7">
        <v>0</v>
      </c>
      <c r="O2653" s="7">
        <f t="shared" si="776"/>
        <v>6784</v>
      </c>
      <c r="P2653" s="7">
        <v>25</v>
      </c>
      <c r="Q2653" s="7">
        <v>0</v>
      </c>
      <c r="R2653" s="7">
        <v>0</v>
      </c>
      <c r="S2653" s="7">
        <v>336</v>
      </c>
      <c r="T2653" s="7">
        <v>100</v>
      </c>
      <c r="U2653" s="7">
        <f t="shared" si="777"/>
        <v>0</v>
      </c>
      <c r="V2653" s="7">
        <f t="shared" si="779"/>
        <v>461</v>
      </c>
      <c r="W2653" s="7">
        <f t="shared" si="768"/>
        <v>1891.1999999999998</v>
      </c>
      <c r="X2653" s="7">
        <f t="shared" si="780"/>
        <v>4540.8</v>
      </c>
      <c r="Y2653" s="7">
        <f t="shared" si="778"/>
        <v>29647.8</v>
      </c>
      <c r="Z2653" s="7" t="s">
        <v>644</v>
      </c>
      <c r="AA2653" s="7">
        <v>2021</v>
      </c>
      <c r="AB2653" s="7">
        <v>0</v>
      </c>
    </row>
    <row r="2654" spans="1:28" x14ac:dyDescent="0.25">
      <c r="A2654" s="7">
        <v>43</v>
      </c>
      <c r="B2654" s="7" t="s">
        <v>151</v>
      </c>
      <c r="C2654" s="7" t="s">
        <v>102</v>
      </c>
      <c r="D2654" s="8" t="s">
        <v>14</v>
      </c>
      <c r="E2654" s="7" t="s">
        <v>66</v>
      </c>
      <c r="F2654" s="7" t="s">
        <v>84</v>
      </c>
      <c r="G2654" s="7">
        <v>55000</v>
      </c>
      <c r="H2654" s="7">
        <f t="shared" si="770"/>
        <v>51749.5</v>
      </c>
      <c r="I2654" s="7">
        <f t="shared" si="771"/>
        <v>1578.5</v>
      </c>
      <c r="J2654" s="7">
        <f t="shared" si="772"/>
        <v>3904.9999999999995</v>
      </c>
      <c r="K2654" s="7">
        <f t="shared" si="773"/>
        <v>605.00000000000011</v>
      </c>
      <c r="L2654" s="7">
        <f t="shared" si="774"/>
        <v>1672</v>
      </c>
      <c r="M2654" s="7">
        <f t="shared" si="775"/>
        <v>3899.5000000000005</v>
      </c>
      <c r="N2654" s="7">
        <v>0</v>
      </c>
      <c r="O2654" s="7">
        <f t="shared" si="776"/>
        <v>11660</v>
      </c>
      <c r="P2654" s="7">
        <v>25</v>
      </c>
      <c r="Q2654" s="7">
        <v>0</v>
      </c>
      <c r="R2654" s="7">
        <v>0</v>
      </c>
      <c r="S2654" s="7">
        <v>0</v>
      </c>
      <c r="T2654" s="7">
        <v>100</v>
      </c>
      <c r="U2654" s="7">
        <f t="shared" si="777"/>
        <v>2559.6748749999997</v>
      </c>
      <c r="V2654" s="7">
        <f t="shared" si="779"/>
        <v>2684.6748749999997</v>
      </c>
      <c r="W2654" s="7">
        <f t="shared" si="768"/>
        <v>3250.5</v>
      </c>
      <c r="X2654" s="7">
        <f t="shared" si="780"/>
        <v>7804.5</v>
      </c>
      <c r="Y2654" s="7">
        <f t="shared" si="778"/>
        <v>49064.825125000003</v>
      </c>
      <c r="Z2654" s="7" t="s">
        <v>644</v>
      </c>
      <c r="AA2654" s="7">
        <v>2021</v>
      </c>
      <c r="AB2654" s="7">
        <v>0</v>
      </c>
    </row>
    <row r="2655" spans="1:28" x14ac:dyDescent="0.25">
      <c r="A2655" s="7">
        <v>44</v>
      </c>
      <c r="B2655" s="7" t="s">
        <v>152</v>
      </c>
      <c r="C2655" s="7" t="s">
        <v>103</v>
      </c>
      <c r="D2655" s="7" t="s">
        <v>94</v>
      </c>
      <c r="E2655" s="7" t="s">
        <v>70</v>
      </c>
      <c r="F2655" s="7" t="s">
        <v>84</v>
      </c>
      <c r="G2655" s="7">
        <v>50000</v>
      </c>
      <c r="H2655" s="7">
        <f t="shared" si="770"/>
        <v>47045</v>
      </c>
      <c r="I2655" s="7">
        <f t="shared" si="771"/>
        <v>1435</v>
      </c>
      <c r="J2655" s="7">
        <f t="shared" si="772"/>
        <v>3549.9999999999995</v>
      </c>
      <c r="K2655" s="7">
        <f t="shared" si="773"/>
        <v>550</v>
      </c>
      <c r="L2655" s="7">
        <f t="shared" si="774"/>
        <v>1520</v>
      </c>
      <c r="M2655" s="7">
        <f t="shared" si="775"/>
        <v>3545.0000000000005</v>
      </c>
      <c r="N2655" s="7">
        <v>0</v>
      </c>
      <c r="O2655" s="7">
        <f t="shared" si="776"/>
        <v>10600</v>
      </c>
      <c r="P2655" s="7">
        <v>25</v>
      </c>
      <c r="Q2655" s="7">
        <v>500</v>
      </c>
      <c r="R2655" s="7">
        <v>840.01</v>
      </c>
      <c r="S2655" s="7">
        <v>0</v>
      </c>
      <c r="T2655" s="7">
        <v>100</v>
      </c>
      <c r="U2655" s="7">
        <f t="shared" si="777"/>
        <v>1853.9998749999997</v>
      </c>
      <c r="V2655" s="7">
        <f t="shared" si="779"/>
        <v>3319.0098749999997</v>
      </c>
      <c r="W2655" s="7">
        <f t="shared" si="768"/>
        <v>2955</v>
      </c>
      <c r="X2655" s="7">
        <f t="shared" si="780"/>
        <v>7095</v>
      </c>
      <c r="Y2655" s="7">
        <f t="shared" si="778"/>
        <v>43725.990124999997</v>
      </c>
      <c r="Z2655" s="7" t="s">
        <v>644</v>
      </c>
      <c r="AA2655" s="7">
        <v>2021</v>
      </c>
      <c r="AB2655" s="7">
        <v>0</v>
      </c>
    </row>
    <row r="2656" spans="1:28" x14ac:dyDescent="0.25">
      <c r="A2656" s="7">
        <v>45</v>
      </c>
      <c r="B2656" s="7" t="s">
        <v>153</v>
      </c>
      <c r="C2656" s="7" t="s">
        <v>102</v>
      </c>
      <c r="D2656" s="8" t="s">
        <v>17</v>
      </c>
      <c r="E2656" s="7" t="s">
        <v>76</v>
      </c>
      <c r="F2656" s="7" t="s">
        <v>84</v>
      </c>
      <c r="G2656" s="7">
        <v>50000</v>
      </c>
      <c r="H2656" s="7">
        <f t="shared" si="770"/>
        <v>47045</v>
      </c>
      <c r="I2656" s="7">
        <f t="shared" si="771"/>
        <v>1435</v>
      </c>
      <c r="J2656" s="7">
        <f t="shared" si="772"/>
        <v>3549.9999999999995</v>
      </c>
      <c r="K2656" s="7">
        <f t="shared" si="773"/>
        <v>550</v>
      </c>
      <c r="L2656" s="7">
        <f t="shared" si="774"/>
        <v>1520</v>
      </c>
      <c r="M2656" s="7">
        <f t="shared" si="775"/>
        <v>3545.0000000000005</v>
      </c>
      <c r="N2656" s="7">
        <v>0</v>
      </c>
      <c r="O2656" s="7">
        <f t="shared" si="776"/>
        <v>10600</v>
      </c>
      <c r="P2656" s="7">
        <v>25</v>
      </c>
      <c r="Q2656" s="7">
        <v>2467.5300000000002</v>
      </c>
      <c r="R2656" s="7">
        <v>980.01</v>
      </c>
      <c r="S2656" s="7">
        <v>0</v>
      </c>
      <c r="T2656" s="7">
        <v>100</v>
      </c>
      <c r="U2656" s="7">
        <f t="shared" si="777"/>
        <v>1853.9998749999997</v>
      </c>
      <c r="V2656" s="7">
        <f t="shared" si="779"/>
        <v>5426.5398749999995</v>
      </c>
      <c r="W2656" s="7">
        <f t="shared" si="768"/>
        <v>2955</v>
      </c>
      <c r="X2656" s="7">
        <f t="shared" si="780"/>
        <v>7095</v>
      </c>
      <c r="Y2656" s="7">
        <f t="shared" si="778"/>
        <v>41618.460124999998</v>
      </c>
      <c r="Z2656" s="7" t="s">
        <v>644</v>
      </c>
      <c r="AA2656" s="7">
        <v>2021</v>
      </c>
      <c r="AB2656" s="7">
        <v>0</v>
      </c>
    </row>
    <row r="2657" spans="1:28" x14ac:dyDescent="0.25">
      <c r="A2657" s="7">
        <v>46</v>
      </c>
      <c r="B2657" s="7" t="s">
        <v>154</v>
      </c>
      <c r="C2657" s="7" t="s">
        <v>103</v>
      </c>
      <c r="D2657" s="7" t="s">
        <v>6</v>
      </c>
      <c r="E2657" s="7" t="s">
        <v>83</v>
      </c>
      <c r="F2657" s="7" t="s">
        <v>84</v>
      </c>
      <c r="G2657" s="7">
        <v>33875</v>
      </c>
      <c r="H2657" s="7">
        <f t="shared" si="770"/>
        <v>31872.987499999999</v>
      </c>
      <c r="I2657" s="7">
        <f t="shared" si="771"/>
        <v>972.21249999999998</v>
      </c>
      <c r="J2657" s="7">
        <f t="shared" si="772"/>
        <v>2405.125</v>
      </c>
      <c r="K2657" s="7">
        <f t="shared" si="773"/>
        <v>372.62500000000006</v>
      </c>
      <c r="L2657" s="7">
        <f t="shared" si="774"/>
        <v>1029.8</v>
      </c>
      <c r="M2657" s="7">
        <f t="shared" si="775"/>
        <v>2401.7375000000002</v>
      </c>
      <c r="N2657" s="7">
        <v>0</v>
      </c>
      <c r="O2657" s="7">
        <f t="shared" si="776"/>
        <v>7181.5</v>
      </c>
      <c r="P2657" s="7">
        <v>25</v>
      </c>
      <c r="Q2657" s="7">
        <v>0</v>
      </c>
      <c r="R2657" s="7">
        <v>0</v>
      </c>
      <c r="S2657" s="7">
        <v>0</v>
      </c>
      <c r="T2657" s="7">
        <v>100</v>
      </c>
      <c r="U2657" s="7">
        <f t="shared" si="777"/>
        <v>0</v>
      </c>
      <c r="V2657" s="7">
        <f t="shared" si="779"/>
        <v>125</v>
      </c>
      <c r="W2657" s="7">
        <f t="shared" si="768"/>
        <v>2002.0124999999998</v>
      </c>
      <c r="X2657" s="7">
        <f t="shared" si="780"/>
        <v>4806.8625000000002</v>
      </c>
      <c r="Y2657" s="7">
        <f t="shared" si="778"/>
        <v>31747.987499999999</v>
      </c>
      <c r="Z2657" s="7" t="s">
        <v>644</v>
      </c>
      <c r="AA2657" s="7">
        <v>2021</v>
      </c>
      <c r="AB2657" s="7">
        <v>0</v>
      </c>
    </row>
    <row r="2658" spans="1:28" x14ac:dyDescent="0.25">
      <c r="A2658" s="7">
        <v>47</v>
      </c>
      <c r="B2658" s="7" t="s">
        <v>155</v>
      </c>
      <c r="C2658" s="7" t="s">
        <v>103</v>
      </c>
      <c r="D2658" s="8" t="s">
        <v>14</v>
      </c>
      <c r="E2658" s="7" t="s">
        <v>72</v>
      </c>
      <c r="F2658" s="7" t="s">
        <v>84</v>
      </c>
      <c r="G2658" s="7">
        <v>40000</v>
      </c>
      <c r="H2658" s="7">
        <f t="shared" si="770"/>
        <v>37636</v>
      </c>
      <c r="I2658" s="7">
        <f t="shared" si="771"/>
        <v>1148</v>
      </c>
      <c r="J2658" s="7">
        <f t="shared" si="772"/>
        <v>2839.9999999999995</v>
      </c>
      <c r="K2658" s="7">
        <f t="shared" si="773"/>
        <v>440.00000000000006</v>
      </c>
      <c r="L2658" s="7">
        <f t="shared" si="774"/>
        <v>1216</v>
      </c>
      <c r="M2658" s="7">
        <f t="shared" si="775"/>
        <v>2836</v>
      </c>
      <c r="N2658" s="7">
        <v>0</v>
      </c>
      <c r="O2658" s="7">
        <f t="shared" si="776"/>
        <v>8480</v>
      </c>
      <c r="P2658" s="7">
        <v>25</v>
      </c>
      <c r="Q2658" s="7">
        <v>7189.37</v>
      </c>
      <c r="R2658" s="7">
        <v>700.01</v>
      </c>
      <c r="S2658" s="7">
        <v>0</v>
      </c>
      <c r="T2658" s="7">
        <v>100</v>
      </c>
      <c r="U2658" s="7">
        <f t="shared" si="777"/>
        <v>442.64987499999984</v>
      </c>
      <c r="V2658" s="7">
        <f t="shared" si="779"/>
        <v>8457.0298750000002</v>
      </c>
      <c r="W2658" s="7">
        <f t="shared" si="768"/>
        <v>2364</v>
      </c>
      <c r="X2658" s="7">
        <f t="shared" si="780"/>
        <v>5676</v>
      </c>
      <c r="Y2658" s="7">
        <f t="shared" si="778"/>
        <v>29178.970125</v>
      </c>
      <c r="Z2658" s="7" t="s">
        <v>644</v>
      </c>
      <c r="AA2658" s="7">
        <v>2021</v>
      </c>
      <c r="AB2658" s="7">
        <v>0</v>
      </c>
    </row>
    <row r="2659" spans="1:28" x14ac:dyDescent="0.25">
      <c r="A2659" s="7">
        <v>48</v>
      </c>
      <c r="B2659" s="7" t="s">
        <v>156</v>
      </c>
      <c r="C2659" s="7" t="s">
        <v>102</v>
      </c>
      <c r="D2659" s="8" t="s">
        <v>19</v>
      </c>
      <c r="E2659" s="7" t="s">
        <v>73</v>
      </c>
      <c r="F2659" s="7" t="s">
        <v>84</v>
      </c>
      <c r="G2659" s="7">
        <v>40000</v>
      </c>
      <c r="H2659" s="7">
        <f t="shared" si="770"/>
        <v>37636</v>
      </c>
      <c r="I2659" s="7">
        <f t="shared" si="771"/>
        <v>1148</v>
      </c>
      <c r="J2659" s="7">
        <f t="shared" si="772"/>
        <v>2839.9999999999995</v>
      </c>
      <c r="K2659" s="7">
        <f t="shared" si="773"/>
        <v>440.00000000000006</v>
      </c>
      <c r="L2659" s="7">
        <f t="shared" si="774"/>
        <v>1216</v>
      </c>
      <c r="M2659" s="7">
        <f t="shared" si="775"/>
        <v>2836</v>
      </c>
      <c r="N2659" s="7">
        <v>0</v>
      </c>
      <c r="O2659" s="7">
        <f t="shared" si="776"/>
        <v>8480</v>
      </c>
      <c r="P2659" s="7">
        <v>25</v>
      </c>
      <c r="Q2659" s="7">
        <v>1500</v>
      </c>
      <c r="R2659" s="7">
        <v>0</v>
      </c>
      <c r="S2659" s="7">
        <v>0</v>
      </c>
      <c r="T2659" s="7">
        <v>100</v>
      </c>
      <c r="U2659" s="7">
        <f t="shared" si="777"/>
        <v>442.64987499999984</v>
      </c>
      <c r="V2659" s="7">
        <f t="shared" si="779"/>
        <v>2067.6498750000001</v>
      </c>
      <c r="W2659" s="7">
        <f t="shared" si="768"/>
        <v>2364</v>
      </c>
      <c r="X2659" s="7">
        <f t="shared" si="780"/>
        <v>5676</v>
      </c>
      <c r="Y2659" s="7">
        <f t="shared" si="778"/>
        <v>35568.350124999997</v>
      </c>
      <c r="Z2659" s="7" t="s">
        <v>644</v>
      </c>
      <c r="AA2659" s="7">
        <v>2021</v>
      </c>
      <c r="AB2659" s="7">
        <v>0</v>
      </c>
    </row>
    <row r="2660" spans="1:28" x14ac:dyDescent="0.25">
      <c r="A2660" s="7">
        <v>49</v>
      </c>
      <c r="B2660" s="7" t="s">
        <v>157</v>
      </c>
      <c r="C2660" s="7" t="s">
        <v>102</v>
      </c>
      <c r="D2660" s="8" t="s">
        <v>10</v>
      </c>
      <c r="E2660" s="7" t="s">
        <v>46</v>
      </c>
      <c r="F2660" s="7" t="s">
        <v>84</v>
      </c>
      <c r="G2660" s="7">
        <v>45000</v>
      </c>
      <c r="H2660" s="7">
        <f t="shared" si="770"/>
        <v>42340.5</v>
      </c>
      <c r="I2660" s="7">
        <f t="shared" si="771"/>
        <v>1291.5</v>
      </c>
      <c r="J2660" s="7">
        <f t="shared" si="772"/>
        <v>3194.9999999999995</v>
      </c>
      <c r="K2660" s="7">
        <f t="shared" si="773"/>
        <v>495.00000000000006</v>
      </c>
      <c r="L2660" s="7">
        <f t="shared" si="774"/>
        <v>1368</v>
      </c>
      <c r="M2660" s="7">
        <f t="shared" si="775"/>
        <v>3190.5</v>
      </c>
      <c r="N2660" s="7">
        <f>+N2694*2</f>
        <v>0</v>
      </c>
      <c r="O2660" s="7">
        <f t="shared" si="776"/>
        <v>9540</v>
      </c>
      <c r="P2660" s="7">
        <v>25</v>
      </c>
      <c r="Q2660" s="7">
        <v>5742.03</v>
      </c>
      <c r="R2660" s="7">
        <v>980.01</v>
      </c>
      <c r="S2660" s="7">
        <v>0</v>
      </c>
      <c r="T2660" s="7">
        <v>100</v>
      </c>
      <c r="U2660" s="7">
        <f t="shared" si="777"/>
        <v>1148.3248749999998</v>
      </c>
      <c r="V2660" s="7">
        <f t="shared" si="779"/>
        <v>7995.3648749999993</v>
      </c>
      <c r="W2660" s="7">
        <f t="shared" si="768"/>
        <v>2659.5</v>
      </c>
      <c r="X2660" s="7">
        <f t="shared" si="780"/>
        <v>6385.5</v>
      </c>
      <c r="Y2660" s="7">
        <f t="shared" si="778"/>
        <v>34345.135125000001</v>
      </c>
      <c r="Z2660" s="7" t="s">
        <v>644</v>
      </c>
      <c r="AA2660" s="7">
        <v>2021</v>
      </c>
      <c r="AB2660" s="7">
        <v>0</v>
      </c>
    </row>
    <row r="2661" spans="1:28" x14ac:dyDescent="0.25">
      <c r="A2661" s="7">
        <v>50</v>
      </c>
      <c r="B2661" s="7" t="s">
        <v>158</v>
      </c>
      <c r="C2661" s="7" t="s">
        <v>102</v>
      </c>
      <c r="D2661" s="8" t="s">
        <v>12</v>
      </c>
      <c r="E2661" s="7" t="s">
        <v>46</v>
      </c>
      <c r="F2661" s="7" t="s">
        <v>84</v>
      </c>
      <c r="G2661" s="7">
        <v>32000</v>
      </c>
      <c r="H2661" s="7">
        <f t="shared" si="770"/>
        <v>30108.799999999999</v>
      </c>
      <c r="I2661" s="7">
        <f t="shared" si="771"/>
        <v>918.4</v>
      </c>
      <c r="J2661" s="7">
        <f t="shared" si="772"/>
        <v>2272</v>
      </c>
      <c r="K2661" s="7">
        <f t="shared" si="773"/>
        <v>352.00000000000006</v>
      </c>
      <c r="L2661" s="7">
        <f t="shared" si="774"/>
        <v>972.8</v>
      </c>
      <c r="M2661" s="7">
        <f t="shared" si="775"/>
        <v>2268.8000000000002</v>
      </c>
      <c r="N2661" s="7">
        <v>0</v>
      </c>
      <c r="O2661" s="7">
        <f t="shared" si="776"/>
        <v>6784</v>
      </c>
      <c r="P2661" s="7">
        <v>25</v>
      </c>
      <c r="Q2661" s="7">
        <v>0</v>
      </c>
      <c r="R2661" s="7">
        <v>0</v>
      </c>
      <c r="S2661" s="7">
        <v>0</v>
      </c>
      <c r="T2661" s="7">
        <v>100</v>
      </c>
      <c r="U2661" s="7">
        <f t="shared" si="777"/>
        <v>0</v>
      </c>
      <c r="V2661" s="7">
        <f t="shared" si="779"/>
        <v>125</v>
      </c>
      <c r="W2661" s="7">
        <f t="shared" si="768"/>
        <v>1891.1999999999998</v>
      </c>
      <c r="X2661" s="7">
        <f t="shared" si="780"/>
        <v>4540.8</v>
      </c>
      <c r="Y2661" s="7">
        <f t="shared" si="778"/>
        <v>29983.8</v>
      </c>
      <c r="Z2661" s="7" t="s">
        <v>644</v>
      </c>
      <c r="AA2661" s="7">
        <v>2021</v>
      </c>
      <c r="AB2661" s="7">
        <v>0</v>
      </c>
    </row>
    <row r="2662" spans="1:28" x14ac:dyDescent="0.25">
      <c r="A2662" s="7">
        <v>51</v>
      </c>
      <c r="B2662" s="7" t="s">
        <v>159</v>
      </c>
      <c r="C2662" s="7" t="s">
        <v>103</v>
      </c>
      <c r="D2662" s="8" t="s">
        <v>21</v>
      </c>
      <c r="E2662" s="7" t="s">
        <v>68</v>
      </c>
      <c r="F2662" s="7" t="s">
        <v>84</v>
      </c>
      <c r="G2662" s="7">
        <v>46000</v>
      </c>
      <c r="H2662" s="7">
        <f t="shared" si="770"/>
        <v>41931.279999999999</v>
      </c>
      <c r="I2662" s="7">
        <f t="shared" si="771"/>
        <v>1320.2</v>
      </c>
      <c r="J2662" s="7">
        <f t="shared" si="772"/>
        <v>3265.9999999999995</v>
      </c>
      <c r="K2662" s="7">
        <f t="shared" si="773"/>
        <v>506.00000000000006</v>
      </c>
      <c r="L2662" s="7">
        <f t="shared" si="774"/>
        <v>1398.4</v>
      </c>
      <c r="M2662" s="7">
        <f t="shared" si="775"/>
        <v>3261.4</v>
      </c>
      <c r="N2662" s="7">
        <v>1350.12</v>
      </c>
      <c r="O2662" s="7">
        <f t="shared" si="776"/>
        <v>11102.119999999999</v>
      </c>
      <c r="P2662" s="7">
        <v>25</v>
      </c>
      <c r="Q2662" s="7">
        <v>2042.65</v>
      </c>
      <c r="R2662" s="7">
        <v>700</v>
      </c>
      <c r="S2662" s="7">
        <v>0</v>
      </c>
      <c r="T2662" s="7">
        <v>100</v>
      </c>
      <c r="U2662" s="7">
        <f t="shared" si="777"/>
        <v>1086.9418749999998</v>
      </c>
      <c r="V2662" s="7">
        <f t="shared" si="779"/>
        <v>3954.5918750000001</v>
      </c>
      <c r="W2662" s="7">
        <f t="shared" si="768"/>
        <v>4068.7200000000003</v>
      </c>
      <c r="X2662" s="7">
        <f t="shared" si="780"/>
        <v>6527.4</v>
      </c>
      <c r="Y2662" s="7">
        <f t="shared" si="778"/>
        <v>37976.688125000001</v>
      </c>
      <c r="Z2662" s="7" t="s">
        <v>644</v>
      </c>
      <c r="AA2662" s="7">
        <v>2021</v>
      </c>
      <c r="AB2662" s="7">
        <v>0</v>
      </c>
    </row>
    <row r="2663" spans="1:28" x14ac:dyDescent="0.25">
      <c r="A2663" s="7">
        <v>52</v>
      </c>
      <c r="B2663" s="7" t="s">
        <v>160</v>
      </c>
      <c r="C2663" s="7" t="s">
        <v>102</v>
      </c>
      <c r="D2663" s="8" t="s">
        <v>4</v>
      </c>
      <c r="E2663" s="7" t="s">
        <v>93</v>
      </c>
      <c r="F2663" s="7" t="s">
        <v>84</v>
      </c>
      <c r="G2663" s="7">
        <v>31500</v>
      </c>
      <c r="H2663" s="7">
        <f t="shared" si="770"/>
        <v>28288.23</v>
      </c>
      <c r="I2663" s="7">
        <f t="shared" si="771"/>
        <v>904.05</v>
      </c>
      <c r="J2663" s="7">
        <f t="shared" si="772"/>
        <v>2236.5</v>
      </c>
      <c r="K2663" s="7">
        <f t="shared" si="773"/>
        <v>346.50000000000006</v>
      </c>
      <c r="L2663" s="7">
        <f t="shared" si="774"/>
        <v>957.6</v>
      </c>
      <c r="M2663" s="7">
        <f t="shared" si="775"/>
        <v>2233.3500000000004</v>
      </c>
      <c r="N2663" s="7">
        <v>1350.12</v>
      </c>
      <c r="O2663" s="7">
        <f t="shared" si="776"/>
        <v>8028.1200000000008</v>
      </c>
      <c r="P2663" s="7">
        <v>25</v>
      </c>
      <c r="Q2663" s="7">
        <v>6104.46</v>
      </c>
      <c r="R2663" s="7">
        <v>280</v>
      </c>
      <c r="S2663" s="7">
        <v>635</v>
      </c>
      <c r="T2663" s="7">
        <v>100</v>
      </c>
      <c r="U2663" s="7">
        <f t="shared" si="777"/>
        <v>0</v>
      </c>
      <c r="V2663" s="7">
        <f t="shared" si="779"/>
        <v>7144.46</v>
      </c>
      <c r="W2663" s="7">
        <f t="shared" si="768"/>
        <v>3211.77</v>
      </c>
      <c r="X2663" s="7">
        <f t="shared" si="780"/>
        <v>4469.8500000000004</v>
      </c>
      <c r="Y2663" s="7">
        <f t="shared" si="778"/>
        <v>21143.77</v>
      </c>
      <c r="Z2663" s="7" t="s">
        <v>644</v>
      </c>
      <c r="AA2663" s="7">
        <v>2021</v>
      </c>
      <c r="AB2663" s="7">
        <v>0</v>
      </c>
    </row>
    <row r="2664" spans="1:28" x14ac:dyDescent="0.25">
      <c r="A2664" s="7">
        <v>53</v>
      </c>
      <c r="B2664" s="7" t="s">
        <v>189</v>
      </c>
      <c r="C2664" s="7" t="s">
        <v>102</v>
      </c>
      <c r="D2664" s="8" t="s">
        <v>7</v>
      </c>
      <c r="E2664" s="7" t="s">
        <v>75</v>
      </c>
      <c r="F2664" s="7" t="s">
        <v>99</v>
      </c>
      <c r="G2664" s="7">
        <v>65000</v>
      </c>
      <c r="H2664" s="7">
        <f>+G2664-(I2664+L2664+N2664)</f>
        <v>61158.5</v>
      </c>
      <c r="I2664" s="7">
        <f>IF(G2664&lt;=312000,G2664*2.87%,8954.4)</f>
        <v>1865.5</v>
      </c>
      <c r="J2664" s="7">
        <f>IF(G2664&lt;=312000,G2664*7.1%,22152)</f>
        <v>4615</v>
      </c>
      <c r="K2664" s="7">
        <f>IF(G2664&lt;=62400,G2664*1.1%,686.4)</f>
        <v>686.4</v>
      </c>
      <c r="L2664" s="7">
        <f>IF(G2664&lt;=156000,G2664*3.04%,4742.4)</f>
        <v>1976</v>
      </c>
      <c r="M2664" s="7">
        <f>IF(G2664&lt;=156000,G2664*7.09%,11060.4)</f>
        <v>4608.5</v>
      </c>
      <c r="N2664" s="7">
        <v>0</v>
      </c>
      <c r="O2664" s="7">
        <f>+I2664+J2664+K2664+L2664+M2664+N2664</f>
        <v>13751.4</v>
      </c>
      <c r="P2664" s="7">
        <v>25</v>
      </c>
      <c r="Q2664" s="7">
        <v>7139.91</v>
      </c>
      <c r="R2664" s="7">
        <v>490.01</v>
      </c>
      <c r="S2664" s="7">
        <v>635</v>
      </c>
      <c r="T2664" s="7">
        <v>100</v>
      </c>
      <c r="U2664" s="7">
        <f>IF((H2664*12)&gt;867123.01,(79776+(((H2664*12)-867123.01)*0.25))/12,IF((H2664*12)&gt;624329.01,(31216+(((H2664*12)-624329.01)*0.2))/12,IF((H2664*12)&gt;416220.01,(((H2664*12)-416220.01)*0.15)/12,0)))</f>
        <v>4427.5498333333335</v>
      </c>
      <c r="V2664" s="7">
        <f>P2664+Q2664+R2664+S2664+T2664+U2664</f>
        <v>12817.469833333333</v>
      </c>
      <c r="W2664" s="7">
        <f>+I2664+L2664+N2664</f>
        <v>3841.5</v>
      </c>
      <c r="X2664" s="7">
        <f>+J2664+M2664</f>
        <v>9223.5</v>
      </c>
      <c r="Y2664" s="7">
        <f>+G2664-(V2664+W2664)</f>
        <v>48341.030166666664</v>
      </c>
      <c r="Z2664" s="7" t="s">
        <v>644</v>
      </c>
      <c r="AA2664" s="7">
        <v>2021</v>
      </c>
      <c r="AB2664" s="7">
        <v>0</v>
      </c>
    </row>
    <row r="2665" spans="1:28" x14ac:dyDescent="0.25">
      <c r="A2665" s="7">
        <v>54</v>
      </c>
      <c r="B2665" s="7" t="s">
        <v>161</v>
      </c>
      <c r="C2665" s="7" t="s">
        <v>102</v>
      </c>
      <c r="D2665" s="7" t="s">
        <v>20</v>
      </c>
      <c r="E2665" s="7" t="s">
        <v>62</v>
      </c>
      <c r="F2665" s="7" t="s">
        <v>99</v>
      </c>
      <c r="G2665" s="7">
        <v>110000</v>
      </c>
      <c r="H2665" s="7">
        <f t="shared" si="770"/>
        <v>103499</v>
      </c>
      <c r="I2665" s="7">
        <f t="shared" si="771"/>
        <v>3157</v>
      </c>
      <c r="J2665" s="7">
        <f t="shared" si="772"/>
        <v>7809.9999999999991</v>
      </c>
      <c r="K2665" s="7">
        <f t="shared" si="773"/>
        <v>686.4</v>
      </c>
      <c r="L2665" s="7">
        <f t="shared" si="774"/>
        <v>3344</v>
      </c>
      <c r="M2665" s="7">
        <f t="shared" si="775"/>
        <v>7799.0000000000009</v>
      </c>
      <c r="N2665" s="7">
        <v>0</v>
      </c>
      <c r="O2665" s="7">
        <f t="shared" si="776"/>
        <v>22796.400000000001</v>
      </c>
      <c r="P2665" s="7">
        <v>25</v>
      </c>
      <c r="Q2665" s="7">
        <v>0</v>
      </c>
      <c r="R2665" s="7">
        <v>0</v>
      </c>
      <c r="S2665" s="7">
        <v>0</v>
      </c>
      <c r="T2665" s="7">
        <v>100</v>
      </c>
      <c r="U2665" s="7">
        <f t="shared" si="777"/>
        <v>14457.687291666667</v>
      </c>
      <c r="V2665" s="7">
        <f t="shared" si="779"/>
        <v>14582.687291666667</v>
      </c>
      <c r="W2665" s="7">
        <f t="shared" ref="W2665:W2685" si="781">+I2665+L2665+N2665</f>
        <v>6501</v>
      </c>
      <c r="X2665" s="7">
        <f t="shared" si="780"/>
        <v>15609</v>
      </c>
      <c r="Y2665" s="7">
        <f t="shared" si="778"/>
        <v>88916.312708333338</v>
      </c>
      <c r="Z2665" s="7" t="s">
        <v>644</v>
      </c>
      <c r="AA2665" s="7">
        <v>2021</v>
      </c>
      <c r="AB2665" s="7">
        <v>0</v>
      </c>
    </row>
    <row r="2666" spans="1:28" x14ac:dyDescent="0.25">
      <c r="A2666" s="7">
        <v>55</v>
      </c>
      <c r="B2666" s="7" t="s">
        <v>162</v>
      </c>
      <c r="C2666" s="7" t="s">
        <v>102</v>
      </c>
      <c r="D2666" s="7" t="s">
        <v>15</v>
      </c>
      <c r="E2666" s="7" t="s">
        <v>92</v>
      </c>
      <c r="F2666" s="7" t="s">
        <v>99</v>
      </c>
      <c r="G2666" s="7">
        <v>55000</v>
      </c>
      <c r="H2666" s="7">
        <f t="shared" si="770"/>
        <v>51749.5</v>
      </c>
      <c r="I2666" s="7">
        <f t="shared" si="771"/>
        <v>1578.5</v>
      </c>
      <c r="J2666" s="7">
        <f t="shared" si="772"/>
        <v>3904.9999999999995</v>
      </c>
      <c r="K2666" s="7">
        <f t="shared" si="773"/>
        <v>605.00000000000011</v>
      </c>
      <c r="L2666" s="7">
        <f t="shared" si="774"/>
        <v>1672</v>
      </c>
      <c r="M2666" s="7">
        <f t="shared" si="775"/>
        <v>3899.5000000000005</v>
      </c>
      <c r="N2666" s="7">
        <f>+N2646*3</f>
        <v>0</v>
      </c>
      <c r="O2666" s="7">
        <f t="shared" si="776"/>
        <v>11660</v>
      </c>
      <c r="P2666" s="7">
        <v>25</v>
      </c>
      <c r="Q2666" s="7">
        <v>0</v>
      </c>
      <c r="R2666" s="7">
        <v>0</v>
      </c>
      <c r="S2666" s="7">
        <v>0</v>
      </c>
      <c r="T2666" s="7">
        <v>100</v>
      </c>
      <c r="U2666" s="7">
        <f t="shared" si="777"/>
        <v>2559.6748749999997</v>
      </c>
      <c r="V2666" s="7">
        <f t="shared" si="779"/>
        <v>2684.6748749999997</v>
      </c>
      <c r="W2666" s="7">
        <f t="shared" si="781"/>
        <v>3250.5</v>
      </c>
      <c r="X2666" s="7">
        <f t="shared" si="780"/>
        <v>7804.5</v>
      </c>
      <c r="Y2666" s="7">
        <f t="shared" si="778"/>
        <v>49064.825125000003</v>
      </c>
      <c r="Z2666" s="7" t="s">
        <v>644</v>
      </c>
      <c r="AA2666" s="7">
        <v>2021</v>
      </c>
      <c r="AB2666" s="7">
        <v>0</v>
      </c>
    </row>
    <row r="2667" spans="1:28" x14ac:dyDescent="0.25">
      <c r="A2667" s="7">
        <v>56</v>
      </c>
      <c r="B2667" s="7" t="s">
        <v>163</v>
      </c>
      <c r="C2667" s="7" t="s">
        <v>102</v>
      </c>
      <c r="D2667" s="7" t="s">
        <v>7</v>
      </c>
      <c r="E2667" s="7" t="s">
        <v>30</v>
      </c>
      <c r="F2667" s="7" t="s">
        <v>99</v>
      </c>
      <c r="G2667" s="7">
        <v>150000</v>
      </c>
      <c r="H2667" s="7">
        <f t="shared" si="770"/>
        <v>141135</v>
      </c>
      <c r="I2667" s="7">
        <f t="shared" si="771"/>
        <v>4305</v>
      </c>
      <c r="J2667" s="7">
        <f t="shared" si="772"/>
        <v>10649.999999999998</v>
      </c>
      <c r="K2667" s="7">
        <f t="shared" si="773"/>
        <v>686.4</v>
      </c>
      <c r="L2667" s="7">
        <f t="shared" si="774"/>
        <v>4560</v>
      </c>
      <c r="M2667" s="7">
        <f t="shared" si="775"/>
        <v>10635</v>
      </c>
      <c r="N2667" s="7">
        <v>0</v>
      </c>
      <c r="O2667" s="7">
        <f t="shared" si="776"/>
        <v>30836.399999999998</v>
      </c>
      <c r="P2667" s="7">
        <v>25</v>
      </c>
      <c r="Q2667" s="7">
        <v>0</v>
      </c>
      <c r="R2667" s="7">
        <v>0</v>
      </c>
      <c r="S2667" s="7">
        <v>0</v>
      </c>
      <c r="T2667" s="7">
        <v>100</v>
      </c>
      <c r="U2667" s="7">
        <f t="shared" si="777"/>
        <v>23866.687291666665</v>
      </c>
      <c r="V2667" s="7">
        <f t="shared" si="779"/>
        <v>23991.687291666665</v>
      </c>
      <c r="W2667" s="7">
        <f t="shared" si="781"/>
        <v>8865</v>
      </c>
      <c r="X2667" s="7">
        <f t="shared" si="780"/>
        <v>21285</v>
      </c>
      <c r="Y2667" s="7">
        <f t="shared" si="778"/>
        <v>117143.31270833334</v>
      </c>
      <c r="Z2667" s="7" t="s">
        <v>644</v>
      </c>
      <c r="AA2667" s="7">
        <v>2021</v>
      </c>
      <c r="AB2667" s="7">
        <v>0</v>
      </c>
    </row>
    <row r="2668" spans="1:28" x14ac:dyDescent="0.25">
      <c r="A2668" s="7">
        <v>57</v>
      </c>
      <c r="B2668" s="7" t="s">
        <v>164</v>
      </c>
      <c r="C2668" s="7" t="s">
        <v>102</v>
      </c>
      <c r="D2668" s="8" t="s">
        <v>7</v>
      </c>
      <c r="E2668" s="7" t="s">
        <v>30</v>
      </c>
      <c r="F2668" s="7" t="s">
        <v>99</v>
      </c>
      <c r="G2668" s="7">
        <v>80000</v>
      </c>
      <c r="H2668" s="7">
        <f t="shared" si="770"/>
        <v>73921.88</v>
      </c>
      <c r="I2668" s="7">
        <f t="shared" si="771"/>
        <v>2296</v>
      </c>
      <c r="J2668" s="7">
        <f t="shared" si="772"/>
        <v>5679.9999999999991</v>
      </c>
      <c r="K2668" s="7">
        <f t="shared" si="773"/>
        <v>686.4</v>
      </c>
      <c r="L2668" s="7">
        <f t="shared" si="774"/>
        <v>2432</v>
      </c>
      <c r="M2668" s="7">
        <f t="shared" si="775"/>
        <v>5672</v>
      </c>
      <c r="N2668" s="7">
        <v>1350.12</v>
      </c>
      <c r="O2668" s="7">
        <f t="shared" si="776"/>
        <v>18116.52</v>
      </c>
      <c r="P2668" s="7">
        <v>25</v>
      </c>
      <c r="Q2668" s="7">
        <v>0</v>
      </c>
      <c r="R2668" s="7">
        <v>0</v>
      </c>
      <c r="S2668" s="7">
        <v>0</v>
      </c>
      <c r="T2668" s="7">
        <v>100</v>
      </c>
      <c r="U2668" s="7">
        <f t="shared" si="777"/>
        <v>7063.4072916666673</v>
      </c>
      <c r="V2668" s="7">
        <f t="shared" si="779"/>
        <v>7188.4072916666673</v>
      </c>
      <c r="W2668" s="7">
        <f t="shared" si="781"/>
        <v>6078.12</v>
      </c>
      <c r="X2668" s="7">
        <f t="shared" si="780"/>
        <v>11352</v>
      </c>
      <c r="Y2668" s="7">
        <f t="shared" si="778"/>
        <v>66733.472708333327</v>
      </c>
      <c r="Z2668" s="7" t="s">
        <v>644</v>
      </c>
      <c r="AA2668" s="7">
        <v>2021</v>
      </c>
      <c r="AB2668" s="7">
        <v>0</v>
      </c>
    </row>
    <row r="2669" spans="1:28" x14ac:dyDescent="0.25">
      <c r="A2669" s="7">
        <v>58</v>
      </c>
      <c r="B2669" s="7" t="s">
        <v>165</v>
      </c>
      <c r="C2669" s="7" t="s">
        <v>102</v>
      </c>
      <c r="D2669" s="7" t="s">
        <v>6</v>
      </c>
      <c r="E2669" s="7" t="s">
        <v>36</v>
      </c>
      <c r="F2669" s="7" t="s">
        <v>100</v>
      </c>
      <c r="G2669" s="7">
        <v>7000</v>
      </c>
      <c r="H2669" s="7">
        <f t="shared" si="770"/>
        <v>5236.18</v>
      </c>
      <c r="I2669" s="7">
        <f t="shared" si="771"/>
        <v>200.9</v>
      </c>
      <c r="J2669" s="7">
        <f t="shared" si="772"/>
        <v>496.99999999999994</v>
      </c>
      <c r="K2669" s="7">
        <f t="shared" si="773"/>
        <v>77.000000000000014</v>
      </c>
      <c r="L2669" s="7">
        <f t="shared" si="774"/>
        <v>212.8</v>
      </c>
      <c r="M2669" s="7">
        <f t="shared" si="775"/>
        <v>496.3</v>
      </c>
      <c r="N2669" s="7">
        <v>1350.12</v>
      </c>
      <c r="O2669" s="7">
        <f t="shared" si="776"/>
        <v>2834.12</v>
      </c>
      <c r="P2669" s="7">
        <v>25</v>
      </c>
      <c r="Q2669" s="7">
        <v>0</v>
      </c>
      <c r="R2669" s="7">
        <v>0</v>
      </c>
      <c r="S2669" s="7">
        <v>0</v>
      </c>
      <c r="T2669" s="7">
        <v>100</v>
      </c>
      <c r="U2669" s="7">
        <f t="shared" si="777"/>
        <v>0</v>
      </c>
      <c r="V2669" s="7">
        <f t="shared" si="779"/>
        <v>125</v>
      </c>
      <c r="W2669" s="7">
        <f t="shared" si="781"/>
        <v>1763.82</v>
      </c>
      <c r="X2669" s="7">
        <f t="shared" si="780"/>
        <v>993.3</v>
      </c>
      <c r="Y2669" s="7">
        <f t="shared" si="778"/>
        <v>5111.18</v>
      </c>
      <c r="Z2669" s="7" t="s">
        <v>644</v>
      </c>
      <c r="AA2669" s="7">
        <v>2021</v>
      </c>
      <c r="AB2669" s="7">
        <v>0</v>
      </c>
    </row>
    <row r="2670" spans="1:28" x14ac:dyDescent="0.25">
      <c r="A2670" s="7">
        <v>59</v>
      </c>
      <c r="B2670" s="7" t="s">
        <v>166</v>
      </c>
      <c r="C2670" s="7" t="s">
        <v>102</v>
      </c>
      <c r="D2670" s="8" t="s">
        <v>94</v>
      </c>
      <c r="E2670" s="7" t="s">
        <v>36</v>
      </c>
      <c r="F2670" s="7" t="s">
        <v>100</v>
      </c>
      <c r="G2670" s="7">
        <v>30000</v>
      </c>
      <c r="H2670" s="7">
        <f t="shared" si="770"/>
        <v>28227</v>
      </c>
      <c r="I2670" s="7">
        <f t="shared" si="771"/>
        <v>861</v>
      </c>
      <c r="J2670" s="7">
        <f t="shared" si="772"/>
        <v>2130</v>
      </c>
      <c r="K2670" s="7">
        <f t="shared" si="773"/>
        <v>330.00000000000006</v>
      </c>
      <c r="L2670" s="7">
        <f t="shared" si="774"/>
        <v>912</v>
      </c>
      <c r="M2670" s="7">
        <f t="shared" si="775"/>
        <v>2127</v>
      </c>
      <c r="N2670" s="7">
        <v>0</v>
      </c>
      <c r="O2670" s="7">
        <f t="shared" si="776"/>
        <v>6360</v>
      </c>
      <c r="P2670" s="7">
        <v>25</v>
      </c>
      <c r="Q2670" s="7">
        <v>0</v>
      </c>
      <c r="R2670" s="7">
        <v>0</v>
      </c>
      <c r="S2670" s="7">
        <v>0</v>
      </c>
      <c r="T2670" s="7">
        <v>100</v>
      </c>
      <c r="U2670" s="7">
        <f t="shared" si="777"/>
        <v>0</v>
      </c>
      <c r="V2670" s="7">
        <f t="shared" si="779"/>
        <v>125</v>
      </c>
      <c r="W2670" s="7">
        <f t="shared" si="781"/>
        <v>1773</v>
      </c>
      <c r="X2670" s="7">
        <f t="shared" si="780"/>
        <v>4257</v>
      </c>
      <c r="Y2670" s="7">
        <f t="shared" si="778"/>
        <v>28102</v>
      </c>
      <c r="Z2670" s="7" t="s">
        <v>644</v>
      </c>
      <c r="AA2670" s="7">
        <v>2021</v>
      </c>
      <c r="AB2670" s="7">
        <v>0</v>
      </c>
    </row>
    <row r="2671" spans="1:28" x14ac:dyDescent="0.25">
      <c r="A2671" s="7">
        <v>60</v>
      </c>
      <c r="B2671" s="7" t="s">
        <v>167</v>
      </c>
      <c r="C2671" s="7" t="s">
        <v>102</v>
      </c>
      <c r="D2671" s="8" t="s">
        <v>6</v>
      </c>
      <c r="E2671" s="8" t="s">
        <v>36</v>
      </c>
      <c r="F2671" s="7" t="s">
        <v>100</v>
      </c>
      <c r="G2671" s="7">
        <v>26000</v>
      </c>
      <c r="H2671" s="7">
        <f t="shared" si="770"/>
        <v>24463.4</v>
      </c>
      <c r="I2671" s="7">
        <f t="shared" si="771"/>
        <v>746.2</v>
      </c>
      <c r="J2671" s="7">
        <f t="shared" si="772"/>
        <v>1845.9999999999998</v>
      </c>
      <c r="K2671" s="7">
        <f t="shared" si="773"/>
        <v>286.00000000000006</v>
      </c>
      <c r="L2671" s="7">
        <f t="shared" si="774"/>
        <v>790.4</v>
      </c>
      <c r="M2671" s="7">
        <f t="shared" si="775"/>
        <v>1843.4</v>
      </c>
      <c r="N2671" s="7">
        <v>0</v>
      </c>
      <c r="O2671" s="7">
        <f t="shared" si="776"/>
        <v>5512</v>
      </c>
      <c r="P2671" s="7">
        <v>25</v>
      </c>
      <c r="Q2671" s="7">
        <v>0</v>
      </c>
      <c r="R2671" s="7">
        <v>0</v>
      </c>
      <c r="S2671" s="7">
        <v>0</v>
      </c>
      <c r="T2671" s="7">
        <v>100</v>
      </c>
      <c r="U2671" s="7">
        <f t="shared" si="777"/>
        <v>0</v>
      </c>
      <c r="V2671" s="7">
        <f t="shared" si="779"/>
        <v>125</v>
      </c>
      <c r="W2671" s="7">
        <f t="shared" si="781"/>
        <v>1536.6</v>
      </c>
      <c r="X2671" s="7">
        <f t="shared" si="780"/>
        <v>3689.3999999999996</v>
      </c>
      <c r="Y2671" s="7">
        <f t="shared" si="778"/>
        <v>24338.400000000001</v>
      </c>
      <c r="Z2671" s="7" t="s">
        <v>644</v>
      </c>
      <c r="AA2671" s="7">
        <v>2021</v>
      </c>
      <c r="AB2671" s="7">
        <v>0</v>
      </c>
    </row>
    <row r="2672" spans="1:28" x14ac:dyDescent="0.25">
      <c r="A2672" s="7">
        <v>61</v>
      </c>
      <c r="B2672" s="7" t="s">
        <v>168</v>
      </c>
      <c r="C2672" s="7" t="s">
        <v>102</v>
      </c>
      <c r="D2672" s="7" t="s">
        <v>6</v>
      </c>
      <c r="E2672" s="7" t="s">
        <v>36</v>
      </c>
      <c r="F2672" s="7" t="s">
        <v>100</v>
      </c>
      <c r="G2672" s="7">
        <v>32000</v>
      </c>
      <c r="H2672" s="7">
        <f t="shared" si="770"/>
        <v>30108.799999999999</v>
      </c>
      <c r="I2672" s="7">
        <f t="shared" si="771"/>
        <v>918.4</v>
      </c>
      <c r="J2672" s="7">
        <f t="shared" si="772"/>
        <v>2272</v>
      </c>
      <c r="K2672" s="7">
        <f t="shared" si="773"/>
        <v>352.00000000000006</v>
      </c>
      <c r="L2672" s="7">
        <f t="shared" si="774"/>
        <v>972.8</v>
      </c>
      <c r="M2672" s="7">
        <f t="shared" si="775"/>
        <v>2268.8000000000002</v>
      </c>
      <c r="N2672" s="7">
        <v>0</v>
      </c>
      <c r="O2672" s="7">
        <f t="shared" si="776"/>
        <v>6784</v>
      </c>
      <c r="P2672" s="7">
        <v>25</v>
      </c>
      <c r="Q2672" s="7">
        <v>0</v>
      </c>
      <c r="R2672" s="7">
        <v>0</v>
      </c>
      <c r="S2672" s="7">
        <v>0</v>
      </c>
      <c r="T2672" s="7">
        <v>100</v>
      </c>
      <c r="U2672" s="7">
        <f t="shared" si="777"/>
        <v>0</v>
      </c>
      <c r="V2672" s="7">
        <f t="shared" si="779"/>
        <v>125</v>
      </c>
      <c r="W2672" s="7">
        <f t="shared" si="781"/>
        <v>1891.1999999999998</v>
      </c>
      <c r="X2672" s="7">
        <f t="shared" si="780"/>
        <v>4540.8</v>
      </c>
      <c r="Y2672" s="7">
        <f t="shared" si="778"/>
        <v>29983.8</v>
      </c>
      <c r="Z2672" s="7" t="s">
        <v>644</v>
      </c>
      <c r="AA2672" s="7">
        <v>2021</v>
      </c>
      <c r="AB2672" s="7">
        <v>0</v>
      </c>
    </row>
    <row r="2673" spans="1:28" x14ac:dyDescent="0.25">
      <c r="A2673" s="7">
        <v>62</v>
      </c>
      <c r="B2673" s="7" t="s">
        <v>169</v>
      </c>
      <c r="C2673" s="7" t="s">
        <v>102</v>
      </c>
      <c r="D2673" s="7" t="s">
        <v>6</v>
      </c>
      <c r="E2673" s="7" t="s">
        <v>36</v>
      </c>
      <c r="F2673" s="7" t="s">
        <v>100</v>
      </c>
      <c r="G2673" s="7">
        <v>30000</v>
      </c>
      <c r="H2673" s="7">
        <f t="shared" si="770"/>
        <v>28227</v>
      </c>
      <c r="I2673" s="7">
        <f t="shared" si="771"/>
        <v>861</v>
      </c>
      <c r="J2673" s="7">
        <f t="shared" si="772"/>
        <v>2130</v>
      </c>
      <c r="K2673" s="7">
        <f t="shared" si="773"/>
        <v>330.00000000000006</v>
      </c>
      <c r="L2673" s="7">
        <f t="shared" si="774"/>
        <v>912</v>
      </c>
      <c r="M2673" s="7">
        <f t="shared" si="775"/>
        <v>2127</v>
      </c>
      <c r="N2673" s="7">
        <v>0</v>
      </c>
      <c r="O2673" s="7">
        <f t="shared" si="776"/>
        <v>6360</v>
      </c>
      <c r="P2673" s="7">
        <v>25</v>
      </c>
      <c r="Q2673" s="7">
        <v>0</v>
      </c>
      <c r="R2673" s="7">
        <v>0</v>
      </c>
      <c r="S2673" s="7">
        <v>0</v>
      </c>
      <c r="T2673" s="7">
        <v>100</v>
      </c>
      <c r="U2673" s="7">
        <f t="shared" si="777"/>
        <v>0</v>
      </c>
      <c r="V2673" s="7">
        <f t="shared" si="779"/>
        <v>125</v>
      </c>
      <c r="W2673" s="7">
        <f t="shared" si="781"/>
        <v>1773</v>
      </c>
      <c r="X2673" s="7">
        <f t="shared" si="780"/>
        <v>4257</v>
      </c>
      <c r="Y2673" s="7">
        <f t="shared" si="778"/>
        <v>28102</v>
      </c>
      <c r="Z2673" s="7" t="s">
        <v>644</v>
      </c>
      <c r="AA2673" s="7">
        <v>2021</v>
      </c>
      <c r="AB2673" s="7">
        <v>0</v>
      </c>
    </row>
    <row r="2674" spans="1:28" x14ac:dyDescent="0.25">
      <c r="A2674" s="7">
        <v>63</v>
      </c>
      <c r="B2674" s="7" t="s">
        <v>170</v>
      </c>
      <c r="C2674" s="7" t="s">
        <v>102</v>
      </c>
      <c r="D2674" s="7" t="s">
        <v>17</v>
      </c>
      <c r="E2674" s="7" t="s">
        <v>36</v>
      </c>
      <c r="F2674" s="7" t="s">
        <v>100</v>
      </c>
      <c r="G2674" s="7">
        <v>32000</v>
      </c>
      <c r="H2674" s="7">
        <f t="shared" ref="H2674:H2711" si="782">+G2674-(I2674+L2674+N2674)</f>
        <v>27408.560000000001</v>
      </c>
      <c r="I2674" s="7">
        <f t="shared" ref="I2674:I2737" si="783">IF(G2674&lt;=312000,G2674*2.87%,8954.4)</f>
        <v>918.4</v>
      </c>
      <c r="J2674" s="7">
        <f t="shared" ref="J2674:J2737" si="784">IF(G2674&lt;=312000,G2674*7.1%,22152)</f>
        <v>2272</v>
      </c>
      <c r="K2674" s="7">
        <f t="shared" ref="K2674:K2737" si="785">IF(G2674&lt;=62400,G2674*1.1%,686.4)</f>
        <v>352.00000000000006</v>
      </c>
      <c r="L2674" s="7">
        <f t="shared" ref="L2674:L2737" si="786">IF(G2674&lt;=156000,G2674*3.04%,4742.4)</f>
        <v>972.8</v>
      </c>
      <c r="M2674" s="7">
        <f t="shared" ref="M2674:M2737" si="787">IF(G2674&lt;=156000,G2674*7.09%,11060.4)</f>
        <v>2268.8000000000002</v>
      </c>
      <c r="N2674" s="7">
        <f>1350.12*2</f>
        <v>2700.24</v>
      </c>
      <c r="O2674" s="7">
        <f t="shared" ref="O2674:O2711" si="788">+I2674+J2674+K2674+L2674+M2674+N2674</f>
        <v>9484.24</v>
      </c>
      <c r="P2674" s="7">
        <v>25</v>
      </c>
      <c r="Q2674" s="7">
        <v>3875.52</v>
      </c>
      <c r="R2674" s="7">
        <v>0</v>
      </c>
      <c r="S2674" s="7">
        <v>0</v>
      </c>
      <c r="T2674" s="7">
        <v>100</v>
      </c>
      <c r="U2674" s="7">
        <f t="shared" ref="U2674:U2737" si="789">IF((H2674*12)&gt;867123.01,(79776+(((H2674*12)-867123.01)*0.25))/12,IF((H2674*12)&gt;624329.01,(31216+(((H2674*12)-624329.01)*0.2))/12,IF((H2674*12)&gt;416220.01,(((H2674*12)-416220.01)*0.15)/12,0)))</f>
        <v>0</v>
      </c>
      <c r="V2674" s="7">
        <f t="shared" si="779"/>
        <v>4000.52</v>
      </c>
      <c r="W2674" s="7">
        <f t="shared" si="781"/>
        <v>4591.4399999999996</v>
      </c>
      <c r="X2674" s="7">
        <f t="shared" si="780"/>
        <v>4540.8</v>
      </c>
      <c r="Y2674" s="7">
        <f t="shared" ref="Y2674:Y2737" si="790">+G2674-(V2674+W2674)</f>
        <v>23408.04</v>
      </c>
      <c r="Z2674" s="7" t="s">
        <v>644</v>
      </c>
      <c r="AA2674" s="7">
        <v>2021</v>
      </c>
      <c r="AB2674" s="7">
        <v>0</v>
      </c>
    </row>
    <row r="2675" spans="1:28" x14ac:dyDescent="0.25">
      <c r="A2675" s="7">
        <v>64</v>
      </c>
      <c r="B2675" s="7" t="s">
        <v>171</v>
      </c>
      <c r="C2675" s="7" t="s">
        <v>102</v>
      </c>
      <c r="D2675" s="7" t="s">
        <v>22</v>
      </c>
      <c r="E2675" s="8" t="s">
        <v>36</v>
      </c>
      <c r="F2675" s="7" t="s">
        <v>100</v>
      </c>
      <c r="G2675" s="7">
        <v>32000</v>
      </c>
      <c r="H2675" s="7">
        <f t="shared" si="782"/>
        <v>30108.799999999999</v>
      </c>
      <c r="I2675" s="7">
        <f t="shared" si="783"/>
        <v>918.4</v>
      </c>
      <c r="J2675" s="7">
        <f t="shared" si="784"/>
        <v>2272</v>
      </c>
      <c r="K2675" s="7">
        <f t="shared" si="785"/>
        <v>352.00000000000006</v>
      </c>
      <c r="L2675" s="7">
        <f t="shared" si="786"/>
        <v>972.8</v>
      </c>
      <c r="M2675" s="7">
        <f t="shared" si="787"/>
        <v>2268.8000000000002</v>
      </c>
      <c r="N2675" s="7">
        <v>0</v>
      </c>
      <c r="O2675" s="7">
        <f t="shared" si="788"/>
        <v>6784</v>
      </c>
      <c r="P2675" s="7">
        <v>25</v>
      </c>
      <c r="Q2675" s="7">
        <v>10000</v>
      </c>
      <c r="R2675" s="7">
        <v>0</v>
      </c>
      <c r="S2675" s="7">
        <v>0</v>
      </c>
      <c r="T2675" s="7">
        <v>100</v>
      </c>
      <c r="U2675" s="7">
        <f t="shared" si="789"/>
        <v>0</v>
      </c>
      <c r="V2675" s="7">
        <f t="shared" si="779"/>
        <v>10125</v>
      </c>
      <c r="W2675" s="7">
        <f t="shared" si="781"/>
        <v>1891.1999999999998</v>
      </c>
      <c r="X2675" s="7">
        <f t="shared" si="780"/>
        <v>4540.8</v>
      </c>
      <c r="Y2675" s="7">
        <f t="shared" si="790"/>
        <v>19983.8</v>
      </c>
      <c r="Z2675" s="7" t="s">
        <v>644</v>
      </c>
      <c r="AA2675" s="7">
        <v>2021</v>
      </c>
      <c r="AB2675" s="7">
        <v>0</v>
      </c>
    </row>
    <row r="2676" spans="1:28" x14ac:dyDescent="0.25">
      <c r="A2676" s="7">
        <v>65</v>
      </c>
      <c r="B2676" s="7" t="s">
        <v>172</v>
      </c>
      <c r="C2676" s="7" t="s">
        <v>102</v>
      </c>
      <c r="D2676" s="7" t="s">
        <v>6</v>
      </c>
      <c r="E2676" s="7" t="s">
        <v>26</v>
      </c>
      <c r="F2676" s="7" t="s">
        <v>100</v>
      </c>
      <c r="G2676" s="7">
        <v>31000</v>
      </c>
      <c r="H2676" s="7">
        <f t="shared" si="782"/>
        <v>29167.9</v>
      </c>
      <c r="I2676" s="7">
        <f t="shared" si="783"/>
        <v>889.7</v>
      </c>
      <c r="J2676" s="7">
        <f t="shared" si="784"/>
        <v>2201</v>
      </c>
      <c r="K2676" s="7">
        <f t="shared" si="785"/>
        <v>341.00000000000006</v>
      </c>
      <c r="L2676" s="7">
        <f t="shared" si="786"/>
        <v>942.4</v>
      </c>
      <c r="M2676" s="7">
        <f t="shared" si="787"/>
        <v>2197.9</v>
      </c>
      <c r="N2676" s="7">
        <v>0</v>
      </c>
      <c r="O2676" s="7">
        <f t="shared" si="788"/>
        <v>6572</v>
      </c>
      <c r="P2676" s="7">
        <v>25</v>
      </c>
      <c r="Q2676" s="7">
        <v>0</v>
      </c>
      <c r="R2676" s="7">
        <v>0</v>
      </c>
      <c r="S2676" s="7">
        <v>0</v>
      </c>
      <c r="T2676" s="7">
        <v>100</v>
      </c>
      <c r="U2676" s="7">
        <f t="shared" si="789"/>
        <v>0</v>
      </c>
      <c r="V2676" s="7">
        <f t="shared" si="779"/>
        <v>125</v>
      </c>
      <c r="W2676" s="7">
        <f t="shared" si="781"/>
        <v>1832.1</v>
      </c>
      <c r="X2676" s="7">
        <f t="shared" si="780"/>
        <v>4398.8999999999996</v>
      </c>
      <c r="Y2676" s="7">
        <f t="shared" si="790"/>
        <v>29042.9</v>
      </c>
      <c r="Z2676" s="7" t="s">
        <v>644</v>
      </c>
      <c r="AA2676" s="7">
        <v>2021</v>
      </c>
      <c r="AB2676" s="7">
        <v>0</v>
      </c>
    </row>
    <row r="2677" spans="1:28" x14ac:dyDescent="0.25">
      <c r="A2677" s="7">
        <v>66</v>
      </c>
      <c r="B2677" s="7" t="s">
        <v>173</v>
      </c>
      <c r="C2677" s="7" t="s">
        <v>102</v>
      </c>
      <c r="D2677" s="7" t="s">
        <v>6</v>
      </c>
      <c r="E2677" s="7" t="s">
        <v>26</v>
      </c>
      <c r="F2677" s="7" t="s">
        <v>100</v>
      </c>
      <c r="G2677" s="7">
        <v>22000</v>
      </c>
      <c r="H2677" s="7">
        <f t="shared" si="782"/>
        <v>19349.68</v>
      </c>
      <c r="I2677" s="7">
        <f t="shared" si="783"/>
        <v>631.4</v>
      </c>
      <c r="J2677" s="7">
        <f t="shared" si="784"/>
        <v>1561.9999999999998</v>
      </c>
      <c r="K2677" s="7">
        <f t="shared" si="785"/>
        <v>242.00000000000003</v>
      </c>
      <c r="L2677" s="7">
        <f t="shared" si="786"/>
        <v>668.8</v>
      </c>
      <c r="M2677" s="7">
        <f t="shared" si="787"/>
        <v>1559.8000000000002</v>
      </c>
      <c r="N2677" s="7">
        <v>1350.12</v>
      </c>
      <c r="O2677" s="7">
        <f t="shared" si="788"/>
        <v>6014.12</v>
      </c>
      <c r="P2677" s="7">
        <v>25</v>
      </c>
      <c r="Q2677" s="7">
        <v>0</v>
      </c>
      <c r="R2677" s="7">
        <v>0</v>
      </c>
      <c r="S2677" s="7">
        <v>0</v>
      </c>
      <c r="T2677" s="7">
        <v>100</v>
      </c>
      <c r="U2677" s="7">
        <f t="shared" si="789"/>
        <v>0</v>
      </c>
      <c r="V2677" s="7">
        <f t="shared" ref="V2677:V2711" si="791">P2677+Q2677+R2677+S2677+T2677+U2677</f>
        <v>125</v>
      </c>
      <c r="W2677" s="7">
        <f t="shared" si="781"/>
        <v>2650.3199999999997</v>
      </c>
      <c r="X2677" s="7">
        <f t="shared" si="780"/>
        <v>3121.8</v>
      </c>
      <c r="Y2677" s="7">
        <f t="shared" si="790"/>
        <v>19224.68</v>
      </c>
      <c r="Z2677" s="7" t="s">
        <v>644</v>
      </c>
      <c r="AA2677" s="7">
        <v>2021</v>
      </c>
      <c r="AB2677" s="7">
        <v>0</v>
      </c>
    </row>
    <row r="2678" spans="1:28" x14ac:dyDescent="0.25">
      <c r="A2678" s="7">
        <v>67</v>
      </c>
      <c r="B2678" s="7" t="s">
        <v>174</v>
      </c>
      <c r="C2678" s="7" t="s">
        <v>102</v>
      </c>
      <c r="D2678" s="7" t="s">
        <v>6</v>
      </c>
      <c r="E2678" s="7" t="s">
        <v>26</v>
      </c>
      <c r="F2678" s="7" t="s">
        <v>100</v>
      </c>
      <c r="G2678" s="7">
        <v>23100</v>
      </c>
      <c r="H2678" s="7">
        <f t="shared" si="782"/>
        <v>21734.79</v>
      </c>
      <c r="I2678" s="7">
        <f t="shared" si="783"/>
        <v>662.97</v>
      </c>
      <c r="J2678" s="7">
        <f t="shared" si="784"/>
        <v>1640.1</v>
      </c>
      <c r="K2678" s="7">
        <f t="shared" si="785"/>
        <v>254.10000000000002</v>
      </c>
      <c r="L2678" s="7">
        <f t="shared" si="786"/>
        <v>702.24</v>
      </c>
      <c r="M2678" s="7">
        <f t="shared" si="787"/>
        <v>1637.7900000000002</v>
      </c>
      <c r="N2678" s="7">
        <v>0</v>
      </c>
      <c r="O2678" s="7">
        <f t="shared" si="788"/>
        <v>4897.2</v>
      </c>
      <c r="P2678" s="7">
        <v>25</v>
      </c>
      <c r="Q2678" s="7">
        <v>0</v>
      </c>
      <c r="R2678" s="7">
        <v>0</v>
      </c>
      <c r="S2678" s="7">
        <v>0</v>
      </c>
      <c r="T2678" s="7">
        <v>100</v>
      </c>
      <c r="U2678" s="7">
        <f t="shared" si="789"/>
        <v>0</v>
      </c>
      <c r="V2678" s="7">
        <f t="shared" si="791"/>
        <v>125</v>
      </c>
      <c r="W2678" s="7">
        <f t="shared" si="781"/>
        <v>1365.21</v>
      </c>
      <c r="X2678" s="7">
        <f t="shared" si="780"/>
        <v>3277.8900000000003</v>
      </c>
      <c r="Y2678" s="7">
        <f t="shared" si="790"/>
        <v>21609.79</v>
      </c>
      <c r="Z2678" s="7" t="s">
        <v>644</v>
      </c>
      <c r="AA2678" s="7">
        <v>2021</v>
      </c>
      <c r="AB2678" s="7">
        <v>0</v>
      </c>
    </row>
    <row r="2679" spans="1:28" x14ac:dyDescent="0.25">
      <c r="A2679" s="7">
        <v>68</v>
      </c>
      <c r="B2679" s="7" t="s">
        <v>175</v>
      </c>
      <c r="C2679" s="7" t="s">
        <v>103</v>
      </c>
      <c r="D2679" s="7" t="s">
        <v>6</v>
      </c>
      <c r="E2679" s="7" t="s">
        <v>26</v>
      </c>
      <c r="F2679" s="7" t="s">
        <v>100</v>
      </c>
      <c r="G2679" s="7">
        <v>22000</v>
      </c>
      <c r="H2679" s="7">
        <f t="shared" si="782"/>
        <v>19349.68</v>
      </c>
      <c r="I2679" s="7">
        <f t="shared" si="783"/>
        <v>631.4</v>
      </c>
      <c r="J2679" s="7">
        <f t="shared" si="784"/>
        <v>1561.9999999999998</v>
      </c>
      <c r="K2679" s="7">
        <f t="shared" si="785"/>
        <v>242.00000000000003</v>
      </c>
      <c r="L2679" s="7">
        <f t="shared" si="786"/>
        <v>668.8</v>
      </c>
      <c r="M2679" s="7">
        <f t="shared" si="787"/>
        <v>1559.8000000000002</v>
      </c>
      <c r="N2679" s="7">
        <v>1350.12</v>
      </c>
      <c r="O2679" s="7">
        <f t="shared" si="788"/>
        <v>6014.12</v>
      </c>
      <c r="P2679" s="7">
        <v>25</v>
      </c>
      <c r="Q2679" s="7">
        <v>0</v>
      </c>
      <c r="R2679" s="7">
        <v>0</v>
      </c>
      <c r="S2679" s="7">
        <v>0</v>
      </c>
      <c r="T2679" s="7">
        <v>100</v>
      </c>
      <c r="U2679" s="7">
        <f t="shared" si="789"/>
        <v>0</v>
      </c>
      <c r="V2679" s="7">
        <f t="shared" si="791"/>
        <v>125</v>
      </c>
      <c r="W2679" s="7">
        <f t="shared" si="781"/>
        <v>2650.3199999999997</v>
      </c>
      <c r="X2679" s="7">
        <f t="shared" si="780"/>
        <v>3121.8</v>
      </c>
      <c r="Y2679" s="7">
        <f t="shared" si="790"/>
        <v>19224.68</v>
      </c>
      <c r="Z2679" s="7" t="s">
        <v>644</v>
      </c>
      <c r="AA2679" s="7">
        <v>2021</v>
      </c>
      <c r="AB2679" s="7">
        <v>0</v>
      </c>
    </row>
    <row r="2680" spans="1:28" x14ac:dyDescent="0.25">
      <c r="A2680" s="7">
        <v>69</v>
      </c>
      <c r="B2680" s="7" t="s">
        <v>176</v>
      </c>
      <c r="C2680" s="7" t="s">
        <v>102</v>
      </c>
      <c r="D2680" s="7" t="s">
        <v>6</v>
      </c>
      <c r="E2680" s="7" t="s">
        <v>26</v>
      </c>
      <c r="F2680" s="7" t="s">
        <v>100</v>
      </c>
      <c r="G2680" s="7">
        <v>32000</v>
      </c>
      <c r="H2680" s="7">
        <f t="shared" si="782"/>
        <v>30108.799999999999</v>
      </c>
      <c r="I2680" s="7">
        <f t="shared" si="783"/>
        <v>918.4</v>
      </c>
      <c r="J2680" s="7">
        <f t="shared" si="784"/>
        <v>2272</v>
      </c>
      <c r="K2680" s="7">
        <f t="shared" si="785"/>
        <v>352.00000000000006</v>
      </c>
      <c r="L2680" s="7">
        <f t="shared" si="786"/>
        <v>972.8</v>
      </c>
      <c r="M2680" s="7">
        <f t="shared" si="787"/>
        <v>2268.8000000000002</v>
      </c>
      <c r="N2680" s="7">
        <v>0</v>
      </c>
      <c r="O2680" s="7">
        <f t="shared" si="788"/>
        <v>6784</v>
      </c>
      <c r="P2680" s="7">
        <v>25</v>
      </c>
      <c r="Q2680" s="7">
        <v>0</v>
      </c>
      <c r="R2680" s="7">
        <v>0</v>
      </c>
      <c r="S2680" s="7">
        <v>0</v>
      </c>
      <c r="T2680" s="7">
        <v>100</v>
      </c>
      <c r="U2680" s="7">
        <f t="shared" si="789"/>
        <v>0</v>
      </c>
      <c r="V2680" s="7">
        <f t="shared" si="791"/>
        <v>125</v>
      </c>
      <c r="W2680" s="7">
        <f t="shared" si="781"/>
        <v>1891.1999999999998</v>
      </c>
      <c r="X2680" s="7">
        <f t="shared" si="780"/>
        <v>4540.8</v>
      </c>
      <c r="Y2680" s="7">
        <f t="shared" si="790"/>
        <v>29983.8</v>
      </c>
      <c r="Z2680" s="7" t="s">
        <v>644</v>
      </c>
      <c r="AA2680" s="7">
        <v>2021</v>
      </c>
      <c r="AB2680" s="7">
        <v>0</v>
      </c>
    </row>
    <row r="2681" spans="1:28" x14ac:dyDescent="0.25">
      <c r="A2681" s="7">
        <v>70</v>
      </c>
      <c r="B2681" s="7" t="s">
        <v>177</v>
      </c>
      <c r="C2681" s="7" t="s">
        <v>102</v>
      </c>
      <c r="D2681" s="7" t="s">
        <v>22</v>
      </c>
      <c r="E2681" s="7" t="s">
        <v>26</v>
      </c>
      <c r="F2681" s="7" t="s">
        <v>100</v>
      </c>
      <c r="G2681" s="7">
        <v>25000</v>
      </c>
      <c r="H2681" s="7">
        <f t="shared" si="782"/>
        <v>23522.5</v>
      </c>
      <c r="I2681" s="7">
        <f t="shared" si="783"/>
        <v>717.5</v>
      </c>
      <c r="J2681" s="7">
        <f t="shared" si="784"/>
        <v>1774.9999999999998</v>
      </c>
      <c r="K2681" s="7">
        <f t="shared" si="785"/>
        <v>275</v>
      </c>
      <c r="L2681" s="7">
        <f t="shared" si="786"/>
        <v>760</v>
      </c>
      <c r="M2681" s="7">
        <f t="shared" si="787"/>
        <v>1772.5000000000002</v>
      </c>
      <c r="N2681" s="7">
        <v>0</v>
      </c>
      <c r="O2681" s="7">
        <f t="shared" si="788"/>
        <v>5300</v>
      </c>
      <c r="P2681" s="7">
        <v>25</v>
      </c>
      <c r="Q2681" s="7">
        <v>0</v>
      </c>
      <c r="R2681" s="7">
        <v>0</v>
      </c>
      <c r="S2681" s="7">
        <v>0</v>
      </c>
      <c r="T2681" s="7">
        <v>100</v>
      </c>
      <c r="U2681" s="7">
        <f t="shared" si="789"/>
        <v>0</v>
      </c>
      <c r="V2681" s="7">
        <f t="shared" si="791"/>
        <v>125</v>
      </c>
      <c r="W2681" s="7">
        <f t="shared" si="781"/>
        <v>1477.5</v>
      </c>
      <c r="X2681" s="7">
        <f t="shared" si="780"/>
        <v>3547.5</v>
      </c>
      <c r="Y2681" s="7">
        <f t="shared" si="790"/>
        <v>23397.5</v>
      </c>
      <c r="Z2681" s="7" t="s">
        <v>644</v>
      </c>
      <c r="AA2681" s="7">
        <v>2021</v>
      </c>
      <c r="AB2681" s="7">
        <v>0</v>
      </c>
    </row>
    <row r="2682" spans="1:28" x14ac:dyDescent="0.25">
      <c r="A2682" s="7">
        <v>71</v>
      </c>
      <c r="B2682" s="7" t="s">
        <v>178</v>
      </c>
      <c r="C2682" s="7" t="s">
        <v>103</v>
      </c>
      <c r="D2682" s="8" t="s">
        <v>6</v>
      </c>
      <c r="E2682" s="7" t="s">
        <v>32</v>
      </c>
      <c r="F2682" s="7" t="s">
        <v>100</v>
      </c>
      <c r="G2682" s="7">
        <v>20000</v>
      </c>
      <c r="H2682" s="7">
        <f t="shared" si="782"/>
        <v>18818</v>
      </c>
      <c r="I2682" s="7">
        <f t="shared" si="783"/>
        <v>574</v>
      </c>
      <c r="J2682" s="7">
        <f t="shared" si="784"/>
        <v>1419.9999999999998</v>
      </c>
      <c r="K2682" s="7">
        <f t="shared" si="785"/>
        <v>220.00000000000003</v>
      </c>
      <c r="L2682" s="7">
        <f t="shared" si="786"/>
        <v>608</v>
      </c>
      <c r="M2682" s="7">
        <f t="shared" si="787"/>
        <v>1418</v>
      </c>
      <c r="N2682" s="7">
        <v>0</v>
      </c>
      <c r="O2682" s="7">
        <f t="shared" si="788"/>
        <v>4240</v>
      </c>
      <c r="P2682" s="7">
        <v>25</v>
      </c>
      <c r="Q2682" s="7">
        <v>0</v>
      </c>
      <c r="R2682" s="7">
        <v>0</v>
      </c>
      <c r="S2682" s="7">
        <v>0</v>
      </c>
      <c r="T2682" s="7">
        <v>100</v>
      </c>
      <c r="U2682" s="7">
        <f t="shared" si="789"/>
        <v>0</v>
      </c>
      <c r="V2682" s="7">
        <f t="shared" si="791"/>
        <v>125</v>
      </c>
      <c r="W2682" s="7">
        <f t="shared" si="781"/>
        <v>1182</v>
      </c>
      <c r="X2682" s="7">
        <f t="shared" si="780"/>
        <v>2838</v>
      </c>
      <c r="Y2682" s="7">
        <f t="shared" si="790"/>
        <v>18693</v>
      </c>
      <c r="Z2682" s="7" t="s">
        <v>644</v>
      </c>
      <c r="AA2682" s="7">
        <v>2021</v>
      </c>
      <c r="AB2682" s="7">
        <v>0</v>
      </c>
    </row>
    <row r="2683" spans="1:28" x14ac:dyDescent="0.25">
      <c r="A2683" s="7">
        <v>72</v>
      </c>
      <c r="B2683" s="7" t="s">
        <v>179</v>
      </c>
      <c r="C2683" s="7" t="s">
        <v>103</v>
      </c>
      <c r="D2683" s="8" t="s">
        <v>14</v>
      </c>
      <c r="E2683" s="7" t="s">
        <v>32</v>
      </c>
      <c r="F2683" s="7" t="s">
        <v>100</v>
      </c>
      <c r="G2683" s="7">
        <v>30000</v>
      </c>
      <c r="H2683" s="7">
        <f t="shared" si="782"/>
        <v>28227</v>
      </c>
      <c r="I2683" s="7">
        <f t="shared" si="783"/>
        <v>861</v>
      </c>
      <c r="J2683" s="7">
        <f t="shared" si="784"/>
        <v>2130</v>
      </c>
      <c r="K2683" s="7">
        <f t="shared" si="785"/>
        <v>330.00000000000006</v>
      </c>
      <c r="L2683" s="7">
        <f t="shared" si="786"/>
        <v>912</v>
      </c>
      <c r="M2683" s="7">
        <f t="shared" si="787"/>
        <v>2127</v>
      </c>
      <c r="N2683" s="7">
        <v>0</v>
      </c>
      <c r="O2683" s="7">
        <f t="shared" si="788"/>
        <v>6360</v>
      </c>
      <c r="P2683" s="7">
        <v>25</v>
      </c>
      <c r="Q2683" s="7">
        <v>1000</v>
      </c>
      <c r="R2683" s="7">
        <v>0</v>
      </c>
      <c r="S2683" s="7">
        <v>0</v>
      </c>
      <c r="T2683" s="7">
        <v>100</v>
      </c>
      <c r="U2683" s="7">
        <f t="shared" si="789"/>
        <v>0</v>
      </c>
      <c r="V2683" s="7">
        <f t="shared" si="791"/>
        <v>1125</v>
      </c>
      <c r="W2683" s="7">
        <f t="shared" si="781"/>
        <v>1773</v>
      </c>
      <c r="X2683" s="7">
        <f t="shared" si="780"/>
        <v>4257</v>
      </c>
      <c r="Y2683" s="7">
        <f t="shared" si="790"/>
        <v>27102</v>
      </c>
      <c r="Z2683" s="7" t="s">
        <v>644</v>
      </c>
      <c r="AA2683" s="7">
        <v>2021</v>
      </c>
      <c r="AB2683" s="7">
        <v>0</v>
      </c>
    </row>
    <row r="2684" spans="1:28" x14ac:dyDescent="0.25">
      <c r="A2684" s="7">
        <v>73</v>
      </c>
      <c r="B2684" s="7" t="s">
        <v>180</v>
      </c>
      <c r="C2684" s="7" t="s">
        <v>103</v>
      </c>
      <c r="D2684" s="7" t="s">
        <v>22</v>
      </c>
      <c r="E2684" s="7" t="s">
        <v>32</v>
      </c>
      <c r="F2684" s="7" t="s">
        <v>100</v>
      </c>
      <c r="G2684" s="7">
        <v>31000</v>
      </c>
      <c r="H2684" s="7">
        <f t="shared" si="782"/>
        <v>27817.78</v>
      </c>
      <c r="I2684" s="7">
        <f t="shared" si="783"/>
        <v>889.7</v>
      </c>
      <c r="J2684" s="7">
        <f t="shared" si="784"/>
        <v>2201</v>
      </c>
      <c r="K2684" s="7">
        <f t="shared" si="785"/>
        <v>341.00000000000006</v>
      </c>
      <c r="L2684" s="7">
        <f t="shared" si="786"/>
        <v>942.4</v>
      </c>
      <c r="M2684" s="7">
        <f t="shared" si="787"/>
        <v>2197.9</v>
      </c>
      <c r="N2684" s="7">
        <v>1350.12</v>
      </c>
      <c r="O2684" s="7">
        <f t="shared" si="788"/>
        <v>7922.12</v>
      </c>
      <c r="P2684" s="7">
        <v>25</v>
      </c>
      <c r="Q2684" s="7">
        <v>0</v>
      </c>
      <c r="R2684" s="7">
        <v>0</v>
      </c>
      <c r="S2684" s="7">
        <v>0</v>
      </c>
      <c r="T2684" s="7">
        <v>100</v>
      </c>
      <c r="U2684" s="7">
        <f t="shared" si="789"/>
        <v>0</v>
      </c>
      <c r="V2684" s="7">
        <f t="shared" si="791"/>
        <v>125</v>
      </c>
      <c r="W2684" s="7">
        <f t="shared" si="781"/>
        <v>3182.22</v>
      </c>
      <c r="X2684" s="7">
        <f t="shared" si="780"/>
        <v>4398.8999999999996</v>
      </c>
      <c r="Y2684" s="7">
        <f t="shared" si="790"/>
        <v>27692.78</v>
      </c>
      <c r="Z2684" s="7" t="s">
        <v>644</v>
      </c>
      <c r="AA2684" s="7">
        <v>2021</v>
      </c>
      <c r="AB2684" s="7">
        <v>0</v>
      </c>
    </row>
    <row r="2685" spans="1:28" x14ac:dyDescent="0.25">
      <c r="A2685" s="7">
        <v>74</v>
      </c>
      <c r="B2685" s="7" t="s">
        <v>181</v>
      </c>
      <c r="C2685" s="7" t="s">
        <v>103</v>
      </c>
      <c r="D2685" s="7" t="s">
        <v>6</v>
      </c>
      <c r="E2685" s="7" t="s">
        <v>52</v>
      </c>
      <c r="F2685" s="7" t="s">
        <v>100</v>
      </c>
      <c r="G2685" s="7">
        <v>22000</v>
      </c>
      <c r="H2685" s="7">
        <f t="shared" si="782"/>
        <v>20699.8</v>
      </c>
      <c r="I2685" s="7">
        <f t="shared" si="783"/>
        <v>631.4</v>
      </c>
      <c r="J2685" s="7">
        <f t="shared" si="784"/>
        <v>1561.9999999999998</v>
      </c>
      <c r="K2685" s="7">
        <f t="shared" si="785"/>
        <v>242.00000000000003</v>
      </c>
      <c r="L2685" s="7">
        <f t="shared" si="786"/>
        <v>668.8</v>
      </c>
      <c r="M2685" s="7">
        <f t="shared" si="787"/>
        <v>1559.8000000000002</v>
      </c>
      <c r="N2685" s="7">
        <v>0</v>
      </c>
      <c r="O2685" s="7">
        <f t="shared" si="788"/>
        <v>4664</v>
      </c>
      <c r="P2685" s="7">
        <v>25</v>
      </c>
      <c r="Q2685" s="7">
        <v>0</v>
      </c>
      <c r="R2685" s="7">
        <v>0</v>
      </c>
      <c r="S2685" s="7">
        <v>0</v>
      </c>
      <c r="T2685" s="7">
        <v>100</v>
      </c>
      <c r="U2685" s="7">
        <f t="shared" si="789"/>
        <v>0</v>
      </c>
      <c r="V2685" s="7">
        <f t="shared" si="791"/>
        <v>125</v>
      </c>
      <c r="W2685" s="7">
        <f t="shared" si="781"/>
        <v>1300.1999999999998</v>
      </c>
      <c r="X2685" s="7">
        <f t="shared" si="780"/>
        <v>3121.8</v>
      </c>
      <c r="Y2685" s="7">
        <f t="shared" si="790"/>
        <v>20574.8</v>
      </c>
      <c r="Z2685" s="7" t="s">
        <v>644</v>
      </c>
      <c r="AA2685" s="7">
        <v>2021</v>
      </c>
      <c r="AB2685" s="7">
        <v>0</v>
      </c>
    </row>
    <row r="2686" spans="1:28" x14ac:dyDescent="0.25">
      <c r="A2686" s="7">
        <v>75</v>
      </c>
      <c r="B2686" s="7" t="s">
        <v>182</v>
      </c>
      <c r="C2686" s="7" t="s">
        <v>103</v>
      </c>
      <c r="D2686" s="7" t="s">
        <v>94</v>
      </c>
      <c r="E2686" s="7" t="s">
        <v>52</v>
      </c>
      <c r="F2686" s="7" t="s">
        <v>100</v>
      </c>
      <c r="G2686" s="7">
        <v>20000</v>
      </c>
      <c r="H2686" s="7">
        <f t="shared" si="782"/>
        <v>18818</v>
      </c>
      <c r="I2686" s="7">
        <f t="shared" si="783"/>
        <v>574</v>
      </c>
      <c r="J2686" s="7">
        <f t="shared" si="784"/>
        <v>1419.9999999999998</v>
      </c>
      <c r="K2686" s="7">
        <f t="shared" si="785"/>
        <v>220.00000000000003</v>
      </c>
      <c r="L2686" s="7">
        <f t="shared" si="786"/>
        <v>608</v>
      </c>
      <c r="M2686" s="7">
        <f t="shared" si="787"/>
        <v>1418</v>
      </c>
      <c r="N2686" s="7">
        <v>0</v>
      </c>
      <c r="O2686" s="7">
        <f t="shared" si="788"/>
        <v>4240</v>
      </c>
      <c r="P2686" s="7">
        <v>25</v>
      </c>
      <c r="Q2686" s="7">
        <v>0</v>
      </c>
      <c r="R2686" s="7">
        <v>0</v>
      </c>
      <c r="S2686" s="7">
        <v>0</v>
      </c>
      <c r="T2686" s="7">
        <v>100</v>
      </c>
      <c r="U2686" s="7">
        <f t="shared" si="789"/>
        <v>0</v>
      </c>
      <c r="V2686" s="7">
        <f t="shared" si="791"/>
        <v>125</v>
      </c>
      <c r="W2686" s="7">
        <v>1182</v>
      </c>
      <c r="X2686" s="7">
        <f t="shared" si="780"/>
        <v>2838</v>
      </c>
      <c r="Y2686" s="7">
        <f t="shared" si="790"/>
        <v>18693</v>
      </c>
      <c r="Z2686" s="7" t="s">
        <v>644</v>
      </c>
      <c r="AA2686" s="7">
        <v>2021</v>
      </c>
      <c r="AB2686" s="7">
        <v>0</v>
      </c>
    </row>
    <row r="2687" spans="1:28" x14ac:dyDescent="0.25">
      <c r="A2687" s="7">
        <v>76</v>
      </c>
      <c r="B2687" s="7" t="s">
        <v>183</v>
      </c>
      <c r="C2687" s="7" t="s">
        <v>103</v>
      </c>
      <c r="D2687" s="7" t="s">
        <v>22</v>
      </c>
      <c r="E2687" s="7" t="s">
        <v>52</v>
      </c>
      <c r="F2687" s="7" t="s">
        <v>100</v>
      </c>
      <c r="G2687" s="7">
        <v>28000</v>
      </c>
      <c r="H2687" s="7">
        <f t="shared" si="782"/>
        <v>26345.200000000001</v>
      </c>
      <c r="I2687" s="7">
        <f t="shared" si="783"/>
        <v>803.6</v>
      </c>
      <c r="J2687" s="7">
        <f t="shared" si="784"/>
        <v>1987.9999999999998</v>
      </c>
      <c r="K2687" s="7">
        <f t="shared" si="785"/>
        <v>308.00000000000006</v>
      </c>
      <c r="L2687" s="7">
        <f t="shared" si="786"/>
        <v>851.2</v>
      </c>
      <c r="M2687" s="7">
        <f t="shared" si="787"/>
        <v>1985.2</v>
      </c>
      <c r="N2687" s="7">
        <v>0</v>
      </c>
      <c r="O2687" s="7">
        <f t="shared" si="788"/>
        <v>5936</v>
      </c>
      <c r="P2687" s="7">
        <v>25</v>
      </c>
      <c r="Q2687" s="7">
        <v>0</v>
      </c>
      <c r="R2687" s="7">
        <v>0</v>
      </c>
      <c r="S2687" s="7">
        <v>1270</v>
      </c>
      <c r="T2687" s="7">
        <v>100</v>
      </c>
      <c r="U2687" s="7">
        <f t="shared" si="789"/>
        <v>0</v>
      </c>
      <c r="V2687" s="7">
        <f t="shared" si="791"/>
        <v>1395</v>
      </c>
      <c r="W2687" s="7">
        <f>+I2687+L2687+N2687</f>
        <v>1654.8000000000002</v>
      </c>
      <c r="X2687" s="7">
        <f t="shared" si="780"/>
        <v>3973.2</v>
      </c>
      <c r="Y2687" s="7">
        <f t="shared" si="790"/>
        <v>24950.2</v>
      </c>
      <c r="Z2687" s="7" t="s">
        <v>644</v>
      </c>
      <c r="AA2687" s="7">
        <v>2021</v>
      </c>
      <c r="AB2687" s="7">
        <v>0</v>
      </c>
    </row>
    <row r="2688" spans="1:28" x14ac:dyDescent="0.25">
      <c r="A2688" s="7">
        <v>77</v>
      </c>
      <c r="B2688" s="7" t="s">
        <v>184</v>
      </c>
      <c r="C2688" s="7" t="s">
        <v>103</v>
      </c>
      <c r="D2688" s="7" t="s">
        <v>94</v>
      </c>
      <c r="E2688" s="7" t="s">
        <v>52</v>
      </c>
      <c r="F2688" s="7" t="s">
        <v>100</v>
      </c>
      <c r="G2688" s="7">
        <v>20000</v>
      </c>
      <c r="H2688" s="7">
        <f t="shared" si="782"/>
        <v>18818</v>
      </c>
      <c r="I2688" s="7">
        <f t="shared" si="783"/>
        <v>574</v>
      </c>
      <c r="J2688" s="7">
        <f t="shared" si="784"/>
        <v>1419.9999999999998</v>
      </c>
      <c r="K2688" s="7">
        <f t="shared" si="785"/>
        <v>220.00000000000003</v>
      </c>
      <c r="L2688" s="7">
        <f t="shared" si="786"/>
        <v>608</v>
      </c>
      <c r="M2688" s="7">
        <f t="shared" si="787"/>
        <v>1418</v>
      </c>
      <c r="N2688" s="7">
        <v>0</v>
      </c>
      <c r="O2688" s="7">
        <f t="shared" si="788"/>
        <v>4240</v>
      </c>
      <c r="P2688" s="7">
        <v>25</v>
      </c>
      <c r="Q2688" s="7">
        <v>0</v>
      </c>
      <c r="R2688" s="7">
        <v>0</v>
      </c>
      <c r="S2688" s="7">
        <v>0</v>
      </c>
      <c r="T2688" s="7">
        <v>100</v>
      </c>
      <c r="U2688" s="7">
        <f t="shared" si="789"/>
        <v>0</v>
      </c>
      <c r="V2688" s="7">
        <f t="shared" si="791"/>
        <v>125</v>
      </c>
      <c r="W2688" s="7">
        <v>1182</v>
      </c>
      <c r="X2688" s="7">
        <f t="shared" si="780"/>
        <v>2838</v>
      </c>
      <c r="Y2688" s="7">
        <f t="shared" si="790"/>
        <v>18693</v>
      </c>
      <c r="Z2688" s="7" t="s">
        <v>644</v>
      </c>
      <c r="AA2688" s="7">
        <v>2021</v>
      </c>
      <c r="AB2688" s="7">
        <v>0</v>
      </c>
    </row>
    <row r="2689" spans="1:28" x14ac:dyDescent="0.25">
      <c r="A2689" s="7">
        <v>78</v>
      </c>
      <c r="B2689" s="7" t="s">
        <v>185</v>
      </c>
      <c r="C2689" s="7" t="s">
        <v>103</v>
      </c>
      <c r="D2689" s="7" t="s">
        <v>22</v>
      </c>
      <c r="E2689" s="7" t="s">
        <v>78</v>
      </c>
      <c r="F2689" s="7" t="s">
        <v>100</v>
      </c>
      <c r="G2689" s="7">
        <v>46000</v>
      </c>
      <c r="H2689" s="7">
        <f t="shared" si="782"/>
        <v>43281.4</v>
      </c>
      <c r="I2689" s="7">
        <f t="shared" si="783"/>
        <v>1320.2</v>
      </c>
      <c r="J2689" s="7">
        <f t="shared" si="784"/>
        <v>3265.9999999999995</v>
      </c>
      <c r="K2689" s="7">
        <f t="shared" si="785"/>
        <v>506.00000000000006</v>
      </c>
      <c r="L2689" s="7">
        <f t="shared" si="786"/>
        <v>1398.4</v>
      </c>
      <c r="M2689" s="7">
        <f t="shared" si="787"/>
        <v>3261.4</v>
      </c>
      <c r="N2689" s="7">
        <v>0</v>
      </c>
      <c r="O2689" s="7">
        <f t="shared" si="788"/>
        <v>9752</v>
      </c>
      <c r="P2689" s="7">
        <v>25</v>
      </c>
      <c r="Q2689" s="7">
        <v>200</v>
      </c>
      <c r="R2689" s="7">
        <v>0</v>
      </c>
      <c r="S2689" s="7">
        <v>0</v>
      </c>
      <c r="T2689" s="7">
        <v>100</v>
      </c>
      <c r="U2689" s="7">
        <f t="shared" si="789"/>
        <v>1289.4598750000005</v>
      </c>
      <c r="V2689" s="7">
        <f t="shared" si="791"/>
        <v>1614.4598750000005</v>
      </c>
      <c r="W2689" s="7">
        <f t="shared" ref="W2689:W2699" si="792">+I2689+L2689+N2689</f>
        <v>2718.6000000000004</v>
      </c>
      <c r="X2689" s="7">
        <f t="shared" si="780"/>
        <v>6527.4</v>
      </c>
      <c r="Y2689" s="7">
        <f t="shared" si="790"/>
        <v>41666.940125000001</v>
      </c>
      <c r="Z2689" s="7" t="s">
        <v>644</v>
      </c>
      <c r="AA2689" s="7">
        <v>2021</v>
      </c>
      <c r="AB2689" s="7">
        <v>0</v>
      </c>
    </row>
    <row r="2690" spans="1:28" x14ac:dyDescent="0.25">
      <c r="A2690" s="7">
        <v>79</v>
      </c>
      <c r="B2690" s="7" t="s">
        <v>186</v>
      </c>
      <c r="C2690" s="7" t="s">
        <v>102</v>
      </c>
      <c r="D2690" s="7" t="s">
        <v>6</v>
      </c>
      <c r="E2690" s="7" t="s">
        <v>42</v>
      </c>
      <c r="F2690" s="7" t="s">
        <v>100</v>
      </c>
      <c r="G2690" s="7">
        <v>30000</v>
      </c>
      <c r="H2690" s="7">
        <f t="shared" si="782"/>
        <v>28227</v>
      </c>
      <c r="I2690" s="7">
        <f t="shared" si="783"/>
        <v>861</v>
      </c>
      <c r="J2690" s="7">
        <f t="shared" si="784"/>
        <v>2130</v>
      </c>
      <c r="K2690" s="7">
        <f t="shared" si="785"/>
        <v>330.00000000000006</v>
      </c>
      <c r="L2690" s="7">
        <f t="shared" si="786"/>
        <v>912</v>
      </c>
      <c r="M2690" s="7">
        <f t="shared" si="787"/>
        <v>2127</v>
      </c>
      <c r="N2690" s="7">
        <v>0</v>
      </c>
      <c r="O2690" s="7">
        <f t="shared" si="788"/>
        <v>6360</v>
      </c>
      <c r="P2690" s="7">
        <v>25</v>
      </c>
      <c r="Q2690" s="7">
        <v>0</v>
      </c>
      <c r="R2690" s="7">
        <v>0</v>
      </c>
      <c r="S2690" s="7">
        <v>0</v>
      </c>
      <c r="T2690" s="7">
        <v>100</v>
      </c>
      <c r="U2690" s="7">
        <f t="shared" si="789"/>
        <v>0</v>
      </c>
      <c r="V2690" s="7">
        <f t="shared" si="791"/>
        <v>125</v>
      </c>
      <c r="W2690" s="7">
        <f t="shared" si="792"/>
        <v>1773</v>
      </c>
      <c r="X2690" s="7">
        <f t="shared" si="780"/>
        <v>4257</v>
      </c>
      <c r="Y2690" s="7">
        <f t="shared" si="790"/>
        <v>28102</v>
      </c>
      <c r="Z2690" s="7" t="s">
        <v>644</v>
      </c>
      <c r="AA2690" s="7">
        <v>2021</v>
      </c>
      <c r="AB2690" s="7">
        <v>0</v>
      </c>
    </row>
    <row r="2691" spans="1:28" x14ac:dyDescent="0.25">
      <c r="A2691" s="7">
        <v>80</v>
      </c>
      <c r="B2691" s="7" t="s">
        <v>187</v>
      </c>
      <c r="C2691" s="7" t="s">
        <v>103</v>
      </c>
      <c r="D2691" s="8" t="s">
        <v>14</v>
      </c>
      <c r="E2691" s="7" t="s">
        <v>59</v>
      </c>
      <c r="F2691" s="7" t="s">
        <v>100</v>
      </c>
      <c r="G2691" s="7">
        <v>30000</v>
      </c>
      <c r="H2691" s="7">
        <f t="shared" si="782"/>
        <v>28227</v>
      </c>
      <c r="I2691" s="7">
        <f t="shared" si="783"/>
        <v>861</v>
      </c>
      <c r="J2691" s="7">
        <f t="shared" si="784"/>
        <v>2130</v>
      </c>
      <c r="K2691" s="7">
        <f t="shared" si="785"/>
        <v>330.00000000000006</v>
      </c>
      <c r="L2691" s="7">
        <f t="shared" si="786"/>
        <v>912</v>
      </c>
      <c r="M2691" s="7">
        <f t="shared" si="787"/>
        <v>2127</v>
      </c>
      <c r="N2691" s="7">
        <v>0</v>
      </c>
      <c r="O2691" s="7">
        <f t="shared" si="788"/>
        <v>6360</v>
      </c>
      <c r="P2691" s="7">
        <v>25</v>
      </c>
      <c r="Q2691" s="7">
        <v>0</v>
      </c>
      <c r="R2691" s="7">
        <v>0</v>
      </c>
      <c r="S2691" s="7">
        <v>0</v>
      </c>
      <c r="T2691" s="7">
        <v>100</v>
      </c>
      <c r="U2691" s="7">
        <f t="shared" si="789"/>
        <v>0</v>
      </c>
      <c r="V2691" s="7">
        <f t="shared" si="791"/>
        <v>125</v>
      </c>
      <c r="W2691" s="7">
        <f t="shared" si="792"/>
        <v>1773</v>
      </c>
      <c r="X2691" s="7">
        <f t="shared" si="780"/>
        <v>4257</v>
      </c>
      <c r="Y2691" s="7">
        <f t="shared" si="790"/>
        <v>28102</v>
      </c>
      <c r="Z2691" s="7" t="s">
        <v>644</v>
      </c>
      <c r="AA2691" s="7">
        <v>2021</v>
      </c>
      <c r="AB2691" s="7">
        <v>0</v>
      </c>
    </row>
    <row r="2692" spans="1:28" x14ac:dyDescent="0.25">
      <c r="A2692" s="7">
        <v>81</v>
      </c>
      <c r="B2692" s="7" t="s">
        <v>188</v>
      </c>
      <c r="C2692" s="7" t="s">
        <v>102</v>
      </c>
      <c r="D2692" s="7" t="s">
        <v>10</v>
      </c>
      <c r="E2692" s="7" t="s">
        <v>33</v>
      </c>
      <c r="F2692" s="7" t="s">
        <v>100</v>
      </c>
      <c r="G2692" s="7">
        <v>23100</v>
      </c>
      <c r="H2692" s="7">
        <f t="shared" si="782"/>
        <v>19034.55</v>
      </c>
      <c r="I2692" s="7">
        <f t="shared" si="783"/>
        <v>662.97</v>
      </c>
      <c r="J2692" s="7">
        <f t="shared" si="784"/>
        <v>1640.1</v>
      </c>
      <c r="K2692" s="7">
        <f t="shared" si="785"/>
        <v>254.10000000000002</v>
      </c>
      <c r="L2692" s="7">
        <f t="shared" si="786"/>
        <v>702.24</v>
      </c>
      <c r="M2692" s="7">
        <f t="shared" si="787"/>
        <v>1637.7900000000002</v>
      </c>
      <c r="N2692" s="7">
        <f>1350.12*2</f>
        <v>2700.24</v>
      </c>
      <c r="O2692" s="7">
        <f t="shared" si="788"/>
        <v>7597.44</v>
      </c>
      <c r="P2692" s="7">
        <v>25</v>
      </c>
      <c r="Q2692" s="7">
        <v>500</v>
      </c>
      <c r="R2692" s="7">
        <v>0</v>
      </c>
      <c r="S2692" s="7">
        <v>0</v>
      </c>
      <c r="T2692" s="7">
        <v>100</v>
      </c>
      <c r="U2692" s="7">
        <f t="shared" si="789"/>
        <v>0</v>
      </c>
      <c r="V2692" s="7">
        <f t="shared" si="791"/>
        <v>625</v>
      </c>
      <c r="W2692" s="7">
        <f t="shared" si="792"/>
        <v>4065.45</v>
      </c>
      <c r="X2692" s="7">
        <f t="shared" si="780"/>
        <v>3277.8900000000003</v>
      </c>
      <c r="Y2692" s="7">
        <f t="shared" si="790"/>
        <v>18409.55</v>
      </c>
      <c r="Z2692" s="7" t="s">
        <v>644</v>
      </c>
      <c r="AA2692" s="7">
        <v>2021</v>
      </c>
      <c r="AB2692" s="7">
        <v>0</v>
      </c>
    </row>
    <row r="2693" spans="1:28" x14ac:dyDescent="0.25">
      <c r="A2693" s="7">
        <v>82</v>
      </c>
      <c r="B2693" s="7" t="s">
        <v>190</v>
      </c>
      <c r="C2693" s="7" t="s">
        <v>102</v>
      </c>
      <c r="D2693" s="8" t="s">
        <v>14</v>
      </c>
      <c r="E2693" s="7" t="s">
        <v>38</v>
      </c>
      <c r="F2693" s="7" t="s">
        <v>100</v>
      </c>
      <c r="G2693" s="7">
        <v>31000</v>
      </c>
      <c r="H2693" s="7">
        <f t="shared" si="782"/>
        <v>29167.9</v>
      </c>
      <c r="I2693" s="7">
        <f t="shared" si="783"/>
        <v>889.7</v>
      </c>
      <c r="J2693" s="7">
        <f t="shared" si="784"/>
        <v>2201</v>
      </c>
      <c r="K2693" s="7">
        <f t="shared" si="785"/>
        <v>341.00000000000006</v>
      </c>
      <c r="L2693" s="7">
        <f t="shared" si="786"/>
        <v>942.4</v>
      </c>
      <c r="M2693" s="7">
        <f t="shared" si="787"/>
        <v>2197.9</v>
      </c>
      <c r="N2693" s="7">
        <v>0</v>
      </c>
      <c r="O2693" s="7">
        <f t="shared" si="788"/>
        <v>6572</v>
      </c>
      <c r="P2693" s="7">
        <v>25</v>
      </c>
      <c r="Q2693" s="7">
        <v>6490.89</v>
      </c>
      <c r="R2693" s="7">
        <v>0</v>
      </c>
      <c r="S2693" s="7">
        <v>0</v>
      </c>
      <c r="T2693" s="7">
        <v>100</v>
      </c>
      <c r="U2693" s="7">
        <f t="shared" si="789"/>
        <v>0</v>
      </c>
      <c r="V2693" s="7">
        <f t="shared" si="791"/>
        <v>6615.89</v>
      </c>
      <c r="W2693" s="7">
        <f t="shared" si="792"/>
        <v>1832.1</v>
      </c>
      <c r="X2693" s="7">
        <f t="shared" si="780"/>
        <v>4398.8999999999996</v>
      </c>
      <c r="Y2693" s="7">
        <f t="shared" si="790"/>
        <v>22552.010000000002</v>
      </c>
      <c r="Z2693" s="7" t="s">
        <v>644</v>
      </c>
      <c r="AA2693" s="7">
        <v>2021</v>
      </c>
      <c r="AB2693" s="7">
        <v>0</v>
      </c>
    </row>
    <row r="2694" spans="1:28" x14ac:dyDescent="0.25">
      <c r="A2694" s="7">
        <v>83</v>
      </c>
      <c r="B2694" s="7" t="s">
        <v>191</v>
      </c>
      <c r="C2694" s="7" t="s">
        <v>103</v>
      </c>
      <c r="D2694" s="7" t="s">
        <v>94</v>
      </c>
      <c r="E2694" s="7" t="s">
        <v>51</v>
      </c>
      <c r="F2694" s="7" t="s">
        <v>100</v>
      </c>
      <c r="G2694" s="7">
        <v>45000</v>
      </c>
      <c r="H2694" s="7">
        <f t="shared" si="782"/>
        <v>42340.5</v>
      </c>
      <c r="I2694" s="7">
        <f t="shared" si="783"/>
        <v>1291.5</v>
      </c>
      <c r="J2694" s="7">
        <f t="shared" si="784"/>
        <v>3194.9999999999995</v>
      </c>
      <c r="K2694" s="7">
        <f t="shared" si="785"/>
        <v>495.00000000000006</v>
      </c>
      <c r="L2694" s="7">
        <f t="shared" si="786"/>
        <v>1368</v>
      </c>
      <c r="M2694" s="7">
        <f t="shared" si="787"/>
        <v>3190.5</v>
      </c>
      <c r="N2694" s="7">
        <v>0</v>
      </c>
      <c r="O2694" s="7">
        <f t="shared" si="788"/>
        <v>9540</v>
      </c>
      <c r="P2694" s="7">
        <v>25</v>
      </c>
      <c r="Q2694" s="7">
        <v>0</v>
      </c>
      <c r="R2694" s="7">
        <v>980.01</v>
      </c>
      <c r="S2694" s="7">
        <v>0</v>
      </c>
      <c r="T2694" s="7">
        <v>100</v>
      </c>
      <c r="U2694" s="7">
        <f t="shared" si="789"/>
        <v>1148.3248749999998</v>
      </c>
      <c r="V2694" s="7">
        <f t="shared" si="791"/>
        <v>2253.3348749999996</v>
      </c>
      <c r="W2694" s="7">
        <f t="shared" si="792"/>
        <v>2659.5</v>
      </c>
      <c r="X2694" s="7">
        <f t="shared" si="780"/>
        <v>6385.5</v>
      </c>
      <c r="Y2694" s="7">
        <f t="shared" si="790"/>
        <v>40087.165125</v>
      </c>
      <c r="Z2694" s="7" t="s">
        <v>644</v>
      </c>
      <c r="AA2694" s="7">
        <v>2021</v>
      </c>
      <c r="AB2694" s="7">
        <v>0</v>
      </c>
    </row>
    <row r="2695" spans="1:28" x14ac:dyDescent="0.25">
      <c r="A2695" s="7">
        <v>84</v>
      </c>
      <c r="B2695" s="7" t="s">
        <v>192</v>
      </c>
      <c r="C2695" s="7" t="s">
        <v>103</v>
      </c>
      <c r="D2695" s="8" t="s">
        <v>7</v>
      </c>
      <c r="E2695" s="7" t="s">
        <v>54</v>
      </c>
      <c r="F2695" s="7" t="s">
        <v>100</v>
      </c>
      <c r="G2695" s="7">
        <v>18000</v>
      </c>
      <c r="H2695" s="7">
        <f t="shared" si="782"/>
        <v>16936.2</v>
      </c>
      <c r="I2695" s="7">
        <f t="shared" si="783"/>
        <v>516.6</v>
      </c>
      <c r="J2695" s="7">
        <f t="shared" si="784"/>
        <v>1277.9999999999998</v>
      </c>
      <c r="K2695" s="7">
        <f t="shared" si="785"/>
        <v>198.00000000000003</v>
      </c>
      <c r="L2695" s="7">
        <f t="shared" si="786"/>
        <v>547.20000000000005</v>
      </c>
      <c r="M2695" s="7">
        <f t="shared" si="787"/>
        <v>1276.2</v>
      </c>
      <c r="N2695" s="7">
        <v>0</v>
      </c>
      <c r="O2695" s="7">
        <f t="shared" si="788"/>
        <v>3816</v>
      </c>
      <c r="P2695" s="7">
        <v>25</v>
      </c>
      <c r="Q2695" s="7">
        <v>500</v>
      </c>
      <c r="R2695" s="7">
        <v>0</v>
      </c>
      <c r="S2695" s="7">
        <v>0</v>
      </c>
      <c r="T2695" s="7">
        <v>100</v>
      </c>
      <c r="U2695" s="7">
        <f t="shared" si="789"/>
        <v>0</v>
      </c>
      <c r="V2695" s="7">
        <f t="shared" si="791"/>
        <v>625</v>
      </c>
      <c r="W2695" s="7">
        <f t="shared" si="792"/>
        <v>1063.8000000000002</v>
      </c>
      <c r="X2695" s="7">
        <f t="shared" si="780"/>
        <v>2554.1999999999998</v>
      </c>
      <c r="Y2695" s="7">
        <f t="shared" si="790"/>
        <v>16311.2</v>
      </c>
      <c r="Z2695" s="7" t="s">
        <v>644</v>
      </c>
      <c r="AA2695" s="7">
        <v>2021</v>
      </c>
      <c r="AB2695" s="7">
        <v>0</v>
      </c>
    </row>
    <row r="2696" spans="1:28" x14ac:dyDescent="0.25">
      <c r="A2696" s="7">
        <v>85</v>
      </c>
      <c r="B2696" s="7" t="s">
        <v>193</v>
      </c>
      <c r="C2696" s="7" t="s">
        <v>103</v>
      </c>
      <c r="D2696" s="7" t="s">
        <v>9</v>
      </c>
      <c r="E2696" s="7" t="s">
        <v>54</v>
      </c>
      <c r="F2696" s="7" t="s">
        <v>100</v>
      </c>
      <c r="G2696" s="7">
        <v>28000</v>
      </c>
      <c r="H2696" s="7">
        <f t="shared" si="782"/>
        <v>24995.08</v>
      </c>
      <c r="I2696" s="7">
        <f t="shared" si="783"/>
        <v>803.6</v>
      </c>
      <c r="J2696" s="7">
        <f t="shared" si="784"/>
        <v>1987.9999999999998</v>
      </c>
      <c r="K2696" s="7">
        <f t="shared" si="785"/>
        <v>308.00000000000006</v>
      </c>
      <c r="L2696" s="7">
        <f t="shared" si="786"/>
        <v>851.2</v>
      </c>
      <c r="M2696" s="7">
        <f t="shared" si="787"/>
        <v>1985.2</v>
      </c>
      <c r="N2696" s="7">
        <v>1350.12</v>
      </c>
      <c r="O2696" s="7">
        <f t="shared" si="788"/>
        <v>7286.12</v>
      </c>
      <c r="P2696" s="7">
        <v>25</v>
      </c>
      <c r="Q2696" s="7">
        <v>200</v>
      </c>
      <c r="R2696" s="7">
        <v>0</v>
      </c>
      <c r="S2696" s="7">
        <v>0</v>
      </c>
      <c r="T2696" s="7">
        <v>100</v>
      </c>
      <c r="U2696" s="7">
        <f t="shared" si="789"/>
        <v>0</v>
      </c>
      <c r="V2696" s="7">
        <f t="shared" si="791"/>
        <v>325</v>
      </c>
      <c r="W2696" s="7">
        <f t="shared" si="792"/>
        <v>3004.92</v>
      </c>
      <c r="X2696" s="7">
        <f t="shared" si="780"/>
        <v>3973.2</v>
      </c>
      <c r="Y2696" s="7">
        <f t="shared" si="790"/>
        <v>24670.080000000002</v>
      </c>
      <c r="Z2696" s="7" t="s">
        <v>644</v>
      </c>
      <c r="AA2696" s="7">
        <v>2021</v>
      </c>
      <c r="AB2696" s="7">
        <v>0</v>
      </c>
    </row>
    <row r="2697" spans="1:28" x14ac:dyDescent="0.25">
      <c r="A2697" s="7">
        <v>86</v>
      </c>
      <c r="B2697" s="7" t="s">
        <v>194</v>
      </c>
      <c r="C2697" s="7" t="s">
        <v>103</v>
      </c>
      <c r="D2697" s="7" t="s">
        <v>22</v>
      </c>
      <c r="E2697" s="7" t="s">
        <v>54</v>
      </c>
      <c r="F2697" s="7" t="s">
        <v>100</v>
      </c>
      <c r="G2697" s="7">
        <v>25000</v>
      </c>
      <c r="H2697" s="7">
        <f t="shared" si="782"/>
        <v>23522.5</v>
      </c>
      <c r="I2697" s="7">
        <f t="shared" si="783"/>
        <v>717.5</v>
      </c>
      <c r="J2697" s="7">
        <f t="shared" si="784"/>
        <v>1774.9999999999998</v>
      </c>
      <c r="K2697" s="7">
        <f t="shared" si="785"/>
        <v>275</v>
      </c>
      <c r="L2697" s="7">
        <f t="shared" si="786"/>
        <v>760</v>
      </c>
      <c r="M2697" s="7">
        <f t="shared" si="787"/>
        <v>1772.5000000000002</v>
      </c>
      <c r="N2697" s="7">
        <v>0</v>
      </c>
      <c r="O2697" s="7">
        <f t="shared" si="788"/>
        <v>5300</v>
      </c>
      <c r="P2697" s="7">
        <v>25</v>
      </c>
      <c r="Q2697" s="7">
        <v>0</v>
      </c>
      <c r="R2697" s="7">
        <v>0</v>
      </c>
      <c r="S2697" s="7">
        <v>0</v>
      </c>
      <c r="T2697" s="7">
        <v>100</v>
      </c>
      <c r="U2697" s="7">
        <f t="shared" si="789"/>
        <v>0</v>
      </c>
      <c r="V2697" s="7">
        <f t="shared" si="791"/>
        <v>125</v>
      </c>
      <c r="W2697" s="7">
        <f t="shared" si="792"/>
        <v>1477.5</v>
      </c>
      <c r="X2697" s="7">
        <f t="shared" si="780"/>
        <v>3547.5</v>
      </c>
      <c r="Y2697" s="7">
        <f t="shared" si="790"/>
        <v>23397.5</v>
      </c>
      <c r="Z2697" s="7" t="s">
        <v>644</v>
      </c>
      <c r="AA2697" s="7">
        <v>2021</v>
      </c>
      <c r="AB2697" s="7">
        <v>0</v>
      </c>
    </row>
    <row r="2698" spans="1:28" x14ac:dyDescent="0.25">
      <c r="A2698" s="7">
        <v>87</v>
      </c>
      <c r="B2698" s="7" t="s">
        <v>195</v>
      </c>
      <c r="C2698" s="7" t="s">
        <v>103</v>
      </c>
      <c r="D2698" s="7" t="s">
        <v>7</v>
      </c>
      <c r="E2698" s="7" t="s">
        <v>54</v>
      </c>
      <c r="F2698" s="7" t="s">
        <v>99</v>
      </c>
      <c r="G2698" s="7">
        <v>45000</v>
      </c>
      <c r="H2698" s="7">
        <f t="shared" si="782"/>
        <v>42340.5</v>
      </c>
      <c r="I2698" s="7">
        <f t="shared" si="783"/>
        <v>1291.5</v>
      </c>
      <c r="J2698" s="7">
        <f t="shared" si="784"/>
        <v>3194.9999999999995</v>
      </c>
      <c r="K2698" s="7">
        <f t="shared" si="785"/>
        <v>495.00000000000006</v>
      </c>
      <c r="L2698" s="7">
        <f t="shared" si="786"/>
        <v>1368</v>
      </c>
      <c r="M2698" s="7">
        <f t="shared" si="787"/>
        <v>3190.5</v>
      </c>
      <c r="N2698" s="7">
        <v>0</v>
      </c>
      <c r="O2698" s="7">
        <f t="shared" si="788"/>
        <v>9540</v>
      </c>
      <c r="P2698" s="7">
        <v>25</v>
      </c>
      <c r="Q2698" s="7">
        <v>0</v>
      </c>
      <c r="R2698" s="7">
        <v>0</v>
      </c>
      <c r="S2698" s="7">
        <v>0</v>
      </c>
      <c r="T2698" s="7">
        <v>100</v>
      </c>
      <c r="U2698" s="7">
        <f t="shared" si="789"/>
        <v>1148.3248749999998</v>
      </c>
      <c r="V2698" s="7">
        <f t="shared" si="791"/>
        <v>1273.3248749999998</v>
      </c>
      <c r="W2698" s="7">
        <f t="shared" si="792"/>
        <v>2659.5</v>
      </c>
      <c r="X2698" s="7">
        <f t="shared" si="780"/>
        <v>6385.5</v>
      </c>
      <c r="Y2698" s="7">
        <f t="shared" si="790"/>
        <v>41067.175125000002</v>
      </c>
      <c r="Z2698" s="7" t="s">
        <v>644</v>
      </c>
      <c r="AA2698" s="7">
        <v>2021</v>
      </c>
      <c r="AB2698" s="7">
        <v>0</v>
      </c>
    </row>
    <row r="2699" spans="1:28" x14ac:dyDescent="0.25">
      <c r="A2699" s="7">
        <v>88</v>
      </c>
      <c r="B2699" s="7" t="s">
        <v>196</v>
      </c>
      <c r="C2699" s="7" t="s">
        <v>103</v>
      </c>
      <c r="D2699" s="7" t="s">
        <v>22</v>
      </c>
      <c r="E2699" s="7" t="s">
        <v>54</v>
      </c>
      <c r="F2699" s="7" t="s">
        <v>100</v>
      </c>
      <c r="G2699" s="7">
        <v>20000</v>
      </c>
      <c r="H2699" s="7">
        <f t="shared" si="782"/>
        <v>18818</v>
      </c>
      <c r="I2699" s="7">
        <f t="shared" si="783"/>
        <v>574</v>
      </c>
      <c r="J2699" s="7">
        <f t="shared" si="784"/>
        <v>1419.9999999999998</v>
      </c>
      <c r="K2699" s="7">
        <f t="shared" si="785"/>
        <v>220.00000000000003</v>
      </c>
      <c r="L2699" s="7">
        <f t="shared" si="786"/>
        <v>608</v>
      </c>
      <c r="M2699" s="7">
        <f t="shared" si="787"/>
        <v>1418</v>
      </c>
      <c r="N2699" s="7">
        <v>0</v>
      </c>
      <c r="O2699" s="7">
        <f t="shared" si="788"/>
        <v>4240</v>
      </c>
      <c r="P2699" s="7">
        <v>25</v>
      </c>
      <c r="Q2699" s="7">
        <v>0</v>
      </c>
      <c r="R2699" s="7">
        <v>0</v>
      </c>
      <c r="S2699" s="7">
        <v>0</v>
      </c>
      <c r="T2699" s="7">
        <v>100</v>
      </c>
      <c r="U2699" s="7">
        <f t="shared" si="789"/>
        <v>0</v>
      </c>
      <c r="V2699" s="7">
        <f t="shared" si="791"/>
        <v>125</v>
      </c>
      <c r="W2699" s="7">
        <f t="shared" si="792"/>
        <v>1182</v>
      </c>
      <c r="X2699" s="7">
        <f t="shared" si="780"/>
        <v>2838</v>
      </c>
      <c r="Y2699" s="7">
        <f t="shared" si="790"/>
        <v>18693</v>
      </c>
      <c r="Z2699" s="7" t="s">
        <v>644</v>
      </c>
      <c r="AA2699" s="7">
        <v>2021</v>
      </c>
      <c r="AB2699" s="7">
        <v>0</v>
      </c>
    </row>
    <row r="2700" spans="1:28" x14ac:dyDescent="0.25">
      <c r="A2700" s="7">
        <v>89</v>
      </c>
      <c r="B2700" s="7" t="s">
        <v>197</v>
      </c>
      <c r="C2700" s="7" t="s">
        <v>103</v>
      </c>
      <c r="D2700" s="7" t="s">
        <v>94</v>
      </c>
      <c r="E2700" s="8" t="s">
        <v>54</v>
      </c>
      <c r="F2700" s="7" t="s">
        <v>100</v>
      </c>
      <c r="G2700" s="7">
        <v>20000</v>
      </c>
      <c r="H2700" s="7">
        <f t="shared" si="782"/>
        <v>18818</v>
      </c>
      <c r="I2700" s="7">
        <f t="shared" si="783"/>
        <v>574</v>
      </c>
      <c r="J2700" s="7">
        <f t="shared" si="784"/>
        <v>1419.9999999999998</v>
      </c>
      <c r="K2700" s="7">
        <f t="shared" si="785"/>
        <v>220.00000000000003</v>
      </c>
      <c r="L2700" s="7">
        <f t="shared" si="786"/>
        <v>608</v>
      </c>
      <c r="M2700" s="7">
        <f t="shared" si="787"/>
        <v>1418</v>
      </c>
      <c r="N2700" s="7">
        <v>0</v>
      </c>
      <c r="O2700" s="7">
        <f t="shared" si="788"/>
        <v>4240</v>
      </c>
      <c r="P2700" s="7">
        <v>25</v>
      </c>
      <c r="Q2700" s="7">
        <v>0</v>
      </c>
      <c r="R2700" s="7">
        <v>0</v>
      </c>
      <c r="S2700" s="7">
        <v>0</v>
      </c>
      <c r="T2700" s="7">
        <v>100</v>
      </c>
      <c r="U2700" s="7">
        <f t="shared" si="789"/>
        <v>0</v>
      </c>
      <c r="V2700" s="7">
        <f t="shared" si="791"/>
        <v>125</v>
      </c>
      <c r="W2700" s="7">
        <v>1182</v>
      </c>
      <c r="X2700" s="7">
        <f t="shared" si="780"/>
        <v>2838</v>
      </c>
      <c r="Y2700" s="7">
        <f t="shared" si="790"/>
        <v>18693</v>
      </c>
      <c r="Z2700" s="7" t="s">
        <v>644</v>
      </c>
      <c r="AA2700" s="7">
        <v>2021</v>
      </c>
      <c r="AB2700" s="7">
        <v>0</v>
      </c>
    </row>
    <row r="2701" spans="1:28" x14ac:dyDescent="0.25">
      <c r="A2701" s="7">
        <v>90</v>
      </c>
      <c r="B2701" s="7" t="s">
        <v>198</v>
      </c>
      <c r="C2701" s="7" t="s">
        <v>103</v>
      </c>
      <c r="D2701" s="7" t="s">
        <v>22</v>
      </c>
      <c r="E2701" s="7" t="s">
        <v>54</v>
      </c>
      <c r="F2701" s="7" t="s">
        <v>100</v>
      </c>
      <c r="G2701" s="7">
        <v>28000</v>
      </c>
      <c r="H2701" s="7">
        <f t="shared" si="782"/>
        <v>26345.200000000001</v>
      </c>
      <c r="I2701" s="7">
        <f t="shared" si="783"/>
        <v>803.6</v>
      </c>
      <c r="J2701" s="7">
        <f t="shared" si="784"/>
        <v>1987.9999999999998</v>
      </c>
      <c r="K2701" s="7">
        <f t="shared" si="785"/>
        <v>308.00000000000006</v>
      </c>
      <c r="L2701" s="7">
        <f t="shared" si="786"/>
        <v>851.2</v>
      </c>
      <c r="M2701" s="7">
        <f t="shared" si="787"/>
        <v>1985.2</v>
      </c>
      <c r="N2701" s="7">
        <v>0</v>
      </c>
      <c r="O2701" s="7">
        <f t="shared" si="788"/>
        <v>5936</v>
      </c>
      <c r="P2701" s="7">
        <v>25</v>
      </c>
      <c r="Q2701" s="7">
        <v>0</v>
      </c>
      <c r="R2701" s="7">
        <v>0</v>
      </c>
      <c r="S2701" s="7">
        <v>0</v>
      </c>
      <c r="T2701" s="7">
        <v>100</v>
      </c>
      <c r="U2701" s="7">
        <f t="shared" si="789"/>
        <v>0</v>
      </c>
      <c r="V2701" s="7">
        <f t="shared" si="791"/>
        <v>125</v>
      </c>
      <c r="W2701" s="7">
        <f t="shared" ref="W2701:W2711" si="793">+I2701+L2701+N2701</f>
        <v>1654.8000000000002</v>
      </c>
      <c r="X2701" s="7">
        <f t="shared" ref="X2701:X2735" si="794">+J2701+M2701</f>
        <v>3973.2</v>
      </c>
      <c r="Y2701" s="7">
        <f t="shared" si="790"/>
        <v>26220.2</v>
      </c>
      <c r="Z2701" s="7" t="s">
        <v>644</v>
      </c>
      <c r="AA2701" s="7">
        <v>2021</v>
      </c>
      <c r="AB2701" s="7">
        <v>0</v>
      </c>
    </row>
    <row r="2702" spans="1:28" x14ac:dyDescent="0.25">
      <c r="A2702" s="7">
        <v>91</v>
      </c>
      <c r="B2702" s="7" t="s">
        <v>199</v>
      </c>
      <c r="C2702" s="7" t="s">
        <v>103</v>
      </c>
      <c r="D2702" s="7" t="s">
        <v>10</v>
      </c>
      <c r="E2702" s="7" t="s">
        <v>54</v>
      </c>
      <c r="F2702" s="7" t="s">
        <v>100</v>
      </c>
      <c r="G2702" s="7">
        <v>25000</v>
      </c>
      <c r="H2702" s="7">
        <f t="shared" si="782"/>
        <v>23522.5</v>
      </c>
      <c r="I2702" s="7">
        <f t="shared" si="783"/>
        <v>717.5</v>
      </c>
      <c r="J2702" s="7">
        <f t="shared" si="784"/>
        <v>1774.9999999999998</v>
      </c>
      <c r="K2702" s="7">
        <f t="shared" si="785"/>
        <v>275</v>
      </c>
      <c r="L2702" s="7">
        <f t="shared" si="786"/>
        <v>760</v>
      </c>
      <c r="M2702" s="7">
        <f t="shared" si="787"/>
        <v>1772.5000000000002</v>
      </c>
      <c r="N2702" s="7">
        <v>0</v>
      </c>
      <c r="O2702" s="7">
        <f t="shared" si="788"/>
        <v>5300</v>
      </c>
      <c r="P2702" s="7">
        <v>25</v>
      </c>
      <c r="Q2702" s="7">
        <v>0</v>
      </c>
      <c r="R2702" s="7">
        <v>0</v>
      </c>
      <c r="S2702" s="7">
        <v>0</v>
      </c>
      <c r="T2702" s="7">
        <v>100</v>
      </c>
      <c r="U2702" s="7">
        <f t="shared" si="789"/>
        <v>0</v>
      </c>
      <c r="V2702" s="7">
        <f t="shared" si="791"/>
        <v>125</v>
      </c>
      <c r="W2702" s="7">
        <f t="shared" si="793"/>
        <v>1477.5</v>
      </c>
      <c r="X2702" s="7">
        <f t="shared" si="794"/>
        <v>3547.5</v>
      </c>
      <c r="Y2702" s="7">
        <f t="shared" si="790"/>
        <v>23397.5</v>
      </c>
      <c r="Z2702" s="7" t="s">
        <v>644</v>
      </c>
      <c r="AA2702" s="7">
        <v>2021</v>
      </c>
      <c r="AB2702" s="7">
        <v>0</v>
      </c>
    </row>
    <row r="2703" spans="1:28" x14ac:dyDescent="0.25">
      <c r="A2703" s="7">
        <v>92</v>
      </c>
      <c r="B2703" s="7" t="s">
        <v>200</v>
      </c>
      <c r="C2703" s="7" t="s">
        <v>103</v>
      </c>
      <c r="D2703" s="7" t="s">
        <v>19</v>
      </c>
      <c r="E2703" s="7" t="s">
        <v>60</v>
      </c>
      <c r="F2703" s="7" t="s">
        <v>100</v>
      </c>
      <c r="G2703" s="7">
        <v>28000</v>
      </c>
      <c r="H2703" s="7">
        <f t="shared" si="782"/>
        <v>26345.200000000001</v>
      </c>
      <c r="I2703" s="7">
        <f t="shared" si="783"/>
        <v>803.6</v>
      </c>
      <c r="J2703" s="7">
        <f t="shared" si="784"/>
        <v>1987.9999999999998</v>
      </c>
      <c r="K2703" s="7">
        <f t="shared" si="785"/>
        <v>308.00000000000006</v>
      </c>
      <c r="L2703" s="7">
        <f t="shared" si="786"/>
        <v>851.2</v>
      </c>
      <c r="M2703" s="7">
        <f t="shared" si="787"/>
        <v>1985.2</v>
      </c>
      <c r="N2703" s="7">
        <v>0</v>
      </c>
      <c r="O2703" s="7">
        <f t="shared" si="788"/>
        <v>5936</v>
      </c>
      <c r="P2703" s="7">
        <v>25</v>
      </c>
      <c r="Q2703" s="7">
        <v>6191.35</v>
      </c>
      <c r="R2703" s="7">
        <v>0</v>
      </c>
      <c r="S2703" s="7">
        <v>0</v>
      </c>
      <c r="T2703" s="7">
        <v>100</v>
      </c>
      <c r="U2703" s="7">
        <f t="shared" si="789"/>
        <v>0</v>
      </c>
      <c r="V2703" s="7">
        <f t="shared" si="791"/>
        <v>6316.35</v>
      </c>
      <c r="W2703" s="7">
        <f t="shared" si="793"/>
        <v>1654.8000000000002</v>
      </c>
      <c r="X2703" s="7">
        <f t="shared" si="794"/>
        <v>3973.2</v>
      </c>
      <c r="Y2703" s="7">
        <f t="shared" si="790"/>
        <v>20028.849999999999</v>
      </c>
      <c r="Z2703" s="7" t="s">
        <v>644</v>
      </c>
      <c r="AA2703" s="7">
        <v>2021</v>
      </c>
      <c r="AB2703" s="7">
        <v>0</v>
      </c>
    </row>
    <row r="2704" spans="1:28" x14ac:dyDescent="0.25">
      <c r="A2704" s="7">
        <v>93</v>
      </c>
      <c r="B2704" s="7" t="s">
        <v>201</v>
      </c>
      <c r="C2704" s="7" t="s">
        <v>102</v>
      </c>
      <c r="D2704" s="7" t="s">
        <v>22</v>
      </c>
      <c r="E2704" s="7" t="s">
        <v>37</v>
      </c>
      <c r="F2704" s="7" t="s">
        <v>100</v>
      </c>
      <c r="G2704" s="7">
        <v>19000</v>
      </c>
      <c r="H2704" s="7">
        <f t="shared" si="782"/>
        <v>17877.099999999999</v>
      </c>
      <c r="I2704" s="7">
        <f t="shared" si="783"/>
        <v>545.29999999999995</v>
      </c>
      <c r="J2704" s="7">
        <f t="shared" si="784"/>
        <v>1348.9999999999998</v>
      </c>
      <c r="K2704" s="7">
        <f t="shared" si="785"/>
        <v>209.00000000000003</v>
      </c>
      <c r="L2704" s="7">
        <f t="shared" si="786"/>
        <v>577.6</v>
      </c>
      <c r="M2704" s="7">
        <f t="shared" si="787"/>
        <v>1347.1000000000001</v>
      </c>
      <c r="N2704" s="7">
        <v>0</v>
      </c>
      <c r="O2704" s="7">
        <f t="shared" si="788"/>
        <v>4028</v>
      </c>
      <c r="P2704" s="7">
        <v>25</v>
      </c>
      <c r="Q2704" s="7">
        <v>2497.7199999999998</v>
      </c>
      <c r="R2704" s="7">
        <v>0</v>
      </c>
      <c r="S2704" s="7">
        <v>0</v>
      </c>
      <c r="T2704" s="7">
        <v>100</v>
      </c>
      <c r="U2704" s="7">
        <f t="shared" si="789"/>
        <v>0</v>
      </c>
      <c r="V2704" s="7">
        <f t="shared" si="791"/>
        <v>2622.72</v>
      </c>
      <c r="W2704" s="7">
        <f t="shared" si="793"/>
        <v>1122.9000000000001</v>
      </c>
      <c r="X2704" s="7">
        <f t="shared" si="794"/>
        <v>2696.1</v>
      </c>
      <c r="Y2704" s="7">
        <f t="shared" si="790"/>
        <v>15254.380000000001</v>
      </c>
      <c r="Z2704" s="7" t="s">
        <v>644</v>
      </c>
      <c r="AA2704" s="7">
        <v>2021</v>
      </c>
      <c r="AB2704" s="7">
        <v>0</v>
      </c>
    </row>
    <row r="2705" spans="1:28" x14ac:dyDescent="0.25">
      <c r="A2705" s="7">
        <v>94</v>
      </c>
      <c r="B2705" s="7" t="s">
        <v>202</v>
      </c>
      <c r="C2705" s="7" t="s">
        <v>102</v>
      </c>
      <c r="D2705" s="7" t="s">
        <v>22</v>
      </c>
      <c r="E2705" s="7" t="s">
        <v>37</v>
      </c>
      <c r="F2705" s="7" t="s">
        <v>100</v>
      </c>
      <c r="G2705" s="7">
        <v>19000</v>
      </c>
      <c r="H2705" s="7">
        <f t="shared" si="782"/>
        <v>17877.099999999999</v>
      </c>
      <c r="I2705" s="7">
        <f t="shared" si="783"/>
        <v>545.29999999999995</v>
      </c>
      <c r="J2705" s="7">
        <f t="shared" si="784"/>
        <v>1348.9999999999998</v>
      </c>
      <c r="K2705" s="7">
        <f t="shared" si="785"/>
        <v>209.00000000000003</v>
      </c>
      <c r="L2705" s="7">
        <f t="shared" si="786"/>
        <v>577.6</v>
      </c>
      <c r="M2705" s="7">
        <f t="shared" si="787"/>
        <v>1347.1000000000001</v>
      </c>
      <c r="N2705" s="7">
        <v>0</v>
      </c>
      <c r="O2705" s="7">
        <f t="shared" si="788"/>
        <v>4028</v>
      </c>
      <c r="P2705" s="7">
        <v>25</v>
      </c>
      <c r="Q2705" s="7">
        <v>500</v>
      </c>
      <c r="R2705" s="7">
        <v>0</v>
      </c>
      <c r="S2705" s="7">
        <v>1270</v>
      </c>
      <c r="T2705" s="7">
        <v>100</v>
      </c>
      <c r="U2705" s="7">
        <f t="shared" si="789"/>
        <v>0</v>
      </c>
      <c r="V2705" s="7">
        <f t="shared" si="791"/>
        <v>1895</v>
      </c>
      <c r="W2705" s="7">
        <f t="shared" si="793"/>
        <v>1122.9000000000001</v>
      </c>
      <c r="X2705" s="7">
        <f t="shared" si="794"/>
        <v>2696.1</v>
      </c>
      <c r="Y2705" s="7">
        <f t="shared" si="790"/>
        <v>15982.1</v>
      </c>
      <c r="Z2705" s="7" t="s">
        <v>644</v>
      </c>
      <c r="AA2705" s="7">
        <v>2021</v>
      </c>
      <c r="AB2705" s="7">
        <v>0</v>
      </c>
    </row>
    <row r="2706" spans="1:28" x14ac:dyDescent="0.25">
      <c r="A2706" s="7">
        <v>95</v>
      </c>
      <c r="B2706" s="7" t="s">
        <v>203</v>
      </c>
      <c r="C2706" s="7" t="s">
        <v>102</v>
      </c>
      <c r="D2706" s="7" t="s">
        <v>6</v>
      </c>
      <c r="E2706" s="7" t="s">
        <v>37</v>
      </c>
      <c r="F2706" s="7" t="s">
        <v>100</v>
      </c>
      <c r="G2706" s="7">
        <v>10000</v>
      </c>
      <c r="H2706" s="7">
        <f t="shared" si="782"/>
        <v>9409</v>
      </c>
      <c r="I2706" s="7">
        <f t="shared" si="783"/>
        <v>287</v>
      </c>
      <c r="J2706" s="7">
        <f t="shared" si="784"/>
        <v>709.99999999999989</v>
      </c>
      <c r="K2706" s="7">
        <f t="shared" si="785"/>
        <v>110.00000000000001</v>
      </c>
      <c r="L2706" s="7">
        <f t="shared" si="786"/>
        <v>304</v>
      </c>
      <c r="M2706" s="7">
        <f t="shared" si="787"/>
        <v>709</v>
      </c>
      <c r="N2706" s="7">
        <v>0</v>
      </c>
      <c r="O2706" s="7">
        <f t="shared" si="788"/>
        <v>2120</v>
      </c>
      <c r="P2706" s="7">
        <v>25</v>
      </c>
      <c r="Q2706" s="7">
        <v>500</v>
      </c>
      <c r="R2706" s="7">
        <v>0</v>
      </c>
      <c r="S2706" s="7">
        <v>0</v>
      </c>
      <c r="T2706" s="7">
        <v>100</v>
      </c>
      <c r="U2706" s="7">
        <f t="shared" si="789"/>
        <v>0</v>
      </c>
      <c r="V2706" s="7">
        <f t="shared" si="791"/>
        <v>625</v>
      </c>
      <c r="W2706" s="7">
        <f t="shared" si="793"/>
        <v>591</v>
      </c>
      <c r="X2706" s="7">
        <f t="shared" si="794"/>
        <v>1419</v>
      </c>
      <c r="Y2706" s="7">
        <f t="shared" si="790"/>
        <v>8784</v>
      </c>
      <c r="Z2706" s="7" t="s">
        <v>644</v>
      </c>
      <c r="AA2706" s="7">
        <v>2021</v>
      </c>
      <c r="AB2706" s="7">
        <v>0</v>
      </c>
    </row>
    <row r="2707" spans="1:28" x14ac:dyDescent="0.25">
      <c r="A2707" s="7">
        <v>96</v>
      </c>
      <c r="B2707" s="7" t="s">
        <v>204</v>
      </c>
      <c r="C2707" s="7" t="s">
        <v>102</v>
      </c>
      <c r="D2707" s="7" t="s">
        <v>6</v>
      </c>
      <c r="E2707" s="7" t="s">
        <v>37</v>
      </c>
      <c r="F2707" s="7" t="s">
        <v>100</v>
      </c>
      <c r="G2707" s="7">
        <v>10000</v>
      </c>
      <c r="H2707" s="7">
        <f t="shared" si="782"/>
        <v>9409</v>
      </c>
      <c r="I2707" s="7">
        <f t="shared" si="783"/>
        <v>287</v>
      </c>
      <c r="J2707" s="7">
        <f t="shared" si="784"/>
        <v>709.99999999999989</v>
      </c>
      <c r="K2707" s="7">
        <f t="shared" si="785"/>
        <v>110.00000000000001</v>
      </c>
      <c r="L2707" s="7">
        <f t="shared" si="786"/>
        <v>304</v>
      </c>
      <c r="M2707" s="7">
        <f t="shared" si="787"/>
        <v>709</v>
      </c>
      <c r="N2707" s="7">
        <v>0</v>
      </c>
      <c r="O2707" s="7">
        <f t="shared" si="788"/>
        <v>2120</v>
      </c>
      <c r="P2707" s="7">
        <v>25</v>
      </c>
      <c r="Q2707" s="7">
        <v>0</v>
      </c>
      <c r="R2707" s="7">
        <v>0</v>
      </c>
      <c r="S2707" s="7">
        <v>0</v>
      </c>
      <c r="T2707" s="7">
        <v>100</v>
      </c>
      <c r="U2707" s="7">
        <f t="shared" si="789"/>
        <v>0</v>
      </c>
      <c r="V2707" s="7">
        <f t="shared" si="791"/>
        <v>125</v>
      </c>
      <c r="W2707" s="7">
        <f t="shared" si="793"/>
        <v>591</v>
      </c>
      <c r="X2707" s="7">
        <f t="shared" si="794"/>
        <v>1419</v>
      </c>
      <c r="Y2707" s="7">
        <f t="shared" si="790"/>
        <v>9284</v>
      </c>
      <c r="Z2707" s="7" t="s">
        <v>644</v>
      </c>
      <c r="AA2707" s="7">
        <v>2021</v>
      </c>
      <c r="AB2707" s="7">
        <v>0</v>
      </c>
    </row>
    <row r="2708" spans="1:28" x14ac:dyDescent="0.25">
      <c r="A2708" s="7">
        <v>97</v>
      </c>
      <c r="B2708" s="7" t="s">
        <v>205</v>
      </c>
      <c r="C2708" s="7" t="s">
        <v>102</v>
      </c>
      <c r="D2708" s="7" t="s">
        <v>6</v>
      </c>
      <c r="E2708" s="7" t="s">
        <v>37</v>
      </c>
      <c r="F2708" s="7" t="s">
        <v>100</v>
      </c>
      <c r="G2708" s="7">
        <v>15000</v>
      </c>
      <c r="H2708" s="7">
        <f t="shared" si="782"/>
        <v>14113.5</v>
      </c>
      <c r="I2708" s="7">
        <f t="shared" si="783"/>
        <v>430.5</v>
      </c>
      <c r="J2708" s="7">
        <f t="shared" si="784"/>
        <v>1065</v>
      </c>
      <c r="K2708" s="7">
        <f t="shared" si="785"/>
        <v>165.00000000000003</v>
      </c>
      <c r="L2708" s="7">
        <f t="shared" si="786"/>
        <v>456</v>
      </c>
      <c r="M2708" s="7">
        <f t="shared" si="787"/>
        <v>1063.5</v>
      </c>
      <c r="N2708" s="7">
        <v>0</v>
      </c>
      <c r="O2708" s="7">
        <f t="shared" si="788"/>
        <v>3180</v>
      </c>
      <c r="P2708" s="7">
        <v>25</v>
      </c>
      <c r="Q2708" s="7">
        <v>2000</v>
      </c>
      <c r="R2708" s="7">
        <v>0</v>
      </c>
      <c r="S2708" s="7">
        <v>0</v>
      </c>
      <c r="T2708" s="7">
        <v>100</v>
      </c>
      <c r="U2708" s="7">
        <f t="shared" si="789"/>
        <v>0</v>
      </c>
      <c r="V2708" s="7">
        <f t="shared" si="791"/>
        <v>2125</v>
      </c>
      <c r="W2708" s="7">
        <f t="shared" si="793"/>
        <v>886.5</v>
      </c>
      <c r="X2708" s="7">
        <f t="shared" si="794"/>
        <v>2128.5</v>
      </c>
      <c r="Y2708" s="7">
        <f t="shared" si="790"/>
        <v>11988.5</v>
      </c>
      <c r="Z2708" s="7" t="s">
        <v>644</v>
      </c>
      <c r="AA2708" s="7">
        <v>2021</v>
      </c>
      <c r="AB2708" s="7">
        <v>0</v>
      </c>
    </row>
    <row r="2709" spans="1:28" x14ac:dyDescent="0.25">
      <c r="A2709" s="7">
        <v>98</v>
      </c>
      <c r="B2709" s="7" t="s">
        <v>206</v>
      </c>
      <c r="C2709" s="7" t="s">
        <v>103</v>
      </c>
      <c r="D2709" s="7" t="s">
        <v>22</v>
      </c>
      <c r="E2709" s="7" t="s">
        <v>57</v>
      </c>
      <c r="F2709" s="7" t="s">
        <v>100</v>
      </c>
      <c r="G2709" s="7">
        <v>21500</v>
      </c>
      <c r="H2709" s="7">
        <f t="shared" si="782"/>
        <v>20229.349999999999</v>
      </c>
      <c r="I2709" s="7">
        <f t="shared" si="783"/>
        <v>617.04999999999995</v>
      </c>
      <c r="J2709" s="7">
        <f t="shared" si="784"/>
        <v>1526.4999999999998</v>
      </c>
      <c r="K2709" s="7">
        <f t="shared" si="785"/>
        <v>236.50000000000003</v>
      </c>
      <c r="L2709" s="7">
        <f t="shared" si="786"/>
        <v>653.6</v>
      </c>
      <c r="M2709" s="7">
        <f t="shared" si="787"/>
        <v>1524.3500000000001</v>
      </c>
      <c r="N2709" s="7">
        <v>0</v>
      </c>
      <c r="O2709" s="7">
        <f t="shared" si="788"/>
        <v>4558</v>
      </c>
      <c r="P2709" s="7">
        <v>25</v>
      </c>
      <c r="Q2709" s="7">
        <v>7239.75</v>
      </c>
      <c r="R2709" s="7">
        <v>0</v>
      </c>
      <c r="S2709" s="7">
        <v>0</v>
      </c>
      <c r="T2709" s="7">
        <v>100</v>
      </c>
      <c r="U2709" s="7">
        <f t="shared" si="789"/>
        <v>0</v>
      </c>
      <c r="V2709" s="7">
        <f t="shared" si="791"/>
        <v>7364.75</v>
      </c>
      <c r="W2709" s="7">
        <f t="shared" si="793"/>
        <v>1270.6500000000001</v>
      </c>
      <c r="X2709" s="7">
        <f t="shared" si="794"/>
        <v>3050.85</v>
      </c>
      <c r="Y2709" s="7">
        <f t="shared" si="790"/>
        <v>12864.6</v>
      </c>
      <c r="Z2709" s="7" t="s">
        <v>644</v>
      </c>
      <c r="AA2709" s="7">
        <v>2021</v>
      </c>
      <c r="AB2709" s="7">
        <v>0</v>
      </c>
    </row>
    <row r="2710" spans="1:28" x14ac:dyDescent="0.25">
      <c r="A2710" s="7">
        <v>99</v>
      </c>
      <c r="B2710" s="7" t="s">
        <v>207</v>
      </c>
      <c r="C2710" s="7" t="s">
        <v>103</v>
      </c>
      <c r="D2710" s="7" t="s">
        <v>6</v>
      </c>
      <c r="E2710" s="7" t="s">
        <v>28</v>
      </c>
      <c r="F2710" s="7" t="s">
        <v>100</v>
      </c>
      <c r="G2710" s="7">
        <v>21500</v>
      </c>
      <c r="H2710" s="7">
        <f t="shared" si="782"/>
        <v>20229.349999999999</v>
      </c>
      <c r="I2710" s="7">
        <f t="shared" si="783"/>
        <v>617.04999999999995</v>
      </c>
      <c r="J2710" s="7">
        <f t="shared" si="784"/>
        <v>1526.4999999999998</v>
      </c>
      <c r="K2710" s="7">
        <f t="shared" si="785"/>
        <v>236.50000000000003</v>
      </c>
      <c r="L2710" s="7">
        <f t="shared" si="786"/>
        <v>653.6</v>
      </c>
      <c r="M2710" s="7">
        <f t="shared" si="787"/>
        <v>1524.3500000000001</v>
      </c>
      <c r="N2710" s="7">
        <v>0</v>
      </c>
      <c r="O2710" s="7">
        <f t="shared" si="788"/>
        <v>4558</v>
      </c>
      <c r="P2710" s="7">
        <v>25</v>
      </c>
      <c r="Q2710" s="7">
        <v>6277.33</v>
      </c>
      <c r="R2710" s="7">
        <v>0</v>
      </c>
      <c r="S2710" s="7">
        <v>0</v>
      </c>
      <c r="T2710" s="7">
        <v>100</v>
      </c>
      <c r="U2710" s="7">
        <f t="shared" si="789"/>
        <v>0</v>
      </c>
      <c r="V2710" s="7">
        <f t="shared" si="791"/>
        <v>6402.33</v>
      </c>
      <c r="W2710" s="7">
        <f t="shared" si="793"/>
        <v>1270.6500000000001</v>
      </c>
      <c r="X2710" s="7">
        <f t="shared" si="794"/>
        <v>3050.85</v>
      </c>
      <c r="Y2710" s="7">
        <f t="shared" si="790"/>
        <v>13827.02</v>
      </c>
      <c r="Z2710" s="7" t="s">
        <v>644</v>
      </c>
      <c r="AA2710" s="7">
        <v>2021</v>
      </c>
      <c r="AB2710" s="7">
        <v>0</v>
      </c>
    </row>
    <row r="2711" spans="1:28" x14ac:dyDescent="0.25">
      <c r="A2711" s="7">
        <v>100</v>
      </c>
      <c r="B2711" s="7" t="s">
        <v>208</v>
      </c>
      <c r="C2711" s="7" t="s">
        <v>103</v>
      </c>
      <c r="D2711" s="7" t="s">
        <v>22</v>
      </c>
      <c r="E2711" s="7" t="s">
        <v>41</v>
      </c>
      <c r="F2711" s="7" t="s">
        <v>100</v>
      </c>
      <c r="G2711" s="7">
        <v>24800</v>
      </c>
      <c r="H2711" s="7">
        <f t="shared" si="782"/>
        <v>23334.32</v>
      </c>
      <c r="I2711" s="7">
        <f t="shared" si="783"/>
        <v>711.76</v>
      </c>
      <c r="J2711" s="7">
        <f t="shared" si="784"/>
        <v>1760.8</v>
      </c>
      <c r="K2711" s="7">
        <f t="shared" si="785"/>
        <v>272.8</v>
      </c>
      <c r="L2711" s="7">
        <f t="shared" si="786"/>
        <v>753.92</v>
      </c>
      <c r="M2711" s="7">
        <f t="shared" si="787"/>
        <v>1758.3200000000002</v>
      </c>
      <c r="N2711" s="7">
        <v>0</v>
      </c>
      <c r="O2711" s="7">
        <f t="shared" si="788"/>
        <v>5257.6</v>
      </c>
      <c r="P2711" s="7">
        <v>25</v>
      </c>
      <c r="Q2711" s="7">
        <v>2636.3</v>
      </c>
      <c r="R2711" s="7">
        <v>0</v>
      </c>
      <c r="S2711" s="7">
        <v>0</v>
      </c>
      <c r="T2711" s="7">
        <v>100</v>
      </c>
      <c r="U2711" s="7">
        <f t="shared" si="789"/>
        <v>0</v>
      </c>
      <c r="V2711" s="7">
        <f t="shared" si="791"/>
        <v>2761.3</v>
      </c>
      <c r="W2711" s="7">
        <f t="shared" si="793"/>
        <v>1465.6799999999998</v>
      </c>
      <c r="X2711" s="7">
        <f t="shared" si="794"/>
        <v>3519.12</v>
      </c>
      <c r="Y2711" s="7">
        <f t="shared" si="790"/>
        <v>20573.02</v>
      </c>
      <c r="Z2711" s="7" t="s">
        <v>644</v>
      </c>
      <c r="AA2711" s="7">
        <v>2021</v>
      </c>
      <c r="AB2711" s="7">
        <v>0</v>
      </c>
    </row>
    <row r="2712" spans="1:28" x14ac:dyDescent="0.25">
      <c r="A2712" s="7">
        <v>1</v>
      </c>
      <c r="B2712" s="7" t="s">
        <v>109</v>
      </c>
      <c r="C2712" s="7" t="s">
        <v>103</v>
      </c>
      <c r="D2712" s="8" t="s">
        <v>7</v>
      </c>
      <c r="E2712" s="7" t="s">
        <v>27</v>
      </c>
      <c r="F2712" s="7" t="s">
        <v>98</v>
      </c>
      <c r="G2712" s="7">
        <v>400000</v>
      </c>
      <c r="H2712" s="7">
        <f>+G2712-(I2712+L2712+N2712)</f>
        <v>386303.2</v>
      </c>
      <c r="I2712" s="7">
        <f t="shared" si="783"/>
        <v>8954.4</v>
      </c>
      <c r="J2712" s="7">
        <f t="shared" si="784"/>
        <v>22152</v>
      </c>
      <c r="K2712" s="7">
        <f t="shared" si="785"/>
        <v>686.4</v>
      </c>
      <c r="L2712" s="7">
        <f t="shared" si="786"/>
        <v>4742.3999999999996</v>
      </c>
      <c r="M2712" s="7">
        <f t="shared" si="787"/>
        <v>11060.4</v>
      </c>
      <c r="N2712" s="7">
        <v>0</v>
      </c>
      <c r="O2712" s="7">
        <f>+I2712+J2712+K2712+L2712+M2712+N2712</f>
        <v>47595.600000000006</v>
      </c>
      <c r="P2712" s="7">
        <v>25</v>
      </c>
      <c r="Q2712" s="7">
        <v>0</v>
      </c>
      <c r="R2712" s="7">
        <v>0</v>
      </c>
      <c r="S2712" s="7">
        <v>0</v>
      </c>
      <c r="T2712" s="7">
        <v>0</v>
      </c>
      <c r="U2712" s="7">
        <f t="shared" si="789"/>
        <v>85158.737291666679</v>
      </c>
      <c r="V2712" s="7">
        <f>P2712+Q2712+R2712+S2712+T2712+U2712</f>
        <v>85183.737291666679</v>
      </c>
      <c r="W2712" s="7">
        <f>+I2712+L2712+N2712</f>
        <v>13696.8</v>
      </c>
      <c r="X2712" s="7">
        <f t="shared" si="794"/>
        <v>33212.400000000001</v>
      </c>
      <c r="Y2712" s="7">
        <f t="shared" si="790"/>
        <v>301119.46270833333</v>
      </c>
      <c r="Z2712" s="7" t="s">
        <v>222</v>
      </c>
      <c r="AA2712" s="7">
        <v>2021</v>
      </c>
      <c r="AB2712" s="7">
        <v>0</v>
      </c>
    </row>
    <row r="2713" spans="1:28" x14ac:dyDescent="0.25">
      <c r="A2713" s="7">
        <v>2</v>
      </c>
      <c r="B2713" s="7" t="s">
        <v>228</v>
      </c>
      <c r="C2713" s="7" t="s">
        <v>102</v>
      </c>
      <c r="D2713" s="7" t="s">
        <v>19</v>
      </c>
      <c r="E2713" s="7" t="s">
        <v>71</v>
      </c>
      <c r="F2713" s="7" t="s">
        <v>98</v>
      </c>
      <c r="G2713" s="7">
        <v>300000</v>
      </c>
      <c r="H2713" s="7">
        <f t="shared" ref="H2713:H2776" si="795">+G2713-(I2713+L2713+N2713)</f>
        <v>286647.59999999998</v>
      </c>
      <c r="I2713" s="7">
        <f t="shared" si="783"/>
        <v>8610</v>
      </c>
      <c r="J2713" s="7">
        <f t="shared" si="784"/>
        <v>21299.999999999996</v>
      </c>
      <c r="K2713" s="7">
        <f t="shared" si="785"/>
        <v>686.4</v>
      </c>
      <c r="L2713" s="7">
        <f t="shared" si="786"/>
        <v>4742.3999999999996</v>
      </c>
      <c r="M2713" s="7">
        <f t="shared" si="787"/>
        <v>11060.4</v>
      </c>
      <c r="N2713" s="7">
        <v>0</v>
      </c>
      <c r="O2713" s="7">
        <f t="shared" ref="O2713:O2776" si="796">+I2713+J2713+K2713+L2713+M2713+N2713</f>
        <v>46399.199999999997</v>
      </c>
      <c r="P2713" s="7">
        <v>25</v>
      </c>
      <c r="Q2713" s="7">
        <v>0</v>
      </c>
      <c r="R2713" s="7">
        <v>0</v>
      </c>
      <c r="S2713" s="7">
        <v>0</v>
      </c>
      <c r="T2713" s="7">
        <v>0</v>
      </c>
      <c r="U2713" s="7">
        <f t="shared" si="789"/>
        <v>60244.837291666656</v>
      </c>
      <c r="V2713" s="7">
        <f t="shared" ref="V2713:V2776" si="797">P2713+Q2713+R2713+S2713+T2713+U2713</f>
        <v>60269.837291666656</v>
      </c>
      <c r="W2713" s="7">
        <f t="shared" ref="W2713:W2776" si="798">+I2713+L2713+N2713</f>
        <v>13352.4</v>
      </c>
      <c r="X2713" s="7">
        <f t="shared" si="794"/>
        <v>32360.399999999994</v>
      </c>
      <c r="Y2713" s="7">
        <f t="shared" si="790"/>
        <v>226377.76270833335</v>
      </c>
      <c r="Z2713" s="7" t="s">
        <v>222</v>
      </c>
      <c r="AA2713" s="7">
        <v>2021</v>
      </c>
      <c r="AB2713" s="7">
        <v>0</v>
      </c>
    </row>
    <row r="2714" spans="1:28" x14ac:dyDescent="0.25">
      <c r="A2714" s="7">
        <v>3</v>
      </c>
      <c r="B2714" s="7" t="s">
        <v>110</v>
      </c>
      <c r="C2714" s="7" t="s">
        <v>103</v>
      </c>
      <c r="D2714" s="7" t="s">
        <v>10</v>
      </c>
      <c r="E2714" s="7" t="s">
        <v>53</v>
      </c>
      <c r="F2714" s="7" t="s">
        <v>98</v>
      </c>
      <c r="G2714" s="7">
        <v>300000</v>
      </c>
      <c r="H2714" s="7">
        <f t="shared" si="795"/>
        <v>285297.48</v>
      </c>
      <c r="I2714" s="7">
        <f t="shared" si="783"/>
        <v>8610</v>
      </c>
      <c r="J2714" s="7">
        <f t="shared" si="784"/>
        <v>21299.999999999996</v>
      </c>
      <c r="K2714" s="7">
        <f t="shared" si="785"/>
        <v>686.4</v>
      </c>
      <c r="L2714" s="7">
        <f t="shared" si="786"/>
        <v>4742.3999999999996</v>
      </c>
      <c r="M2714" s="7">
        <f t="shared" si="787"/>
        <v>11060.4</v>
      </c>
      <c r="N2714" s="7">
        <v>1350.12</v>
      </c>
      <c r="O2714" s="7">
        <f t="shared" si="796"/>
        <v>47749.32</v>
      </c>
      <c r="P2714" s="7">
        <v>25</v>
      </c>
      <c r="Q2714" s="7">
        <v>0</v>
      </c>
      <c r="R2714" s="7">
        <v>0</v>
      </c>
      <c r="S2714" s="7">
        <v>0</v>
      </c>
      <c r="T2714" s="7">
        <v>0</v>
      </c>
      <c r="U2714" s="7">
        <f t="shared" si="789"/>
        <v>59907.307291666664</v>
      </c>
      <c r="V2714" s="7">
        <f t="shared" si="797"/>
        <v>59932.307291666664</v>
      </c>
      <c r="W2714" s="7">
        <f t="shared" si="798"/>
        <v>14702.52</v>
      </c>
      <c r="X2714" s="7">
        <f t="shared" si="794"/>
        <v>32360.399999999994</v>
      </c>
      <c r="Y2714" s="7">
        <f t="shared" si="790"/>
        <v>225365.17270833335</v>
      </c>
      <c r="Z2714" s="7" t="s">
        <v>222</v>
      </c>
      <c r="AA2714" s="7">
        <v>2021</v>
      </c>
      <c r="AB2714" s="7">
        <v>0</v>
      </c>
    </row>
    <row r="2715" spans="1:28" x14ac:dyDescent="0.25">
      <c r="A2715" s="7">
        <v>4</v>
      </c>
      <c r="B2715" s="7" t="s">
        <v>111</v>
      </c>
      <c r="C2715" s="7" t="s">
        <v>103</v>
      </c>
      <c r="D2715" s="7" t="s">
        <v>11</v>
      </c>
      <c r="E2715" s="7" t="s">
        <v>34</v>
      </c>
      <c r="F2715" s="7" t="s">
        <v>99</v>
      </c>
      <c r="G2715" s="7">
        <v>300000</v>
      </c>
      <c r="H2715" s="7">
        <f t="shared" si="795"/>
        <v>285297.48</v>
      </c>
      <c r="I2715" s="7">
        <f t="shared" si="783"/>
        <v>8610</v>
      </c>
      <c r="J2715" s="7">
        <f t="shared" si="784"/>
        <v>21299.999999999996</v>
      </c>
      <c r="K2715" s="7">
        <f t="shared" si="785"/>
        <v>686.4</v>
      </c>
      <c r="L2715" s="7">
        <f t="shared" si="786"/>
        <v>4742.3999999999996</v>
      </c>
      <c r="M2715" s="7">
        <f t="shared" si="787"/>
        <v>11060.4</v>
      </c>
      <c r="N2715" s="7">
        <v>1350.12</v>
      </c>
      <c r="O2715" s="7">
        <f t="shared" si="796"/>
        <v>47749.32</v>
      </c>
      <c r="P2715" s="7">
        <v>25</v>
      </c>
      <c r="Q2715" s="7">
        <v>0</v>
      </c>
      <c r="R2715" s="7">
        <v>0</v>
      </c>
      <c r="S2715" s="7">
        <v>2440</v>
      </c>
      <c r="T2715" s="7">
        <v>100</v>
      </c>
      <c r="U2715" s="7">
        <f t="shared" si="789"/>
        <v>59907.307291666664</v>
      </c>
      <c r="V2715" s="7">
        <f t="shared" si="797"/>
        <v>62472.307291666664</v>
      </c>
      <c r="W2715" s="7">
        <f t="shared" si="798"/>
        <v>14702.52</v>
      </c>
      <c r="X2715" s="7">
        <f t="shared" si="794"/>
        <v>32360.399999999994</v>
      </c>
      <c r="Y2715" s="7">
        <f t="shared" si="790"/>
        <v>222825.17270833335</v>
      </c>
      <c r="Z2715" s="7" t="s">
        <v>222</v>
      </c>
      <c r="AA2715" s="7">
        <v>2021</v>
      </c>
      <c r="AB2715" s="7">
        <v>0</v>
      </c>
    </row>
    <row r="2716" spans="1:28" x14ac:dyDescent="0.25">
      <c r="A2716" s="7">
        <v>5</v>
      </c>
      <c r="B2716" s="7" t="s">
        <v>112</v>
      </c>
      <c r="C2716" s="7" t="s">
        <v>103</v>
      </c>
      <c r="D2716" s="7" t="s">
        <v>94</v>
      </c>
      <c r="E2716" s="7" t="s">
        <v>56</v>
      </c>
      <c r="F2716" s="7" t="s">
        <v>99</v>
      </c>
      <c r="G2716" s="7">
        <v>250000</v>
      </c>
      <c r="H2716" s="7">
        <f t="shared" si="795"/>
        <v>238082.6</v>
      </c>
      <c r="I2716" s="7">
        <f t="shared" si="783"/>
        <v>7175</v>
      </c>
      <c r="J2716" s="7">
        <f t="shared" si="784"/>
        <v>17750</v>
      </c>
      <c r="K2716" s="7">
        <f t="shared" si="785"/>
        <v>686.4</v>
      </c>
      <c r="L2716" s="7">
        <f t="shared" si="786"/>
        <v>4742.3999999999996</v>
      </c>
      <c r="M2716" s="7">
        <f t="shared" si="787"/>
        <v>11060.4</v>
      </c>
      <c r="N2716" s="7">
        <v>0</v>
      </c>
      <c r="O2716" s="7">
        <f t="shared" si="796"/>
        <v>41414.200000000004</v>
      </c>
      <c r="P2716" s="7">
        <v>25</v>
      </c>
      <c r="Q2716" s="7">
        <v>0</v>
      </c>
      <c r="R2716" s="7">
        <v>0</v>
      </c>
      <c r="S2716" s="7">
        <v>0</v>
      </c>
      <c r="T2716" s="7">
        <v>0</v>
      </c>
      <c r="U2716" s="7">
        <f t="shared" si="789"/>
        <v>48103.587291666678</v>
      </c>
      <c r="V2716" s="7">
        <f t="shared" si="797"/>
        <v>48128.587291666678</v>
      </c>
      <c r="W2716" s="7">
        <f t="shared" si="798"/>
        <v>11917.4</v>
      </c>
      <c r="X2716" s="7">
        <f t="shared" si="794"/>
        <v>28810.400000000001</v>
      </c>
      <c r="Y2716" s="7">
        <f t="shared" si="790"/>
        <v>189954.01270833332</v>
      </c>
      <c r="Z2716" s="7" t="s">
        <v>222</v>
      </c>
      <c r="AA2716" s="7">
        <v>2021</v>
      </c>
      <c r="AB2716" s="7">
        <v>0</v>
      </c>
    </row>
    <row r="2717" spans="1:28" x14ac:dyDescent="0.25">
      <c r="A2717" s="7">
        <v>6</v>
      </c>
      <c r="B2717" s="7" t="s">
        <v>113</v>
      </c>
      <c r="C2717" s="7" t="s">
        <v>103</v>
      </c>
      <c r="D2717" s="7" t="s">
        <v>20</v>
      </c>
      <c r="E2717" s="7" t="s">
        <v>77</v>
      </c>
      <c r="F2717" s="7" t="s">
        <v>99</v>
      </c>
      <c r="G2717" s="7">
        <v>250000</v>
      </c>
      <c r="H2717" s="7">
        <f t="shared" si="795"/>
        <v>238082.6</v>
      </c>
      <c r="I2717" s="7">
        <f t="shared" si="783"/>
        <v>7175</v>
      </c>
      <c r="J2717" s="7">
        <f t="shared" si="784"/>
        <v>17750</v>
      </c>
      <c r="K2717" s="7">
        <f t="shared" si="785"/>
        <v>686.4</v>
      </c>
      <c r="L2717" s="7">
        <f t="shared" si="786"/>
        <v>4742.3999999999996</v>
      </c>
      <c r="M2717" s="7">
        <f t="shared" si="787"/>
        <v>11060.4</v>
      </c>
      <c r="N2717" s="7">
        <v>0</v>
      </c>
      <c r="O2717" s="7">
        <f t="shared" si="796"/>
        <v>41414.200000000004</v>
      </c>
      <c r="P2717" s="7">
        <v>25</v>
      </c>
      <c r="Q2717" s="7">
        <v>0</v>
      </c>
      <c r="R2717" s="7">
        <v>0</v>
      </c>
      <c r="S2717" s="7">
        <v>0</v>
      </c>
      <c r="T2717" s="7">
        <v>0</v>
      </c>
      <c r="U2717" s="7">
        <f t="shared" si="789"/>
        <v>48103.587291666678</v>
      </c>
      <c r="V2717" s="7">
        <f t="shared" si="797"/>
        <v>48128.587291666678</v>
      </c>
      <c r="W2717" s="7">
        <f t="shared" si="798"/>
        <v>11917.4</v>
      </c>
      <c r="X2717" s="7">
        <f t="shared" si="794"/>
        <v>28810.400000000001</v>
      </c>
      <c r="Y2717" s="7">
        <f t="shared" si="790"/>
        <v>189954.01270833332</v>
      </c>
      <c r="Z2717" s="7" t="s">
        <v>222</v>
      </c>
      <c r="AA2717" s="7">
        <v>2021</v>
      </c>
      <c r="AB2717" s="7">
        <v>0</v>
      </c>
    </row>
    <row r="2718" spans="1:28" x14ac:dyDescent="0.25">
      <c r="A2718" s="7">
        <v>7</v>
      </c>
      <c r="B2718" s="7" t="s">
        <v>115</v>
      </c>
      <c r="C2718" s="7" t="s">
        <v>103</v>
      </c>
      <c r="D2718" s="7" t="s">
        <v>21</v>
      </c>
      <c r="E2718" s="7" t="s">
        <v>81</v>
      </c>
      <c r="F2718" s="7" t="s">
        <v>84</v>
      </c>
      <c r="G2718" s="7">
        <v>150000</v>
      </c>
      <c r="H2718" s="7">
        <f t="shared" si="795"/>
        <v>137084.64000000001</v>
      </c>
      <c r="I2718" s="7">
        <f t="shared" si="783"/>
        <v>4305</v>
      </c>
      <c r="J2718" s="7">
        <f t="shared" si="784"/>
        <v>10649.999999999998</v>
      </c>
      <c r="K2718" s="7">
        <f t="shared" si="785"/>
        <v>686.4</v>
      </c>
      <c r="L2718" s="7">
        <f t="shared" si="786"/>
        <v>4560</v>
      </c>
      <c r="M2718" s="7">
        <f t="shared" si="787"/>
        <v>10635</v>
      </c>
      <c r="N2718" s="7">
        <f>+N2720*3</f>
        <v>4050.3599999999997</v>
      </c>
      <c r="O2718" s="7">
        <f t="shared" si="796"/>
        <v>34886.759999999995</v>
      </c>
      <c r="P2718" s="7">
        <v>25</v>
      </c>
      <c r="Q2718" s="7">
        <v>10934.9</v>
      </c>
      <c r="R2718" s="7">
        <v>650.03</v>
      </c>
      <c r="S2718" s="7">
        <v>0</v>
      </c>
      <c r="T2718" s="7">
        <v>100</v>
      </c>
      <c r="U2718" s="7">
        <f t="shared" si="789"/>
        <v>22854.097291666669</v>
      </c>
      <c r="V2718" s="7">
        <f t="shared" si="797"/>
        <v>34564.027291666673</v>
      </c>
      <c r="W2718" s="7">
        <f t="shared" si="798"/>
        <v>12915.36</v>
      </c>
      <c r="X2718" s="7">
        <f t="shared" si="794"/>
        <v>21285</v>
      </c>
      <c r="Y2718" s="7">
        <f t="shared" si="790"/>
        <v>102520.61270833333</v>
      </c>
      <c r="Z2718" s="7" t="s">
        <v>222</v>
      </c>
      <c r="AA2718" s="7">
        <v>2021</v>
      </c>
      <c r="AB2718" s="7">
        <v>0</v>
      </c>
    </row>
    <row r="2719" spans="1:28" x14ac:dyDescent="0.25">
      <c r="A2719" s="7">
        <v>8</v>
      </c>
      <c r="B2719" s="7" t="s">
        <v>116</v>
      </c>
      <c r="C2719" s="7" t="s">
        <v>102</v>
      </c>
      <c r="D2719" s="8" t="s">
        <v>4</v>
      </c>
      <c r="E2719" s="7" t="s">
        <v>91</v>
      </c>
      <c r="F2719" s="7" t="s">
        <v>84</v>
      </c>
      <c r="G2719" s="7">
        <v>150000</v>
      </c>
      <c r="H2719" s="7">
        <f t="shared" si="795"/>
        <v>141135</v>
      </c>
      <c r="I2719" s="7">
        <f t="shared" si="783"/>
        <v>4305</v>
      </c>
      <c r="J2719" s="7">
        <f t="shared" si="784"/>
        <v>10649.999999999998</v>
      </c>
      <c r="K2719" s="7">
        <f t="shared" si="785"/>
        <v>686.4</v>
      </c>
      <c r="L2719" s="7">
        <f t="shared" si="786"/>
        <v>4560</v>
      </c>
      <c r="M2719" s="7">
        <f t="shared" si="787"/>
        <v>10635</v>
      </c>
      <c r="N2719" s="7">
        <v>0</v>
      </c>
      <c r="O2719" s="7">
        <f t="shared" si="796"/>
        <v>30836.399999999998</v>
      </c>
      <c r="P2719" s="7">
        <v>25</v>
      </c>
      <c r="Q2719" s="7">
        <v>10684.52</v>
      </c>
      <c r="R2719" s="7">
        <v>1050.05</v>
      </c>
      <c r="S2719" s="7">
        <v>1270</v>
      </c>
      <c r="T2719" s="7">
        <v>100</v>
      </c>
      <c r="U2719" s="7">
        <f t="shared" si="789"/>
        <v>23866.687291666665</v>
      </c>
      <c r="V2719" s="7">
        <f t="shared" si="797"/>
        <v>36996.257291666669</v>
      </c>
      <c r="W2719" s="7">
        <f t="shared" si="798"/>
        <v>8865</v>
      </c>
      <c r="X2719" s="7">
        <f t="shared" si="794"/>
        <v>21285</v>
      </c>
      <c r="Y2719" s="7">
        <f t="shared" si="790"/>
        <v>104138.74270833333</v>
      </c>
      <c r="Z2719" s="7" t="s">
        <v>222</v>
      </c>
      <c r="AA2719" s="7">
        <v>2021</v>
      </c>
      <c r="AB2719" s="7">
        <v>0</v>
      </c>
    </row>
    <row r="2720" spans="1:28" x14ac:dyDescent="0.25">
      <c r="A2720" s="7">
        <v>9</v>
      </c>
      <c r="B2720" s="7" t="s">
        <v>117</v>
      </c>
      <c r="C2720" s="7" t="s">
        <v>102</v>
      </c>
      <c r="D2720" s="8" t="s">
        <v>14</v>
      </c>
      <c r="E2720" s="7" t="s">
        <v>106</v>
      </c>
      <c r="F2720" s="7" t="s">
        <v>84</v>
      </c>
      <c r="G2720" s="7">
        <v>150000</v>
      </c>
      <c r="H2720" s="7">
        <f t="shared" si="795"/>
        <v>139784.88</v>
      </c>
      <c r="I2720" s="7">
        <f t="shared" si="783"/>
        <v>4305</v>
      </c>
      <c r="J2720" s="7">
        <f t="shared" si="784"/>
        <v>10649.999999999998</v>
      </c>
      <c r="K2720" s="7">
        <f t="shared" si="785"/>
        <v>686.4</v>
      </c>
      <c r="L2720" s="7">
        <f t="shared" si="786"/>
        <v>4560</v>
      </c>
      <c r="M2720" s="7">
        <f t="shared" si="787"/>
        <v>10635</v>
      </c>
      <c r="N2720" s="7">
        <v>1350.12</v>
      </c>
      <c r="O2720" s="7">
        <f t="shared" si="796"/>
        <v>32186.519999999997</v>
      </c>
      <c r="P2720" s="7">
        <v>25</v>
      </c>
      <c r="Q2720" s="7">
        <v>2000</v>
      </c>
      <c r="R2720" s="7">
        <v>0</v>
      </c>
      <c r="S2720" s="7">
        <v>2240</v>
      </c>
      <c r="T2720" s="7">
        <v>100</v>
      </c>
      <c r="U2720" s="7">
        <f t="shared" si="789"/>
        <v>23529.157291666666</v>
      </c>
      <c r="V2720" s="7">
        <f t="shared" si="797"/>
        <v>27894.157291666666</v>
      </c>
      <c r="W2720" s="7">
        <f t="shared" si="798"/>
        <v>10215.119999999999</v>
      </c>
      <c r="X2720" s="7">
        <f t="shared" si="794"/>
        <v>21285</v>
      </c>
      <c r="Y2720" s="7">
        <f t="shared" si="790"/>
        <v>111890.72270833334</v>
      </c>
      <c r="Z2720" s="7" t="s">
        <v>222</v>
      </c>
      <c r="AA2720" s="7">
        <v>2021</v>
      </c>
      <c r="AB2720" s="7">
        <v>0</v>
      </c>
    </row>
    <row r="2721" spans="1:28" x14ac:dyDescent="0.25">
      <c r="A2721" s="7">
        <v>10</v>
      </c>
      <c r="B2721" s="7" t="s">
        <v>118</v>
      </c>
      <c r="C2721" s="7" t="s">
        <v>103</v>
      </c>
      <c r="D2721" s="8" t="s">
        <v>13</v>
      </c>
      <c r="E2721" s="7" t="s">
        <v>90</v>
      </c>
      <c r="F2721" s="7" t="s">
        <v>84</v>
      </c>
      <c r="G2721" s="7">
        <v>125000</v>
      </c>
      <c r="H2721" s="7">
        <f t="shared" si="795"/>
        <v>114912.26</v>
      </c>
      <c r="I2721" s="7">
        <f t="shared" si="783"/>
        <v>3587.5</v>
      </c>
      <c r="J2721" s="7">
        <f t="shared" si="784"/>
        <v>8875</v>
      </c>
      <c r="K2721" s="7">
        <f t="shared" si="785"/>
        <v>686.4</v>
      </c>
      <c r="L2721" s="7">
        <f t="shared" si="786"/>
        <v>3800</v>
      </c>
      <c r="M2721" s="7">
        <f t="shared" si="787"/>
        <v>8862.5</v>
      </c>
      <c r="N2721" s="7">
        <f>+N2720*2</f>
        <v>2700.24</v>
      </c>
      <c r="O2721" s="7">
        <f t="shared" si="796"/>
        <v>28511.64</v>
      </c>
      <c r="P2721" s="7">
        <v>25</v>
      </c>
      <c r="Q2721" s="7">
        <v>0</v>
      </c>
      <c r="R2721" s="7">
        <v>0</v>
      </c>
      <c r="S2721" s="7">
        <v>0</v>
      </c>
      <c r="T2721" s="7">
        <v>100</v>
      </c>
      <c r="U2721" s="7">
        <f t="shared" si="789"/>
        <v>17311.002291666664</v>
      </c>
      <c r="V2721" s="7">
        <f t="shared" si="797"/>
        <v>17436.002291666664</v>
      </c>
      <c r="W2721" s="7">
        <f t="shared" si="798"/>
        <v>10087.74</v>
      </c>
      <c r="X2721" s="7">
        <f t="shared" si="794"/>
        <v>17737.5</v>
      </c>
      <c r="Y2721" s="7">
        <f t="shared" si="790"/>
        <v>97476.257708333345</v>
      </c>
      <c r="Z2721" s="7" t="s">
        <v>222</v>
      </c>
      <c r="AA2721" s="7">
        <v>2021</v>
      </c>
      <c r="AB2721" s="7">
        <v>0</v>
      </c>
    </row>
    <row r="2722" spans="1:28" x14ac:dyDescent="0.25">
      <c r="A2722" s="7">
        <v>11</v>
      </c>
      <c r="B2722" s="7" t="s">
        <v>119</v>
      </c>
      <c r="C2722" s="7" t="s">
        <v>103</v>
      </c>
      <c r="D2722" s="8" t="s">
        <v>10</v>
      </c>
      <c r="E2722" s="7" t="s">
        <v>69</v>
      </c>
      <c r="F2722" s="7" t="s">
        <v>84</v>
      </c>
      <c r="G2722" s="7">
        <v>95000</v>
      </c>
      <c r="H2722" s="7">
        <f t="shared" si="795"/>
        <v>89385.5</v>
      </c>
      <c r="I2722" s="7">
        <f t="shared" si="783"/>
        <v>2726.5</v>
      </c>
      <c r="J2722" s="7">
        <f t="shared" si="784"/>
        <v>6744.9999999999991</v>
      </c>
      <c r="K2722" s="7">
        <f t="shared" si="785"/>
        <v>686.4</v>
      </c>
      <c r="L2722" s="7">
        <f t="shared" si="786"/>
        <v>2888</v>
      </c>
      <c r="M2722" s="7">
        <f t="shared" si="787"/>
        <v>6735.5</v>
      </c>
      <c r="N2722" s="7">
        <v>0</v>
      </c>
      <c r="O2722" s="7">
        <f t="shared" si="796"/>
        <v>19781.400000000001</v>
      </c>
      <c r="P2722" s="7">
        <v>25</v>
      </c>
      <c r="Q2722" s="7">
        <v>11802.09</v>
      </c>
      <c r="R2722" s="7">
        <v>1100.06</v>
      </c>
      <c r="S2722" s="7">
        <v>1270</v>
      </c>
      <c r="T2722" s="7">
        <v>100</v>
      </c>
      <c r="U2722" s="7">
        <f t="shared" si="789"/>
        <v>10929.312291666667</v>
      </c>
      <c r="V2722" s="7">
        <f t="shared" si="797"/>
        <v>25226.462291666667</v>
      </c>
      <c r="W2722" s="7">
        <f t="shared" si="798"/>
        <v>5614.5</v>
      </c>
      <c r="X2722" s="7">
        <f t="shared" si="794"/>
        <v>13480.5</v>
      </c>
      <c r="Y2722" s="7">
        <f t="shared" si="790"/>
        <v>64159.03770833333</v>
      </c>
      <c r="Z2722" s="7" t="s">
        <v>222</v>
      </c>
      <c r="AA2722" s="7">
        <v>2021</v>
      </c>
      <c r="AB2722" s="7">
        <v>0</v>
      </c>
    </row>
    <row r="2723" spans="1:28" x14ac:dyDescent="0.25">
      <c r="A2723" s="7">
        <v>12</v>
      </c>
      <c r="B2723" s="7" t="s">
        <v>120</v>
      </c>
      <c r="C2723" s="7" t="s">
        <v>102</v>
      </c>
      <c r="D2723" s="7" t="s">
        <v>17</v>
      </c>
      <c r="E2723" s="7" t="s">
        <v>67</v>
      </c>
      <c r="F2723" s="7" t="s">
        <v>84</v>
      </c>
      <c r="G2723" s="7">
        <v>95000</v>
      </c>
      <c r="H2723" s="7">
        <f t="shared" si="795"/>
        <v>86685.26</v>
      </c>
      <c r="I2723" s="7">
        <f t="shared" si="783"/>
        <v>2726.5</v>
      </c>
      <c r="J2723" s="7">
        <f t="shared" si="784"/>
        <v>6744.9999999999991</v>
      </c>
      <c r="K2723" s="7">
        <f t="shared" si="785"/>
        <v>686.4</v>
      </c>
      <c r="L2723" s="7">
        <f t="shared" si="786"/>
        <v>2888</v>
      </c>
      <c r="M2723" s="7">
        <f t="shared" si="787"/>
        <v>6735.5</v>
      </c>
      <c r="N2723" s="7">
        <f>1350.12*2</f>
        <v>2700.24</v>
      </c>
      <c r="O2723" s="7">
        <f t="shared" si="796"/>
        <v>22481.64</v>
      </c>
      <c r="P2723" s="7">
        <v>25</v>
      </c>
      <c r="Q2723" s="7">
        <v>6978</v>
      </c>
      <c r="R2723" s="7">
        <v>650.03</v>
      </c>
      <c r="S2723" s="7">
        <v>1905</v>
      </c>
      <c r="T2723" s="7">
        <v>100</v>
      </c>
      <c r="U2723" s="7">
        <f t="shared" si="789"/>
        <v>10254.252291666664</v>
      </c>
      <c r="V2723" s="7">
        <f t="shared" si="797"/>
        <v>19912.282291666663</v>
      </c>
      <c r="W2723" s="7">
        <f t="shared" si="798"/>
        <v>8314.74</v>
      </c>
      <c r="X2723" s="7">
        <f t="shared" si="794"/>
        <v>13480.5</v>
      </c>
      <c r="Y2723" s="7">
        <f t="shared" si="790"/>
        <v>66772.977708333347</v>
      </c>
      <c r="Z2723" s="7" t="s">
        <v>222</v>
      </c>
      <c r="AA2723" s="7">
        <v>2021</v>
      </c>
      <c r="AB2723" s="7">
        <v>0</v>
      </c>
    </row>
    <row r="2724" spans="1:28" x14ac:dyDescent="0.25">
      <c r="A2724" s="7">
        <v>13</v>
      </c>
      <c r="B2724" s="7" t="s">
        <v>121</v>
      </c>
      <c r="C2724" s="7" t="s">
        <v>102</v>
      </c>
      <c r="D2724" s="7" t="s">
        <v>21</v>
      </c>
      <c r="E2724" s="7" t="s">
        <v>48</v>
      </c>
      <c r="F2724" s="7" t="s">
        <v>84</v>
      </c>
      <c r="G2724" s="7">
        <v>120000</v>
      </c>
      <c r="H2724" s="7">
        <f t="shared" si="795"/>
        <v>111557.88</v>
      </c>
      <c r="I2724" s="7">
        <f t="shared" si="783"/>
        <v>3444</v>
      </c>
      <c r="J2724" s="7">
        <f t="shared" si="784"/>
        <v>8520</v>
      </c>
      <c r="K2724" s="7">
        <f t="shared" si="785"/>
        <v>686.4</v>
      </c>
      <c r="L2724" s="7">
        <f t="shared" si="786"/>
        <v>3648</v>
      </c>
      <c r="M2724" s="7">
        <f t="shared" si="787"/>
        <v>8508</v>
      </c>
      <c r="N2724" s="7">
        <v>1350.12</v>
      </c>
      <c r="O2724" s="7">
        <f t="shared" si="796"/>
        <v>26156.52</v>
      </c>
      <c r="P2724" s="7">
        <v>25</v>
      </c>
      <c r="Q2724" s="7">
        <v>8487.86</v>
      </c>
      <c r="R2724" s="7">
        <v>1100.06</v>
      </c>
      <c r="S2724" s="7">
        <v>0</v>
      </c>
      <c r="T2724" s="7">
        <v>100</v>
      </c>
      <c r="U2724" s="7">
        <f t="shared" si="789"/>
        <v>16472.407291666666</v>
      </c>
      <c r="V2724" s="7">
        <f t="shared" si="797"/>
        <v>26185.327291666668</v>
      </c>
      <c r="W2724" s="7">
        <f t="shared" si="798"/>
        <v>8442.119999999999</v>
      </c>
      <c r="X2724" s="7">
        <f t="shared" si="794"/>
        <v>17028</v>
      </c>
      <c r="Y2724" s="7">
        <f t="shared" si="790"/>
        <v>85372.552708333329</v>
      </c>
      <c r="Z2724" s="7" t="s">
        <v>222</v>
      </c>
      <c r="AA2724" s="7">
        <v>2021</v>
      </c>
      <c r="AB2724" s="7">
        <v>0</v>
      </c>
    </row>
    <row r="2725" spans="1:28" x14ac:dyDescent="0.25">
      <c r="A2725" s="7">
        <v>14</v>
      </c>
      <c r="B2725" s="7" t="s">
        <v>122</v>
      </c>
      <c r="C2725" s="7" t="s">
        <v>102</v>
      </c>
      <c r="D2725" s="8" t="s">
        <v>4</v>
      </c>
      <c r="E2725" s="7" t="s">
        <v>209</v>
      </c>
      <c r="F2725" s="7" t="s">
        <v>84</v>
      </c>
      <c r="G2725" s="7">
        <v>93000</v>
      </c>
      <c r="H2725" s="7">
        <f t="shared" si="795"/>
        <v>86153.58</v>
      </c>
      <c r="I2725" s="7">
        <f t="shared" si="783"/>
        <v>2669.1</v>
      </c>
      <c r="J2725" s="7">
        <f t="shared" si="784"/>
        <v>6602.9999999999991</v>
      </c>
      <c r="K2725" s="7">
        <f t="shared" si="785"/>
        <v>686.4</v>
      </c>
      <c r="L2725" s="7">
        <f t="shared" si="786"/>
        <v>2827.2</v>
      </c>
      <c r="M2725" s="7">
        <f t="shared" si="787"/>
        <v>6593.7000000000007</v>
      </c>
      <c r="N2725" s="7">
        <v>1350.12</v>
      </c>
      <c r="O2725" s="7">
        <f t="shared" si="796"/>
        <v>20729.519999999997</v>
      </c>
      <c r="P2725" s="7">
        <v>25</v>
      </c>
      <c r="Q2725" s="7">
        <v>1000</v>
      </c>
      <c r="R2725" s="7">
        <v>400.02</v>
      </c>
      <c r="S2725" s="7">
        <v>0</v>
      </c>
      <c r="T2725" s="7">
        <v>100</v>
      </c>
      <c r="U2725" s="7">
        <f t="shared" si="789"/>
        <v>10121.332291666666</v>
      </c>
      <c r="V2725" s="7">
        <f t="shared" si="797"/>
        <v>11646.352291666666</v>
      </c>
      <c r="W2725" s="7">
        <f t="shared" si="798"/>
        <v>6846.4199999999992</v>
      </c>
      <c r="X2725" s="7">
        <f t="shared" si="794"/>
        <v>13196.7</v>
      </c>
      <c r="Y2725" s="7">
        <f t="shared" si="790"/>
        <v>74507.227708333332</v>
      </c>
      <c r="Z2725" s="7" t="s">
        <v>222</v>
      </c>
      <c r="AA2725" s="7">
        <v>2021</v>
      </c>
      <c r="AB2725" s="7">
        <v>0</v>
      </c>
    </row>
    <row r="2726" spans="1:28" x14ac:dyDescent="0.25">
      <c r="A2726" s="7">
        <v>15</v>
      </c>
      <c r="B2726" s="7" t="s">
        <v>123</v>
      </c>
      <c r="C2726" s="7" t="s">
        <v>102</v>
      </c>
      <c r="D2726" s="7" t="s">
        <v>10</v>
      </c>
      <c r="E2726" s="7" t="s">
        <v>39</v>
      </c>
      <c r="F2726" s="7" t="s">
        <v>84</v>
      </c>
      <c r="G2726" s="7">
        <v>65000</v>
      </c>
      <c r="H2726" s="7">
        <f t="shared" si="795"/>
        <v>61158.5</v>
      </c>
      <c r="I2726" s="7">
        <f t="shared" si="783"/>
        <v>1865.5</v>
      </c>
      <c r="J2726" s="7">
        <f t="shared" si="784"/>
        <v>4615</v>
      </c>
      <c r="K2726" s="7">
        <f t="shared" si="785"/>
        <v>686.4</v>
      </c>
      <c r="L2726" s="7">
        <f t="shared" si="786"/>
        <v>1976</v>
      </c>
      <c r="M2726" s="7">
        <f t="shared" si="787"/>
        <v>4608.5</v>
      </c>
      <c r="N2726" s="7">
        <v>0</v>
      </c>
      <c r="O2726" s="7">
        <f t="shared" si="796"/>
        <v>13751.4</v>
      </c>
      <c r="P2726" s="7">
        <v>25</v>
      </c>
      <c r="Q2726" s="7">
        <v>6000</v>
      </c>
      <c r="R2726" s="7">
        <v>500.03</v>
      </c>
      <c r="S2726" s="7">
        <v>0</v>
      </c>
      <c r="T2726" s="7">
        <v>100</v>
      </c>
      <c r="U2726" s="7">
        <f t="shared" si="789"/>
        <v>4427.5498333333335</v>
      </c>
      <c r="V2726" s="7">
        <f t="shared" si="797"/>
        <v>11052.579833333333</v>
      </c>
      <c r="W2726" s="7">
        <f t="shared" si="798"/>
        <v>3841.5</v>
      </c>
      <c r="X2726" s="7">
        <f t="shared" si="794"/>
        <v>9223.5</v>
      </c>
      <c r="Y2726" s="7">
        <f t="shared" si="790"/>
        <v>50105.920166666663</v>
      </c>
      <c r="Z2726" s="7" t="s">
        <v>222</v>
      </c>
      <c r="AA2726" s="7">
        <v>2021</v>
      </c>
      <c r="AB2726" s="7">
        <v>0</v>
      </c>
    </row>
    <row r="2727" spans="1:28" x14ac:dyDescent="0.25">
      <c r="A2727" s="7">
        <v>16</v>
      </c>
      <c r="B2727" s="7" t="s">
        <v>124</v>
      </c>
      <c r="C2727" s="7" t="s">
        <v>103</v>
      </c>
      <c r="D2727" s="7" t="s">
        <v>10</v>
      </c>
      <c r="E2727" s="7" t="s">
        <v>74</v>
      </c>
      <c r="F2727" s="7" t="s">
        <v>84</v>
      </c>
      <c r="G2727" s="7">
        <v>36000</v>
      </c>
      <c r="H2727" s="7">
        <f t="shared" si="795"/>
        <v>33872.400000000001</v>
      </c>
      <c r="I2727" s="7">
        <f t="shared" si="783"/>
        <v>1033.2</v>
      </c>
      <c r="J2727" s="7">
        <f t="shared" si="784"/>
        <v>2555.9999999999995</v>
      </c>
      <c r="K2727" s="7">
        <f t="shared" si="785"/>
        <v>396.00000000000006</v>
      </c>
      <c r="L2727" s="7">
        <f t="shared" si="786"/>
        <v>1094.4000000000001</v>
      </c>
      <c r="M2727" s="7">
        <f t="shared" si="787"/>
        <v>2552.4</v>
      </c>
      <c r="N2727" s="7">
        <v>0</v>
      </c>
      <c r="O2727" s="7">
        <f t="shared" si="796"/>
        <v>7632</v>
      </c>
      <c r="P2727" s="7">
        <v>25</v>
      </c>
      <c r="Q2727" s="7">
        <v>0</v>
      </c>
      <c r="R2727" s="7">
        <v>1100.06</v>
      </c>
      <c r="S2727" s="7">
        <v>0</v>
      </c>
      <c r="T2727" s="7">
        <v>100</v>
      </c>
      <c r="U2727" s="7">
        <f t="shared" si="789"/>
        <v>0</v>
      </c>
      <c r="V2727" s="7">
        <f t="shared" si="797"/>
        <v>1225.06</v>
      </c>
      <c r="W2727" s="7">
        <f t="shared" si="798"/>
        <v>2127.6000000000004</v>
      </c>
      <c r="X2727" s="7">
        <f t="shared" si="794"/>
        <v>5108.3999999999996</v>
      </c>
      <c r="Y2727" s="7">
        <f t="shared" si="790"/>
        <v>32647.34</v>
      </c>
      <c r="Z2727" s="7" t="s">
        <v>222</v>
      </c>
      <c r="AA2727" s="7">
        <v>2021</v>
      </c>
      <c r="AB2727" s="7">
        <v>0</v>
      </c>
    </row>
    <row r="2728" spans="1:28" x14ac:dyDescent="0.25">
      <c r="A2728" s="7">
        <v>17</v>
      </c>
      <c r="B2728" s="7" t="s">
        <v>125</v>
      </c>
      <c r="C2728" s="7" t="s">
        <v>102</v>
      </c>
      <c r="D2728" s="7" t="s">
        <v>94</v>
      </c>
      <c r="E2728" s="7" t="s">
        <v>65</v>
      </c>
      <c r="F2728" s="7" t="s">
        <v>85</v>
      </c>
      <c r="G2728" s="7">
        <v>50000</v>
      </c>
      <c r="H2728" s="7">
        <f t="shared" si="795"/>
        <v>47045</v>
      </c>
      <c r="I2728" s="7">
        <f t="shared" si="783"/>
        <v>1435</v>
      </c>
      <c r="J2728" s="7">
        <f t="shared" si="784"/>
        <v>3549.9999999999995</v>
      </c>
      <c r="K2728" s="7">
        <f t="shared" si="785"/>
        <v>550</v>
      </c>
      <c r="L2728" s="7">
        <f t="shared" si="786"/>
        <v>1520</v>
      </c>
      <c r="M2728" s="7">
        <f t="shared" si="787"/>
        <v>3545.0000000000005</v>
      </c>
      <c r="N2728" s="7">
        <v>0</v>
      </c>
      <c r="O2728" s="7">
        <f t="shared" si="796"/>
        <v>10600</v>
      </c>
      <c r="P2728" s="7">
        <v>25</v>
      </c>
      <c r="Q2728" s="7">
        <v>1000</v>
      </c>
      <c r="R2728" s="7">
        <v>0</v>
      </c>
      <c r="S2728" s="7">
        <v>1220</v>
      </c>
      <c r="T2728" s="7">
        <v>100</v>
      </c>
      <c r="U2728" s="7">
        <f t="shared" si="789"/>
        <v>1853.9998749999997</v>
      </c>
      <c r="V2728" s="7">
        <f t="shared" si="797"/>
        <v>4198.9998749999995</v>
      </c>
      <c r="W2728" s="7">
        <f t="shared" si="798"/>
        <v>2955</v>
      </c>
      <c r="X2728" s="7">
        <f t="shared" si="794"/>
        <v>7095</v>
      </c>
      <c r="Y2728" s="7">
        <f t="shared" si="790"/>
        <v>42846.000124999999</v>
      </c>
      <c r="Z2728" s="7" t="s">
        <v>222</v>
      </c>
      <c r="AA2728" s="7">
        <v>2021</v>
      </c>
      <c r="AB2728" s="7">
        <v>0</v>
      </c>
    </row>
    <row r="2729" spans="1:28" x14ac:dyDescent="0.25">
      <c r="A2729" s="7">
        <v>18</v>
      </c>
      <c r="B2729" s="7" t="s">
        <v>126</v>
      </c>
      <c r="C2729" s="7" t="s">
        <v>103</v>
      </c>
      <c r="D2729" s="7" t="s">
        <v>94</v>
      </c>
      <c r="E2729" s="7" t="s">
        <v>58</v>
      </c>
      <c r="F2729" s="7" t="s">
        <v>84</v>
      </c>
      <c r="G2729" s="7">
        <v>42000</v>
      </c>
      <c r="H2729" s="7">
        <f t="shared" si="795"/>
        <v>39517.800000000003</v>
      </c>
      <c r="I2729" s="7">
        <f t="shared" si="783"/>
        <v>1205.4000000000001</v>
      </c>
      <c r="J2729" s="7">
        <f t="shared" si="784"/>
        <v>2981.9999999999995</v>
      </c>
      <c r="K2729" s="7">
        <f t="shared" si="785"/>
        <v>462.00000000000006</v>
      </c>
      <c r="L2729" s="7">
        <f t="shared" si="786"/>
        <v>1276.8</v>
      </c>
      <c r="M2729" s="7">
        <f t="shared" si="787"/>
        <v>2977.8</v>
      </c>
      <c r="N2729" s="7">
        <v>0</v>
      </c>
      <c r="O2729" s="7">
        <f t="shared" si="796"/>
        <v>8904</v>
      </c>
      <c r="P2729" s="7">
        <v>25</v>
      </c>
      <c r="Q2729" s="7">
        <v>0</v>
      </c>
      <c r="R2729" s="7">
        <v>0</v>
      </c>
      <c r="S2729" s="7">
        <v>1008</v>
      </c>
      <c r="T2729" s="7">
        <v>100</v>
      </c>
      <c r="U2729" s="7">
        <f t="shared" si="789"/>
        <v>724.91987500000039</v>
      </c>
      <c r="V2729" s="7">
        <f t="shared" si="797"/>
        <v>1857.9198750000005</v>
      </c>
      <c r="W2729" s="7">
        <f t="shared" si="798"/>
        <v>2482.1999999999998</v>
      </c>
      <c r="X2729" s="7">
        <f t="shared" si="794"/>
        <v>5959.7999999999993</v>
      </c>
      <c r="Y2729" s="7">
        <f t="shared" si="790"/>
        <v>37659.880124999996</v>
      </c>
      <c r="Z2729" s="7" t="s">
        <v>222</v>
      </c>
      <c r="AA2729" s="7">
        <v>2021</v>
      </c>
      <c r="AB2729" s="7">
        <v>0</v>
      </c>
    </row>
    <row r="2730" spans="1:28" x14ac:dyDescent="0.25">
      <c r="A2730" s="7">
        <v>19</v>
      </c>
      <c r="B2730" s="7" t="s">
        <v>127</v>
      </c>
      <c r="C2730" s="7" t="s">
        <v>103</v>
      </c>
      <c r="D2730" s="8" t="s">
        <v>18</v>
      </c>
      <c r="E2730" s="7" t="s">
        <v>55</v>
      </c>
      <c r="F2730" s="7" t="s">
        <v>84</v>
      </c>
      <c r="G2730" s="7">
        <v>83000</v>
      </c>
      <c r="H2730" s="7">
        <f t="shared" si="795"/>
        <v>76744.58</v>
      </c>
      <c r="I2730" s="7">
        <f t="shared" si="783"/>
        <v>2382.1</v>
      </c>
      <c r="J2730" s="7">
        <f t="shared" si="784"/>
        <v>5892.9999999999991</v>
      </c>
      <c r="K2730" s="7">
        <f t="shared" si="785"/>
        <v>686.4</v>
      </c>
      <c r="L2730" s="7">
        <f t="shared" si="786"/>
        <v>2523.1999999999998</v>
      </c>
      <c r="M2730" s="7">
        <f t="shared" si="787"/>
        <v>5884.7000000000007</v>
      </c>
      <c r="N2730" s="7">
        <v>1350.12</v>
      </c>
      <c r="O2730" s="7">
        <f t="shared" si="796"/>
        <v>18719.519999999997</v>
      </c>
      <c r="P2730" s="7">
        <v>25</v>
      </c>
      <c r="Q2730" s="7">
        <v>16476.740000000002</v>
      </c>
      <c r="R2730" s="7">
        <v>250.01</v>
      </c>
      <c r="S2730" s="7">
        <v>0</v>
      </c>
      <c r="T2730" s="7">
        <v>100</v>
      </c>
      <c r="U2730" s="7">
        <f t="shared" si="789"/>
        <v>7769.0822916666657</v>
      </c>
      <c r="V2730" s="7">
        <f t="shared" si="797"/>
        <v>24620.832291666666</v>
      </c>
      <c r="W2730" s="7">
        <f t="shared" si="798"/>
        <v>6255.4199999999992</v>
      </c>
      <c r="X2730" s="7">
        <f t="shared" si="794"/>
        <v>11777.7</v>
      </c>
      <c r="Y2730" s="7">
        <f t="shared" si="790"/>
        <v>52123.747708333336</v>
      </c>
      <c r="Z2730" s="7" t="s">
        <v>222</v>
      </c>
      <c r="AA2730" s="7">
        <v>2021</v>
      </c>
      <c r="AB2730" s="7">
        <v>0</v>
      </c>
    </row>
    <row r="2731" spans="1:28" x14ac:dyDescent="0.25">
      <c r="A2731" s="7">
        <v>20</v>
      </c>
      <c r="B2731" s="7" t="s">
        <v>128</v>
      </c>
      <c r="C2731" s="7" t="s">
        <v>102</v>
      </c>
      <c r="D2731" s="8" t="s">
        <v>12</v>
      </c>
      <c r="E2731" s="7" t="s">
        <v>35</v>
      </c>
      <c r="F2731" s="7" t="s">
        <v>84</v>
      </c>
      <c r="G2731" s="7">
        <v>85000</v>
      </c>
      <c r="H2731" s="7">
        <f t="shared" si="795"/>
        <v>77276.259999999995</v>
      </c>
      <c r="I2731" s="7">
        <f t="shared" si="783"/>
        <v>2439.5</v>
      </c>
      <c r="J2731" s="7">
        <f t="shared" si="784"/>
        <v>6034.9999999999991</v>
      </c>
      <c r="K2731" s="7">
        <f t="shared" si="785"/>
        <v>686.4</v>
      </c>
      <c r="L2731" s="7">
        <f t="shared" si="786"/>
        <v>2584</v>
      </c>
      <c r="M2731" s="7">
        <f t="shared" si="787"/>
        <v>6026.5</v>
      </c>
      <c r="N2731" s="7">
        <f>+N2730*2</f>
        <v>2700.24</v>
      </c>
      <c r="O2731" s="7">
        <f t="shared" si="796"/>
        <v>20471.64</v>
      </c>
      <c r="P2731" s="7">
        <v>25</v>
      </c>
      <c r="Q2731" s="7">
        <v>0</v>
      </c>
      <c r="R2731" s="7">
        <v>0</v>
      </c>
      <c r="S2731" s="7">
        <v>0</v>
      </c>
      <c r="T2731" s="7">
        <v>100</v>
      </c>
      <c r="U2731" s="7">
        <f t="shared" si="789"/>
        <v>7902.002291666664</v>
      </c>
      <c r="V2731" s="7">
        <f t="shared" si="797"/>
        <v>8027.002291666664</v>
      </c>
      <c r="W2731" s="7">
        <f t="shared" si="798"/>
        <v>7723.74</v>
      </c>
      <c r="X2731" s="7">
        <f t="shared" si="794"/>
        <v>12061.5</v>
      </c>
      <c r="Y2731" s="7">
        <f t="shared" si="790"/>
        <v>69249.257708333331</v>
      </c>
      <c r="Z2731" s="7" t="s">
        <v>222</v>
      </c>
      <c r="AA2731" s="7">
        <v>2021</v>
      </c>
      <c r="AB2731" s="7">
        <v>0</v>
      </c>
    </row>
    <row r="2732" spans="1:28" x14ac:dyDescent="0.25">
      <c r="A2732" s="7">
        <v>21</v>
      </c>
      <c r="B2732" s="7" t="s">
        <v>114</v>
      </c>
      <c r="C2732" s="7" t="s">
        <v>102</v>
      </c>
      <c r="D2732" s="7" t="s">
        <v>8</v>
      </c>
      <c r="E2732" s="7" t="s">
        <v>64</v>
      </c>
      <c r="F2732" s="7" t="s">
        <v>84</v>
      </c>
      <c r="G2732" s="7">
        <v>60000</v>
      </c>
      <c r="H2732" s="7">
        <f>+G2732-(I2732+L2732+N2732)</f>
        <v>56454</v>
      </c>
      <c r="I2732" s="7">
        <f>IF(G2732&lt;=312000,G2732*2.87%,8954.4)</f>
        <v>1722</v>
      </c>
      <c r="J2732" s="7">
        <f>IF(G2732&lt;=312000,G2732*7.1%,22152)</f>
        <v>4260</v>
      </c>
      <c r="K2732" s="7">
        <f>IF(G2732&lt;=62400,G2732*1.1%,686.4)</f>
        <v>660.00000000000011</v>
      </c>
      <c r="L2732" s="7">
        <f>IF(G2732&lt;=156000,G2732*3.04%,4742.4)</f>
        <v>1824</v>
      </c>
      <c r="M2732" s="7">
        <f>IF(G2732&lt;=156000,G2732*7.09%,11060.4)</f>
        <v>4254</v>
      </c>
      <c r="N2732" s="7">
        <v>0</v>
      </c>
      <c r="O2732" s="7">
        <f>+I2732+J2732+K2732+L2732+M2732+N2732</f>
        <v>12720</v>
      </c>
      <c r="P2732" s="7">
        <v>25</v>
      </c>
      <c r="Q2732" s="7">
        <v>21600.77</v>
      </c>
      <c r="R2732" s="7">
        <v>0</v>
      </c>
      <c r="S2732" s="7">
        <v>1220</v>
      </c>
      <c r="T2732" s="7">
        <v>100</v>
      </c>
      <c r="U2732" s="7">
        <f>IF((H2732*12)&gt;867123.01,(79776+(((H2732*12)-867123.01)*0.25))/12,IF((H2732*12)&gt;624329.01,(31216+(((H2732*12)-624329.01)*0.2))/12,IF((H2732*12)&gt;416220.01,(((H2732*12)-416220.01)*0.15)/12,0)))</f>
        <v>3486.6498333333329</v>
      </c>
      <c r="V2732" s="7">
        <f>P2732+Q2732+R2732+S2732+T2732+U2732</f>
        <v>26432.419833333333</v>
      </c>
      <c r="W2732" s="7">
        <f>+I2732+L2732+N2732</f>
        <v>3546</v>
      </c>
      <c r="X2732" s="7">
        <f>+J2732+M2732</f>
        <v>8514</v>
      </c>
      <c r="Y2732" s="7">
        <f>+G2732-(V2732+W2732)</f>
        <v>30021.580166666667</v>
      </c>
      <c r="Z2732" s="7" t="s">
        <v>222</v>
      </c>
      <c r="AA2732" s="7">
        <v>2021</v>
      </c>
      <c r="AB2732" s="7">
        <v>0</v>
      </c>
    </row>
    <row r="2733" spans="1:28" x14ac:dyDescent="0.25">
      <c r="A2733" s="7">
        <v>22</v>
      </c>
      <c r="B2733" s="7" t="s">
        <v>129</v>
      </c>
      <c r="C2733" s="7" t="s">
        <v>102</v>
      </c>
      <c r="D2733" s="7" t="s">
        <v>16</v>
      </c>
      <c r="E2733" s="7" t="s">
        <v>79</v>
      </c>
      <c r="F2733" s="7" t="s">
        <v>84</v>
      </c>
      <c r="G2733" s="7">
        <v>54000</v>
      </c>
      <c r="H2733" s="7">
        <f t="shared" si="795"/>
        <v>50808.6</v>
      </c>
      <c r="I2733" s="7">
        <f t="shared" si="783"/>
        <v>1549.8</v>
      </c>
      <c r="J2733" s="7">
        <f t="shared" si="784"/>
        <v>3833.9999999999995</v>
      </c>
      <c r="K2733" s="7">
        <f t="shared" si="785"/>
        <v>594.00000000000011</v>
      </c>
      <c r="L2733" s="7">
        <f t="shared" si="786"/>
        <v>1641.6</v>
      </c>
      <c r="M2733" s="7">
        <f t="shared" si="787"/>
        <v>3828.6000000000004</v>
      </c>
      <c r="N2733" s="7">
        <v>0</v>
      </c>
      <c r="O2733" s="7">
        <f t="shared" si="796"/>
        <v>11448</v>
      </c>
      <c r="P2733" s="7">
        <v>25</v>
      </c>
      <c r="Q2733" s="7">
        <v>500</v>
      </c>
      <c r="R2733" s="7">
        <v>600.03</v>
      </c>
      <c r="S2733" s="7">
        <v>0</v>
      </c>
      <c r="T2733" s="7">
        <v>100</v>
      </c>
      <c r="U2733" s="7">
        <f t="shared" si="789"/>
        <v>2418.539874999999</v>
      </c>
      <c r="V2733" s="7">
        <f t="shared" si="797"/>
        <v>3643.5698749999992</v>
      </c>
      <c r="W2733" s="7">
        <f t="shared" si="798"/>
        <v>3191.3999999999996</v>
      </c>
      <c r="X2733" s="7">
        <f t="shared" si="794"/>
        <v>7662.6</v>
      </c>
      <c r="Y2733" s="7">
        <f t="shared" si="790"/>
        <v>47165.030125000005</v>
      </c>
      <c r="Z2733" s="7" t="s">
        <v>222</v>
      </c>
      <c r="AA2733" s="7">
        <v>2021</v>
      </c>
      <c r="AB2733" s="7">
        <v>0</v>
      </c>
    </row>
    <row r="2734" spans="1:28" x14ac:dyDescent="0.25">
      <c r="A2734" s="7">
        <v>23</v>
      </c>
      <c r="B2734" s="7" t="s">
        <v>130</v>
      </c>
      <c r="C2734" s="7" t="s">
        <v>102</v>
      </c>
      <c r="D2734" s="7" t="s">
        <v>16</v>
      </c>
      <c r="E2734" s="7" t="s">
        <v>61</v>
      </c>
      <c r="F2734" s="7" t="s">
        <v>84</v>
      </c>
      <c r="G2734" s="7">
        <v>65000</v>
      </c>
      <c r="H2734" s="7">
        <f t="shared" si="795"/>
        <v>57108.14</v>
      </c>
      <c r="I2734" s="7">
        <f t="shared" si="783"/>
        <v>1865.5</v>
      </c>
      <c r="J2734" s="7">
        <f t="shared" si="784"/>
        <v>4615</v>
      </c>
      <c r="K2734" s="7">
        <f t="shared" si="785"/>
        <v>686.4</v>
      </c>
      <c r="L2734" s="7">
        <f t="shared" si="786"/>
        <v>1976</v>
      </c>
      <c r="M2734" s="7">
        <f t="shared" si="787"/>
        <v>4608.5</v>
      </c>
      <c r="N2734" s="7">
        <f>1350.12*3</f>
        <v>4050.3599999999997</v>
      </c>
      <c r="O2734" s="7">
        <f t="shared" si="796"/>
        <v>17801.759999999998</v>
      </c>
      <c r="P2734" s="7">
        <v>25</v>
      </c>
      <c r="Q2734" s="7">
        <v>1200</v>
      </c>
      <c r="R2734" s="7">
        <v>500.03</v>
      </c>
      <c r="S2734" s="7">
        <v>0</v>
      </c>
      <c r="T2734" s="7">
        <v>100</v>
      </c>
      <c r="U2734" s="7">
        <f t="shared" si="789"/>
        <v>3617.477833333332</v>
      </c>
      <c r="V2734" s="7">
        <f t="shared" si="797"/>
        <v>5442.5078333333322</v>
      </c>
      <c r="W2734" s="7">
        <f t="shared" si="798"/>
        <v>7891.86</v>
      </c>
      <c r="X2734" s="7">
        <f t="shared" si="794"/>
        <v>9223.5</v>
      </c>
      <c r="Y2734" s="7">
        <f t="shared" si="790"/>
        <v>51665.63216666667</v>
      </c>
      <c r="Z2734" s="7" t="s">
        <v>222</v>
      </c>
      <c r="AA2734" s="7">
        <v>2021</v>
      </c>
      <c r="AB2734" s="7">
        <v>0</v>
      </c>
    </row>
    <row r="2735" spans="1:28" x14ac:dyDescent="0.25">
      <c r="A2735" s="7">
        <v>24</v>
      </c>
      <c r="B2735" s="7" t="s">
        <v>131</v>
      </c>
      <c r="C2735" s="7" t="s">
        <v>102</v>
      </c>
      <c r="D2735" s="7" t="s">
        <v>6</v>
      </c>
      <c r="E2735" s="7" t="s">
        <v>108</v>
      </c>
      <c r="F2735" s="7" t="s">
        <v>84</v>
      </c>
      <c r="G2735" s="7">
        <v>70000</v>
      </c>
      <c r="H2735" s="7">
        <f t="shared" si="795"/>
        <v>57762.28</v>
      </c>
      <c r="I2735" s="7">
        <f t="shared" si="783"/>
        <v>2009</v>
      </c>
      <c r="J2735" s="7">
        <f t="shared" si="784"/>
        <v>4970</v>
      </c>
      <c r="K2735" s="7">
        <f t="shared" si="785"/>
        <v>686.4</v>
      </c>
      <c r="L2735" s="7">
        <f t="shared" si="786"/>
        <v>2128</v>
      </c>
      <c r="M2735" s="7">
        <f t="shared" si="787"/>
        <v>4963</v>
      </c>
      <c r="N2735" s="7">
        <f>+N2734*2</f>
        <v>8100.7199999999993</v>
      </c>
      <c r="O2735" s="7">
        <f t="shared" si="796"/>
        <v>22857.119999999999</v>
      </c>
      <c r="P2735" s="7">
        <v>25</v>
      </c>
      <c r="Q2735" s="7">
        <v>0</v>
      </c>
      <c r="R2735" s="7">
        <v>250.01</v>
      </c>
      <c r="S2735" s="7">
        <v>4250</v>
      </c>
      <c r="T2735" s="7">
        <v>100</v>
      </c>
      <c r="U2735" s="7">
        <f t="shared" si="789"/>
        <v>3748.3058333333333</v>
      </c>
      <c r="V2735" s="7">
        <f t="shared" si="797"/>
        <v>8373.315833333334</v>
      </c>
      <c r="W2735" s="7">
        <f t="shared" si="798"/>
        <v>12237.72</v>
      </c>
      <c r="X2735" s="7">
        <f t="shared" si="794"/>
        <v>9933</v>
      </c>
      <c r="Y2735" s="7">
        <f t="shared" si="790"/>
        <v>49388.964166666665</v>
      </c>
      <c r="Z2735" s="7" t="s">
        <v>222</v>
      </c>
      <c r="AA2735" s="7">
        <v>2021</v>
      </c>
      <c r="AB2735" s="7">
        <v>0</v>
      </c>
    </row>
    <row r="2736" spans="1:28" x14ac:dyDescent="0.25">
      <c r="A2736" s="7">
        <v>25</v>
      </c>
      <c r="B2736" s="7" t="s">
        <v>132</v>
      </c>
      <c r="C2736" s="7" t="s">
        <v>102</v>
      </c>
      <c r="D2736" s="8" t="s">
        <v>4</v>
      </c>
      <c r="E2736" s="7" t="s">
        <v>24</v>
      </c>
      <c r="F2736" s="7" t="s">
        <v>84</v>
      </c>
      <c r="G2736" s="7">
        <v>45000</v>
      </c>
      <c r="H2736" s="7">
        <f t="shared" si="795"/>
        <v>39640.26</v>
      </c>
      <c r="I2736" s="7">
        <f t="shared" si="783"/>
        <v>1291.5</v>
      </c>
      <c r="J2736" s="7">
        <f t="shared" si="784"/>
        <v>3194.9999999999995</v>
      </c>
      <c r="K2736" s="7">
        <f t="shared" si="785"/>
        <v>495.00000000000006</v>
      </c>
      <c r="L2736" s="7">
        <f t="shared" si="786"/>
        <v>1368</v>
      </c>
      <c r="M2736" s="7">
        <f t="shared" si="787"/>
        <v>3190.5</v>
      </c>
      <c r="N2736" s="7">
        <f>1350.12*2</f>
        <v>2700.24</v>
      </c>
      <c r="O2736" s="7">
        <f t="shared" si="796"/>
        <v>12240.24</v>
      </c>
      <c r="P2736" s="7">
        <v>25</v>
      </c>
      <c r="Q2736" s="7">
        <v>7487.3</v>
      </c>
      <c r="R2736" s="7">
        <v>0</v>
      </c>
      <c r="S2736" s="7">
        <v>0</v>
      </c>
      <c r="T2736" s="7">
        <v>100</v>
      </c>
      <c r="U2736" s="7">
        <f t="shared" si="789"/>
        <v>743.28887499999973</v>
      </c>
      <c r="V2736" s="7">
        <f t="shared" si="797"/>
        <v>8355.5888749999995</v>
      </c>
      <c r="W2736" s="7">
        <f t="shared" si="798"/>
        <v>5359.74</v>
      </c>
      <c r="X2736" s="7">
        <f>+J2736++K2736+M2736</f>
        <v>6880.5</v>
      </c>
      <c r="Y2736" s="7">
        <f t="shared" si="790"/>
        <v>31284.671125000001</v>
      </c>
      <c r="Z2736" s="7" t="s">
        <v>222</v>
      </c>
      <c r="AA2736" s="7">
        <v>2021</v>
      </c>
      <c r="AB2736" s="7">
        <v>0</v>
      </c>
    </row>
    <row r="2737" spans="1:28" x14ac:dyDescent="0.25">
      <c r="A2737" s="7">
        <v>26</v>
      </c>
      <c r="B2737" s="7" t="s">
        <v>133</v>
      </c>
      <c r="C2737" s="7" t="s">
        <v>103</v>
      </c>
      <c r="D2737" s="8" t="s">
        <v>5</v>
      </c>
      <c r="E2737" s="7" t="s">
        <v>25</v>
      </c>
      <c r="F2737" s="7" t="s">
        <v>84</v>
      </c>
      <c r="G2737" s="7">
        <v>80000</v>
      </c>
      <c r="H2737" s="7">
        <f t="shared" si="795"/>
        <v>75272</v>
      </c>
      <c r="I2737" s="7">
        <f t="shared" si="783"/>
        <v>2296</v>
      </c>
      <c r="J2737" s="7">
        <f t="shared" si="784"/>
        <v>5679.9999999999991</v>
      </c>
      <c r="K2737" s="7">
        <f t="shared" si="785"/>
        <v>686.4</v>
      </c>
      <c r="L2737" s="7">
        <f t="shared" si="786"/>
        <v>2432</v>
      </c>
      <c r="M2737" s="7">
        <f t="shared" si="787"/>
        <v>5672</v>
      </c>
      <c r="N2737" s="7">
        <v>0</v>
      </c>
      <c r="O2737" s="7">
        <f t="shared" si="796"/>
        <v>16766.400000000001</v>
      </c>
      <c r="P2737" s="7">
        <v>25</v>
      </c>
      <c r="Q2737" s="7">
        <v>200</v>
      </c>
      <c r="R2737" s="7">
        <v>0</v>
      </c>
      <c r="S2737" s="7">
        <v>0</v>
      </c>
      <c r="T2737" s="7">
        <v>100</v>
      </c>
      <c r="U2737" s="7">
        <f t="shared" si="789"/>
        <v>7400.9372916666662</v>
      </c>
      <c r="V2737" s="7">
        <f t="shared" si="797"/>
        <v>7725.9372916666662</v>
      </c>
      <c r="W2737" s="7">
        <f t="shared" si="798"/>
        <v>4728</v>
      </c>
      <c r="X2737" s="7">
        <f t="shared" ref="X2737:X2800" si="799">+J2737+M2737</f>
        <v>11352</v>
      </c>
      <c r="Y2737" s="7">
        <f t="shared" si="790"/>
        <v>67546.062708333338</v>
      </c>
      <c r="Z2737" s="7" t="s">
        <v>222</v>
      </c>
      <c r="AA2737" s="7">
        <v>2021</v>
      </c>
      <c r="AB2737" s="7">
        <v>0</v>
      </c>
    </row>
    <row r="2738" spans="1:28" x14ac:dyDescent="0.25">
      <c r="A2738" s="7">
        <v>27</v>
      </c>
      <c r="B2738" s="7" t="s">
        <v>134</v>
      </c>
      <c r="C2738" s="7" t="s">
        <v>102</v>
      </c>
      <c r="D2738" s="7" t="s">
        <v>16</v>
      </c>
      <c r="E2738" s="7" t="s">
        <v>45</v>
      </c>
      <c r="F2738" s="7" t="s">
        <v>84</v>
      </c>
      <c r="G2738" s="7">
        <v>44000</v>
      </c>
      <c r="H2738" s="7">
        <f t="shared" si="795"/>
        <v>40049.480000000003</v>
      </c>
      <c r="I2738" s="7">
        <f t="shared" ref="I2738:I2801" si="800">IF(G2738&lt;=312000,G2738*2.87%,8954.4)</f>
        <v>1262.8</v>
      </c>
      <c r="J2738" s="7">
        <f t="shared" ref="J2738:J2801" si="801">IF(G2738&lt;=312000,G2738*7.1%,22152)</f>
        <v>3123.9999999999995</v>
      </c>
      <c r="K2738" s="7">
        <f t="shared" ref="K2738:K2801" si="802">IF(G2738&lt;=62400,G2738*1.1%,686.4)</f>
        <v>484.00000000000006</v>
      </c>
      <c r="L2738" s="7">
        <f t="shared" ref="L2738:L2801" si="803">IF(G2738&lt;=156000,G2738*3.04%,4742.4)</f>
        <v>1337.6</v>
      </c>
      <c r="M2738" s="7">
        <f t="shared" ref="M2738:M2801" si="804">IF(G2738&lt;=156000,G2738*7.09%,11060.4)</f>
        <v>3119.6000000000004</v>
      </c>
      <c r="N2738" s="7">
        <v>1350.12</v>
      </c>
      <c r="O2738" s="7">
        <f t="shared" si="796"/>
        <v>10678.119999999999</v>
      </c>
      <c r="P2738" s="7">
        <v>25</v>
      </c>
      <c r="Q2738" s="7">
        <v>0</v>
      </c>
      <c r="R2738" s="7">
        <v>1100.06</v>
      </c>
      <c r="S2738" s="7">
        <v>0</v>
      </c>
      <c r="T2738" s="7">
        <v>100</v>
      </c>
      <c r="U2738" s="7">
        <f t="shared" ref="U2738:U2801" si="805">IF((H2738*12)&gt;867123.01,(79776+(((H2738*12)-867123.01)*0.25))/12,IF((H2738*12)&gt;624329.01,(31216+(((H2738*12)-624329.01)*0.2))/12,IF((H2738*12)&gt;416220.01,(((H2738*12)-416220.01)*0.15)/12,0)))</f>
        <v>804.671875</v>
      </c>
      <c r="V2738" s="7">
        <f t="shared" si="797"/>
        <v>2029.7318749999999</v>
      </c>
      <c r="W2738" s="7">
        <f t="shared" si="798"/>
        <v>3950.5199999999995</v>
      </c>
      <c r="X2738" s="7">
        <f t="shared" si="799"/>
        <v>6243.6</v>
      </c>
      <c r="Y2738" s="7">
        <f t="shared" ref="Y2738:Y2801" si="806">+G2738-(V2738+W2738)</f>
        <v>38019.748124999998</v>
      </c>
      <c r="Z2738" s="7" t="s">
        <v>222</v>
      </c>
      <c r="AA2738" s="7">
        <v>2021</v>
      </c>
      <c r="AB2738" s="7">
        <v>0</v>
      </c>
    </row>
    <row r="2739" spans="1:28" x14ac:dyDescent="0.25">
      <c r="A2739" s="7">
        <v>28</v>
      </c>
      <c r="B2739" s="7" t="s">
        <v>135</v>
      </c>
      <c r="C2739" s="7" t="s">
        <v>103</v>
      </c>
      <c r="D2739" s="7" t="s">
        <v>94</v>
      </c>
      <c r="E2739" s="7" t="s">
        <v>80</v>
      </c>
      <c r="F2739" s="7" t="s">
        <v>99</v>
      </c>
      <c r="G2739" s="7">
        <v>150000</v>
      </c>
      <c r="H2739" s="7">
        <f t="shared" si="795"/>
        <v>141135</v>
      </c>
      <c r="I2739" s="7">
        <f t="shared" si="800"/>
        <v>4305</v>
      </c>
      <c r="J2739" s="7">
        <f t="shared" si="801"/>
        <v>10649.999999999998</v>
      </c>
      <c r="K2739" s="7">
        <f t="shared" si="802"/>
        <v>686.4</v>
      </c>
      <c r="L2739" s="7">
        <f t="shared" si="803"/>
        <v>4560</v>
      </c>
      <c r="M2739" s="7">
        <f t="shared" si="804"/>
        <v>10635</v>
      </c>
      <c r="N2739" s="7">
        <v>0</v>
      </c>
      <c r="O2739" s="7">
        <f t="shared" si="796"/>
        <v>30836.399999999998</v>
      </c>
      <c r="P2739" s="7">
        <v>25</v>
      </c>
      <c r="Q2739" s="7">
        <v>0</v>
      </c>
      <c r="R2739" s="7">
        <v>0</v>
      </c>
      <c r="S2739" s="7">
        <v>0</v>
      </c>
      <c r="T2739" s="7">
        <v>100</v>
      </c>
      <c r="U2739" s="7">
        <f t="shared" si="805"/>
        <v>23866.687291666665</v>
      </c>
      <c r="V2739" s="7">
        <f t="shared" si="797"/>
        <v>23991.687291666665</v>
      </c>
      <c r="W2739" s="7">
        <f t="shared" si="798"/>
        <v>8865</v>
      </c>
      <c r="X2739" s="7">
        <f t="shared" si="799"/>
        <v>21285</v>
      </c>
      <c r="Y2739" s="7">
        <f t="shared" si="806"/>
        <v>117143.31270833334</v>
      </c>
      <c r="Z2739" s="7" t="s">
        <v>222</v>
      </c>
      <c r="AA2739" s="7">
        <v>2021</v>
      </c>
      <c r="AB2739" s="7">
        <v>0</v>
      </c>
    </row>
    <row r="2740" spans="1:28" x14ac:dyDescent="0.25">
      <c r="A2740" s="7">
        <v>29</v>
      </c>
      <c r="B2740" s="7" t="s">
        <v>136</v>
      </c>
      <c r="C2740" s="7" t="s">
        <v>103</v>
      </c>
      <c r="D2740" s="7" t="s">
        <v>17</v>
      </c>
      <c r="E2740" s="7" t="s">
        <v>107</v>
      </c>
      <c r="F2740" s="7" t="s">
        <v>99</v>
      </c>
      <c r="G2740" s="7">
        <v>150000</v>
      </c>
      <c r="H2740" s="7">
        <f t="shared" si="795"/>
        <v>141135</v>
      </c>
      <c r="I2740" s="7">
        <f t="shared" si="800"/>
        <v>4305</v>
      </c>
      <c r="J2740" s="7">
        <f t="shared" si="801"/>
        <v>10649.999999999998</v>
      </c>
      <c r="K2740" s="7">
        <f t="shared" si="802"/>
        <v>686.4</v>
      </c>
      <c r="L2740" s="7">
        <f t="shared" si="803"/>
        <v>4560</v>
      </c>
      <c r="M2740" s="7">
        <f t="shared" si="804"/>
        <v>10635</v>
      </c>
      <c r="N2740" s="7">
        <v>0</v>
      </c>
      <c r="O2740" s="7">
        <f t="shared" si="796"/>
        <v>30836.399999999998</v>
      </c>
      <c r="P2740" s="7">
        <v>25</v>
      </c>
      <c r="Q2740" s="7">
        <v>0</v>
      </c>
      <c r="R2740" s="7">
        <v>0</v>
      </c>
      <c r="S2740" s="7">
        <v>0</v>
      </c>
      <c r="T2740" s="7">
        <v>100</v>
      </c>
      <c r="U2740" s="7">
        <f t="shared" si="805"/>
        <v>23866.687291666665</v>
      </c>
      <c r="V2740" s="7">
        <f t="shared" si="797"/>
        <v>23991.687291666665</v>
      </c>
      <c r="W2740" s="7">
        <f t="shared" si="798"/>
        <v>8865</v>
      </c>
      <c r="X2740" s="7">
        <f t="shared" si="799"/>
        <v>21285</v>
      </c>
      <c r="Y2740" s="7">
        <f t="shared" si="806"/>
        <v>117143.31270833334</v>
      </c>
      <c r="Z2740" s="7" t="s">
        <v>222</v>
      </c>
      <c r="AA2740" s="7">
        <v>2021</v>
      </c>
      <c r="AB2740" s="7">
        <v>0</v>
      </c>
    </row>
    <row r="2741" spans="1:28" x14ac:dyDescent="0.25">
      <c r="A2741" s="7">
        <v>30</v>
      </c>
      <c r="B2741" s="7" t="s">
        <v>137</v>
      </c>
      <c r="C2741" s="7" t="s">
        <v>102</v>
      </c>
      <c r="D2741" s="7" t="s">
        <v>22</v>
      </c>
      <c r="E2741" s="7" t="s">
        <v>31</v>
      </c>
      <c r="F2741" s="7" t="s">
        <v>99</v>
      </c>
      <c r="G2741" s="7">
        <v>145000</v>
      </c>
      <c r="H2741" s="7">
        <f t="shared" si="795"/>
        <v>135080.38</v>
      </c>
      <c r="I2741" s="7">
        <f t="shared" si="800"/>
        <v>4161.5</v>
      </c>
      <c r="J2741" s="7">
        <f t="shared" si="801"/>
        <v>10294.999999999998</v>
      </c>
      <c r="K2741" s="7">
        <f t="shared" si="802"/>
        <v>686.4</v>
      </c>
      <c r="L2741" s="7">
        <f t="shared" si="803"/>
        <v>4408</v>
      </c>
      <c r="M2741" s="7">
        <f t="shared" si="804"/>
        <v>10280.5</v>
      </c>
      <c r="N2741" s="7">
        <v>1350.12</v>
      </c>
      <c r="O2741" s="7">
        <f t="shared" si="796"/>
        <v>31181.519999999997</v>
      </c>
      <c r="P2741" s="7">
        <v>25</v>
      </c>
      <c r="Q2741" s="7">
        <v>1000</v>
      </c>
      <c r="R2741" s="7">
        <v>800.04</v>
      </c>
      <c r="S2741" s="7">
        <v>0</v>
      </c>
      <c r="T2741" s="7">
        <v>100</v>
      </c>
      <c r="U2741" s="7">
        <f t="shared" si="805"/>
        <v>22353.032291666666</v>
      </c>
      <c r="V2741" s="7">
        <f t="shared" si="797"/>
        <v>24278.072291666667</v>
      </c>
      <c r="W2741" s="7">
        <f t="shared" si="798"/>
        <v>9919.619999999999</v>
      </c>
      <c r="X2741" s="7">
        <f t="shared" si="799"/>
        <v>20575.5</v>
      </c>
      <c r="Y2741" s="7">
        <f t="shared" si="806"/>
        <v>110802.30770833333</v>
      </c>
      <c r="Z2741" s="7" t="s">
        <v>222</v>
      </c>
      <c r="AA2741" s="7">
        <v>2021</v>
      </c>
      <c r="AB2741" s="7">
        <v>0</v>
      </c>
    </row>
    <row r="2742" spans="1:28" x14ac:dyDescent="0.25">
      <c r="A2742" s="7">
        <v>31</v>
      </c>
      <c r="B2742" s="7" t="s">
        <v>138</v>
      </c>
      <c r="C2742" s="7" t="s">
        <v>102</v>
      </c>
      <c r="D2742" s="7" t="s">
        <v>16</v>
      </c>
      <c r="E2742" s="7" t="s">
        <v>31</v>
      </c>
      <c r="F2742" s="7" t="s">
        <v>99</v>
      </c>
      <c r="G2742" s="7">
        <v>90000</v>
      </c>
      <c r="H2742" s="7">
        <f t="shared" si="795"/>
        <v>84681</v>
      </c>
      <c r="I2742" s="7">
        <f t="shared" si="800"/>
        <v>2583</v>
      </c>
      <c r="J2742" s="7">
        <f t="shared" si="801"/>
        <v>6389.9999999999991</v>
      </c>
      <c r="K2742" s="7">
        <f t="shared" si="802"/>
        <v>686.4</v>
      </c>
      <c r="L2742" s="7">
        <f t="shared" si="803"/>
        <v>2736</v>
      </c>
      <c r="M2742" s="7">
        <f t="shared" si="804"/>
        <v>6381</v>
      </c>
      <c r="N2742" s="7">
        <v>0</v>
      </c>
      <c r="O2742" s="7">
        <f t="shared" si="796"/>
        <v>18776.400000000001</v>
      </c>
      <c r="P2742" s="7">
        <v>25</v>
      </c>
      <c r="Q2742" s="7">
        <v>0</v>
      </c>
      <c r="R2742" s="7">
        <v>0</v>
      </c>
      <c r="S2742" s="7">
        <v>0</v>
      </c>
      <c r="T2742" s="7">
        <v>100</v>
      </c>
      <c r="U2742" s="7">
        <f t="shared" si="805"/>
        <v>9753.1872916666671</v>
      </c>
      <c r="V2742" s="7">
        <f t="shared" si="797"/>
        <v>9878.1872916666671</v>
      </c>
      <c r="W2742" s="7">
        <f t="shared" si="798"/>
        <v>5319</v>
      </c>
      <c r="X2742" s="7">
        <f t="shared" si="799"/>
        <v>12771</v>
      </c>
      <c r="Y2742" s="7">
        <f t="shared" si="806"/>
        <v>74802.812708333338</v>
      </c>
      <c r="Z2742" s="7" t="s">
        <v>222</v>
      </c>
      <c r="AA2742" s="7">
        <v>2021</v>
      </c>
      <c r="AB2742" s="7">
        <v>0</v>
      </c>
    </row>
    <row r="2743" spans="1:28" x14ac:dyDescent="0.25">
      <c r="A2743" s="7">
        <v>32</v>
      </c>
      <c r="B2743" s="7" t="s">
        <v>139</v>
      </c>
      <c r="C2743" s="7" t="s">
        <v>102</v>
      </c>
      <c r="D2743" s="7" t="s">
        <v>23</v>
      </c>
      <c r="E2743" s="7" t="s">
        <v>82</v>
      </c>
      <c r="F2743" s="7" t="s">
        <v>99</v>
      </c>
      <c r="G2743" s="7">
        <v>150000</v>
      </c>
      <c r="H2743" s="7">
        <f t="shared" si="795"/>
        <v>141135</v>
      </c>
      <c r="I2743" s="7">
        <f t="shared" si="800"/>
        <v>4305</v>
      </c>
      <c r="J2743" s="7">
        <f t="shared" si="801"/>
        <v>10649.999999999998</v>
      </c>
      <c r="K2743" s="7">
        <f t="shared" si="802"/>
        <v>686.4</v>
      </c>
      <c r="L2743" s="7">
        <f t="shared" si="803"/>
        <v>4560</v>
      </c>
      <c r="M2743" s="7">
        <f t="shared" si="804"/>
        <v>10635</v>
      </c>
      <c r="N2743" s="7">
        <v>0</v>
      </c>
      <c r="O2743" s="7">
        <f t="shared" si="796"/>
        <v>30836.399999999998</v>
      </c>
      <c r="P2743" s="7">
        <v>25</v>
      </c>
      <c r="Q2743" s="7">
        <v>0</v>
      </c>
      <c r="R2743" s="7">
        <v>0</v>
      </c>
      <c r="S2743" s="7">
        <v>2125</v>
      </c>
      <c r="T2743" s="7">
        <v>100</v>
      </c>
      <c r="U2743" s="7">
        <f t="shared" si="805"/>
        <v>23866.687291666665</v>
      </c>
      <c r="V2743" s="7">
        <f t="shared" si="797"/>
        <v>26116.687291666665</v>
      </c>
      <c r="W2743" s="7">
        <f t="shared" si="798"/>
        <v>8865</v>
      </c>
      <c r="X2743" s="7">
        <f t="shared" si="799"/>
        <v>21285</v>
      </c>
      <c r="Y2743" s="7">
        <f t="shared" si="806"/>
        <v>115018.31270833334</v>
      </c>
      <c r="Z2743" s="7" t="s">
        <v>222</v>
      </c>
      <c r="AA2743" s="7">
        <v>2021</v>
      </c>
      <c r="AB2743" s="7">
        <v>0</v>
      </c>
    </row>
    <row r="2744" spans="1:28" x14ac:dyDescent="0.25">
      <c r="A2744" s="7">
        <v>33</v>
      </c>
      <c r="B2744" s="7" t="s">
        <v>140</v>
      </c>
      <c r="C2744" s="7" t="s">
        <v>102</v>
      </c>
      <c r="D2744" s="7" t="s">
        <v>8</v>
      </c>
      <c r="E2744" s="7" t="s">
        <v>29</v>
      </c>
      <c r="F2744" s="7" t="s">
        <v>99</v>
      </c>
      <c r="G2744" s="7">
        <v>130000</v>
      </c>
      <c r="H2744" s="7">
        <f t="shared" si="795"/>
        <v>122317</v>
      </c>
      <c r="I2744" s="7">
        <f t="shared" si="800"/>
        <v>3731</v>
      </c>
      <c r="J2744" s="7">
        <f t="shared" si="801"/>
        <v>9230</v>
      </c>
      <c r="K2744" s="7">
        <f t="shared" si="802"/>
        <v>686.4</v>
      </c>
      <c r="L2744" s="7">
        <f t="shared" si="803"/>
        <v>3952</v>
      </c>
      <c r="M2744" s="7">
        <f t="shared" si="804"/>
        <v>9217</v>
      </c>
      <c r="N2744" s="7">
        <v>0</v>
      </c>
      <c r="O2744" s="7">
        <f t="shared" si="796"/>
        <v>26816.400000000001</v>
      </c>
      <c r="P2744" s="7">
        <v>25</v>
      </c>
      <c r="Q2744" s="7">
        <v>0</v>
      </c>
      <c r="R2744" s="7">
        <v>0</v>
      </c>
      <c r="S2744" s="7">
        <v>0</v>
      </c>
      <c r="T2744" s="7">
        <v>100</v>
      </c>
      <c r="U2744" s="7">
        <f t="shared" si="805"/>
        <v>19162.187291666665</v>
      </c>
      <c r="V2744" s="7">
        <f t="shared" si="797"/>
        <v>19287.187291666665</v>
      </c>
      <c r="W2744" s="7">
        <f t="shared" si="798"/>
        <v>7683</v>
      </c>
      <c r="X2744" s="7">
        <f t="shared" si="799"/>
        <v>18447</v>
      </c>
      <c r="Y2744" s="7">
        <f t="shared" si="806"/>
        <v>103029.81270833334</v>
      </c>
      <c r="Z2744" s="7" t="s">
        <v>222</v>
      </c>
      <c r="AA2744" s="7">
        <v>2021</v>
      </c>
      <c r="AB2744" s="7">
        <v>0</v>
      </c>
    </row>
    <row r="2745" spans="1:28" x14ac:dyDescent="0.25">
      <c r="A2745" s="7">
        <v>34</v>
      </c>
      <c r="B2745" s="7" t="s">
        <v>141</v>
      </c>
      <c r="C2745" s="7" t="s">
        <v>102</v>
      </c>
      <c r="D2745" s="7" t="s">
        <v>8</v>
      </c>
      <c r="E2745" s="7" t="s">
        <v>63</v>
      </c>
      <c r="F2745" s="7" t="s">
        <v>99</v>
      </c>
      <c r="G2745" s="7">
        <v>130000</v>
      </c>
      <c r="H2745" s="7">
        <f t="shared" si="795"/>
        <v>122317</v>
      </c>
      <c r="I2745" s="7">
        <f t="shared" si="800"/>
        <v>3731</v>
      </c>
      <c r="J2745" s="7">
        <f t="shared" si="801"/>
        <v>9230</v>
      </c>
      <c r="K2745" s="7">
        <f t="shared" si="802"/>
        <v>686.4</v>
      </c>
      <c r="L2745" s="7">
        <f t="shared" si="803"/>
        <v>3952</v>
      </c>
      <c r="M2745" s="7">
        <f t="shared" si="804"/>
        <v>9217</v>
      </c>
      <c r="N2745" s="7">
        <v>0</v>
      </c>
      <c r="O2745" s="7">
        <f t="shared" si="796"/>
        <v>26816.400000000001</v>
      </c>
      <c r="P2745" s="7">
        <v>25</v>
      </c>
      <c r="Q2745" s="7">
        <v>0</v>
      </c>
      <c r="R2745" s="7">
        <v>0</v>
      </c>
      <c r="S2745" s="7">
        <v>0</v>
      </c>
      <c r="T2745" s="7">
        <v>100</v>
      </c>
      <c r="U2745" s="7">
        <f t="shared" si="805"/>
        <v>19162.187291666665</v>
      </c>
      <c r="V2745" s="7">
        <f t="shared" si="797"/>
        <v>19287.187291666665</v>
      </c>
      <c r="W2745" s="7">
        <f t="shared" si="798"/>
        <v>7683</v>
      </c>
      <c r="X2745" s="7">
        <f t="shared" si="799"/>
        <v>18447</v>
      </c>
      <c r="Y2745" s="7">
        <f t="shared" si="806"/>
        <v>103029.81270833334</v>
      </c>
      <c r="Z2745" s="7" t="s">
        <v>222</v>
      </c>
      <c r="AA2745" s="7">
        <v>2021</v>
      </c>
      <c r="AB2745" s="7">
        <v>0</v>
      </c>
    </row>
    <row r="2746" spans="1:28" x14ac:dyDescent="0.25">
      <c r="A2746" s="7">
        <v>35</v>
      </c>
      <c r="B2746" s="7" t="s">
        <v>142</v>
      </c>
      <c r="C2746" s="7" t="s">
        <v>102</v>
      </c>
      <c r="D2746" s="7" t="s">
        <v>7</v>
      </c>
      <c r="E2746" s="7" t="s">
        <v>47</v>
      </c>
      <c r="F2746" s="7" t="s">
        <v>99</v>
      </c>
      <c r="G2746" s="7">
        <v>145000</v>
      </c>
      <c r="H2746" s="7">
        <f t="shared" si="795"/>
        <v>136430.5</v>
      </c>
      <c r="I2746" s="7">
        <f t="shared" si="800"/>
        <v>4161.5</v>
      </c>
      <c r="J2746" s="7">
        <f t="shared" si="801"/>
        <v>10294.999999999998</v>
      </c>
      <c r="K2746" s="7">
        <f t="shared" si="802"/>
        <v>686.4</v>
      </c>
      <c r="L2746" s="7">
        <f t="shared" si="803"/>
        <v>4408</v>
      </c>
      <c r="M2746" s="7">
        <f t="shared" si="804"/>
        <v>10280.5</v>
      </c>
      <c r="N2746" s="7">
        <v>0</v>
      </c>
      <c r="O2746" s="7">
        <f t="shared" si="796"/>
        <v>29831.399999999998</v>
      </c>
      <c r="P2746" s="7">
        <v>25</v>
      </c>
      <c r="Q2746" s="7">
        <v>0</v>
      </c>
      <c r="R2746" s="7">
        <v>0</v>
      </c>
      <c r="S2746" s="7">
        <v>0</v>
      </c>
      <c r="T2746" s="7">
        <v>100</v>
      </c>
      <c r="U2746" s="7">
        <f t="shared" si="805"/>
        <v>22690.562291666665</v>
      </c>
      <c r="V2746" s="7">
        <f t="shared" si="797"/>
        <v>22815.562291666665</v>
      </c>
      <c r="W2746" s="7">
        <f t="shared" si="798"/>
        <v>8569.5</v>
      </c>
      <c r="X2746" s="7">
        <f t="shared" si="799"/>
        <v>20575.5</v>
      </c>
      <c r="Y2746" s="7">
        <f t="shared" si="806"/>
        <v>113614.93770833334</v>
      </c>
      <c r="Z2746" s="7" t="s">
        <v>222</v>
      </c>
      <c r="AA2746" s="7">
        <v>2021</v>
      </c>
      <c r="AB2746" s="7">
        <v>0</v>
      </c>
    </row>
    <row r="2747" spans="1:28" x14ac:dyDescent="0.25">
      <c r="A2747" s="7">
        <v>36</v>
      </c>
      <c r="B2747" s="7" t="s">
        <v>143</v>
      </c>
      <c r="C2747" s="7" t="s">
        <v>102</v>
      </c>
      <c r="D2747" s="7" t="s">
        <v>7</v>
      </c>
      <c r="E2747" s="7" t="s">
        <v>49</v>
      </c>
      <c r="F2747" s="7" t="s">
        <v>99</v>
      </c>
      <c r="G2747" s="7">
        <v>150000</v>
      </c>
      <c r="H2747" s="7">
        <f t="shared" si="795"/>
        <v>141135</v>
      </c>
      <c r="I2747" s="7">
        <f t="shared" si="800"/>
        <v>4305</v>
      </c>
      <c r="J2747" s="7">
        <f t="shared" si="801"/>
        <v>10649.999999999998</v>
      </c>
      <c r="K2747" s="7">
        <f t="shared" si="802"/>
        <v>686.4</v>
      </c>
      <c r="L2747" s="7">
        <f t="shared" si="803"/>
        <v>4560</v>
      </c>
      <c r="M2747" s="7">
        <f t="shared" si="804"/>
        <v>10635</v>
      </c>
      <c r="N2747" s="7">
        <v>0</v>
      </c>
      <c r="O2747" s="7">
        <f t="shared" si="796"/>
        <v>30836.399999999998</v>
      </c>
      <c r="P2747" s="7">
        <v>25</v>
      </c>
      <c r="Q2747" s="7">
        <v>0</v>
      </c>
      <c r="R2747" s="7">
        <v>0</v>
      </c>
      <c r="S2747" s="7">
        <v>0</v>
      </c>
      <c r="T2747" s="7">
        <v>100</v>
      </c>
      <c r="U2747" s="7">
        <f t="shared" si="805"/>
        <v>23866.687291666665</v>
      </c>
      <c r="V2747" s="7">
        <f t="shared" si="797"/>
        <v>23991.687291666665</v>
      </c>
      <c r="W2747" s="7">
        <f t="shared" si="798"/>
        <v>8865</v>
      </c>
      <c r="X2747" s="7">
        <f t="shared" si="799"/>
        <v>21285</v>
      </c>
      <c r="Y2747" s="7">
        <f t="shared" si="806"/>
        <v>117143.31270833334</v>
      </c>
      <c r="Z2747" s="7" t="s">
        <v>222</v>
      </c>
      <c r="AA2747" s="7">
        <v>2021</v>
      </c>
      <c r="AB2747" s="7">
        <v>0</v>
      </c>
    </row>
    <row r="2748" spans="1:28" x14ac:dyDescent="0.25">
      <c r="A2748" s="7">
        <v>37</v>
      </c>
      <c r="B2748" s="7" t="s">
        <v>144</v>
      </c>
      <c r="C2748" s="7" t="s">
        <v>103</v>
      </c>
      <c r="D2748" s="7" t="s">
        <v>10</v>
      </c>
      <c r="E2748" s="7" t="s">
        <v>40</v>
      </c>
      <c r="F2748" s="7" t="s">
        <v>85</v>
      </c>
      <c r="G2748" s="7">
        <v>45000</v>
      </c>
      <c r="H2748" s="7">
        <f t="shared" si="795"/>
        <v>40990.379999999997</v>
      </c>
      <c r="I2748" s="7">
        <f t="shared" si="800"/>
        <v>1291.5</v>
      </c>
      <c r="J2748" s="7">
        <f t="shared" si="801"/>
        <v>3194.9999999999995</v>
      </c>
      <c r="K2748" s="7">
        <f t="shared" si="802"/>
        <v>495.00000000000006</v>
      </c>
      <c r="L2748" s="7">
        <f t="shared" si="803"/>
        <v>1368</v>
      </c>
      <c r="M2748" s="7">
        <f t="shared" si="804"/>
        <v>3190.5</v>
      </c>
      <c r="N2748" s="7">
        <v>1350.12</v>
      </c>
      <c r="O2748" s="7">
        <f t="shared" si="796"/>
        <v>10890.119999999999</v>
      </c>
      <c r="P2748" s="7">
        <v>25</v>
      </c>
      <c r="Q2748" s="7">
        <v>500</v>
      </c>
      <c r="R2748" s="7">
        <v>100.01</v>
      </c>
      <c r="S2748" s="7">
        <v>0</v>
      </c>
      <c r="T2748" s="7">
        <v>100</v>
      </c>
      <c r="U2748" s="7">
        <f t="shared" si="805"/>
        <v>945.8068749999992</v>
      </c>
      <c r="V2748" s="7">
        <f t="shared" si="797"/>
        <v>1670.8168749999991</v>
      </c>
      <c r="W2748" s="7">
        <f t="shared" si="798"/>
        <v>4009.62</v>
      </c>
      <c r="X2748" s="7">
        <f t="shared" si="799"/>
        <v>6385.5</v>
      </c>
      <c r="Y2748" s="7">
        <f t="shared" si="806"/>
        <v>39319.563125000001</v>
      </c>
      <c r="Z2748" s="7" t="s">
        <v>222</v>
      </c>
      <c r="AA2748" s="7">
        <v>2021</v>
      </c>
      <c r="AB2748" s="7">
        <v>0</v>
      </c>
    </row>
    <row r="2749" spans="1:28" x14ac:dyDescent="0.25">
      <c r="A2749" s="7">
        <v>38</v>
      </c>
      <c r="B2749" s="7" t="s">
        <v>145</v>
      </c>
      <c r="C2749" s="7" t="s">
        <v>102</v>
      </c>
      <c r="D2749" s="8" t="s">
        <v>10</v>
      </c>
      <c r="E2749" s="7" t="s">
        <v>50</v>
      </c>
      <c r="F2749" s="7" t="s">
        <v>84</v>
      </c>
      <c r="G2749" s="7">
        <v>50000</v>
      </c>
      <c r="H2749" s="7">
        <f t="shared" si="795"/>
        <v>44344.76</v>
      </c>
      <c r="I2749" s="7">
        <f t="shared" si="800"/>
        <v>1435</v>
      </c>
      <c r="J2749" s="7">
        <f t="shared" si="801"/>
        <v>3549.9999999999995</v>
      </c>
      <c r="K2749" s="7">
        <f t="shared" si="802"/>
        <v>550</v>
      </c>
      <c r="L2749" s="7">
        <f t="shared" si="803"/>
        <v>1520</v>
      </c>
      <c r="M2749" s="7">
        <f t="shared" si="804"/>
        <v>3545.0000000000005</v>
      </c>
      <c r="N2749" s="7">
        <f>+N2769*2</f>
        <v>2700.24</v>
      </c>
      <c r="O2749" s="7">
        <f t="shared" si="796"/>
        <v>13300.24</v>
      </c>
      <c r="P2749" s="7">
        <v>25</v>
      </c>
      <c r="Q2749" s="7">
        <v>0</v>
      </c>
      <c r="R2749" s="7">
        <v>150.01</v>
      </c>
      <c r="S2749" s="7">
        <v>0</v>
      </c>
      <c r="T2749" s="7">
        <v>100</v>
      </c>
      <c r="U2749" s="7">
        <f t="shared" si="805"/>
        <v>1448.9638749999997</v>
      </c>
      <c r="V2749" s="7">
        <f t="shared" si="797"/>
        <v>1723.9738749999997</v>
      </c>
      <c r="W2749" s="7">
        <f t="shared" si="798"/>
        <v>5655.24</v>
      </c>
      <c r="X2749" s="7">
        <f t="shared" si="799"/>
        <v>7095</v>
      </c>
      <c r="Y2749" s="7">
        <f t="shared" si="806"/>
        <v>42620.786124999999</v>
      </c>
      <c r="Z2749" s="7" t="s">
        <v>222</v>
      </c>
      <c r="AA2749" s="7">
        <v>2021</v>
      </c>
      <c r="AB2749" s="7">
        <v>0</v>
      </c>
    </row>
    <row r="2750" spans="1:28" x14ac:dyDescent="0.25">
      <c r="A2750" s="7">
        <v>39</v>
      </c>
      <c r="B2750" s="7" t="s">
        <v>146</v>
      </c>
      <c r="C2750" s="7" t="s">
        <v>102</v>
      </c>
      <c r="D2750" s="7" t="s">
        <v>10</v>
      </c>
      <c r="E2750" s="7" t="s">
        <v>44</v>
      </c>
      <c r="F2750" s="7" t="s">
        <v>84</v>
      </c>
      <c r="G2750" s="7">
        <v>45000</v>
      </c>
      <c r="H2750" s="7">
        <f t="shared" si="795"/>
        <v>42340.5</v>
      </c>
      <c r="I2750" s="7">
        <f t="shared" si="800"/>
        <v>1291.5</v>
      </c>
      <c r="J2750" s="7">
        <f t="shared" si="801"/>
        <v>3194.9999999999995</v>
      </c>
      <c r="K2750" s="7">
        <f t="shared" si="802"/>
        <v>495.00000000000006</v>
      </c>
      <c r="L2750" s="7">
        <f t="shared" si="803"/>
        <v>1368</v>
      </c>
      <c r="M2750" s="7">
        <f t="shared" si="804"/>
        <v>3190.5</v>
      </c>
      <c r="N2750" s="7">
        <v>0</v>
      </c>
      <c r="O2750" s="7">
        <f t="shared" si="796"/>
        <v>9540</v>
      </c>
      <c r="P2750" s="7">
        <v>25</v>
      </c>
      <c r="Q2750" s="7">
        <v>0</v>
      </c>
      <c r="R2750" s="7">
        <v>0</v>
      </c>
      <c r="S2750" s="7">
        <v>0</v>
      </c>
      <c r="T2750" s="7">
        <v>100</v>
      </c>
      <c r="U2750" s="7">
        <f t="shared" si="805"/>
        <v>1148.3248749999998</v>
      </c>
      <c r="V2750" s="7">
        <f t="shared" si="797"/>
        <v>1273.3248749999998</v>
      </c>
      <c r="W2750" s="7">
        <f t="shared" si="798"/>
        <v>2659.5</v>
      </c>
      <c r="X2750" s="7">
        <f t="shared" si="799"/>
        <v>6385.5</v>
      </c>
      <c r="Y2750" s="7">
        <f t="shared" si="806"/>
        <v>41067.175125000002</v>
      </c>
      <c r="Z2750" s="7" t="s">
        <v>222</v>
      </c>
      <c r="AA2750" s="7">
        <v>2021</v>
      </c>
      <c r="AB2750" s="7">
        <v>0</v>
      </c>
    </row>
    <row r="2751" spans="1:28" x14ac:dyDescent="0.25">
      <c r="A2751" s="7">
        <v>40</v>
      </c>
      <c r="B2751" s="7" t="s">
        <v>147</v>
      </c>
      <c r="C2751" s="7" t="s">
        <v>102</v>
      </c>
      <c r="D2751" s="8" t="s">
        <v>10</v>
      </c>
      <c r="E2751" s="7" t="s">
        <v>44</v>
      </c>
      <c r="F2751" s="7" t="s">
        <v>84</v>
      </c>
      <c r="G2751" s="7">
        <v>45000</v>
      </c>
      <c r="H2751" s="7">
        <f t="shared" si="795"/>
        <v>42340.5</v>
      </c>
      <c r="I2751" s="7">
        <f t="shared" si="800"/>
        <v>1291.5</v>
      </c>
      <c r="J2751" s="7">
        <f t="shared" si="801"/>
        <v>3194.9999999999995</v>
      </c>
      <c r="K2751" s="7">
        <f t="shared" si="802"/>
        <v>495.00000000000006</v>
      </c>
      <c r="L2751" s="7">
        <f t="shared" si="803"/>
        <v>1368</v>
      </c>
      <c r="M2751" s="7">
        <f t="shared" si="804"/>
        <v>3190.5</v>
      </c>
      <c r="N2751" s="7">
        <v>0</v>
      </c>
      <c r="O2751" s="7">
        <f t="shared" si="796"/>
        <v>9540</v>
      </c>
      <c r="P2751" s="7">
        <v>25</v>
      </c>
      <c r="Q2751" s="7">
        <v>0</v>
      </c>
      <c r="R2751" s="7">
        <v>0</v>
      </c>
      <c r="S2751" s="7">
        <v>0</v>
      </c>
      <c r="T2751" s="7">
        <v>100</v>
      </c>
      <c r="U2751" s="7">
        <f t="shared" si="805"/>
        <v>1148.3248749999998</v>
      </c>
      <c r="V2751" s="7">
        <f t="shared" si="797"/>
        <v>1273.3248749999998</v>
      </c>
      <c r="W2751" s="7">
        <f t="shared" si="798"/>
        <v>2659.5</v>
      </c>
      <c r="X2751" s="7">
        <f t="shared" si="799"/>
        <v>6385.5</v>
      </c>
      <c r="Y2751" s="7">
        <f t="shared" si="806"/>
        <v>41067.175125000002</v>
      </c>
      <c r="Z2751" s="7" t="s">
        <v>222</v>
      </c>
      <c r="AA2751" s="7">
        <v>2021</v>
      </c>
      <c r="AB2751" s="7">
        <v>0</v>
      </c>
    </row>
    <row r="2752" spans="1:28" x14ac:dyDescent="0.25">
      <c r="A2752" s="7">
        <v>41</v>
      </c>
      <c r="B2752" s="7" t="s">
        <v>148</v>
      </c>
      <c r="C2752" s="7" t="s">
        <v>103</v>
      </c>
      <c r="D2752" s="7" t="s">
        <v>10</v>
      </c>
      <c r="E2752" s="7" t="s">
        <v>44</v>
      </c>
      <c r="F2752" s="7" t="s">
        <v>84</v>
      </c>
      <c r="G2752" s="7">
        <v>40000</v>
      </c>
      <c r="H2752" s="7">
        <f t="shared" si="795"/>
        <v>37636</v>
      </c>
      <c r="I2752" s="7">
        <f t="shared" si="800"/>
        <v>1148</v>
      </c>
      <c r="J2752" s="7">
        <f t="shared" si="801"/>
        <v>2839.9999999999995</v>
      </c>
      <c r="K2752" s="7">
        <f t="shared" si="802"/>
        <v>440.00000000000006</v>
      </c>
      <c r="L2752" s="7">
        <f t="shared" si="803"/>
        <v>1216</v>
      </c>
      <c r="M2752" s="7">
        <f t="shared" si="804"/>
        <v>2836</v>
      </c>
      <c r="N2752" s="7">
        <v>0</v>
      </c>
      <c r="O2752" s="7">
        <f t="shared" si="796"/>
        <v>8480</v>
      </c>
      <c r="P2752" s="7">
        <v>25</v>
      </c>
      <c r="Q2752" s="7">
        <v>6690.13</v>
      </c>
      <c r="R2752" s="7">
        <v>850.04</v>
      </c>
      <c r="S2752" s="7">
        <v>0</v>
      </c>
      <c r="T2752" s="7">
        <v>100</v>
      </c>
      <c r="U2752" s="7">
        <f t="shared" si="805"/>
        <v>442.64987499999984</v>
      </c>
      <c r="V2752" s="7">
        <f t="shared" si="797"/>
        <v>8107.8198750000001</v>
      </c>
      <c r="W2752" s="7">
        <f t="shared" si="798"/>
        <v>2364</v>
      </c>
      <c r="X2752" s="7">
        <f t="shared" si="799"/>
        <v>5676</v>
      </c>
      <c r="Y2752" s="7">
        <f t="shared" si="806"/>
        <v>29528.180124999999</v>
      </c>
      <c r="Z2752" s="7" t="s">
        <v>222</v>
      </c>
      <c r="AA2752" s="7">
        <v>2021</v>
      </c>
      <c r="AB2752" s="7">
        <v>0</v>
      </c>
    </row>
    <row r="2753" spans="1:28" x14ac:dyDescent="0.25">
      <c r="A2753" s="7">
        <v>42</v>
      </c>
      <c r="B2753" s="7" t="s">
        <v>149</v>
      </c>
      <c r="C2753" s="7" t="s">
        <v>102</v>
      </c>
      <c r="D2753" s="7" t="s">
        <v>10</v>
      </c>
      <c r="E2753" s="7" t="s">
        <v>43</v>
      </c>
      <c r="F2753" s="7" t="s">
        <v>84</v>
      </c>
      <c r="G2753" s="7">
        <v>50000</v>
      </c>
      <c r="H2753" s="7">
        <f t="shared" si="795"/>
        <v>45694.879999999997</v>
      </c>
      <c r="I2753" s="7">
        <f t="shared" si="800"/>
        <v>1435</v>
      </c>
      <c r="J2753" s="7">
        <f t="shared" si="801"/>
        <v>3549.9999999999995</v>
      </c>
      <c r="K2753" s="7">
        <f t="shared" si="802"/>
        <v>550</v>
      </c>
      <c r="L2753" s="7">
        <f t="shared" si="803"/>
        <v>1520</v>
      </c>
      <c r="M2753" s="7">
        <f t="shared" si="804"/>
        <v>3545.0000000000005</v>
      </c>
      <c r="N2753" s="7">
        <v>1350.12</v>
      </c>
      <c r="O2753" s="7">
        <f t="shared" si="796"/>
        <v>11950.119999999999</v>
      </c>
      <c r="P2753" s="7">
        <v>25</v>
      </c>
      <c r="Q2753" s="7">
        <v>7246.58</v>
      </c>
      <c r="R2753" s="7">
        <v>350.02</v>
      </c>
      <c r="S2753" s="7">
        <v>0</v>
      </c>
      <c r="T2753" s="7">
        <v>100</v>
      </c>
      <c r="U2753" s="7">
        <f t="shared" si="805"/>
        <v>1651.4818749999993</v>
      </c>
      <c r="V2753" s="7">
        <f t="shared" si="797"/>
        <v>9373.0818749999999</v>
      </c>
      <c r="W2753" s="7">
        <f t="shared" si="798"/>
        <v>4305.12</v>
      </c>
      <c r="X2753" s="7">
        <f t="shared" si="799"/>
        <v>7095</v>
      </c>
      <c r="Y2753" s="7">
        <f t="shared" si="806"/>
        <v>36321.798125000001</v>
      </c>
      <c r="Z2753" s="7" t="s">
        <v>222</v>
      </c>
      <c r="AA2753" s="7">
        <v>2021</v>
      </c>
      <c r="AB2753" s="7">
        <v>0</v>
      </c>
    </row>
    <row r="2754" spans="1:28" x14ac:dyDescent="0.25">
      <c r="A2754" s="7">
        <v>43</v>
      </c>
      <c r="B2754" s="7" t="s">
        <v>150</v>
      </c>
      <c r="C2754" s="7" t="s">
        <v>102</v>
      </c>
      <c r="D2754" s="7" t="s">
        <v>16</v>
      </c>
      <c r="E2754" s="7" t="s">
        <v>95</v>
      </c>
      <c r="F2754" s="7" t="s">
        <v>84</v>
      </c>
      <c r="G2754" s="7">
        <v>32000</v>
      </c>
      <c r="H2754" s="7">
        <f t="shared" si="795"/>
        <v>30108.799999999999</v>
      </c>
      <c r="I2754" s="7">
        <f t="shared" si="800"/>
        <v>918.4</v>
      </c>
      <c r="J2754" s="7">
        <f t="shared" si="801"/>
        <v>2272</v>
      </c>
      <c r="K2754" s="7">
        <f t="shared" si="802"/>
        <v>352.00000000000006</v>
      </c>
      <c r="L2754" s="7">
        <f t="shared" si="803"/>
        <v>972.8</v>
      </c>
      <c r="M2754" s="7">
        <f t="shared" si="804"/>
        <v>2268.8000000000002</v>
      </c>
      <c r="N2754" s="7">
        <v>0</v>
      </c>
      <c r="O2754" s="7">
        <f t="shared" si="796"/>
        <v>6784</v>
      </c>
      <c r="P2754" s="7">
        <v>25</v>
      </c>
      <c r="Q2754" s="7">
        <v>0</v>
      </c>
      <c r="R2754" s="7">
        <v>0</v>
      </c>
      <c r="S2754" s="7">
        <v>336</v>
      </c>
      <c r="T2754" s="7">
        <v>100</v>
      </c>
      <c r="U2754" s="7">
        <f t="shared" si="805"/>
        <v>0</v>
      </c>
      <c r="V2754" s="7">
        <f t="shared" si="797"/>
        <v>461</v>
      </c>
      <c r="W2754" s="7">
        <f t="shared" si="798"/>
        <v>1891.1999999999998</v>
      </c>
      <c r="X2754" s="7">
        <f t="shared" si="799"/>
        <v>4540.8</v>
      </c>
      <c r="Y2754" s="7">
        <f t="shared" si="806"/>
        <v>29647.8</v>
      </c>
      <c r="Z2754" s="7" t="s">
        <v>222</v>
      </c>
      <c r="AA2754" s="7">
        <v>2021</v>
      </c>
      <c r="AB2754" s="7">
        <v>0</v>
      </c>
    </row>
    <row r="2755" spans="1:28" x14ac:dyDescent="0.25">
      <c r="A2755" s="7">
        <v>44</v>
      </c>
      <c r="B2755" s="7" t="s">
        <v>151</v>
      </c>
      <c r="C2755" s="7" t="s">
        <v>102</v>
      </c>
      <c r="D2755" s="8" t="s">
        <v>14</v>
      </c>
      <c r="E2755" s="7" t="s">
        <v>66</v>
      </c>
      <c r="F2755" s="7" t="s">
        <v>84</v>
      </c>
      <c r="G2755" s="7">
        <v>55000</v>
      </c>
      <c r="H2755" s="7">
        <f t="shared" si="795"/>
        <v>51749.5</v>
      </c>
      <c r="I2755" s="7">
        <f t="shared" si="800"/>
        <v>1578.5</v>
      </c>
      <c r="J2755" s="7">
        <f t="shared" si="801"/>
        <v>3904.9999999999995</v>
      </c>
      <c r="K2755" s="7">
        <f t="shared" si="802"/>
        <v>605.00000000000011</v>
      </c>
      <c r="L2755" s="7">
        <f t="shared" si="803"/>
        <v>1672</v>
      </c>
      <c r="M2755" s="7">
        <f t="shared" si="804"/>
        <v>3899.5000000000005</v>
      </c>
      <c r="N2755" s="7">
        <v>0</v>
      </c>
      <c r="O2755" s="7">
        <f t="shared" si="796"/>
        <v>11660</v>
      </c>
      <c r="P2755" s="7">
        <v>25</v>
      </c>
      <c r="Q2755" s="7">
        <v>0</v>
      </c>
      <c r="R2755" s="7">
        <v>0</v>
      </c>
      <c r="S2755" s="7">
        <v>0</v>
      </c>
      <c r="T2755" s="7">
        <v>100</v>
      </c>
      <c r="U2755" s="7">
        <f t="shared" si="805"/>
        <v>2559.6748749999997</v>
      </c>
      <c r="V2755" s="7">
        <f t="shared" si="797"/>
        <v>2684.6748749999997</v>
      </c>
      <c r="W2755" s="7">
        <f t="shared" si="798"/>
        <v>3250.5</v>
      </c>
      <c r="X2755" s="7">
        <f t="shared" si="799"/>
        <v>7804.5</v>
      </c>
      <c r="Y2755" s="7">
        <f t="shared" si="806"/>
        <v>49064.825125000003</v>
      </c>
      <c r="Z2755" s="7" t="s">
        <v>222</v>
      </c>
      <c r="AA2755" s="7">
        <v>2021</v>
      </c>
      <c r="AB2755" s="7">
        <v>0</v>
      </c>
    </row>
    <row r="2756" spans="1:28" x14ac:dyDescent="0.25">
      <c r="A2756" s="7">
        <v>45</v>
      </c>
      <c r="B2756" s="7" t="s">
        <v>152</v>
      </c>
      <c r="C2756" s="7" t="s">
        <v>103</v>
      </c>
      <c r="D2756" s="7" t="s">
        <v>94</v>
      </c>
      <c r="E2756" s="7" t="s">
        <v>70</v>
      </c>
      <c r="F2756" s="7" t="s">
        <v>84</v>
      </c>
      <c r="G2756" s="7">
        <v>50000</v>
      </c>
      <c r="H2756" s="7">
        <f t="shared" si="795"/>
        <v>47045</v>
      </c>
      <c r="I2756" s="7">
        <f t="shared" si="800"/>
        <v>1435</v>
      </c>
      <c r="J2756" s="7">
        <f t="shared" si="801"/>
        <v>3549.9999999999995</v>
      </c>
      <c r="K2756" s="7">
        <f t="shared" si="802"/>
        <v>550</v>
      </c>
      <c r="L2756" s="7">
        <f t="shared" si="803"/>
        <v>1520</v>
      </c>
      <c r="M2756" s="7">
        <f t="shared" si="804"/>
        <v>3545.0000000000005</v>
      </c>
      <c r="N2756" s="7">
        <v>0</v>
      </c>
      <c r="O2756" s="7">
        <f t="shared" si="796"/>
        <v>10600</v>
      </c>
      <c r="P2756" s="7">
        <v>25</v>
      </c>
      <c r="Q2756" s="7">
        <v>500</v>
      </c>
      <c r="R2756" s="7">
        <v>900.05</v>
      </c>
      <c r="S2756" s="7">
        <v>0</v>
      </c>
      <c r="T2756" s="7">
        <v>100</v>
      </c>
      <c r="U2756" s="7">
        <f t="shared" si="805"/>
        <v>1853.9998749999997</v>
      </c>
      <c r="V2756" s="7">
        <f t="shared" si="797"/>
        <v>3379.0498749999997</v>
      </c>
      <c r="W2756" s="7">
        <f t="shared" si="798"/>
        <v>2955</v>
      </c>
      <c r="X2756" s="7">
        <f t="shared" si="799"/>
        <v>7095</v>
      </c>
      <c r="Y2756" s="7">
        <f t="shared" si="806"/>
        <v>43665.950125000003</v>
      </c>
      <c r="Z2756" s="7" t="s">
        <v>222</v>
      </c>
      <c r="AA2756" s="7">
        <v>2021</v>
      </c>
      <c r="AB2756" s="7">
        <v>0</v>
      </c>
    </row>
    <row r="2757" spans="1:28" x14ac:dyDescent="0.25">
      <c r="A2757" s="7">
        <v>46</v>
      </c>
      <c r="B2757" s="7" t="s">
        <v>153</v>
      </c>
      <c r="C2757" s="7" t="s">
        <v>102</v>
      </c>
      <c r="D2757" s="8" t="s">
        <v>17</v>
      </c>
      <c r="E2757" s="7" t="s">
        <v>76</v>
      </c>
      <c r="F2757" s="7" t="s">
        <v>84</v>
      </c>
      <c r="G2757" s="7">
        <v>50000</v>
      </c>
      <c r="H2757" s="7">
        <f t="shared" si="795"/>
        <v>47045</v>
      </c>
      <c r="I2757" s="7">
        <f t="shared" si="800"/>
        <v>1435</v>
      </c>
      <c r="J2757" s="7">
        <f t="shared" si="801"/>
        <v>3549.9999999999995</v>
      </c>
      <c r="K2757" s="7">
        <f t="shared" si="802"/>
        <v>550</v>
      </c>
      <c r="L2757" s="7">
        <f t="shared" si="803"/>
        <v>1520</v>
      </c>
      <c r="M2757" s="7">
        <f t="shared" si="804"/>
        <v>3545.0000000000005</v>
      </c>
      <c r="N2757" s="7">
        <v>0</v>
      </c>
      <c r="O2757" s="7">
        <f t="shared" si="796"/>
        <v>10600</v>
      </c>
      <c r="P2757" s="7">
        <v>25</v>
      </c>
      <c r="Q2757" s="7">
        <v>2467.5300000000002</v>
      </c>
      <c r="R2757" s="7">
        <v>600</v>
      </c>
      <c r="S2757" s="7">
        <v>0</v>
      </c>
      <c r="T2757" s="7">
        <v>100</v>
      </c>
      <c r="U2757" s="7">
        <f t="shared" si="805"/>
        <v>1853.9998749999997</v>
      </c>
      <c r="V2757" s="7">
        <f t="shared" si="797"/>
        <v>5046.5298750000002</v>
      </c>
      <c r="W2757" s="7">
        <f t="shared" si="798"/>
        <v>2955</v>
      </c>
      <c r="X2757" s="7">
        <f t="shared" si="799"/>
        <v>7095</v>
      </c>
      <c r="Y2757" s="7">
        <f t="shared" si="806"/>
        <v>41998.470125</v>
      </c>
      <c r="Z2757" s="7" t="s">
        <v>222</v>
      </c>
      <c r="AA2757" s="7">
        <v>2021</v>
      </c>
      <c r="AB2757" s="7">
        <v>0</v>
      </c>
    </row>
    <row r="2758" spans="1:28" x14ac:dyDescent="0.25">
      <c r="A2758" s="7">
        <v>47</v>
      </c>
      <c r="B2758" s="7" t="s">
        <v>154</v>
      </c>
      <c r="C2758" s="7" t="s">
        <v>103</v>
      </c>
      <c r="D2758" s="7" t="s">
        <v>6</v>
      </c>
      <c r="E2758" s="7" t="s">
        <v>83</v>
      </c>
      <c r="F2758" s="7" t="s">
        <v>84</v>
      </c>
      <c r="G2758" s="7">
        <v>33875</v>
      </c>
      <c r="H2758" s="7">
        <f t="shared" si="795"/>
        <v>31872.987499999999</v>
      </c>
      <c r="I2758" s="7">
        <f t="shared" si="800"/>
        <v>972.21249999999998</v>
      </c>
      <c r="J2758" s="7">
        <f t="shared" si="801"/>
        <v>2405.125</v>
      </c>
      <c r="K2758" s="7">
        <f t="shared" si="802"/>
        <v>372.62500000000006</v>
      </c>
      <c r="L2758" s="7">
        <f t="shared" si="803"/>
        <v>1029.8</v>
      </c>
      <c r="M2758" s="7">
        <f t="shared" si="804"/>
        <v>2401.7375000000002</v>
      </c>
      <c r="N2758" s="7">
        <v>0</v>
      </c>
      <c r="O2758" s="7">
        <f t="shared" si="796"/>
        <v>7181.5</v>
      </c>
      <c r="P2758" s="7">
        <v>25</v>
      </c>
      <c r="Q2758" s="7">
        <v>0</v>
      </c>
      <c r="R2758" s="7">
        <v>0</v>
      </c>
      <c r="S2758" s="7">
        <v>0</v>
      </c>
      <c r="T2758" s="7">
        <v>100</v>
      </c>
      <c r="U2758" s="7">
        <f t="shared" si="805"/>
        <v>0</v>
      </c>
      <c r="V2758" s="7">
        <f t="shared" si="797"/>
        <v>125</v>
      </c>
      <c r="W2758" s="7">
        <f t="shared" si="798"/>
        <v>2002.0124999999998</v>
      </c>
      <c r="X2758" s="7">
        <f t="shared" si="799"/>
        <v>4806.8625000000002</v>
      </c>
      <c r="Y2758" s="7">
        <f t="shared" si="806"/>
        <v>31747.987499999999</v>
      </c>
      <c r="Z2758" s="7" t="s">
        <v>222</v>
      </c>
      <c r="AA2758" s="7">
        <v>2021</v>
      </c>
      <c r="AB2758" s="7">
        <v>0</v>
      </c>
    </row>
    <row r="2759" spans="1:28" x14ac:dyDescent="0.25">
      <c r="A2759" s="7">
        <v>48</v>
      </c>
      <c r="B2759" s="7" t="s">
        <v>155</v>
      </c>
      <c r="C2759" s="7" t="s">
        <v>103</v>
      </c>
      <c r="D2759" s="8" t="s">
        <v>14</v>
      </c>
      <c r="E2759" s="7" t="s">
        <v>72</v>
      </c>
      <c r="F2759" s="7" t="s">
        <v>84</v>
      </c>
      <c r="G2759" s="7">
        <v>40000</v>
      </c>
      <c r="H2759" s="7">
        <f t="shared" si="795"/>
        <v>37636</v>
      </c>
      <c r="I2759" s="7">
        <f t="shared" si="800"/>
        <v>1148</v>
      </c>
      <c r="J2759" s="7">
        <f t="shared" si="801"/>
        <v>2839.9999999999995</v>
      </c>
      <c r="K2759" s="7">
        <f t="shared" si="802"/>
        <v>440.00000000000006</v>
      </c>
      <c r="L2759" s="7">
        <f t="shared" si="803"/>
        <v>1216</v>
      </c>
      <c r="M2759" s="7">
        <f t="shared" si="804"/>
        <v>2836</v>
      </c>
      <c r="N2759" s="7">
        <v>0</v>
      </c>
      <c r="O2759" s="7">
        <f t="shared" si="796"/>
        <v>8480</v>
      </c>
      <c r="P2759" s="7">
        <v>25</v>
      </c>
      <c r="Q2759" s="7">
        <v>7189.37</v>
      </c>
      <c r="R2759" s="7">
        <v>700.04</v>
      </c>
      <c r="S2759" s="7">
        <v>0</v>
      </c>
      <c r="T2759" s="7">
        <v>100</v>
      </c>
      <c r="U2759" s="7">
        <f t="shared" si="805"/>
        <v>442.64987499999984</v>
      </c>
      <c r="V2759" s="7">
        <f t="shared" si="797"/>
        <v>8457.059874999999</v>
      </c>
      <c r="W2759" s="7">
        <f t="shared" si="798"/>
        <v>2364</v>
      </c>
      <c r="X2759" s="7">
        <f t="shared" si="799"/>
        <v>5676</v>
      </c>
      <c r="Y2759" s="7">
        <f t="shared" si="806"/>
        <v>29178.940125000001</v>
      </c>
      <c r="Z2759" s="7" t="s">
        <v>222</v>
      </c>
      <c r="AA2759" s="7">
        <v>2021</v>
      </c>
      <c r="AB2759" s="7">
        <v>0</v>
      </c>
    </row>
    <row r="2760" spans="1:28" x14ac:dyDescent="0.25">
      <c r="A2760" s="7">
        <v>49</v>
      </c>
      <c r="B2760" s="7" t="s">
        <v>156</v>
      </c>
      <c r="C2760" s="7" t="s">
        <v>102</v>
      </c>
      <c r="D2760" s="8" t="s">
        <v>19</v>
      </c>
      <c r="E2760" s="7" t="s">
        <v>73</v>
      </c>
      <c r="F2760" s="7" t="s">
        <v>84</v>
      </c>
      <c r="G2760" s="7">
        <v>40000</v>
      </c>
      <c r="H2760" s="7">
        <f t="shared" si="795"/>
        <v>37636</v>
      </c>
      <c r="I2760" s="7">
        <f t="shared" si="800"/>
        <v>1148</v>
      </c>
      <c r="J2760" s="7">
        <f t="shared" si="801"/>
        <v>2839.9999999999995</v>
      </c>
      <c r="K2760" s="7">
        <f t="shared" si="802"/>
        <v>440.00000000000006</v>
      </c>
      <c r="L2760" s="7">
        <f t="shared" si="803"/>
        <v>1216</v>
      </c>
      <c r="M2760" s="7">
        <f t="shared" si="804"/>
        <v>2836</v>
      </c>
      <c r="N2760" s="7">
        <v>0</v>
      </c>
      <c r="O2760" s="7">
        <f t="shared" si="796"/>
        <v>8480</v>
      </c>
      <c r="P2760" s="7">
        <v>25</v>
      </c>
      <c r="Q2760" s="7">
        <v>1500</v>
      </c>
      <c r="R2760" s="7">
        <v>0</v>
      </c>
      <c r="S2760" s="7">
        <v>0</v>
      </c>
      <c r="T2760" s="7">
        <v>100</v>
      </c>
      <c r="U2760" s="7">
        <f t="shared" si="805"/>
        <v>442.64987499999984</v>
      </c>
      <c r="V2760" s="7">
        <f t="shared" si="797"/>
        <v>2067.6498750000001</v>
      </c>
      <c r="W2760" s="7">
        <f t="shared" si="798"/>
        <v>2364</v>
      </c>
      <c r="X2760" s="7">
        <f t="shared" si="799"/>
        <v>5676</v>
      </c>
      <c r="Y2760" s="7">
        <f t="shared" si="806"/>
        <v>35568.350124999997</v>
      </c>
      <c r="Z2760" s="7" t="s">
        <v>222</v>
      </c>
      <c r="AA2760" s="7">
        <v>2021</v>
      </c>
      <c r="AB2760" s="7">
        <v>0</v>
      </c>
    </row>
    <row r="2761" spans="1:28" x14ac:dyDescent="0.25">
      <c r="A2761" s="7">
        <v>50</v>
      </c>
      <c r="B2761" s="7" t="s">
        <v>157</v>
      </c>
      <c r="C2761" s="7" t="s">
        <v>102</v>
      </c>
      <c r="D2761" s="8" t="s">
        <v>10</v>
      </c>
      <c r="E2761" s="7" t="s">
        <v>46</v>
      </c>
      <c r="F2761" s="7" t="s">
        <v>84</v>
      </c>
      <c r="G2761" s="7">
        <v>45000</v>
      </c>
      <c r="H2761" s="7">
        <f t="shared" si="795"/>
        <v>42340.5</v>
      </c>
      <c r="I2761" s="7">
        <f t="shared" si="800"/>
        <v>1291.5</v>
      </c>
      <c r="J2761" s="7">
        <f t="shared" si="801"/>
        <v>3194.9999999999995</v>
      </c>
      <c r="K2761" s="7">
        <f t="shared" si="802"/>
        <v>495.00000000000006</v>
      </c>
      <c r="L2761" s="7">
        <f t="shared" si="803"/>
        <v>1368</v>
      </c>
      <c r="M2761" s="7">
        <f t="shared" si="804"/>
        <v>3190.5</v>
      </c>
      <c r="N2761" s="7">
        <f>+N2795*2</f>
        <v>0</v>
      </c>
      <c r="O2761" s="7">
        <f t="shared" si="796"/>
        <v>9540</v>
      </c>
      <c r="P2761" s="7">
        <v>25</v>
      </c>
      <c r="Q2761" s="7">
        <v>5742.03</v>
      </c>
      <c r="R2761" s="7">
        <v>1100.06</v>
      </c>
      <c r="S2761" s="7">
        <v>0</v>
      </c>
      <c r="T2761" s="7">
        <v>100</v>
      </c>
      <c r="U2761" s="7">
        <f t="shared" si="805"/>
        <v>1148.3248749999998</v>
      </c>
      <c r="V2761" s="7">
        <f t="shared" si="797"/>
        <v>8115.4148750000004</v>
      </c>
      <c r="W2761" s="7">
        <f t="shared" si="798"/>
        <v>2659.5</v>
      </c>
      <c r="X2761" s="7">
        <f t="shared" si="799"/>
        <v>6385.5</v>
      </c>
      <c r="Y2761" s="7">
        <f t="shared" si="806"/>
        <v>34225.085124999998</v>
      </c>
      <c r="Z2761" s="7" t="s">
        <v>222</v>
      </c>
      <c r="AA2761" s="7">
        <v>2021</v>
      </c>
      <c r="AB2761" s="7">
        <v>0</v>
      </c>
    </row>
    <row r="2762" spans="1:28" x14ac:dyDescent="0.25">
      <c r="A2762" s="7">
        <v>51</v>
      </c>
      <c r="B2762" s="7" t="s">
        <v>158</v>
      </c>
      <c r="C2762" s="7" t="s">
        <v>102</v>
      </c>
      <c r="D2762" s="8" t="s">
        <v>12</v>
      </c>
      <c r="E2762" s="7" t="s">
        <v>46</v>
      </c>
      <c r="F2762" s="7" t="s">
        <v>84</v>
      </c>
      <c r="G2762" s="7">
        <v>32000</v>
      </c>
      <c r="H2762" s="7">
        <f t="shared" si="795"/>
        <v>30108.799999999999</v>
      </c>
      <c r="I2762" s="7">
        <f t="shared" si="800"/>
        <v>918.4</v>
      </c>
      <c r="J2762" s="7">
        <f t="shared" si="801"/>
        <v>2272</v>
      </c>
      <c r="K2762" s="7">
        <f t="shared" si="802"/>
        <v>352.00000000000006</v>
      </c>
      <c r="L2762" s="7">
        <f t="shared" si="803"/>
        <v>972.8</v>
      </c>
      <c r="M2762" s="7">
        <f t="shared" si="804"/>
        <v>2268.8000000000002</v>
      </c>
      <c r="N2762" s="7">
        <v>0</v>
      </c>
      <c r="O2762" s="7">
        <f t="shared" si="796"/>
        <v>6784</v>
      </c>
      <c r="P2762" s="7">
        <v>25</v>
      </c>
      <c r="Q2762" s="7">
        <v>0</v>
      </c>
      <c r="R2762" s="7">
        <v>0</v>
      </c>
      <c r="S2762" s="7">
        <v>0</v>
      </c>
      <c r="T2762" s="7">
        <v>100</v>
      </c>
      <c r="U2762" s="7">
        <f t="shared" si="805"/>
        <v>0</v>
      </c>
      <c r="V2762" s="7">
        <f t="shared" si="797"/>
        <v>125</v>
      </c>
      <c r="W2762" s="7">
        <f t="shared" si="798"/>
        <v>1891.1999999999998</v>
      </c>
      <c r="X2762" s="7">
        <f t="shared" si="799"/>
        <v>4540.8</v>
      </c>
      <c r="Y2762" s="7">
        <f t="shared" si="806"/>
        <v>29983.8</v>
      </c>
      <c r="Z2762" s="7" t="s">
        <v>222</v>
      </c>
      <c r="AA2762" s="7">
        <v>2021</v>
      </c>
      <c r="AB2762" s="7">
        <v>0</v>
      </c>
    </row>
    <row r="2763" spans="1:28" x14ac:dyDescent="0.25">
      <c r="A2763" s="7">
        <v>52</v>
      </c>
      <c r="B2763" s="7" t="s">
        <v>159</v>
      </c>
      <c r="C2763" s="7" t="s">
        <v>103</v>
      </c>
      <c r="D2763" s="8" t="s">
        <v>21</v>
      </c>
      <c r="E2763" s="7" t="s">
        <v>68</v>
      </c>
      <c r="F2763" s="7" t="s">
        <v>84</v>
      </c>
      <c r="G2763" s="7">
        <v>46000</v>
      </c>
      <c r="H2763" s="7">
        <f t="shared" si="795"/>
        <v>41931.279999999999</v>
      </c>
      <c r="I2763" s="7">
        <f t="shared" si="800"/>
        <v>1320.2</v>
      </c>
      <c r="J2763" s="7">
        <f t="shared" si="801"/>
        <v>3265.9999999999995</v>
      </c>
      <c r="K2763" s="7">
        <f t="shared" si="802"/>
        <v>506.00000000000006</v>
      </c>
      <c r="L2763" s="7">
        <f t="shared" si="803"/>
        <v>1398.4</v>
      </c>
      <c r="M2763" s="7">
        <f t="shared" si="804"/>
        <v>3261.4</v>
      </c>
      <c r="N2763" s="7">
        <v>1350.12</v>
      </c>
      <c r="O2763" s="7">
        <f t="shared" si="796"/>
        <v>11102.119999999999</v>
      </c>
      <c r="P2763" s="7">
        <v>25</v>
      </c>
      <c r="Q2763" s="7">
        <v>2042.65</v>
      </c>
      <c r="R2763" s="7">
        <v>500.03</v>
      </c>
      <c r="S2763" s="7">
        <v>0</v>
      </c>
      <c r="T2763" s="7">
        <v>100</v>
      </c>
      <c r="U2763" s="7">
        <f t="shared" si="805"/>
        <v>1086.9418749999998</v>
      </c>
      <c r="V2763" s="7">
        <f t="shared" si="797"/>
        <v>3754.6218749999998</v>
      </c>
      <c r="W2763" s="7">
        <f t="shared" si="798"/>
        <v>4068.7200000000003</v>
      </c>
      <c r="X2763" s="7">
        <f t="shared" si="799"/>
        <v>6527.4</v>
      </c>
      <c r="Y2763" s="7">
        <f t="shared" si="806"/>
        <v>38176.658125000002</v>
      </c>
      <c r="Z2763" s="7" t="s">
        <v>222</v>
      </c>
      <c r="AA2763" s="7">
        <v>2021</v>
      </c>
      <c r="AB2763" s="7">
        <v>0</v>
      </c>
    </row>
    <row r="2764" spans="1:28" x14ac:dyDescent="0.25">
      <c r="A2764" s="7">
        <v>53</v>
      </c>
      <c r="B2764" s="7" t="s">
        <v>160</v>
      </c>
      <c r="C2764" s="7" t="s">
        <v>102</v>
      </c>
      <c r="D2764" s="8" t="s">
        <v>4</v>
      </c>
      <c r="E2764" s="7" t="s">
        <v>93</v>
      </c>
      <c r="F2764" s="7" t="s">
        <v>84</v>
      </c>
      <c r="G2764" s="7">
        <v>31500</v>
      </c>
      <c r="H2764" s="7">
        <f t="shared" si="795"/>
        <v>28288.23</v>
      </c>
      <c r="I2764" s="7">
        <f t="shared" si="800"/>
        <v>904.05</v>
      </c>
      <c r="J2764" s="7">
        <f t="shared" si="801"/>
        <v>2236.5</v>
      </c>
      <c r="K2764" s="7">
        <f t="shared" si="802"/>
        <v>346.50000000000006</v>
      </c>
      <c r="L2764" s="7">
        <f t="shared" si="803"/>
        <v>957.6</v>
      </c>
      <c r="M2764" s="7">
        <f t="shared" si="804"/>
        <v>2233.3500000000004</v>
      </c>
      <c r="N2764" s="7">
        <v>1350.12</v>
      </c>
      <c r="O2764" s="7">
        <f t="shared" si="796"/>
        <v>8028.1200000000008</v>
      </c>
      <c r="P2764" s="7">
        <v>25</v>
      </c>
      <c r="Q2764" s="7">
        <v>6104.46</v>
      </c>
      <c r="R2764" s="7">
        <v>150.01</v>
      </c>
      <c r="S2764" s="7">
        <v>635</v>
      </c>
      <c r="T2764" s="7">
        <v>100</v>
      </c>
      <c r="U2764" s="7">
        <f t="shared" si="805"/>
        <v>0</v>
      </c>
      <c r="V2764" s="7">
        <f t="shared" si="797"/>
        <v>7014.47</v>
      </c>
      <c r="W2764" s="7">
        <f t="shared" si="798"/>
        <v>3211.77</v>
      </c>
      <c r="X2764" s="7">
        <f t="shared" si="799"/>
        <v>4469.8500000000004</v>
      </c>
      <c r="Y2764" s="7">
        <f t="shared" si="806"/>
        <v>21273.760000000002</v>
      </c>
      <c r="Z2764" s="7" t="s">
        <v>222</v>
      </c>
      <c r="AA2764" s="7">
        <v>2021</v>
      </c>
      <c r="AB2764" s="7">
        <v>0</v>
      </c>
    </row>
    <row r="2765" spans="1:28" x14ac:dyDescent="0.25">
      <c r="A2765" s="7">
        <v>54</v>
      </c>
      <c r="B2765" s="7" t="s">
        <v>189</v>
      </c>
      <c r="C2765" s="7" t="s">
        <v>102</v>
      </c>
      <c r="D2765" s="8" t="s">
        <v>7</v>
      </c>
      <c r="E2765" s="7" t="s">
        <v>75</v>
      </c>
      <c r="F2765" s="7" t="s">
        <v>99</v>
      </c>
      <c r="G2765" s="7">
        <v>65000</v>
      </c>
      <c r="H2765" s="7">
        <f>+G2765-(I2765+L2765+N2765)</f>
        <v>61158.5</v>
      </c>
      <c r="I2765" s="7">
        <f>IF(G2765&lt;=312000,G2765*2.87%,8954.4)</f>
        <v>1865.5</v>
      </c>
      <c r="J2765" s="7">
        <f>IF(G2765&lt;=312000,G2765*7.1%,22152)</f>
        <v>4615</v>
      </c>
      <c r="K2765" s="7">
        <f>IF(G2765&lt;=62400,G2765*1.1%,686.4)</f>
        <v>686.4</v>
      </c>
      <c r="L2765" s="7">
        <f>IF(G2765&lt;=156000,G2765*3.04%,4742.4)</f>
        <v>1976</v>
      </c>
      <c r="M2765" s="7">
        <f>IF(G2765&lt;=156000,G2765*7.09%,11060.4)</f>
        <v>4608.5</v>
      </c>
      <c r="N2765" s="7">
        <v>0</v>
      </c>
      <c r="O2765" s="7">
        <f>+I2765+J2765+K2765+L2765+M2765+N2765</f>
        <v>13751.4</v>
      </c>
      <c r="P2765" s="7">
        <v>25</v>
      </c>
      <c r="Q2765" s="7">
        <v>7139.91</v>
      </c>
      <c r="R2765" s="7">
        <v>700.04</v>
      </c>
      <c r="S2765" s="7">
        <v>1270</v>
      </c>
      <c r="T2765" s="7">
        <v>100</v>
      </c>
      <c r="U2765" s="7">
        <f>IF((H2765*12)&gt;867123.01,(79776+(((H2765*12)-867123.01)*0.25))/12,IF((H2765*12)&gt;624329.01,(31216+(((H2765*12)-624329.01)*0.2))/12,IF((H2765*12)&gt;416220.01,(((H2765*12)-416220.01)*0.15)/12,0)))</f>
        <v>4427.5498333333335</v>
      </c>
      <c r="V2765" s="7">
        <f>P2765+Q2765+R2765+S2765+T2765+U2765</f>
        <v>13662.499833333335</v>
      </c>
      <c r="W2765" s="7">
        <f>+I2765+L2765+N2765</f>
        <v>3841.5</v>
      </c>
      <c r="X2765" s="7">
        <f>+J2765+M2765</f>
        <v>9223.5</v>
      </c>
      <c r="Y2765" s="7">
        <f>+G2765-(V2765+W2765)</f>
        <v>47496.000166666665</v>
      </c>
      <c r="Z2765" s="7" t="s">
        <v>222</v>
      </c>
      <c r="AA2765" s="7">
        <v>2021</v>
      </c>
      <c r="AB2765" s="7">
        <v>0</v>
      </c>
    </row>
    <row r="2766" spans="1:28" x14ac:dyDescent="0.25">
      <c r="A2766" s="7">
        <v>55</v>
      </c>
      <c r="B2766" s="7" t="s">
        <v>161</v>
      </c>
      <c r="C2766" s="7" t="s">
        <v>102</v>
      </c>
      <c r="D2766" s="7" t="s">
        <v>20</v>
      </c>
      <c r="E2766" s="7" t="s">
        <v>62</v>
      </c>
      <c r="F2766" s="7" t="s">
        <v>99</v>
      </c>
      <c r="G2766" s="7">
        <v>110000</v>
      </c>
      <c r="H2766" s="7">
        <f t="shared" si="795"/>
        <v>103499</v>
      </c>
      <c r="I2766" s="7">
        <f t="shared" si="800"/>
        <v>3157</v>
      </c>
      <c r="J2766" s="7">
        <f t="shared" si="801"/>
        <v>7809.9999999999991</v>
      </c>
      <c r="K2766" s="7">
        <f t="shared" si="802"/>
        <v>686.4</v>
      </c>
      <c r="L2766" s="7">
        <f t="shared" si="803"/>
        <v>3344</v>
      </c>
      <c r="M2766" s="7">
        <f t="shared" si="804"/>
        <v>7799.0000000000009</v>
      </c>
      <c r="N2766" s="7">
        <v>0</v>
      </c>
      <c r="O2766" s="7">
        <f t="shared" si="796"/>
        <v>22796.400000000001</v>
      </c>
      <c r="P2766" s="7">
        <v>25</v>
      </c>
      <c r="Q2766" s="7">
        <v>0</v>
      </c>
      <c r="R2766" s="7">
        <v>0</v>
      </c>
      <c r="S2766" s="7">
        <v>0</v>
      </c>
      <c r="T2766" s="7">
        <v>100</v>
      </c>
      <c r="U2766" s="7">
        <f t="shared" si="805"/>
        <v>14457.687291666667</v>
      </c>
      <c r="V2766" s="7">
        <f t="shared" si="797"/>
        <v>14582.687291666667</v>
      </c>
      <c r="W2766" s="7">
        <f t="shared" si="798"/>
        <v>6501</v>
      </c>
      <c r="X2766" s="7">
        <f t="shared" si="799"/>
        <v>15609</v>
      </c>
      <c r="Y2766" s="7">
        <f t="shared" si="806"/>
        <v>88916.312708333338</v>
      </c>
      <c r="Z2766" s="7" t="s">
        <v>222</v>
      </c>
      <c r="AA2766" s="7">
        <v>2021</v>
      </c>
      <c r="AB2766" s="7">
        <v>0</v>
      </c>
    </row>
    <row r="2767" spans="1:28" x14ac:dyDescent="0.25">
      <c r="A2767" s="7">
        <v>56</v>
      </c>
      <c r="B2767" s="7" t="s">
        <v>162</v>
      </c>
      <c r="C2767" s="7" t="s">
        <v>102</v>
      </c>
      <c r="D2767" s="7" t="s">
        <v>15</v>
      </c>
      <c r="E2767" s="7" t="s">
        <v>92</v>
      </c>
      <c r="F2767" s="7" t="s">
        <v>99</v>
      </c>
      <c r="G2767" s="7">
        <v>55000</v>
      </c>
      <c r="H2767" s="7">
        <f t="shared" si="795"/>
        <v>51749.5</v>
      </c>
      <c r="I2767" s="7">
        <f t="shared" si="800"/>
        <v>1578.5</v>
      </c>
      <c r="J2767" s="7">
        <f t="shared" si="801"/>
        <v>3904.9999999999995</v>
      </c>
      <c r="K2767" s="7">
        <f t="shared" si="802"/>
        <v>605.00000000000011</v>
      </c>
      <c r="L2767" s="7">
        <f t="shared" si="803"/>
        <v>1672</v>
      </c>
      <c r="M2767" s="7">
        <f t="shared" si="804"/>
        <v>3899.5000000000005</v>
      </c>
      <c r="N2767" s="7">
        <f>+N2747*3</f>
        <v>0</v>
      </c>
      <c r="O2767" s="7">
        <f t="shared" si="796"/>
        <v>11660</v>
      </c>
      <c r="P2767" s="7">
        <v>25</v>
      </c>
      <c r="Q2767" s="7">
        <v>0</v>
      </c>
      <c r="R2767" s="7">
        <v>0</v>
      </c>
      <c r="S2767" s="7">
        <v>0</v>
      </c>
      <c r="T2767" s="7">
        <v>100</v>
      </c>
      <c r="U2767" s="7">
        <f t="shared" si="805"/>
        <v>2559.6748749999997</v>
      </c>
      <c r="V2767" s="7">
        <f t="shared" si="797"/>
        <v>2684.6748749999997</v>
      </c>
      <c r="W2767" s="7">
        <f t="shared" si="798"/>
        <v>3250.5</v>
      </c>
      <c r="X2767" s="7">
        <f t="shared" si="799"/>
        <v>7804.5</v>
      </c>
      <c r="Y2767" s="7">
        <f t="shared" si="806"/>
        <v>49064.825125000003</v>
      </c>
      <c r="Z2767" s="7" t="s">
        <v>222</v>
      </c>
      <c r="AA2767" s="7">
        <v>2021</v>
      </c>
      <c r="AB2767" s="7">
        <v>0</v>
      </c>
    </row>
    <row r="2768" spans="1:28" x14ac:dyDescent="0.25">
      <c r="A2768" s="7">
        <v>57</v>
      </c>
      <c r="B2768" s="7" t="s">
        <v>163</v>
      </c>
      <c r="C2768" s="7" t="s">
        <v>102</v>
      </c>
      <c r="D2768" s="7" t="s">
        <v>7</v>
      </c>
      <c r="E2768" s="7" t="s">
        <v>30</v>
      </c>
      <c r="F2768" s="7" t="s">
        <v>99</v>
      </c>
      <c r="G2768" s="7">
        <v>150000</v>
      </c>
      <c r="H2768" s="7">
        <f t="shared" si="795"/>
        <v>141135</v>
      </c>
      <c r="I2768" s="7">
        <f t="shared" si="800"/>
        <v>4305</v>
      </c>
      <c r="J2768" s="7">
        <f t="shared" si="801"/>
        <v>10649.999999999998</v>
      </c>
      <c r="K2768" s="7">
        <f t="shared" si="802"/>
        <v>686.4</v>
      </c>
      <c r="L2768" s="7">
        <f t="shared" si="803"/>
        <v>4560</v>
      </c>
      <c r="M2768" s="7">
        <f t="shared" si="804"/>
        <v>10635</v>
      </c>
      <c r="N2768" s="7">
        <v>0</v>
      </c>
      <c r="O2768" s="7">
        <f t="shared" si="796"/>
        <v>30836.399999999998</v>
      </c>
      <c r="P2768" s="7">
        <v>25</v>
      </c>
      <c r="Q2768" s="7">
        <v>0</v>
      </c>
      <c r="R2768" s="7">
        <v>0</v>
      </c>
      <c r="S2768" s="7">
        <v>0</v>
      </c>
      <c r="T2768" s="7">
        <v>100</v>
      </c>
      <c r="U2768" s="7">
        <f t="shared" si="805"/>
        <v>23866.687291666665</v>
      </c>
      <c r="V2768" s="7">
        <f t="shared" si="797"/>
        <v>23991.687291666665</v>
      </c>
      <c r="W2768" s="7">
        <f t="shared" si="798"/>
        <v>8865</v>
      </c>
      <c r="X2768" s="7">
        <f t="shared" si="799"/>
        <v>21285</v>
      </c>
      <c r="Y2768" s="7">
        <f t="shared" si="806"/>
        <v>117143.31270833334</v>
      </c>
      <c r="Z2768" s="7" t="s">
        <v>222</v>
      </c>
      <c r="AA2768" s="7">
        <v>2021</v>
      </c>
      <c r="AB2768" s="7">
        <v>0</v>
      </c>
    </row>
    <row r="2769" spans="1:28" x14ac:dyDescent="0.25">
      <c r="A2769" s="7">
        <v>58</v>
      </c>
      <c r="B2769" s="7" t="s">
        <v>164</v>
      </c>
      <c r="C2769" s="7" t="s">
        <v>102</v>
      </c>
      <c r="D2769" s="8" t="s">
        <v>7</v>
      </c>
      <c r="E2769" s="7" t="s">
        <v>30</v>
      </c>
      <c r="F2769" s="7" t="s">
        <v>99</v>
      </c>
      <c r="G2769" s="7">
        <v>80000</v>
      </c>
      <c r="H2769" s="7">
        <f t="shared" si="795"/>
        <v>73921.88</v>
      </c>
      <c r="I2769" s="7">
        <f t="shared" si="800"/>
        <v>2296</v>
      </c>
      <c r="J2769" s="7">
        <f t="shared" si="801"/>
        <v>5679.9999999999991</v>
      </c>
      <c r="K2769" s="7">
        <f t="shared" si="802"/>
        <v>686.4</v>
      </c>
      <c r="L2769" s="7">
        <f t="shared" si="803"/>
        <v>2432</v>
      </c>
      <c r="M2769" s="7">
        <f t="shared" si="804"/>
        <v>5672</v>
      </c>
      <c r="N2769" s="7">
        <v>1350.12</v>
      </c>
      <c r="O2769" s="7">
        <f t="shared" si="796"/>
        <v>18116.52</v>
      </c>
      <c r="P2769" s="7">
        <v>25</v>
      </c>
      <c r="Q2769" s="7">
        <v>0</v>
      </c>
      <c r="R2769" s="7">
        <v>0</v>
      </c>
      <c r="S2769" s="7">
        <v>0</v>
      </c>
      <c r="T2769" s="7">
        <v>100</v>
      </c>
      <c r="U2769" s="7">
        <f t="shared" si="805"/>
        <v>7063.4072916666673</v>
      </c>
      <c r="V2769" s="7">
        <f t="shared" si="797"/>
        <v>7188.4072916666673</v>
      </c>
      <c r="W2769" s="7">
        <f t="shared" si="798"/>
        <v>6078.12</v>
      </c>
      <c r="X2769" s="7">
        <f t="shared" si="799"/>
        <v>11352</v>
      </c>
      <c r="Y2769" s="7">
        <f t="shared" si="806"/>
        <v>66733.472708333327</v>
      </c>
      <c r="Z2769" s="7" t="s">
        <v>222</v>
      </c>
      <c r="AA2769" s="7">
        <v>2021</v>
      </c>
      <c r="AB2769" s="7">
        <v>0</v>
      </c>
    </row>
    <row r="2770" spans="1:28" x14ac:dyDescent="0.25">
      <c r="A2770" s="7">
        <v>59</v>
      </c>
      <c r="B2770" s="7" t="s">
        <v>165</v>
      </c>
      <c r="C2770" s="7" t="s">
        <v>102</v>
      </c>
      <c r="D2770" s="7" t="s">
        <v>6</v>
      </c>
      <c r="E2770" s="7" t="s">
        <v>36</v>
      </c>
      <c r="F2770" s="7" t="s">
        <v>100</v>
      </c>
      <c r="G2770" s="7">
        <v>30000</v>
      </c>
      <c r="H2770" s="7">
        <f t="shared" si="795"/>
        <v>26876.880000000001</v>
      </c>
      <c r="I2770" s="7">
        <f t="shared" si="800"/>
        <v>861</v>
      </c>
      <c r="J2770" s="7">
        <f t="shared" si="801"/>
        <v>2130</v>
      </c>
      <c r="K2770" s="7">
        <f t="shared" si="802"/>
        <v>330.00000000000006</v>
      </c>
      <c r="L2770" s="7">
        <f t="shared" si="803"/>
        <v>912</v>
      </c>
      <c r="M2770" s="7">
        <f t="shared" si="804"/>
        <v>2127</v>
      </c>
      <c r="N2770" s="7">
        <v>1350.12</v>
      </c>
      <c r="O2770" s="7">
        <f t="shared" si="796"/>
        <v>7710.12</v>
      </c>
      <c r="P2770" s="7">
        <v>25</v>
      </c>
      <c r="Q2770" s="7">
        <v>0</v>
      </c>
      <c r="R2770" s="7">
        <v>0</v>
      </c>
      <c r="S2770" s="7">
        <v>0</v>
      </c>
      <c r="T2770" s="7">
        <v>100</v>
      </c>
      <c r="U2770" s="7">
        <f t="shared" si="805"/>
        <v>0</v>
      </c>
      <c r="V2770" s="7">
        <f t="shared" si="797"/>
        <v>125</v>
      </c>
      <c r="W2770" s="7">
        <f t="shared" si="798"/>
        <v>3123.12</v>
      </c>
      <c r="X2770" s="7">
        <f t="shared" si="799"/>
        <v>4257</v>
      </c>
      <c r="Y2770" s="7">
        <f t="shared" si="806"/>
        <v>26751.88</v>
      </c>
      <c r="Z2770" s="7" t="s">
        <v>222</v>
      </c>
      <c r="AA2770" s="7">
        <v>2021</v>
      </c>
      <c r="AB2770" s="7">
        <v>0</v>
      </c>
    </row>
    <row r="2771" spans="1:28" x14ac:dyDescent="0.25">
      <c r="A2771" s="7">
        <v>60</v>
      </c>
      <c r="B2771" s="7" t="s">
        <v>166</v>
      </c>
      <c r="C2771" s="7" t="s">
        <v>102</v>
      </c>
      <c r="D2771" s="8" t="s">
        <v>94</v>
      </c>
      <c r="E2771" s="7" t="s">
        <v>36</v>
      </c>
      <c r="F2771" s="7" t="s">
        <v>100</v>
      </c>
      <c r="G2771" s="7">
        <v>30000</v>
      </c>
      <c r="H2771" s="7">
        <f t="shared" si="795"/>
        <v>28227</v>
      </c>
      <c r="I2771" s="7">
        <f t="shared" si="800"/>
        <v>861</v>
      </c>
      <c r="J2771" s="7">
        <f t="shared" si="801"/>
        <v>2130</v>
      </c>
      <c r="K2771" s="7">
        <f t="shared" si="802"/>
        <v>330.00000000000006</v>
      </c>
      <c r="L2771" s="7">
        <f t="shared" si="803"/>
        <v>912</v>
      </c>
      <c r="M2771" s="7">
        <f t="shared" si="804"/>
        <v>2127</v>
      </c>
      <c r="N2771" s="7">
        <v>0</v>
      </c>
      <c r="O2771" s="7">
        <f t="shared" si="796"/>
        <v>6360</v>
      </c>
      <c r="P2771" s="7">
        <v>25</v>
      </c>
      <c r="Q2771" s="7">
        <v>0</v>
      </c>
      <c r="R2771" s="7">
        <v>0</v>
      </c>
      <c r="S2771" s="7">
        <v>0</v>
      </c>
      <c r="T2771" s="7">
        <v>100</v>
      </c>
      <c r="U2771" s="7">
        <f t="shared" si="805"/>
        <v>0</v>
      </c>
      <c r="V2771" s="7">
        <f t="shared" si="797"/>
        <v>125</v>
      </c>
      <c r="W2771" s="7">
        <f t="shared" si="798"/>
        <v>1773</v>
      </c>
      <c r="X2771" s="7">
        <f t="shared" si="799"/>
        <v>4257</v>
      </c>
      <c r="Y2771" s="7">
        <f t="shared" si="806"/>
        <v>28102</v>
      </c>
      <c r="Z2771" s="7" t="s">
        <v>222</v>
      </c>
      <c r="AA2771" s="7">
        <v>2021</v>
      </c>
      <c r="AB2771" s="7">
        <v>0</v>
      </c>
    </row>
    <row r="2772" spans="1:28" x14ac:dyDescent="0.25">
      <c r="A2772" s="7">
        <v>61</v>
      </c>
      <c r="B2772" s="7" t="s">
        <v>167</v>
      </c>
      <c r="C2772" s="7" t="s">
        <v>102</v>
      </c>
      <c r="D2772" s="8" t="s">
        <v>6</v>
      </c>
      <c r="E2772" s="8" t="s">
        <v>36</v>
      </c>
      <c r="F2772" s="7" t="s">
        <v>100</v>
      </c>
      <c r="G2772" s="7">
        <v>26000</v>
      </c>
      <c r="H2772" s="7">
        <f t="shared" si="795"/>
        <v>24463.4</v>
      </c>
      <c r="I2772" s="7">
        <f t="shared" si="800"/>
        <v>746.2</v>
      </c>
      <c r="J2772" s="7">
        <f t="shared" si="801"/>
        <v>1845.9999999999998</v>
      </c>
      <c r="K2772" s="7">
        <f t="shared" si="802"/>
        <v>286.00000000000006</v>
      </c>
      <c r="L2772" s="7">
        <f t="shared" si="803"/>
        <v>790.4</v>
      </c>
      <c r="M2772" s="7">
        <f t="shared" si="804"/>
        <v>1843.4</v>
      </c>
      <c r="N2772" s="7">
        <v>0</v>
      </c>
      <c r="O2772" s="7">
        <f t="shared" si="796"/>
        <v>5512</v>
      </c>
      <c r="P2772" s="7">
        <v>25</v>
      </c>
      <c r="Q2772" s="7">
        <v>0</v>
      </c>
      <c r="R2772" s="7">
        <v>0</v>
      </c>
      <c r="S2772" s="7">
        <v>0</v>
      </c>
      <c r="T2772" s="7">
        <v>100</v>
      </c>
      <c r="U2772" s="7">
        <f t="shared" si="805"/>
        <v>0</v>
      </c>
      <c r="V2772" s="7">
        <f t="shared" si="797"/>
        <v>125</v>
      </c>
      <c r="W2772" s="7">
        <f t="shared" si="798"/>
        <v>1536.6</v>
      </c>
      <c r="X2772" s="7">
        <f t="shared" si="799"/>
        <v>3689.3999999999996</v>
      </c>
      <c r="Y2772" s="7">
        <f t="shared" si="806"/>
        <v>24338.400000000001</v>
      </c>
      <c r="Z2772" s="7" t="s">
        <v>222</v>
      </c>
      <c r="AA2772" s="7">
        <v>2021</v>
      </c>
      <c r="AB2772" s="7">
        <v>0</v>
      </c>
    </row>
    <row r="2773" spans="1:28" x14ac:dyDescent="0.25">
      <c r="A2773" s="7">
        <v>62</v>
      </c>
      <c r="B2773" s="7" t="s">
        <v>168</v>
      </c>
      <c r="C2773" s="7" t="s">
        <v>102</v>
      </c>
      <c r="D2773" s="7" t="s">
        <v>6</v>
      </c>
      <c r="E2773" s="7" t="s">
        <v>36</v>
      </c>
      <c r="F2773" s="7" t="s">
        <v>100</v>
      </c>
      <c r="G2773" s="7">
        <v>32000</v>
      </c>
      <c r="H2773" s="7">
        <f t="shared" si="795"/>
        <v>30108.799999999999</v>
      </c>
      <c r="I2773" s="7">
        <f t="shared" si="800"/>
        <v>918.4</v>
      </c>
      <c r="J2773" s="7">
        <f t="shared" si="801"/>
        <v>2272</v>
      </c>
      <c r="K2773" s="7">
        <f t="shared" si="802"/>
        <v>352.00000000000006</v>
      </c>
      <c r="L2773" s="7">
        <f t="shared" si="803"/>
        <v>972.8</v>
      </c>
      <c r="M2773" s="7">
        <f t="shared" si="804"/>
        <v>2268.8000000000002</v>
      </c>
      <c r="N2773" s="7">
        <v>0</v>
      </c>
      <c r="O2773" s="7">
        <f t="shared" si="796"/>
        <v>6784</v>
      </c>
      <c r="P2773" s="7">
        <v>25</v>
      </c>
      <c r="Q2773" s="7">
        <v>0</v>
      </c>
      <c r="R2773" s="7">
        <v>0</v>
      </c>
      <c r="S2773" s="7">
        <v>0</v>
      </c>
      <c r="T2773" s="7">
        <v>100</v>
      </c>
      <c r="U2773" s="7">
        <f t="shared" si="805"/>
        <v>0</v>
      </c>
      <c r="V2773" s="7">
        <f t="shared" si="797"/>
        <v>125</v>
      </c>
      <c r="W2773" s="7">
        <f t="shared" si="798"/>
        <v>1891.1999999999998</v>
      </c>
      <c r="X2773" s="7">
        <f t="shared" si="799"/>
        <v>4540.8</v>
      </c>
      <c r="Y2773" s="7">
        <f t="shared" si="806"/>
        <v>29983.8</v>
      </c>
      <c r="Z2773" s="7" t="s">
        <v>222</v>
      </c>
      <c r="AA2773" s="7">
        <v>2021</v>
      </c>
      <c r="AB2773" s="7">
        <v>0</v>
      </c>
    </row>
    <row r="2774" spans="1:28" x14ac:dyDescent="0.25">
      <c r="A2774" s="7">
        <v>63</v>
      </c>
      <c r="B2774" s="7" t="s">
        <v>169</v>
      </c>
      <c r="C2774" s="7" t="s">
        <v>102</v>
      </c>
      <c r="D2774" s="7" t="s">
        <v>6</v>
      </c>
      <c r="E2774" s="7" t="s">
        <v>36</v>
      </c>
      <c r="F2774" s="7" t="s">
        <v>100</v>
      </c>
      <c r="G2774" s="7">
        <v>30000</v>
      </c>
      <c r="H2774" s="7">
        <f t="shared" si="795"/>
        <v>28227</v>
      </c>
      <c r="I2774" s="7">
        <f t="shared" si="800"/>
        <v>861</v>
      </c>
      <c r="J2774" s="7">
        <f t="shared" si="801"/>
        <v>2130</v>
      </c>
      <c r="K2774" s="7">
        <f t="shared" si="802"/>
        <v>330.00000000000006</v>
      </c>
      <c r="L2774" s="7">
        <f t="shared" si="803"/>
        <v>912</v>
      </c>
      <c r="M2774" s="7">
        <f t="shared" si="804"/>
        <v>2127</v>
      </c>
      <c r="N2774" s="7">
        <v>0</v>
      </c>
      <c r="O2774" s="7">
        <f t="shared" si="796"/>
        <v>6360</v>
      </c>
      <c r="P2774" s="7">
        <v>25</v>
      </c>
      <c r="Q2774" s="7">
        <v>0</v>
      </c>
      <c r="R2774" s="7">
        <v>0</v>
      </c>
      <c r="S2774" s="7">
        <v>0</v>
      </c>
      <c r="T2774" s="7">
        <v>100</v>
      </c>
      <c r="U2774" s="7">
        <f t="shared" si="805"/>
        <v>0</v>
      </c>
      <c r="V2774" s="7">
        <f t="shared" si="797"/>
        <v>125</v>
      </c>
      <c r="W2774" s="7">
        <f t="shared" si="798"/>
        <v>1773</v>
      </c>
      <c r="X2774" s="7">
        <f t="shared" si="799"/>
        <v>4257</v>
      </c>
      <c r="Y2774" s="7">
        <f t="shared" si="806"/>
        <v>28102</v>
      </c>
      <c r="Z2774" s="7" t="s">
        <v>222</v>
      </c>
      <c r="AA2774" s="7">
        <v>2021</v>
      </c>
      <c r="AB2774" s="7">
        <v>0</v>
      </c>
    </row>
    <row r="2775" spans="1:28" x14ac:dyDescent="0.25">
      <c r="A2775" s="7">
        <v>64</v>
      </c>
      <c r="B2775" s="7" t="s">
        <v>170</v>
      </c>
      <c r="C2775" s="7" t="s">
        <v>102</v>
      </c>
      <c r="D2775" s="7" t="s">
        <v>17</v>
      </c>
      <c r="E2775" s="7" t="s">
        <v>36</v>
      </c>
      <c r="F2775" s="7" t="s">
        <v>100</v>
      </c>
      <c r="G2775" s="7">
        <v>32000</v>
      </c>
      <c r="H2775" s="7">
        <f t="shared" si="795"/>
        <v>27408.560000000001</v>
      </c>
      <c r="I2775" s="7">
        <f t="shared" si="800"/>
        <v>918.4</v>
      </c>
      <c r="J2775" s="7">
        <f t="shared" si="801"/>
        <v>2272</v>
      </c>
      <c r="K2775" s="7">
        <f t="shared" si="802"/>
        <v>352.00000000000006</v>
      </c>
      <c r="L2775" s="7">
        <f t="shared" si="803"/>
        <v>972.8</v>
      </c>
      <c r="M2775" s="7">
        <f t="shared" si="804"/>
        <v>2268.8000000000002</v>
      </c>
      <c r="N2775" s="7">
        <f>1350.12*2</f>
        <v>2700.24</v>
      </c>
      <c r="O2775" s="7">
        <f t="shared" si="796"/>
        <v>9484.24</v>
      </c>
      <c r="P2775" s="7">
        <v>25</v>
      </c>
      <c r="Q2775" s="7">
        <v>3875.52</v>
      </c>
      <c r="R2775" s="7">
        <v>0</v>
      </c>
      <c r="S2775" s="7">
        <v>0</v>
      </c>
      <c r="T2775" s="7">
        <v>100</v>
      </c>
      <c r="U2775" s="7">
        <f t="shared" si="805"/>
        <v>0</v>
      </c>
      <c r="V2775" s="7">
        <f t="shared" si="797"/>
        <v>4000.52</v>
      </c>
      <c r="W2775" s="7">
        <f t="shared" si="798"/>
        <v>4591.4399999999996</v>
      </c>
      <c r="X2775" s="7">
        <f t="shared" si="799"/>
        <v>4540.8</v>
      </c>
      <c r="Y2775" s="7">
        <f t="shared" si="806"/>
        <v>23408.04</v>
      </c>
      <c r="Z2775" s="7" t="s">
        <v>222</v>
      </c>
      <c r="AA2775" s="7">
        <v>2021</v>
      </c>
      <c r="AB2775" s="7">
        <v>0</v>
      </c>
    </row>
    <row r="2776" spans="1:28" x14ac:dyDescent="0.25">
      <c r="A2776" s="7">
        <v>65</v>
      </c>
      <c r="B2776" s="7" t="s">
        <v>171</v>
      </c>
      <c r="C2776" s="7" t="s">
        <v>102</v>
      </c>
      <c r="D2776" s="7" t="s">
        <v>22</v>
      </c>
      <c r="E2776" s="8" t="s">
        <v>36</v>
      </c>
      <c r="F2776" s="7" t="s">
        <v>100</v>
      </c>
      <c r="G2776" s="7">
        <v>32000</v>
      </c>
      <c r="H2776" s="7">
        <f t="shared" si="795"/>
        <v>30108.799999999999</v>
      </c>
      <c r="I2776" s="7">
        <f t="shared" si="800"/>
        <v>918.4</v>
      </c>
      <c r="J2776" s="7">
        <f t="shared" si="801"/>
        <v>2272</v>
      </c>
      <c r="K2776" s="7">
        <f t="shared" si="802"/>
        <v>352.00000000000006</v>
      </c>
      <c r="L2776" s="7">
        <f t="shared" si="803"/>
        <v>972.8</v>
      </c>
      <c r="M2776" s="7">
        <f t="shared" si="804"/>
        <v>2268.8000000000002</v>
      </c>
      <c r="N2776" s="7">
        <v>0</v>
      </c>
      <c r="O2776" s="7">
        <f t="shared" si="796"/>
        <v>6784</v>
      </c>
      <c r="P2776" s="7">
        <v>25</v>
      </c>
      <c r="Q2776" s="7">
        <v>10000</v>
      </c>
      <c r="R2776" s="7">
        <v>0</v>
      </c>
      <c r="S2776" s="7">
        <v>0</v>
      </c>
      <c r="T2776" s="7">
        <v>100</v>
      </c>
      <c r="U2776" s="7">
        <f t="shared" si="805"/>
        <v>0</v>
      </c>
      <c r="V2776" s="7">
        <f t="shared" si="797"/>
        <v>10125</v>
      </c>
      <c r="W2776" s="7">
        <f t="shared" si="798"/>
        <v>1891.1999999999998</v>
      </c>
      <c r="X2776" s="7">
        <f t="shared" si="799"/>
        <v>4540.8</v>
      </c>
      <c r="Y2776" s="7">
        <f t="shared" si="806"/>
        <v>19983.8</v>
      </c>
      <c r="Z2776" s="7" t="s">
        <v>222</v>
      </c>
      <c r="AA2776" s="7">
        <v>2021</v>
      </c>
      <c r="AB2776" s="7">
        <v>0</v>
      </c>
    </row>
    <row r="2777" spans="1:28" x14ac:dyDescent="0.25">
      <c r="A2777" s="7">
        <v>66</v>
      </c>
      <c r="B2777" s="7" t="s">
        <v>172</v>
      </c>
      <c r="C2777" s="7" t="s">
        <v>102</v>
      </c>
      <c r="D2777" s="7" t="s">
        <v>6</v>
      </c>
      <c r="E2777" s="7" t="s">
        <v>26</v>
      </c>
      <c r="F2777" s="7" t="s">
        <v>100</v>
      </c>
      <c r="G2777" s="7">
        <v>31000</v>
      </c>
      <c r="H2777" s="7">
        <f t="shared" ref="H2777:H2812" si="807">+G2777-(I2777+L2777+N2777)</f>
        <v>29167.9</v>
      </c>
      <c r="I2777" s="7">
        <f t="shared" si="800"/>
        <v>889.7</v>
      </c>
      <c r="J2777" s="7">
        <f t="shared" si="801"/>
        <v>2201</v>
      </c>
      <c r="K2777" s="7">
        <f t="shared" si="802"/>
        <v>341.00000000000006</v>
      </c>
      <c r="L2777" s="7">
        <f t="shared" si="803"/>
        <v>942.4</v>
      </c>
      <c r="M2777" s="7">
        <f t="shared" si="804"/>
        <v>2197.9</v>
      </c>
      <c r="N2777" s="7">
        <v>0</v>
      </c>
      <c r="O2777" s="7">
        <f t="shared" ref="O2777:O2812" si="808">+I2777+J2777+K2777+L2777+M2777+N2777</f>
        <v>6572</v>
      </c>
      <c r="P2777" s="7">
        <v>25</v>
      </c>
      <c r="Q2777" s="7">
        <v>0</v>
      </c>
      <c r="R2777" s="7">
        <v>0</v>
      </c>
      <c r="S2777" s="7">
        <v>0</v>
      </c>
      <c r="T2777" s="7">
        <v>100</v>
      </c>
      <c r="U2777" s="7">
        <f t="shared" si="805"/>
        <v>0</v>
      </c>
      <c r="V2777" s="7">
        <f t="shared" ref="V2777:V2812" si="809">P2777+Q2777+R2777+S2777+T2777+U2777</f>
        <v>125</v>
      </c>
      <c r="W2777" s="7">
        <f t="shared" ref="W2777:W2786" si="810">+I2777+L2777+N2777</f>
        <v>1832.1</v>
      </c>
      <c r="X2777" s="7">
        <f t="shared" si="799"/>
        <v>4398.8999999999996</v>
      </c>
      <c r="Y2777" s="7">
        <f t="shared" si="806"/>
        <v>29042.9</v>
      </c>
      <c r="Z2777" s="7" t="s">
        <v>222</v>
      </c>
      <c r="AA2777" s="7">
        <v>2021</v>
      </c>
      <c r="AB2777" s="7">
        <v>0</v>
      </c>
    </row>
    <row r="2778" spans="1:28" x14ac:dyDescent="0.25">
      <c r="A2778" s="7">
        <v>67</v>
      </c>
      <c r="B2778" s="7" t="s">
        <v>173</v>
      </c>
      <c r="C2778" s="7" t="s">
        <v>102</v>
      </c>
      <c r="D2778" s="7" t="s">
        <v>6</v>
      </c>
      <c r="E2778" s="7" t="s">
        <v>26</v>
      </c>
      <c r="F2778" s="7" t="s">
        <v>100</v>
      </c>
      <c r="G2778" s="7">
        <v>22000</v>
      </c>
      <c r="H2778" s="7">
        <f t="shared" si="807"/>
        <v>19349.68</v>
      </c>
      <c r="I2778" s="7">
        <f t="shared" si="800"/>
        <v>631.4</v>
      </c>
      <c r="J2778" s="7">
        <f t="shared" si="801"/>
        <v>1561.9999999999998</v>
      </c>
      <c r="K2778" s="7">
        <f t="shared" si="802"/>
        <v>242.00000000000003</v>
      </c>
      <c r="L2778" s="7">
        <f t="shared" si="803"/>
        <v>668.8</v>
      </c>
      <c r="M2778" s="7">
        <f t="shared" si="804"/>
        <v>1559.8000000000002</v>
      </c>
      <c r="N2778" s="7">
        <v>1350.12</v>
      </c>
      <c r="O2778" s="7">
        <f t="shared" si="808"/>
        <v>6014.12</v>
      </c>
      <c r="P2778" s="7">
        <v>25</v>
      </c>
      <c r="Q2778" s="7">
        <v>0</v>
      </c>
      <c r="R2778" s="7">
        <v>0</v>
      </c>
      <c r="S2778" s="7">
        <v>0</v>
      </c>
      <c r="T2778" s="7">
        <v>100</v>
      </c>
      <c r="U2778" s="7">
        <f t="shared" si="805"/>
        <v>0</v>
      </c>
      <c r="V2778" s="7">
        <f t="shared" si="809"/>
        <v>125</v>
      </c>
      <c r="W2778" s="7">
        <f t="shared" si="810"/>
        <v>2650.3199999999997</v>
      </c>
      <c r="X2778" s="7">
        <f t="shared" si="799"/>
        <v>3121.8</v>
      </c>
      <c r="Y2778" s="7">
        <f t="shared" si="806"/>
        <v>19224.68</v>
      </c>
      <c r="Z2778" s="7" t="s">
        <v>222</v>
      </c>
      <c r="AA2778" s="7">
        <v>2021</v>
      </c>
      <c r="AB2778" s="7">
        <v>0</v>
      </c>
    </row>
    <row r="2779" spans="1:28" x14ac:dyDescent="0.25">
      <c r="A2779" s="7">
        <v>68</v>
      </c>
      <c r="B2779" s="7" t="s">
        <v>174</v>
      </c>
      <c r="C2779" s="7" t="s">
        <v>102</v>
      </c>
      <c r="D2779" s="7" t="s">
        <v>6</v>
      </c>
      <c r="E2779" s="7" t="s">
        <v>26</v>
      </c>
      <c r="F2779" s="7" t="s">
        <v>100</v>
      </c>
      <c r="G2779" s="7">
        <v>23100</v>
      </c>
      <c r="H2779" s="7">
        <f t="shared" si="807"/>
        <v>21734.79</v>
      </c>
      <c r="I2779" s="7">
        <f t="shared" si="800"/>
        <v>662.97</v>
      </c>
      <c r="J2779" s="7">
        <f t="shared" si="801"/>
        <v>1640.1</v>
      </c>
      <c r="K2779" s="7">
        <f t="shared" si="802"/>
        <v>254.10000000000002</v>
      </c>
      <c r="L2779" s="7">
        <f t="shared" si="803"/>
        <v>702.24</v>
      </c>
      <c r="M2779" s="7">
        <f t="shared" si="804"/>
        <v>1637.7900000000002</v>
      </c>
      <c r="N2779" s="7">
        <v>0</v>
      </c>
      <c r="O2779" s="7">
        <f t="shared" si="808"/>
        <v>4897.2</v>
      </c>
      <c r="P2779" s="7">
        <v>25</v>
      </c>
      <c r="Q2779" s="7">
        <v>0</v>
      </c>
      <c r="R2779" s="7">
        <v>0</v>
      </c>
      <c r="S2779" s="7">
        <v>0</v>
      </c>
      <c r="T2779" s="7">
        <v>100</v>
      </c>
      <c r="U2779" s="7">
        <f t="shared" si="805"/>
        <v>0</v>
      </c>
      <c r="V2779" s="7">
        <f t="shared" si="809"/>
        <v>125</v>
      </c>
      <c r="W2779" s="7">
        <f t="shared" si="810"/>
        <v>1365.21</v>
      </c>
      <c r="X2779" s="7">
        <f t="shared" si="799"/>
        <v>3277.8900000000003</v>
      </c>
      <c r="Y2779" s="7">
        <f t="shared" si="806"/>
        <v>21609.79</v>
      </c>
      <c r="Z2779" s="7" t="s">
        <v>222</v>
      </c>
      <c r="AA2779" s="7">
        <v>2021</v>
      </c>
      <c r="AB2779" s="7">
        <v>0</v>
      </c>
    </row>
    <row r="2780" spans="1:28" x14ac:dyDescent="0.25">
      <c r="A2780" s="7">
        <v>69</v>
      </c>
      <c r="B2780" s="7" t="s">
        <v>175</v>
      </c>
      <c r="C2780" s="7" t="s">
        <v>103</v>
      </c>
      <c r="D2780" s="7" t="s">
        <v>6</v>
      </c>
      <c r="E2780" s="7" t="s">
        <v>26</v>
      </c>
      <c r="F2780" s="7" t="s">
        <v>100</v>
      </c>
      <c r="G2780" s="7">
        <v>22000</v>
      </c>
      <c r="H2780" s="7">
        <f t="shared" si="807"/>
        <v>19349.68</v>
      </c>
      <c r="I2780" s="7">
        <f t="shared" si="800"/>
        <v>631.4</v>
      </c>
      <c r="J2780" s="7">
        <f t="shared" si="801"/>
        <v>1561.9999999999998</v>
      </c>
      <c r="K2780" s="7">
        <f t="shared" si="802"/>
        <v>242.00000000000003</v>
      </c>
      <c r="L2780" s="7">
        <f t="shared" si="803"/>
        <v>668.8</v>
      </c>
      <c r="M2780" s="7">
        <f t="shared" si="804"/>
        <v>1559.8000000000002</v>
      </c>
      <c r="N2780" s="7">
        <v>1350.12</v>
      </c>
      <c r="O2780" s="7">
        <f t="shared" si="808"/>
        <v>6014.12</v>
      </c>
      <c r="P2780" s="7">
        <v>25</v>
      </c>
      <c r="Q2780" s="7">
        <v>0</v>
      </c>
      <c r="R2780" s="7">
        <v>0</v>
      </c>
      <c r="S2780" s="7">
        <v>0</v>
      </c>
      <c r="T2780" s="7">
        <v>100</v>
      </c>
      <c r="U2780" s="7">
        <f t="shared" si="805"/>
        <v>0</v>
      </c>
      <c r="V2780" s="7">
        <f t="shared" si="809"/>
        <v>125</v>
      </c>
      <c r="W2780" s="7">
        <f t="shared" si="810"/>
        <v>2650.3199999999997</v>
      </c>
      <c r="X2780" s="7">
        <f t="shared" si="799"/>
        <v>3121.8</v>
      </c>
      <c r="Y2780" s="7">
        <f t="shared" si="806"/>
        <v>19224.68</v>
      </c>
      <c r="Z2780" s="7" t="s">
        <v>222</v>
      </c>
      <c r="AA2780" s="7">
        <v>2021</v>
      </c>
      <c r="AB2780" s="7">
        <v>0</v>
      </c>
    </row>
    <row r="2781" spans="1:28" x14ac:dyDescent="0.25">
      <c r="A2781" s="7">
        <v>70</v>
      </c>
      <c r="B2781" s="7" t="s">
        <v>176</v>
      </c>
      <c r="C2781" s="7" t="s">
        <v>102</v>
      </c>
      <c r="D2781" s="7" t="s">
        <v>6</v>
      </c>
      <c r="E2781" s="7" t="s">
        <v>26</v>
      </c>
      <c r="F2781" s="7" t="s">
        <v>100</v>
      </c>
      <c r="G2781" s="7">
        <v>32000</v>
      </c>
      <c r="H2781" s="7">
        <f t="shared" si="807"/>
        <v>30108.799999999999</v>
      </c>
      <c r="I2781" s="7">
        <f t="shared" si="800"/>
        <v>918.4</v>
      </c>
      <c r="J2781" s="7">
        <f t="shared" si="801"/>
        <v>2272</v>
      </c>
      <c r="K2781" s="7">
        <f t="shared" si="802"/>
        <v>352.00000000000006</v>
      </c>
      <c r="L2781" s="7">
        <f t="shared" si="803"/>
        <v>972.8</v>
      </c>
      <c r="M2781" s="7">
        <f t="shared" si="804"/>
        <v>2268.8000000000002</v>
      </c>
      <c r="N2781" s="7">
        <v>0</v>
      </c>
      <c r="O2781" s="7">
        <f t="shared" si="808"/>
        <v>6784</v>
      </c>
      <c r="P2781" s="7">
        <v>25</v>
      </c>
      <c r="Q2781" s="7">
        <v>0</v>
      </c>
      <c r="R2781" s="7">
        <v>0</v>
      </c>
      <c r="S2781" s="7">
        <v>0</v>
      </c>
      <c r="T2781" s="7">
        <v>100</v>
      </c>
      <c r="U2781" s="7">
        <f t="shared" si="805"/>
        <v>0</v>
      </c>
      <c r="V2781" s="7">
        <f t="shared" si="809"/>
        <v>125</v>
      </c>
      <c r="W2781" s="7">
        <f t="shared" si="810"/>
        <v>1891.1999999999998</v>
      </c>
      <c r="X2781" s="7">
        <f t="shared" si="799"/>
        <v>4540.8</v>
      </c>
      <c r="Y2781" s="7">
        <f t="shared" si="806"/>
        <v>29983.8</v>
      </c>
      <c r="Z2781" s="7" t="s">
        <v>222</v>
      </c>
      <c r="AA2781" s="7">
        <v>2021</v>
      </c>
      <c r="AB2781" s="7">
        <v>0</v>
      </c>
    </row>
    <row r="2782" spans="1:28" x14ac:dyDescent="0.25">
      <c r="A2782" s="7">
        <v>71</v>
      </c>
      <c r="B2782" s="7" t="s">
        <v>177</v>
      </c>
      <c r="C2782" s="7" t="s">
        <v>102</v>
      </c>
      <c r="D2782" s="7" t="s">
        <v>22</v>
      </c>
      <c r="E2782" s="7" t="s">
        <v>26</v>
      </c>
      <c r="F2782" s="7" t="s">
        <v>100</v>
      </c>
      <c r="G2782" s="7">
        <v>25000</v>
      </c>
      <c r="H2782" s="7">
        <f t="shared" si="807"/>
        <v>23522.5</v>
      </c>
      <c r="I2782" s="7">
        <f t="shared" si="800"/>
        <v>717.5</v>
      </c>
      <c r="J2782" s="7">
        <f t="shared" si="801"/>
        <v>1774.9999999999998</v>
      </c>
      <c r="K2782" s="7">
        <f t="shared" si="802"/>
        <v>275</v>
      </c>
      <c r="L2782" s="7">
        <f t="shared" si="803"/>
        <v>760</v>
      </c>
      <c r="M2782" s="7">
        <f t="shared" si="804"/>
        <v>1772.5000000000002</v>
      </c>
      <c r="N2782" s="7">
        <v>0</v>
      </c>
      <c r="O2782" s="7">
        <f t="shared" si="808"/>
        <v>5300</v>
      </c>
      <c r="P2782" s="7">
        <v>25</v>
      </c>
      <c r="Q2782" s="7">
        <v>0</v>
      </c>
      <c r="R2782" s="7">
        <v>0</v>
      </c>
      <c r="S2782" s="7">
        <v>0</v>
      </c>
      <c r="T2782" s="7">
        <v>100</v>
      </c>
      <c r="U2782" s="7">
        <f t="shared" si="805"/>
        <v>0</v>
      </c>
      <c r="V2782" s="7">
        <f t="shared" si="809"/>
        <v>125</v>
      </c>
      <c r="W2782" s="7">
        <f t="shared" si="810"/>
        <v>1477.5</v>
      </c>
      <c r="X2782" s="7">
        <f t="shared" si="799"/>
        <v>3547.5</v>
      </c>
      <c r="Y2782" s="7">
        <f t="shared" si="806"/>
        <v>23397.5</v>
      </c>
      <c r="Z2782" s="7" t="s">
        <v>222</v>
      </c>
      <c r="AA2782" s="7">
        <v>2021</v>
      </c>
      <c r="AB2782" s="7">
        <v>0</v>
      </c>
    </row>
    <row r="2783" spans="1:28" x14ac:dyDescent="0.25">
      <c r="A2783" s="7">
        <v>72</v>
      </c>
      <c r="B2783" s="7" t="s">
        <v>178</v>
      </c>
      <c r="C2783" s="7" t="s">
        <v>103</v>
      </c>
      <c r="D2783" s="8" t="s">
        <v>6</v>
      </c>
      <c r="E2783" s="7" t="s">
        <v>32</v>
      </c>
      <c r="F2783" s="7" t="s">
        <v>100</v>
      </c>
      <c r="G2783" s="7">
        <v>20000</v>
      </c>
      <c r="H2783" s="7">
        <f t="shared" si="807"/>
        <v>18818</v>
      </c>
      <c r="I2783" s="7">
        <f t="shared" si="800"/>
        <v>574</v>
      </c>
      <c r="J2783" s="7">
        <f t="shared" si="801"/>
        <v>1419.9999999999998</v>
      </c>
      <c r="K2783" s="7">
        <f t="shared" si="802"/>
        <v>220.00000000000003</v>
      </c>
      <c r="L2783" s="7">
        <f t="shared" si="803"/>
        <v>608</v>
      </c>
      <c r="M2783" s="7">
        <f t="shared" si="804"/>
        <v>1418</v>
      </c>
      <c r="N2783" s="7">
        <v>0</v>
      </c>
      <c r="O2783" s="7">
        <f t="shared" si="808"/>
        <v>4240</v>
      </c>
      <c r="P2783" s="7">
        <v>25</v>
      </c>
      <c r="Q2783" s="7">
        <v>0</v>
      </c>
      <c r="R2783" s="7">
        <v>0</v>
      </c>
      <c r="S2783" s="7">
        <v>0</v>
      </c>
      <c r="T2783" s="7">
        <v>100</v>
      </c>
      <c r="U2783" s="7">
        <f t="shared" si="805"/>
        <v>0</v>
      </c>
      <c r="V2783" s="7">
        <f t="shared" si="809"/>
        <v>125</v>
      </c>
      <c r="W2783" s="7">
        <f t="shared" si="810"/>
        <v>1182</v>
      </c>
      <c r="X2783" s="7">
        <f t="shared" si="799"/>
        <v>2838</v>
      </c>
      <c r="Y2783" s="7">
        <f t="shared" si="806"/>
        <v>18693</v>
      </c>
      <c r="Z2783" s="7" t="s">
        <v>222</v>
      </c>
      <c r="AA2783" s="7">
        <v>2021</v>
      </c>
      <c r="AB2783" s="7">
        <v>0</v>
      </c>
    </row>
    <row r="2784" spans="1:28" x14ac:dyDescent="0.25">
      <c r="A2784" s="7">
        <v>73</v>
      </c>
      <c r="B2784" s="7" t="s">
        <v>179</v>
      </c>
      <c r="C2784" s="7" t="s">
        <v>103</v>
      </c>
      <c r="D2784" s="8" t="s">
        <v>14</v>
      </c>
      <c r="E2784" s="7" t="s">
        <v>32</v>
      </c>
      <c r="F2784" s="7" t="s">
        <v>100</v>
      </c>
      <c r="G2784" s="7">
        <v>30000</v>
      </c>
      <c r="H2784" s="7">
        <f t="shared" si="807"/>
        <v>28227</v>
      </c>
      <c r="I2784" s="7">
        <f t="shared" si="800"/>
        <v>861</v>
      </c>
      <c r="J2784" s="7">
        <f t="shared" si="801"/>
        <v>2130</v>
      </c>
      <c r="K2784" s="7">
        <f t="shared" si="802"/>
        <v>330.00000000000006</v>
      </c>
      <c r="L2784" s="7">
        <f t="shared" si="803"/>
        <v>912</v>
      </c>
      <c r="M2784" s="7">
        <f t="shared" si="804"/>
        <v>2127</v>
      </c>
      <c r="N2784" s="7">
        <v>0</v>
      </c>
      <c r="O2784" s="7">
        <f t="shared" si="808"/>
        <v>6360</v>
      </c>
      <c r="P2784" s="7">
        <v>25</v>
      </c>
      <c r="Q2784" s="7">
        <v>1000</v>
      </c>
      <c r="R2784" s="7">
        <v>0</v>
      </c>
      <c r="S2784" s="7">
        <v>0</v>
      </c>
      <c r="T2784" s="7">
        <v>100</v>
      </c>
      <c r="U2784" s="7">
        <f t="shared" si="805"/>
        <v>0</v>
      </c>
      <c r="V2784" s="7">
        <f t="shared" si="809"/>
        <v>1125</v>
      </c>
      <c r="W2784" s="7">
        <f t="shared" si="810"/>
        <v>1773</v>
      </c>
      <c r="X2784" s="7">
        <f t="shared" si="799"/>
        <v>4257</v>
      </c>
      <c r="Y2784" s="7">
        <f t="shared" si="806"/>
        <v>27102</v>
      </c>
      <c r="Z2784" s="7" t="s">
        <v>222</v>
      </c>
      <c r="AA2784" s="7">
        <v>2021</v>
      </c>
      <c r="AB2784" s="7">
        <v>0</v>
      </c>
    </row>
    <row r="2785" spans="1:28" x14ac:dyDescent="0.25">
      <c r="A2785" s="7">
        <v>74</v>
      </c>
      <c r="B2785" s="7" t="s">
        <v>180</v>
      </c>
      <c r="C2785" s="7" t="s">
        <v>103</v>
      </c>
      <c r="D2785" s="7" t="s">
        <v>22</v>
      </c>
      <c r="E2785" s="7" t="s">
        <v>32</v>
      </c>
      <c r="F2785" s="7" t="s">
        <v>100</v>
      </c>
      <c r="G2785" s="7">
        <v>31000</v>
      </c>
      <c r="H2785" s="7">
        <f t="shared" si="807"/>
        <v>27817.78</v>
      </c>
      <c r="I2785" s="7">
        <f t="shared" si="800"/>
        <v>889.7</v>
      </c>
      <c r="J2785" s="7">
        <f t="shared" si="801"/>
        <v>2201</v>
      </c>
      <c r="K2785" s="7">
        <f t="shared" si="802"/>
        <v>341.00000000000006</v>
      </c>
      <c r="L2785" s="7">
        <f t="shared" si="803"/>
        <v>942.4</v>
      </c>
      <c r="M2785" s="7">
        <f t="shared" si="804"/>
        <v>2197.9</v>
      </c>
      <c r="N2785" s="7">
        <v>1350.12</v>
      </c>
      <c r="O2785" s="7">
        <f t="shared" si="808"/>
        <v>7922.12</v>
      </c>
      <c r="P2785" s="7">
        <v>25</v>
      </c>
      <c r="Q2785" s="7">
        <v>0</v>
      </c>
      <c r="R2785" s="7">
        <v>0</v>
      </c>
      <c r="S2785" s="7">
        <v>0</v>
      </c>
      <c r="T2785" s="7">
        <v>100</v>
      </c>
      <c r="U2785" s="7">
        <f t="shared" si="805"/>
        <v>0</v>
      </c>
      <c r="V2785" s="7">
        <f t="shared" si="809"/>
        <v>125</v>
      </c>
      <c r="W2785" s="7">
        <f t="shared" si="810"/>
        <v>3182.22</v>
      </c>
      <c r="X2785" s="7">
        <f t="shared" si="799"/>
        <v>4398.8999999999996</v>
      </c>
      <c r="Y2785" s="7">
        <f t="shared" si="806"/>
        <v>27692.78</v>
      </c>
      <c r="Z2785" s="7" t="s">
        <v>222</v>
      </c>
      <c r="AA2785" s="7">
        <v>2021</v>
      </c>
      <c r="AB2785" s="7">
        <v>0</v>
      </c>
    </row>
    <row r="2786" spans="1:28" x14ac:dyDescent="0.25">
      <c r="A2786" s="7">
        <v>75</v>
      </c>
      <c r="B2786" s="7" t="s">
        <v>181</v>
      </c>
      <c r="C2786" s="7" t="s">
        <v>103</v>
      </c>
      <c r="D2786" s="7" t="s">
        <v>6</v>
      </c>
      <c r="E2786" s="7" t="s">
        <v>52</v>
      </c>
      <c r="F2786" s="7" t="s">
        <v>100</v>
      </c>
      <c r="G2786" s="7">
        <v>22000</v>
      </c>
      <c r="H2786" s="7">
        <f t="shared" si="807"/>
        <v>20699.8</v>
      </c>
      <c r="I2786" s="7">
        <f t="shared" si="800"/>
        <v>631.4</v>
      </c>
      <c r="J2786" s="7">
        <f t="shared" si="801"/>
        <v>1561.9999999999998</v>
      </c>
      <c r="K2786" s="7">
        <f t="shared" si="802"/>
        <v>242.00000000000003</v>
      </c>
      <c r="L2786" s="7">
        <f t="shared" si="803"/>
        <v>668.8</v>
      </c>
      <c r="M2786" s="7">
        <f t="shared" si="804"/>
        <v>1559.8000000000002</v>
      </c>
      <c r="N2786" s="7">
        <v>0</v>
      </c>
      <c r="O2786" s="7">
        <f t="shared" si="808"/>
        <v>4664</v>
      </c>
      <c r="P2786" s="7">
        <v>25</v>
      </c>
      <c r="Q2786" s="7">
        <v>0</v>
      </c>
      <c r="R2786" s="7">
        <v>0</v>
      </c>
      <c r="S2786" s="7">
        <v>0</v>
      </c>
      <c r="T2786" s="7">
        <v>100</v>
      </c>
      <c r="U2786" s="7">
        <f t="shared" si="805"/>
        <v>0</v>
      </c>
      <c r="V2786" s="7">
        <f t="shared" si="809"/>
        <v>125</v>
      </c>
      <c r="W2786" s="7">
        <f t="shared" si="810"/>
        <v>1300.1999999999998</v>
      </c>
      <c r="X2786" s="7">
        <f t="shared" si="799"/>
        <v>3121.8</v>
      </c>
      <c r="Y2786" s="7">
        <f t="shared" si="806"/>
        <v>20574.8</v>
      </c>
      <c r="Z2786" s="7" t="s">
        <v>222</v>
      </c>
      <c r="AA2786" s="7">
        <v>2021</v>
      </c>
      <c r="AB2786" s="7">
        <v>0</v>
      </c>
    </row>
    <row r="2787" spans="1:28" x14ac:dyDescent="0.25">
      <c r="A2787" s="7">
        <v>76</v>
      </c>
      <c r="B2787" s="7" t="s">
        <v>182</v>
      </c>
      <c r="C2787" s="7" t="s">
        <v>103</v>
      </c>
      <c r="D2787" s="7" t="s">
        <v>94</v>
      </c>
      <c r="E2787" s="7" t="s">
        <v>52</v>
      </c>
      <c r="F2787" s="7" t="s">
        <v>100</v>
      </c>
      <c r="G2787" s="7">
        <v>20000</v>
      </c>
      <c r="H2787" s="7">
        <f t="shared" si="807"/>
        <v>18818</v>
      </c>
      <c r="I2787" s="7">
        <f t="shared" si="800"/>
        <v>574</v>
      </c>
      <c r="J2787" s="7">
        <f t="shared" si="801"/>
        <v>1419.9999999999998</v>
      </c>
      <c r="K2787" s="7">
        <f t="shared" si="802"/>
        <v>220.00000000000003</v>
      </c>
      <c r="L2787" s="7">
        <f t="shared" si="803"/>
        <v>608</v>
      </c>
      <c r="M2787" s="7">
        <f t="shared" si="804"/>
        <v>1418</v>
      </c>
      <c r="N2787" s="7">
        <v>0</v>
      </c>
      <c r="O2787" s="7">
        <f t="shared" si="808"/>
        <v>4240</v>
      </c>
      <c r="P2787" s="7">
        <v>25</v>
      </c>
      <c r="Q2787" s="7">
        <v>0</v>
      </c>
      <c r="R2787" s="7">
        <v>0</v>
      </c>
      <c r="S2787" s="7">
        <v>0</v>
      </c>
      <c r="T2787" s="7">
        <v>100</v>
      </c>
      <c r="U2787" s="7">
        <f t="shared" si="805"/>
        <v>0</v>
      </c>
      <c r="V2787" s="7">
        <f t="shared" si="809"/>
        <v>125</v>
      </c>
      <c r="W2787" s="7">
        <v>1182</v>
      </c>
      <c r="X2787" s="7">
        <f t="shared" si="799"/>
        <v>2838</v>
      </c>
      <c r="Y2787" s="7">
        <f t="shared" si="806"/>
        <v>18693</v>
      </c>
      <c r="Z2787" s="7" t="s">
        <v>222</v>
      </c>
      <c r="AA2787" s="7">
        <v>2021</v>
      </c>
      <c r="AB2787" s="7">
        <v>0</v>
      </c>
    </row>
    <row r="2788" spans="1:28" x14ac:dyDescent="0.25">
      <c r="A2788" s="7">
        <v>77</v>
      </c>
      <c r="B2788" s="7" t="s">
        <v>183</v>
      </c>
      <c r="C2788" s="7" t="s">
        <v>103</v>
      </c>
      <c r="D2788" s="7" t="s">
        <v>22</v>
      </c>
      <c r="E2788" s="7" t="s">
        <v>52</v>
      </c>
      <c r="F2788" s="7" t="s">
        <v>100</v>
      </c>
      <c r="G2788" s="7">
        <v>28000</v>
      </c>
      <c r="H2788" s="7">
        <f t="shared" si="807"/>
        <v>26345.200000000001</v>
      </c>
      <c r="I2788" s="7">
        <f t="shared" si="800"/>
        <v>803.6</v>
      </c>
      <c r="J2788" s="7">
        <f t="shared" si="801"/>
        <v>1987.9999999999998</v>
      </c>
      <c r="K2788" s="7">
        <f t="shared" si="802"/>
        <v>308.00000000000006</v>
      </c>
      <c r="L2788" s="7">
        <f t="shared" si="803"/>
        <v>851.2</v>
      </c>
      <c r="M2788" s="7">
        <f t="shared" si="804"/>
        <v>1985.2</v>
      </c>
      <c r="N2788" s="7">
        <v>0</v>
      </c>
      <c r="O2788" s="7">
        <f t="shared" si="808"/>
        <v>5936</v>
      </c>
      <c r="P2788" s="7">
        <v>25</v>
      </c>
      <c r="Q2788" s="7">
        <v>0</v>
      </c>
      <c r="R2788" s="7">
        <v>0</v>
      </c>
      <c r="S2788" s="7">
        <v>1270</v>
      </c>
      <c r="T2788" s="7">
        <v>100</v>
      </c>
      <c r="U2788" s="7">
        <f t="shared" si="805"/>
        <v>0</v>
      </c>
      <c r="V2788" s="7">
        <f t="shared" si="809"/>
        <v>1395</v>
      </c>
      <c r="W2788" s="7">
        <f>+I2788+L2788+N2788</f>
        <v>1654.8000000000002</v>
      </c>
      <c r="X2788" s="7">
        <f t="shared" si="799"/>
        <v>3973.2</v>
      </c>
      <c r="Y2788" s="7">
        <f t="shared" si="806"/>
        <v>24950.2</v>
      </c>
      <c r="Z2788" s="7" t="s">
        <v>222</v>
      </c>
      <c r="AA2788" s="7">
        <v>2021</v>
      </c>
      <c r="AB2788" s="7">
        <v>0</v>
      </c>
    </row>
    <row r="2789" spans="1:28" x14ac:dyDescent="0.25">
      <c r="A2789" s="7">
        <v>78</v>
      </c>
      <c r="B2789" s="7" t="s">
        <v>184</v>
      </c>
      <c r="C2789" s="7" t="s">
        <v>103</v>
      </c>
      <c r="D2789" s="7" t="s">
        <v>94</v>
      </c>
      <c r="E2789" s="7" t="s">
        <v>52</v>
      </c>
      <c r="F2789" s="7" t="s">
        <v>100</v>
      </c>
      <c r="G2789" s="7">
        <v>20000</v>
      </c>
      <c r="H2789" s="7">
        <f t="shared" si="807"/>
        <v>18818</v>
      </c>
      <c r="I2789" s="7">
        <f t="shared" si="800"/>
        <v>574</v>
      </c>
      <c r="J2789" s="7">
        <f t="shared" si="801"/>
        <v>1419.9999999999998</v>
      </c>
      <c r="K2789" s="7">
        <f t="shared" si="802"/>
        <v>220.00000000000003</v>
      </c>
      <c r="L2789" s="7">
        <f t="shared" si="803"/>
        <v>608</v>
      </c>
      <c r="M2789" s="7">
        <f t="shared" si="804"/>
        <v>1418</v>
      </c>
      <c r="N2789" s="7">
        <v>0</v>
      </c>
      <c r="O2789" s="7">
        <f t="shared" si="808"/>
        <v>4240</v>
      </c>
      <c r="P2789" s="7">
        <v>25</v>
      </c>
      <c r="Q2789" s="7">
        <v>0</v>
      </c>
      <c r="R2789" s="7">
        <v>0</v>
      </c>
      <c r="S2789" s="7">
        <v>0</v>
      </c>
      <c r="T2789" s="7">
        <v>100</v>
      </c>
      <c r="U2789" s="7">
        <f t="shared" si="805"/>
        <v>0</v>
      </c>
      <c r="V2789" s="7">
        <f t="shared" si="809"/>
        <v>125</v>
      </c>
      <c r="W2789" s="7">
        <v>1182</v>
      </c>
      <c r="X2789" s="7">
        <f t="shared" si="799"/>
        <v>2838</v>
      </c>
      <c r="Y2789" s="7">
        <f t="shared" si="806"/>
        <v>18693</v>
      </c>
      <c r="Z2789" s="7" t="s">
        <v>222</v>
      </c>
      <c r="AA2789" s="7">
        <v>2021</v>
      </c>
      <c r="AB2789" s="7">
        <v>0</v>
      </c>
    </row>
    <row r="2790" spans="1:28" x14ac:dyDescent="0.25">
      <c r="A2790" s="7">
        <v>79</v>
      </c>
      <c r="B2790" s="7" t="s">
        <v>185</v>
      </c>
      <c r="C2790" s="7" t="s">
        <v>103</v>
      </c>
      <c r="D2790" s="7" t="s">
        <v>22</v>
      </c>
      <c r="E2790" s="7" t="s">
        <v>78</v>
      </c>
      <c r="F2790" s="7" t="s">
        <v>100</v>
      </c>
      <c r="G2790" s="7">
        <v>30000</v>
      </c>
      <c r="H2790" s="7">
        <f t="shared" si="807"/>
        <v>28227</v>
      </c>
      <c r="I2790" s="7">
        <f t="shared" si="800"/>
        <v>861</v>
      </c>
      <c r="J2790" s="7">
        <f t="shared" si="801"/>
        <v>2130</v>
      </c>
      <c r="K2790" s="7">
        <f t="shared" si="802"/>
        <v>330.00000000000006</v>
      </c>
      <c r="L2790" s="7">
        <f t="shared" si="803"/>
        <v>912</v>
      </c>
      <c r="M2790" s="7">
        <f t="shared" si="804"/>
        <v>2127</v>
      </c>
      <c r="N2790" s="7">
        <v>0</v>
      </c>
      <c r="O2790" s="7">
        <f t="shared" si="808"/>
        <v>6360</v>
      </c>
      <c r="P2790" s="7">
        <v>25</v>
      </c>
      <c r="Q2790" s="7">
        <v>200</v>
      </c>
      <c r="R2790" s="7">
        <v>0</v>
      </c>
      <c r="S2790" s="7">
        <v>0</v>
      </c>
      <c r="T2790" s="7">
        <v>100</v>
      </c>
      <c r="U2790" s="7">
        <f t="shared" si="805"/>
        <v>0</v>
      </c>
      <c r="V2790" s="7">
        <f t="shared" si="809"/>
        <v>325</v>
      </c>
      <c r="W2790" s="7">
        <f t="shared" ref="W2790:W2800" si="811">+I2790+L2790+N2790</f>
        <v>1773</v>
      </c>
      <c r="X2790" s="7">
        <f t="shared" si="799"/>
        <v>4257</v>
      </c>
      <c r="Y2790" s="7">
        <f t="shared" si="806"/>
        <v>27902</v>
      </c>
      <c r="Z2790" s="7" t="s">
        <v>222</v>
      </c>
      <c r="AA2790" s="7">
        <v>2021</v>
      </c>
      <c r="AB2790" s="7">
        <v>0</v>
      </c>
    </row>
    <row r="2791" spans="1:28" x14ac:dyDescent="0.25">
      <c r="A2791" s="7">
        <v>80</v>
      </c>
      <c r="B2791" s="7" t="s">
        <v>186</v>
      </c>
      <c r="C2791" s="7" t="s">
        <v>102</v>
      </c>
      <c r="D2791" s="7" t="s">
        <v>6</v>
      </c>
      <c r="E2791" s="7" t="s">
        <v>42</v>
      </c>
      <c r="F2791" s="7" t="s">
        <v>100</v>
      </c>
      <c r="G2791" s="7">
        <v>30000</v>
      </c>
      <c r="H2791" s="7">
        <f t="shared" si="807"/>
        <v>28227</v>
      </c>
      <c r="I2791" s="7">
        <f t="shared" si="800"/>
        <v>861</v>
      </c>
      <c r="J2791" s="7">
        <f t="shared" si="801"/>
        <v>2130</v>
      </c>
      <c r="K2791" s="7">
        <f t="shared" si="802"/>
        <v>330.00000000000006</v>
      </c>
      <c r="L2791" s="7">
        <f t="shared" si="803"/>
        <v>912</v>
      </c>
      <c r="M2791" s="7">
        <f t="shared" si="804"/>
        <v>2127</v>
      </c>
      <c r="N2791" s="7">
        <v>0</v>
      </c>
      <c r="O2791" s="7">
        <f t="shared" si="808"/>
        <v>6360</v>
      </c>
      <c r="P2791" s="7">
        <v>25</v>
      </c>
      <c r="Q2791" s="7">
        <v>0</v>
      </c>
      <c r="R2791" s="7">
        <v>0</v>
      </c>
      <c r="S2791" s="7">
        <v>0</v>
      </c>
      <c r="T2791" s="7">
        <v>100</v>
      </c>
      <c r="U2791" s="7">
        <f t="shared" si="805"/>
        <v>0</v>
      </c>
      <c r="V2791" s="7">
        <f t="shared" si="809"/>
        <v>125</v>
      </c>
      <c r="W2791" s="7">
        <f t="shared" si="811"/>
        <v>1773</v>
      </c>
      <c r="X2791" s="7">
        <f t="shared" si="799"/>
        <v>4257</v>
      </c>
      <c r="Y2791" s="7">
        <f t="shared" si="806"/>
        <v>28102</v>
      </c>
      <c r="Z2791" s="7" t="s">
        <v>222</v>
      </c>
      <c r="AA2791" s="7">
        <v>2021</v>
      </c>
      <c r="AB2791" s="7">
        <v>0</v>
      </c>
    </row>
    <row r="2792" spans="1:28" x14ac:dyDescent="0.25">
      <c r="A2792" s="7">
        <v>81</v>
      </c>
      <c r="B2792" s="7" t="s">
        <v>187</v>
      </c>
      <c r="C2792" s="7" t="s">
        <v>103</v>
      </c>
      <c r="D2792" s="8" t="s">
        <v>14</v>
      </c>
      <c r="E2792" s="7" t="s">
        <v>59</v>
      </c>
      <c r="F2792" s="7" t="s">
        <v>100</v>
      </c>
      <c r="G2792" s="7">
        <v>30000</v>
      </c>
      <c r="H2792" s="7">
        <f t="shared" si="807"/>
        <v>28227</v>
      </c>
      <c r="I2792" s="7">
        <f t="shared" si="800"/>
        <v>861</v>
      </c>
      <c r="J2792" s="7">
        <f t="shared" si="801"/>
        <v>2130</v>
      </c>
      <c r="K2792" s="7">
        <f t="shared" si="802"/>
        <v>330.00000000000006</v>
      </c>
      <c r="L2792" s="7">
        <f t="shared" si="803"/>
        <v>912</v>
      </c>
      <c r="M2792" s="7">
        <f t="shared" si="804"/>
        <v>2127</v>
      </c>
      <c r="N2792" s="7">
        <v>0</v>
      </c>
      <c r="O2792" s="7">
        <f t="shared" si="808"/>
        <v>6360</v>
      </c>
      <c r="P2792" s="7">
        <v>25</v>
      </c>
      <c r="Q2792" s="7">
        <v>0</v>
      </c>
      <c r="R2792" s="7">
        <v>0</v>
      </c>
      <c r="S2792" s="7">
        <v>0</v>
      </c>
      <c r="T2792" s="7">
        <v>100</v>
      </c>
      <c r="U2792" s="7">
        <f t="shared" si="805"/>
        <v>0</v>
      </c>
      <c r="V2792" s="7">
        <f t="shared" si="809"/>
        <v>125</v>
      </c>
      <c r="W2792" s="7">
        <f t="shared" si="811"/>
        <v>1773</v>
      </c>
      <c r="X2792" s="7">
        <f t="shared" si="799"/>
        <v>4257</v>
      </c>
      <c r="Y2792" s="7">
        <f t="shared" si="806"/>
        <v>28102</v>
      </c>
      <c r="Z2792" s="7" t="s">
        <v>222</v>
      </c>
      <c r="AA2792" s="7">
        <v>2021</v>
      </c>
      <c r="AB2792" s="7">
        <v>0</v>
      </c>
    </row>
    <row r="2793" spans="1:28" x14ac:dyDescent="0.25">
      <c r="A2793" s="7">
        <v>82</v>
      </c>
      <c r="B2793" s="7" t="s">
        <v>188</v>
      </c>
      <c r="C2793" s="7" t="s">
        <v>102</v>
      </c>
      <c r="D2793" s="7" t="s">
        <v>10</v>
      </c>
      <c r="E2793" s="7" t="s">
        <v>33</v>
      </c>
      <c r="F2793" s="7" t="s">
        <v>100</v>
      </c>
      <c r="G2793" s="7">
        <v>23100</v>
      </c>
      <c r="H2793" s="7">
        <f t="shared" si="807"/>
        <v>20384.669999999998</v>
      </c>
      <c r="I2793" s="7">
        <f t="shared" si="800"/>
        <v>662.97</v>
      </c>
      <c r="J2793" s="7">
        <f t="shared" si="801"/>
        <v>1640.1</v>
      </c>
      <c r="K2793" s="7">
        <f t="shared" si="802"/>
        <v>254.10000000000002</v>
      </c>
      <c r="L2793" s="7">
        <f t="shared" si="803"/>
        <v>702.24</v>
      </c>
      <c r="M2793" s="7">
        <f t="shared" si="804"/>
        <v>1637.7900000000002</v>
      </c>
      <c r="N2793" s="7">
        <v>1350.12</v>
      </c>
      <c r="O2793" s="7">
        <f t="shared" si="808"/>
        <v>6247.32</v>
      </c>
      <c r="P2793" s="7">
        <v>25</v>
      </c>
      <c r="Q2793" s="7">
        <v>600</v>
      </c>
      <c r="R2793" s="7">
        <v>0</v>
      </c>
      <c r="S2793" s="7">
        <v>0</v>
      </c>
      <c r="T2793" s="7">
        <v>100</v>
      </c>
      <c r="U2793" s="7">
        <f t="shared" si="805"/>
        <v>0</v>
      </c>
      <c r="V2793" s="7">
        <f t="shared" si="809"/>
        <v>725</v>
      </c>
      <c r="W2793" s="7">
        <f t="shared" si="811"/>
        <v>2715.33</v>
      </c>
      <c r="X2793" s="7">
        <f t="shared" si="799"/>
        <v>3277.8900000000003</v>
      </c>
      <c r="Y2793" s="7">
        <f t="shared" si="806"/>
        <v>19659.669999999998</v>
      </c>
      <c r="Z2793" s="7" t="s">
        <v>222</v>
      </c>
      <c r="AA2793" s="7">
        <v>2021</v>
      </c>
      <c r="AB2793" s="7">
        <v>0</v>
      </c>
    </row>
    <row r="2794" spans="1:28" x14ac:dyDescent="0.25">
      <c r="A2794" s="7">
        <v>83</v>
      </c>
      <c r="B2794" s="7" t="s">
        <v>190</v>
      </c>
      <c r="C2794" s="7" t="s">
        <v>102</v>
      </c>
      <c r="D2794" s="8" t="s">
        <v>14</v>
      </c>
      <c r="E2794" s="7" t="s">
        <v>38</v>
      </c>
      <c r="F2794" s="7" t="s">
        <v>100</v>
      </c>
      <c r="G2794" s="7">
        <v>31000</v>
      </c>
      <c r="H2794" s="7">
        <f t="shared" si="807"/>
        <v>29167.9</v>
      </c>
      <c r="I2794" s="7">
        <f t="shared" si="800"/>
        <v>889.7</v>
      </c>
      <c r="J2794" s="7">
        <f t="shared" si="801"/>
        <v>2201</v>
      </c>
      <c r="K2794" s="7">
        <f t="shared" si="802"/>
        <v>341.00000000000006</v>
      </c>
      <c r="L2794" s="7">
        <f t="shared" si="803"/>
        <v>942.4</v>
      </c>
      <c r="M2794" s="7">
        <f t="shared" si="804"/>
        <v>2197.9</v>
      </c>
      <c r="N2794" s="7">
        <v>0</v>
      </c>
      <c r="O2794" s="7">
        <f t="shared" si="808"/>
        <v>6572</v>
      </c>
      <c r="P2794" s="7">
        <v>25</v>
      </c>
      <c r="Q2794" s="7">
        <v>500</v>
      </c>
      <c r="R2794" s="7">
        <v>0</v>
      </c>
      <c r="S2794" s="7">
        <v>0</v>
      </c>
      <c r="T2794" s="7">
        <v>100</v>
      </c>
      <c r="U2794" s="7">
        <f t="shared" si="805"/>
        <v>0</v>
      </c>
      <c r="V2794" s="7">
        <f t="shared" si="809"/>
        <v>625</v>
      </c>
      <c r="W2794" s="7">
        <f t="shared" si="811"/>
        <v>1832.1</v>
      </c>
      <c r="X2794" s="7">
        <f t="shared" si="799"/>
        <v>4398.8999999999996</v>
      </c>
      <c r="Y2794" s="7">
        <f t="shared" si="806"/>
        <v>28542.9</v>
      </c>
      <c r="Z2794" s="7" t="s">
        <v>222</v>
      </c>
      <c r="AA2794" s="7">
        <v>2021</v>
      </c>
      <c r="AB2794" s="7">
        <v>0</v>
      </c>
    </row>
    <row r="2795" spans="1:28" x14ac:dyDescent="0.25">
      <c r="A2795" s="7">
        <v>84</v>
      </c>
      <c r="B2795" s="7" t="s">
        <v>191</v>
      </c>
      <c r="C2795" s="7" t="s">
        <v>103</v>
      </c>
      <c r="D2795" s="7" t="s">
        <v>94</v>
      </c>
      <c r="E2795" s="7" t="s">
        <v>51</v>
      </c>
      <c r="F2795" s="7" t="s">
        <v>100</v>
      </c>
      <c r="G2795" s="7">
        <v>45000</v>
      </c>
      <c r="H2795" s="7">
        <f t="shared" si="807"/>
        <v>42340.5</v>
      </c>
      <c r="I2795" s="7">
        <f t="shared" si="800"/>
        <v>1291.5</v>
      </c>
      <c r="J2795" s="7">
        <f t="shared" si="801"/>
        <v>3194.9999999999995</v>
      </c>
      <c r="K2795" s="7">
        <f t="shared" si="802"/>
        <v>495.00000000000006</v>
      </c>
      <c r="L2795" s="7">
        <f t="shared" si="803"/>
        <v>1368</v>
      </c>
      <c r="M2795" s="7">
        <f t="shared" si="804"/>
        <v>3190.5</v>
      </c>
      <c r="N2795" s="7">
        <v>0</v>
      </c>
      <c r="O2795" s="7">
        <f t="shared" si="808"/>
        <v>9540</v>
      </c>
      <c r="P2795" s="7">
        <v>25</v>
      </c>
      <c r="Q2795" s="7">
        <v>0</v>
      </c>
      <c r="R2795" s="7">
        <v>1100.06</v>
      </c>
      <c r="S2795" s="7">
        <v>0</v>
      </c>
      <c r="T2795" s="7">
        <v>100</v>
      </c>
      <c r="U2795" s="7">
        <f t="shared" si="805"/>
        <v>1148.3248749999998</v>
      </c>
      <c r="V2795" s="7">
        <f t="shared" si="809"/>
        <v>2373.3848749999997</v>
      </c>
      <c r="W2795" s="7">
        <f t="shared" si="811"/>
        <v>2659.5</v>
      </c>
      <c r="X2795" s="7">
        <f t="shared" si="799"/>
        <v>6385.5</v>
      </c>
      <c r="Y2795" s="7">
        <f t="shared" si="806"/>
        <v>39967.115124999997</v>
      </c>
      <c r="Z2795" s="7" t="s">
        <v>222</v>
      </c>
      <c r="AA2795" s="7">
        <v>2021</v>
      </c>
      <c r="AB2795" s="7">
        <v>0</v>
      </c>
    </row>
    <row r="2796" spans="1:28" x14ac:dyDescent="0.25">
      <c r="A2796" s="7">
        <v>85</v>
      </c>
      <c r="B2796" s="7" t="s">
        <v>192</v>
      </c>
      <c r="C2796" s="7" t="s">
        <v>103</v>
      </c>
      <c r="D2796" s="8" t="s">
        <v>7</v>
      </c>
      <c r="E2796" s="7" t="s">
        <v>54</v>
      </c>
      <c r="F2796" s="7" t="s">
        <v>100</v>
      </c>
      <c r="G2796" s="7">
        <v>18000</v>
      </c>
      <c r="H2796" s="7">
        <f t="shared" si="807"/>
        <v>16936.2</v>
      </c>
      <c r="I2796" s="7">
        <f t="shared" si="800"/>
        <v>516.6</v>
      </c>
      <c r="J2796" s="7">
        <f t="shared" si="801"/>
        <v>1277.9999999999998</v>
      </c>
      <c r="K2796" s="7">
        <f t="shared" si="802"/>
        <v>198.00000000000003</v>
      </c>
      <c r="L2796" s="7">
        <f t="shared" si="803"/>
        <v>547.20000000000005</v>
      </c>
      <c r="M2796" s="7">
        <f t="shared" si="804"/>
        <v>1276.2</v>
      </c>
      <c r="N2796" s="7">
        <v>0</v>
      </c>
      <c r="O2796" s="7">
        <f t="shared" si="808"/>
        <v>3816</v>
      </c>
      <c r="P2796" s="7">
        <v>25</v>
      </c>
      <c r="Q2796" s="7">
        <v>500</v>
      </c>
      <c r="R2796" s="7">
        <v>0</v>
      </c>
      <c r="S2796" s="7">
        <v>0</v>
      </c>
      <c r="T2796" s="7">
        <v>100</v>
      </c>
      <c r="U2796" s="7">
        <f t="shared" si="805"/>
        <v>0</v>
      </c>
      <c r="V2796" s="7">
        <f t="shared" si="809"/>
        <v>625</v>
      </c>
      <c r="W2796" s="7">
        <f t="shared" si="811"/>
        <v>1063.8000000000002</v>
      </c>
      <c r="X2796" s="7">
        <f t="shared" si="799"/>
        <v>2554.1999999999998</v>
      </c>
      <c r="Y2796" s="7">
        <f t="shared" si="806"/>
        <v>16311.2</v>
      </c>
      <c r="Z2796" s="7" t="s">
        <v>222</v>
      </c>
      <c r="AA2796" s="7">
        <v>2021</v>
      </c>
      <c r="AB2796" s="7">
        <v>0</v>
      </c>
    </row>
    <row r="2797" spans="1:28" x14ac:dyDescent="0.25">
      <c r="A2797" s="7">
        <v>86</v>
      </c>
      <c r="B2797" s="7" t="s">
        <v>193</v>
      </c>
      <c r="C2797" s="7" t="s">
        <v>103</v>
      </c>
      <c r="D2797" s="7" t="s">
        <v>9</v>
      </c>
      <c r="E2797" s="7" t="s">
        <v>54</v>
      </c>
      <c r="F2797" s="7" t="s">
        <v>100</v>
      </c>
      <c r="G2797" s="7">
        <v>28000</v>
      </c>
      <c r="H2797" s="7">
        <f t="shared" si="807"/>
        <v>24995.08</v>
      </c>
      <c r="I2797" s="7">
        <f t="shared" si="800"/>
        <v>803.6</v>
      </c>
      <c r="J2797" s="7">
        <f t="shared" si="801"/>
        <v>1987.9999999999998</v>
      </c>
      <c r="K2797" s="7">
        <f t="shared" si="802"/>
        <v>308.00000000000006</v>
      </c>
      <c r="L2797" s="7">
        <f t="shared" si="803"/>
        <v>851.2</v>
      </c>
      <c r="M2797" s="7">
        <f t="shared" si="804"/>
        <v>1985.2</v>
      </c>
      <c r="N2797" s="7">
        <v>1350.12</v>
      </c>
      <c r="O2797" s="7">
        <f t="shared" si="808"/>
        <v>7286.12</v>
      </c>
      <c r="P2797" s="7">
        <v>25</v>
      </c>
      <c r="Q2797" s="7">
        <v>200</v>
      </c>
      <c r="R2797" s="7">
        <v>0</v>
      </c>
      <c r="S2797" s="7">
        <v>0</v>
      </c>
      <c r="T2797" s="7">
        <v>100</v>
      </c>
      <c r="U2797" s="7">
        <f t="shared" si="805"/>
        <v>0</v>
      </c>
      <c r="V2797" s="7">
        <f t="shared" si="809"/>
        <v>325</v>
      </c>
      <c r="W2797" s="7">
        <f t="shared" si="811"/>
        <v>3004.92</v>
      </c>
      <c r="X2797" s="7">
        <f t="shared" si="799"/>
        <v>3973.2</v>
      </c>
      <c r="Y2797" s="7">
        <f t="shared" si="806"/>
        <v>24670.080000000002</v>
      </c>
      <c r="Z2797" s="7" t="s">
        <v>222</v>
      </c>
      <c r="AA2797" s="7">
        <v>2021</v>
      </c>
      <c r="AB2797" s="7">
        <v>0</v>
      </c>
    </row>
    <row r="2798" spans="1:28" x14ac:dyDescent="0.25">
      <c r="A2798" s="7">
        <v>87</v>
      </c>
      <c r="B2798" s="7" t="s">
        <v>194</v>
      </c>
      <c r="C2798" s="7" t="s">
        <v>103</v>
      </c>
      <c r="D2798" s="7" t="s">
        <v>22</v>
      </c>
      <c r="E2798" s="7" t="s">
        <v>54</v>
      </c>
      <c r="F2798" s="7" t="s">
        <v>100</v>
      </c>
      <c r="G2798" s="7">
        <v>20000</v>
      </c>
      <c r="H2798" s="7">
        <f t="shared" si="807"/>
        <v>18818</v>
      </c>
      <c r="I2798" s="7">
        <f t="shared" si="800"/>
        <v>574</v>
      </c>
      <c r="J2798" s="7">
        <f t="shared" si="801"/>
        <v>1419.9999999999998</v>
      </c>
      <c r="K2798" s="7">
        <f t="shared" si="802"/>
        <v>220.00000000000003</v>
      </c>
      <c r="L2798" s="7">
        <f t="shared" si="803"/>
        <v>608</v>
      </c>
      <c r="M2798" s="7">
        <f t="shared" si="804"/>
        <v>1418</v>
      </c>
      <c r="N2798" s="7">
        <v>0</v>
      </c>
      <c r="O2798" s="7">
        <f t="shared" si="808"/>
        <v>4240</v>
      </c>
      <c r="P2798" s="7">
        <v>25</v>
      </c>
      <c r="Q2798" s="7">
        <v>0</v>
      </c>
      <c r="R2798" s="7">
        <v>0</v>
      </c>
      <c r="S2798" s="7">
        <v>0</v>
      </c>
      <c r="T2798" s="7">
        <v>100</v>
      </c>
      <c r="U2798" s="7">
        <f t="shared" si="805"/>
        <v>0</v>
      </c>
      <c r="V2798" s="7">
        <f t="shared" si="809"/>
        <v>125</v>
      </c>
      <c r="W2798" s="7">
        <f t="shared" si="811"/>
        <v>1182</v>
      </c>
      <c r="X2798" s="7">
        <f t="shared" si="799"/>
        <v>2838</v>
      </c>
      <c r="Y2798" s="7">
        <f t="shared" si="806"/>
        <v>18693</v>
      </c>
      <c r="Z2798" s="7" t="s">
        <v>222</v>
      </c>
      <c r="AA2798" s="7">
        <v>2021</v>
      </c>
      <c r="AB2798" s="7">
        <v>0</v>
      </c>
    </row>
    <row r="2799" spans="1:28" x14ac:dyDescent="0.25">
      <c r="A2799" s="7">
        <v>88</v>
      </c>
      <c r="B2799" s="7" t="s">
        <v>195</v>
      </c>
      <c r="C2799" s="7" t="s">
        <v>103</v>
      </c>
      <c r="D2799" s="7" t="s">
        <v>7</v>
      </c>
      <c r="E2799" s="7" t="s">
        <v>54</v>
      </c>
      <c r="F2799" s="7" t="s">
        <v>99</v>
      </c>
      <c r="G2799" s="7">
        <v>45000</v>
      </c>
      <c r="H2799" s="7">
        <f t="shared" si="807"/>
        <v>42340.5</v>
      </c>
      <c r="I2799" s="7">
        <f t="shared" si="800"/>
        <v>1291.5</v>
      </c>
      <c r="J2799" s="7">
        <f t="shared" si="801"/>
        <v>3194.9999999999995</v>
      </c>
      <c r="K2799" s="7">
        <f t="shared" si="802"/>
        <v>495.00000000000006</v>
      </c>
      <c r="L2799" s="7">
        <f t="shared" si="803"/>
        <v>1368</v>
      </c>
      <c r="M2799" s="7">
        <f t="shared" si="804"/>
        <v>3190.5</v>
      </c>
      <c r="N2799" s="7">
        <v>0</v>
      </c>
      <c r="O2799" s="7">
        <f t="shared" si="808"/>
        <v>9540</v>
      </c>
      <c r="P2799" s="7">
        <v>25</v>
      </c>
      <c r="Q2799" s="7">
        <v>0</v>
      </c>
      <c r="R2799" s="7">
        <v>0</v>
      </c>
      <c r="S2799" s="7">
        <v>0</v>
      </c>
      <c r="T2799" s="7">
        <v>100</v>
      </c>
      <c r="U2799" s="7">
        <f t="shared" si="805"/>
        <v>1148.3248749999998</v>
      </c>
      <c r="V2799" s="7">
        <f t="shared" si="809"/>
        <v>1273.3248749999998</v>
      </c>
      <c r="W2799" s="7">
        <f t="shared" si="811"/>
        <v>2659.5</v>
      </c>
      <c r="X2799" s="7">
        <f t="shared" si="799"/>
        <v>6385.5</v>
      </c>
      <c r="Y2799" s="7">
        <f t="shared" si="806"/>
        <v>41067.175125000002</v>
      </c>
      <c r="Z2799" s="7" t="s">
        <v>222</v>
      </c>
      <c r="AA2799" s="7">
        <v>2021</v>
      </c>
      <c r="AB2799" s="7">
        <v>0</v>
      </c>
    </row>
    <row r="2800" spans="1:28" x14ac:dyDescent="0.25">
      <c r="A2800" s="7">
        <v>89</v>
      </c>
      <c r="B2800" s="7" t="s">
        <v>196</v>
      </c>
      <c r="C2800" s="7" t="s">
        <v>103</v>
      </c>
      <c r="D2800" s="7" t="s">
        <v>22</v>
      </c>
      <c r="E2800" s="7" t="s">
        <v>54</v>
      </c>
      <c r="F2800" s="7" t="s">
        <v>100</v>
      </c>
      <c r="G2800" s="7">
        <v>20000</v>
      </c>
      <c r="H2800" s="7">
        <f t="shared" si="807"/>
        <v>18818</v>
      </c>
      <c r="I2800" s="7">
        <f t="shared" si="800"/>
        <v>574</v>
      </c>
      <c r="J2800" s="7">
        <f t="shared" si="801"/>
        <v>1419.9999999999998</v>
      </c>
      <c r="K2800" s="7">
        <f t="shared" si="802"/>
        <v>220.00000000000003</v>
      </c>
      <c r="L2800" s="7">
        <f t="shared" si="803"/>
        <v>608</v>
      </c>
      <c r="M2800" s="7">
        <f t="shared" si="804"/>
        <v>1418</v>
      </c>
      <c r="N2800" s="7">
        <v>0</v>
      </c>
      <c r="O2800" s="7">
        <f t="shared" si="808"/>
        <v>4240</v>
      </c>
      <c r="P2800" s="7">
        <v>25</v>
      </c>
      <c r="Q2800" s="7">
        <v>0</v>
      </c>
      <c r="R2800" s="7">
        <v>0</v>
      </c>
      <c r="S2800" s="7">
        <v>0</v>
      </c>
      <c r="T2800" s="7">
        <v>100</v>
      </c>
      <c r="U2800" s="7">
        <f t="shared" si="805"/>
        <v>0</v>
      </c>
      <c r="V2800" s="7">
        <f t="shared" si="809"/>
        <v>125</v>
      </c>
      <c r="W2800" s="7">
        <f t="shared" si="811"/>
        <v>1182</v>
      </c>
      <c r="X2800" s="7">
        <f t="shared" si="799"/>
        <v>2838</v>
      </c>
      <c r="Y2800" s="7">
        <f t="shared" si="806"/>
        <v>18693</v>
      </c>
      <c r="Z2800" s="7" t="s">
        <v>222</v>
      </c>
      <c r="AA2800" s="7">
        <v>2021</v>
      </c>
      <c r="AB2800" s="7">
        <v>0</v>
      </c>
    </row>
    <row r="2801" spans="1:28" x14ac:dyDescent="0.25">
      <c r="A2801" s="7">
        <v>90</v>
      </c>
      <c r="B2801" s="7" t="s">
        <v>197</v>
      </c>
      <c r="C2801" s="7" t="s">
        <v>103</v>
      </c>
      <c r="D2801" s="7" t="s">
        <v>94</v>
      </c>
      <c r="E2801" s="8" t="s">
        <v>54</v>
      </c>
      <c r="F2801" s="7" t="s">
        <v>100</v>
      </c>
      <c r="G2801" s="7">
        <v>20000</v>
      </c>
      <c r="H2801" s="7">
        <f t="shared" si="807"/>
        <v>18818</v>
      </c>
      <c r="I2801" s="7">
        <f t="shared" si="800"/>
        <v>574</v>
      </c>
      <c r="J2801" s="7">
        <f t="shared" si="801"/>
        <v>1419.9999999999998</v>
      </c>
      <c r="K2801" s="7">
        <f t="shared" si="802"/>
        <v>220.00000000000003</v>
      </c>
      <c r="L2801" s="7">
        <f t="shared" si="803"/>
        <v>608</v>
      </c>
      <c r="M2801" s="7">
        <f t="shared" si="804"/>
        <v>1418</v>
      </c>
      <c r="N2801" s="7">
        <v>0</v>
      </c>
      <c r="O2801" s="7">
        <f t="shared" si="808"/>
        <v>4240</v>
      </c>
      <c r="P2801" s="7">
        <v>25</v>
      </c>
      <c r="Q2801" s="7">
        <v>0</v>
      </c>
      <c r="R2801" s="7">
        <v>0</v>
      </c>
      <c r="S2801" s="7">
        <v>0</v>
      </c>
      <c r="T2801" s="7">
        <v>100</v>
      </c>
      <c r="U2801" s="7">
        <f t="shared" si="805"/>
        <v>0</v>
      </c>
      <c r="V2801" s="7">
        <f t="shared" si="809"/>
        <v>125</v>
      </c>
      <c r="W2801" s="7">
        <v>1182</v>
      </c>
      <c r="X2801" s="7">
        <f t="shared" ref="X2801:X2812" si="812">+J2801+M2801</f>
        <v>2838</v>
      </c>
      <c r="Y2801" s="7">
        <f t="shared" si="806"/>
        <v>18693</v>
      </c>
      <c r="Z2801" s="7" t="s">
        <v>222</v>
      </c>
      <c r="AA2801" s="7">
        <v>2021</v>
      </c>
      <c r="AB2801" s="7">
        <v>0</v>
      </c>
    </row>
    <row r="2802" spans="1:28" x14ac:dyDescent="0.25">
      <c r="A2802" s="7">
        <v>91</v>
      </c>
      <c r="B2802" s="7" t="s">
        <v>198</v>
      </c>
      <c r="C2802" s="7" t="s">
        <v>103</v>
      </c>
      <c r="D2802" s="7" t="s">
        <v>22</v>
      </c>
      <c r="E2802" s="7" t="s">
        <v>54</v>
      </c>
      <c r="F2802" s="7" t="s">
        <v>100</v>
      </c>
      <c r="G2802" s="7">
        <v>28000</v>
      </c>
      <c r="H2802" s="7">
        <f t="shared" si="807"/>
        <v>26345.200000000001</v>
      </c>
      <c r="I2802" s="7">
        <f t="shared" ref="I2802:I2812" si="813">IF(G2802&lt;=312000,G2802*2.87%,8954.4)</f>
        <v>803.6</v>
      </c>
      <c r="J2802" s="7">
        <f t="shared" ref="J2802:J2812" si="814">IF(G2802&lt;=312000,G2802*7.1%,22152)</f>
        <v>1987.9999999999998</v>
      </c>
      <c r="K2802" s="7">
        <f t="shared" ref="K2802:K2812" si="815">IF(G2802&lt;=62400,G2802*1.1%,686.4)</f>
        <v>308.00000000000006</v>
      </c>
      <c r="L2802" s="7">
        <f t="shared" ref="L2802:L2812" si="816">IF(G2802&lt;=156000,G2802*3.04%,4742.4)</f>
        <v>851.2</v>
      </c>
      <c r="M2802" s="7">
        <f t="shared" ref="M2802:M2812" si="817">IF(G2802&lt;=156000,G2802*7.09%,11060.4)</f>
        <v>1985.2</v>
      </c>
      <c r="N2802" s="7">
        <v>0</v>
      </c>
      <c r="O2802" s="7">
        <f t="shared" si="808"/>
        <v>5936</v>
      </c>
      <c r="P2802" s="7">
        <v>25</v>
      </c>
      <c r="Q2802" s="7">
        <v>0</v>
      </c>
      <c r="R2802" s="7">
        <v>0</v>
      </c>
      <c r="S2802" s="7">
        <v>0</v>
      </c>
      <c r="T2802" s="7">
        <v>100</v>
      </c>
      <c r="U2802" s="7">
        <f t="shared" ref="U2802:U2812" si="818">IF((H2802*12)&gt;867123.01,(79776+(((H2802*12)-867123.01)*0.25))/12,IF((H2802*12)&gt;624329.01,(31216+(((H2802*12)-624329.01)*0.2))/12,IF((H2802*12)&gt;416220.01,(((H2802*12)-416220.01)*0.15)/12,0)))</f>
        <v>0</v>
      </c>
      <c r="V2802" s="7">
        <f t="shared" si="809"/>
        <v>125</v>
      </c>
      <c r="W2802" s="7">
        <f t="shared" ref="W2802:W2812" si="819">+I2802+L2802+N2802</f>
        <v>1654.8000000000002</v>
      </c>
      <c r="X2802" s="7">
        <f t="shared" si="812"/>
        <v>3973.2</v>
      </c>
      <c r="Y2802" s="7">
        <f t="shared" ref="Y2802:Y2812" si="820">+G2802-(V2802+W2802)</f>
        <v>26220.2</v>
      </c>
      <c r="Z2802" s="7" t="s">
        <v>222</v>
      </c>
      <c r="AA2802" s="7">
        <v>2021</v>
      </c>
      <c r="AB2802" s="7">
        <v>0</v>
      </c>
    </row>
    <row r="2803" spans="1:28" x14ac:dyDescent="0.25">
      <c r="A2803" s="7">
        <v>92</v>
      </c>
      <c r="B2803" s="7" t="s">
        <v>199</v>
      </c>
      <c r="C2803" s="7" t="s">
        <v>103</v>
      </c>
      <c r="D2803" s="7" t="s">
        <v>10</v>
      </c>
      <c r="E2803" s="7" t="s">
        <v>54</v>
      </c>
      <c r="F2803" s="7" t="s">
        <v>100</v>
      </c>
      <c r="G2803" s="7">
        <v>25000</v>
      </c>
      <c r="H2803" s="7">
        <f t="shared" si="807"/>
        <v>23522.5</v>
      </c>
      <c r="I2803" s="7">
        <f t="shared" si="813"/>
        <v>717.5</v>
      </c>
      <c r="J2803" s="7">
        <f t="shared" si="814"/>
        <v>1774.9999999999998</v>
      </c>
      <c r="K2803" s="7">
        <f t="shared" si="815"/>
        <v>275</v>
      </c>
      <c r="L2803" s="7">
        <f t="shared" si="816"/>
        <v>760</v>
      </c>
      <c r="M2803" s="7">
        <f t="shared" si="817"/>
        <v>1772.5000000000002</v>
      </c>
      <c r="N2803" s="7">
        <v>0</v>
      </c>
      <c r="O2803" s="7">
        <f t="shared" si="808"/>
        <v>5300</v>
      </c>
      <c r="P2803" s="7">
        <v>25</v>
      </c>
      <c r="Q2803" s="7">
        <v>0</v>
      </c>
      <c r="R2803" s="7">
        <v>0</v>
      </c>
      <c r="S2803" s="7">
        <v>0</v>
      </c>
      <c r="T2803" s="7">
        <v>100</v>
      </c>
      <c r="U2803" s="7">
        <f t="shared" si="818"/>
        <v>0</v>
      </c>
      <c r="V2803" s="7">
        <f t="shared" si="809"/>
        <v>125</v>
      </c>
      <c r="W2803" s="7">
        <f t="shared" si="819"/>
        <v>1477.5</v>
      </c>
      <c r="X2803" s="7">
        <f t="shared" si="812"/>
        <v>3547.5</v>
      </c>
      <c r="Y2803" s="7">
        <f t="shared" si="820"/>
        <v>23397.5</v>
      </c>
      <c r="Z2803" s="7" t="s">
        <v>222</v>
      </c>
      <c r="AA2803" s="7">
        <v>2021</v>
      </c>
      <c r="AB2803" s="7">
        <v>0</v>
      </c>
    </row>
    <row r="2804" spans="1:28" x14ac:dyDescent="0.25">
      <c r="A2804" s="7">
        <v>93</v>
      </c>
      <c r="B2804" s="7" t="s">
        <v>200</v>
      </c>
      <c r="C2804" s="7" t="s">
        <v>103</v>
      </c>
      <c r="D2804" s="7" t="s">
        <v>19</v>
      </c>
      <c r="E2804" s="7" t="s">
        <v>60</v>
      </c>
      <c r="F2804" s="7" t="s">
        <v>100</v>
      </c>
      <c r="G2804" s="7">
        <v>28000</v>
      </c>
      <c r="H2804" s="7">
        <f t="shared" si="807"/>
        <v>26345.200000000001</v>
      </c>
      <c r="I2804" s="7">
        <f t="shared" si="813"/>
        <v>803.6</v>
      </c>
      <c r="J2804" s="7">
        <f t="shared" si="814"/>
        <v>1987.9999999999998</v>
      </c>
      <c r="K2804" s="7">
        <f t="shared" si="815"/>
        <v>308.00000000000006</v>
      </c>
      <c r="L2804" s="7">
        <f t="shared" si="816"/>
        <v>851.2</v>
      </c>
      <c r="M2804" s="7">
        <f t="shared" si="817"/>
        <v>1985.2</v>
      </c>
      <c r="N2804" s="7">
        <v>0</v>
      </c>
      <c r="O2804" s="7">
        <f t="shared" si="808"/>
        <v>5936</v>
      </c>
      <c r="P2804" s="7">
        <v>25</v>
      </c>
      <c r="Q2804" s="7">
        <v>6191.35</v>
      </c>
      <c r="R2804" s="7">
        <v>0</v>
      </c>
      <c r="S2804" s="7">
        <v>0</v>
      </c>
      <c r="T2804" s="7">
        <v>100</v>
      </c>
      <c r="U2804" s="7">
        <f t="shared" si="818"/>
        <v>0</v>
      </c>
      <c r="V2804" s="7">
        <f t="shared" si="809"/>
        <v>6316.35</v>
      </c>
      <c r="W2804" s="7">
        <f t="shared" si="819"/>
        <v>1654.8000000000002</v>
      </c>
      <c r="X2804" s="7">
        <f t="shared" si="812"/>
        <v>3973.2</v>
      </c>
      <c r="Y2804" s="7">
        <f t="shared" si="820"/>
        <v>20028.849999999999</v>
      </c>
      <c r="Z2804" s="7" t="s">
        <v>222</v>
      </c>
      <c r="AA2804" s="7">
        <v>2021</v>
      </c>
      <c r="AB2804" s="7">
        <v>0</v>
      </c>
    </row>
    <row r="2805" spans="1:28" x14ac:dyDescent="0.25">
      <c r="A2805" s="7">
        <v>94</v>
      </c>
      <c r="B2805" s="7" t="s">
        <v>201</v>
      </c>
      <c r="C2805" s="7" t="s">
        <v>102</v>
      </c>
      <c r="D2805" s="7" t="s">
        <v>22</v>
      </c>
      <c r="E2805" s="7" t="s">
        <v>37</v>
      </c>
      <c r="F2805" s="7" t="s">
        <v>100</v>
      </c>
      <c r="G2805" s="7">
        <v>19000</v>
      </c>
      <c r="H2805" s="7">
        <f t="shared" si="807"/>
        <v>17877.099999999999</v>
      </c>
      <c r="I2805" s="7">
        <f t="shared" si="813"/>
        <v>545.29999999999995</v>
      </c>
      <c r="J2805" s="7">
        <f t="shared" si="814"/>
        <v>1348.9999999999998</v>
      </c>
      <c r="K2805" s="7">
        <f t="shared" si="815"/>
        <v>209.00000000000003</v>
      </c>
      <c r="L2805" s="7">
        <f t="shared" si="816"/>
        <v>577.6</v>
      </c>
      <c r="M2805" s="7">
        <f t="shared" si="817"/>
        <v>1347.1000000000001</v>
      </c>
      <c r="N2805" s="7">
        <v>0</v>
      </c>
      <c r="O2805" s="7">
        <f t="shared" si="808"/>
        <v>4028</v>
      </c>
      <c r="P2805" s="7">
        <v>25</v>
      </c>
      <c r="Q2805" s="7">
        <v>2497.7199999999998</v>
      </c>
      <c r="R2805" s="7">
        <v>0</v>
      </c>
      <c r="S2805" s="7">
        <v>0</v>
      </c>
      <c r="T2805" s="7">
        <v>100</v>
      </c>
      <c r="U2805" s="7">
        <f t="shared" si="818"/>
        <v>0</v>
      </c>
      <c r="V2805" s="7">
        <f t="shared" si="809"/>
        <v>2622.72</v>
      </c>
      <c r="W2805" s="7">
        <f t="shared" si="819"/>
        <v>1122.9000000000001</v>
      </c>
      <c r="X2805" s="7">
        <f t="shared" si="812"/>
        <v>2696.1</v>
      </c>
      <c r="Y2805" s="7">
        <f t="shared" si="820"/>
        <v>15254.380000000001</v>
      </c>
      <c r="Z2805" s="7" t="s">
        <v>222</v>
      </c>
      <c r="AA2805" s="7">
        <v>2021</v>
      </c>
      <c r="AB2805" s="7">
        <v>0</v>
      </c>
    </row>
    <row r="2806" spans="1:28" x14ac:dyDescent="0.25">
      <c r="A2806" s="7">
        <v>95</v>
      </c>
      <c r="B2806" s="7" t="s">
        <v>202</v>
      </c>
      <c r="C2806" s="7" t="s">
        <v>102</v>
      </c>
      <c r="D2806" s="7" t="s">
        <v>22</v>
      </c>
      <c r="E2806" s="7" t="s">
        <v>37</v>
      </c>
      <c r="F2806" s="7" t="s">
        <v>100</v>
      </c>
      <c r="G2806" s="7">
        <v>19000</v>
      </c>
      <c r="H2806" s="7">
        <f t="shared" si="807"/>
        <v>17877.099999999999</v>
      </c>
      <c r="I2806" s="7">
        <f t="shared" si="813"/>
        <v>545.29999999999995</v>
      </c>
      <c r="J2806" s="7">
        <f t="shared" si="814"/>
        <v>1348.9999999999998</v>
      </c>
      <c r="K2806" s="7">
        <f t="shared" si="815"/>
        <v>209.00000000000003</v>
      </c>
      <c r="L2806" s="7">
        <f t="shared" si="816"/>
        <v>577.6</v>
      </c>
      <c r="M2806" s="7">
        <f t="shared" si="817"/>
        <v>1347.1000000000001</v>
      </c>
      <c r="N2806" s="7">
        <v>0</v>
      </c>
      <c r="O2806" s="7">
        <f t="shared" si="808"/>
        <v>4028</v>
      </c>
      <c r="P2806" s="7">
        <v>25</v>
      </c>
      <c r="Q2806" s="7">
        <v>500</v>
      </c>
      <c r="R2806" s="7">
        <v>0</v>
      </c>
      <c r="S2806" s="7">
        <v>0</v>
      </c>
      <c r="T2806" s="7">
        <v>100</v>
      </c>
      <c r="U2806" s="7">
        <f t="shared" si="818"/>
        <v>0</v>
      </c>
      <c r="V2806" s="7">
        <f t="shared" si="809"/>
        <v>625</v>
      </c>
      <c r="W2806" s="7">
        <f t="shared" si="819"/>
        <v>1122.9000000000001</v>
      </c>
      <c r="X2806" s="7">
        <f t="shared" si="812"/>
        <v>2696.1</v>
      </c>
      <c r="Y2806" s="7">
        <f t="shared" si="820"/>
        <v>17252.099999999999</v>
      </c>
      <c r="Z2806" s="7" t="s">
        <v>222</v>
      </c>
      <c r="AA2806" s="7">
        <v>2021</v>
      </c>
      <c r="AB2806" s="7">
        <v>0</v>
      </c>
    </row>
    <row r="2807" spans="1:28" x14ac:dyDescent="0.25">
      <c r="A2807" s="7">
        <v>96</v>
      </c>
      <c r="B2807" s="7" t="s">
        <v>203</v>
      </c>
      <c r="C2807" s="7" t="s">
        <v>102</v>
      </c>
      <c r="D2807" s="7" t="s">
        <v>6</v>
      </c>
      <c r="E2807" s="7" t="s">
        <v>37</v>
      </c>
      <c r="F2807" s="7" t="s">
        <v>100</v>
      </c>
      <c r="G2807" s="7">
        <v>10000</v>
      </c>
      <c r="H2807" s="7">
        <f t="shared" si="807"/>
        <v>9409</v>
      </c>
      <c r="I2807" s="7">
        <f t="shared" si="813"/>
        <v>287</v>
      </c>
      <c r="J2807" s="7">
        <f t="shared" si="814"/>
        <v>709.99999999999989</v>
      </c>
      <c r="K2807" s="7">
        <f t="shared" si="815"/>
        <v>110.00000000000001</v>
      </c>
      <c r="L2807" s="7">
        <f t="shared" si="816"/>
        <v>304</v>
      </c>
      <c r="M2807" s="7">
        <f t="shared" si="817"/>
        <v>709</v>
      </c>
      <c r="N2807" s="7">
        <v>0</v>
      </c>
      <c r="O2807" s="7">
        <f t="shared" si="808"/>
        <v>2120</v>
      </c>
      <c r="P2807" s="7">
        <v>25</v>
      </c>
      <c r="Q2807" s="7">
        <v>500</v>
      </c>
      <c r="R2807" s="7">
        <v>0</v>
      </c>
      <c r="S2807" s="7">
        <v>0</v>
      </c>
      <c r="T2807" s="7">
        <v>100</v>
      </c>
      <c r="U2807" s="7">
        <f t="shared" si="818"/>
        <v>0</v>
      </c>
      <c r="V2807" s="7">
        <f t="shared" si="809"/>
        <v>625</v>
      </c>
      <c r="W2807" s="7">
        <f t="shared" si="819"/>
        <v>591</v>
      </c>
      <c r="X2807" s="7">
        <f t="shared" si="812"/>
        <v>1419</v>
      </c>
      <c r="Y2807" s="7">
        <f t="shared" si="820"/>
        <v>8784</v>
      </c>
      <c r="Z2807" s="7" t="s">
        <v>222</v>
      </c>
      <c r="AA2807" s="7">
        <v>2021</v>
      </c>
      <c r="AB2807" s="7">
        <v>0</v>
      </c>
    </row>
    <row r="2808" spans="1:28" x14ac:dyDescent="0.25">
      <c r="A2808" s="7">
        <v>97</v>
      </c>
      <c r="B2808" s="7" t="s">
        <v>204</v>
      </c>
      <c r="C2808" s="7" t="s">
        <v>102</v>
      </c>
      <c r="D2808" s="7" t="s">
        <v>6</v>
      </c>
      <c r="E2808" s="7" t="s">
        <v>37</v>
      </c>
      <c r="F2808" s="7" t="s">
        <v>100</v>
      </c>
      <c r="G2808" s="7">
        <v>10000</v>
      </c>
      <c r="H2808" s="7">
        <f t="shared" si="807"/>
        <v>9409</v>
      </c>
      <c r="I2808" s="7">
        <f t="shared" si="813"/>
        <v>287</v>
      </c>
      <c r="J2808" s="7">
        <f t="shared" si="814"/>
        <v>709.99999999999989</v>
      </c>
      <c r="K2808" s="7">
        <f t="shared" si="815"/>
        <v>110.00000000000001</v>
      </c>
      <c r="L2808" s="7">
        <f t="shared" si="816"/>
        <v>304</v>
      </c>
      <c r="M2808" s="7">
        <f t="shared" si="817"/>
        <v>709</v>
      </c>
      <c r="N2808" s="7">
        <v>0</v>
      </c>
      <c r="O2808" s="7">
        <f t="shared" si="808"/>
        <v>2120</v>
      </c>
      <c r="P2808" s="7">
        <v>25</v>
      </c>
      <c r="Q2808" s="7">
        <v>0</v>
      </c>
      <c r="R2808" s="7">
        <v>0</v>
      </c>
      <c r="S2808" s="7">
        <v>0</v>
      </c>
      <c r="T2808" s="7">
        <v>100</v>
      </c>
      <c r="U2808" s="7">
        <f t="shared" si="818"/>
        <v>0</v>
      </c>
      <c r="V2808" s="7">
        <f t="shared" si="809"/>
        <v>125</v>
      </c>
      <c r="W2808" s="7">
        <f t="shared" si="819"/>
        <v>591</v>
      </c>
      <c r="X2808" s="7">
        <f t="shared" si="812"/>
        <v>1419</v>
      </c>
      <c r="Y2808" s="7">
        <f t="shared" si="820"/>
        <v>9284</v>
      </c>
      <c r="Z2808" s="7" t="s">
        <v>222</v>
      </c>
      <c r="AA2808" s="7">
        <v>2021</v>
      </c>
      <c r="AB2808" s="7">
        <v>0</v>
      </c>
    </row>
    <row r="2809" spans="1:28" x14ac:dyDescent="0.25">
      <c r="A2809" s="7">
        <v>98</v>
      </c>
      <c r="B2809" s="7" t="s">
        <v>205</v>
      </c>
      <c r="C2809" s="7" t="s">
        <v>102</v>
      </c>
      <c r="D2809" s="7" t="s">
        <v>6</v>
      </c>
      <c r="E2809" s="7" t="s">
        <v>37</v>
      </c>
      <c r="F2809" s="7" t="s">
        <v>100</v>
      </c>
      <c r="G2809" s="7">
        <v>15000</v>
      </c>
      <c r="H2809" s="7">
        <f t="shared" si="807"/>
        <v>14113.5</v>
      </c>
      <c r="I2809" s="7">
        <f t="shared" si="813"/>
        <v>430.5</v>
      </c>
      <c r="J2809" s="7">
        <f t="shared" si="814"/>
        <v>1065</v>
      </c>
      <c r="K2809" s="7">
        <f t="shared" si="815"/>
        <v>165.00000000000003</v>
      </c>
      <c r="L2809" s="7">
        <f t="shared" si="816"/>
        <v>456</v>
      </c>
      <c r="M2809" s="7">
        <f t="shared" si="817"/>
        <v>1063.5</v>
      </c>
      <c r="N2809" s="7">
        <v>0</v>
      </c>
      <c r="O2809" s="7">
        <f t="shared" si="808"/>
        <v>3180</v>
      </c>
      <c r="P2809" s="7">
        <v>25</v>
      </c>
      <c r="Q2809" s="7">
        <v>2000</v>
      </c>
      <c r="R2809" s="7">
        <v>0</v>
      </c>
      <c r="S2809" s="7">
        <v>0</v>
      </c>
      <c r="T2809" s="7">
        <v>100</v>
      </c>
      <c r="U2809" s="7">
        <f t="shared" si="818"/>
        <v>0</v>
      </c>
      <c r="V2809" s="7">
        <f t="shared" si="809"/>
        <v>2125</v>
      </c>
      <c r="W2809" s="7">
        <f t="shared" si="819"/>
        <v>886.5</v>
      </c>
      <c r="X2809" s="7">
        <f t="shared" si="812"/>
        <v>2128.5</v>
      </c>
      <c r="Y2809" s="7">
        <f t="shared" si="820"/>
        <v>11988.5</v>
      </c>
      <c r="Z2809" s="7" t="s">
        <v>222</v>
      </c>
      <c r="AA2809" s="7">
        <v>2021</v>
      </c>
      <c r="AB2809" s="7">
        <v>0</v>
      </c>
    </row>
    <row r="2810" spans="1:28" x14ac:dyDescent="0.25">
      <c r="A2810" s="7">
        <v>99</v>
      </c>
      <c r="B2810" s="7" t="s">
        <v>206</v>
      </c>
      <c r="C2810" s="7" t="s">
        <v>103</v>
      </c>
      <c r="D2810" s="7" t="s">
        <v>22</v>
      </c>
      <c r="E2810" s="7" t="s">
        <v>57</v>
      </c>
      <c r="F2810" s="7" t="s">
        <v>100</v>
      </c>
      <c r="G2810" s="7">
        <v>21500</v>
      </c>
      <c r="H2810" s="7">
        <f t="shared" si="807"/>
        <v>20229.349999999999</v>
      </c>
      <c r="I2810" s="7">
        <f t="shared" si="813"/>
        <v>617.04999999999995</v>
      </c>
      <c r="J2810" s="7">
        <f t="shared" si="814"/>
        <v>1526.4999999999998</v>
      </c>
      <c r="K2810" s="7">
        <f t="shared" si="815"/>
        <v>236.50000000000003</v>
      </c>
      <c r="L2810" s="7">
        <f t="shared" si="816"/>
        <v>653.6</v>
      </c>
      <c r="M2810" s="7">
        <f t="shared" si="817"/>
        <v>1524.3500000000001</v>
      </c>
      <c r="N2810" s="7">
        <v>0</v>
      </c>
      <c r="O2810" s="7">
        <f t="shared" si="808"/>
        <v>4558</v>
      </c>
      <c r="P2810" s="7">
        <v>25</v>
      </c>
      <c r="Q2810" s="7">
        <v>7239.75</v>
      </c>
      <c r="R2810" s="7">
        <v>0</v>
      </c>
      <c r="S2810" s="7">
        <v>0</v>
      </c>
      <c r="T2810" s="7">
        <v>100</v>
      </c>
      <c r="U2810" s="7">
        <f t="shared" si="818"/>
        <v>0</v>
      </c>
      <c r="V2810" s="7">
        <f t="shared" si="809"/>
        <v>7364.75</v>
      </c>
      <c r="W2810" s="7">
        <f t="shared" si="819"/>
        <v>1270.6500000000001</v>
      </c>
      <c r="X2810" s="7">
        <f t="shared" si="812"/>
        <v>3050.85</v>
      </c>
      <c r="Y2810" s="7">
        <f t="shared" si="820"/>
        <v>12864.6</v>
      </c>
      <c r="Z2810" s="7" t="s">
        <v>222</v>
      </c>
      <c r="AA2810" s="7">
        <v>2021</v>
      </c>
      <c r="AB2810" s="7">
        <v>0</v>
      </c>
    </row>
    <row r="2811" spans="1:28" x14ac:dyDescent="0.25">
      <c r="A2811" s="7">
        <v>100</v>
      </c>
      <c r="B2811" s="7" t="s">
        <v>207</v>
      </c>
      <c r="C2811" s="7" t="s">
        <v>103</v>
      </c>
      <c r="D2811" s="7" t="s">
        <v>6</v>
      </c>
      <c r="E2811" s="7" t="s">
        <v>28</v>
      </c>
      <c r="F2811" s="7" t="s">
        <v>100</v>
      </c>
      <c r="G2811" s="7">
        <v>21500</v>
      </c>
      <c r="H2811" s="7">
        <f t="shared" si="807"/>
        <v>20229.349999999999</v>
      </c>
      <c r="I2811" s="7">
        <f t="shared" si="813"/>
        <v>617.04999999999995</v>
      </c>
      <c r="J2811" s="7">
        <f t="shared" si="814"/>
        <v>1526.4999999999998</v>
      </c>
      <c r="K2811" s="7">
        <f t="shared" si="815"/>
        <v>236.50000000000003</v>
      </c>
      <c r="L2811" s="7">
        <f t="shared" si="816"/>
        <v>653.6</v>
      </c>
      <c r="M2811" s="7">
        <f t="shared" si="817"/>
        <v>1524.3500000000001</v>
      </c>
      <c r="N2811" s="7">
        <v>0</v>
      </c>
      <c r="O2811" s="7">
        <f t="shared" si="808"/>
        <v>4558</v>
      </c>
      <c r="P2811" s="7">
        <v>25</v>
      </c>
      <c r="Q2811" s="7">
        <v>6277.33</v>
      </c>
      <c r="R2811" s="7">
        <v>0</v>
      </c>
      <c r="S2811" s="7">
        <v>0</v>
      </c>
      <c r="T2811" s="7">
        <v>100</v>
      </c>
      <c r="U2811" s="7">
        <f t="shared" si="818"/>
        <v>0</v>
      </c>
      <c r="V2811" s="7">
        <f t="shared" si="809"/>
        <v>6402.33</v>
      </c>
      <c r="W2811" s="7">
        <f t="shared" si="819"/>
        <v>1270.6500000000001</v>
      </c>
      <c r="X2811" s="7">
        <f t="shared" si="812"/>
        <v>3050.85</v>
      </c>
      <c r="Y2811" s="7">
        <f t="shared" si="820"/>
        <v>13827.02</v>
      </c>
      <c r="Z2811" s="7" t="s">
        <v>222</v>
      </c>
      <c r="AA2811" s="7">
        <v>2021</v>
      </c>
      <c r="AB2811" s="7">
        <v>0</v>
      </c>
    </row>
    <row r="2812" spans="1:28" x14ac:dyDescent="0.25">
      <c r="A2812" s="7">
        <v>101</v>
      </c>
      <c r="B2812" s="7" t="s">
        <v>208</v>
      </c>
      <c r="C2812" s="7" t="s">
        <v>103</v>
      </c>
      <c r="D2812" s="7" t="s">
        <v>22</v>
      </c>
      <c r="E2812" s="7" t="s">
        <v>41</v>
      </c>
      <c r="F2812" s="7" t="s">
        <v>100</v>
      </c>
      <c r="G2812" s="7">
        <v>24800</v>
      </c>
      <c r="H2812" s="7">
        <f t="shared" si="807"/>
        <v>23334.32</v>
      </c>
      <c r="I2812" s="7">
        <f t="shared" si="813"/>
        <v>711.76</v>
      </c>
      <c r="J2812" s="7">
        <f t="shared" si="814"/>
        <v>1760.8</v>
      </c>
      <c r="K2812" s="7">
        <f t="shared" si="815"/>
        <v>272.8</v>
      </c>
      <c r="L2812" s="7">
        <f t="shared" si="816"/>
        <v>753.92</v>
      </c>
      <c r="M2812" s="7">
        <f t="shared" si="817"/>
        <v>1758.3200000000002</v>
      </c>
      <c r="N2812" s="7">
        <v>0</v>
      </c>
      <c r="O2812" s="7">
        <f t="shared" si="808"/>
        <v>5257.6</v>
      </c>
      <c r="P2812" s="7">
        <v>25</v>
      </c>
      <c r="Q2812" s="7">
        <v>2636.3</v>
      </c>
      <c r="R2812" s="7">
        <v>0</v>
      </c>
      <c r="S2812" s="7">
        <v>0</v>
      </c>
      <c r="T2812" s="7">
        <v>100</v>
      </c>
      <c r="U2812" s="7">
        <f t="shared" si="818"/>
        <v>0</v>
      </c>
      <c r="V2812" s="7">
        <f t="shared" si="809"/>
        <v>2761.3</v>
      </c>
      <c r="W2812" s="7">
        <f t="shared" si="819"/>
        <v>1465.6799999999998</v>
      </c>
      <c r="X2812" s="7">
        <f t="shared" si="812"/>
        <v>3519.12</v>
      </c>
      <c r="Y2812" s="7">
        <f t="shared" si="820"/>
        <v>20573.02</v>
      </c>
      <c r="Z2812" s="7" t="s">
        <v>222</v>
      </c>
      <c r="AA2812" s="7">
        <v>2021</v>
      </c>
      <c r="AB2812" s="7">
        <v>0</v>
      </c>
    </row>
    <row r="2813" spans="1:28" x14ac:dyDescent="0.25">
      <c r="A2813" s="7">
        <v>1</v>
      </c>
      <c r="B2813" s="7" t="s">
        <v>229</v>
      </c>
      <c r="C2813" s="7" t="s">
        <v>102</v>
      </c>
      <c r="D2813" s="8" t="s">
        <v>4</v>
      </c>
      <c r="E2813" s="7" t="s">
        <v>24</v>
      </c>
      <c r="F2813" s="7" t="s">
        <v>84</v>
      </c>
      <c r="G2813" s="7">
        <v>45000</v>
      </c>
      <c r="H2813" s="7">
        <f>+G2813-(I2813+L2813+N2813)</f>
        <v>39640.26</v>
      </c>
      <c r="I2813" s="7">
        <f>IF(G2813&lt;=312000,G2813*2.87%,8954.4)</f>
        <v>1291.5</v>
      </c>
      <c r="J2813" s="7">
        <f>IF(G2813&lt;=312000,G2813*7.1%,22152)</f>
        <v>3194.9999999999995</v>
      </c>
      <c r="K2813" s="7">
        <f>IF(G2813&lt;=62400,G2813*1.1%,686.4)</f>
        <v>495.00000000000006</v>
      </c>
      <c r="L2813" s="7">
        <f>IF(G2813&lt;=156000,G2813*3.04%,4742.4)</f>
        <v>1368</v>
      </c>
      <c r="M2813" s="7">
        <f>IF(G2813&lt;=156000,G2813*7.09%,11060.4)</f>
        <v>3190.5</v>
      </c>
      <c r="N2813" s="7">
        <f>1350.12*2</f>
        <v>2700.24</v>
      </c>
      <c r="O2813" s="7">
        <f>+I2813+J2813+K2813+L2813+M2813+N2813</f>
        <v>12240.24</v>
      </c>
      <c r="P2813" s="7">
        <v>25</v>
      </c>
      <c r="Q2813" s="7">
        <v>7487.3</v>
      </c>
      <c r="R2813" s="7">
        <v>0</v>
      </c>
      <c r="S2813" s="7">
        <v>0</v>
      </c>
      <c r="T2813" s="7">
        <v>100</v>
      </c>
      <c r="U2813" s="7">
        <f>IF((H2813*12)&gt;867123.01,(79776+(((H2813*12)-867123.01)*0.25))/12,IF((H2813*12)&gt;624329.01,(31216+(((H2813*12)-624329.01)*0.2))/12,IF((H2813*12)&gt;416220.01,(((H2813*12)-416220.01)*0.15)/12,0)))</f>
        <v>743.28887499999973</v>
      </c>
      <c r="V2813" s="7">
        <f>P2813+Q2813+R2813+S2813+T2813+U2813</f>
        <v>8355.5888749999995</v>
      </c>
      <c r="W2813" s="7">
        <f>+I2813+L2813+N2813</f>
        <v>5359.74</v>
      </c>
      <c r="X2813" s="7">
        <f>+J2813++K2813+M2813</f>
        <v>6880.5</v>
      </c>
      <c r="Y2813" s="7">
        <f>+G2813-(V2813+W2813)</f>
        <v>31284.671125000001</v>
      </c>
      <c r="Z2813" s="7" t="s">
        <v>223</v>
      </c>
      <c r="AA2813" s="7">
        <v>2021</v>
      </c>
      <c r="AB2813" s="7">
        <v>0</v>
      </c>
    </row>
    <row r="2814" spans="1:28" x14ac:dyDescent="0.25">
      <c r="A2814" s="7">
        <v>2</v>
      </c>
      <c r="B2814" s="7" t="s">
        <v>230</v>
      </c>
      <c r="C2814" s="7" t="s">
        <v>103</v>
      </c>
      <c r="D2814" s="8" t="s">
        <v>5</v>
      </c>
      <c r="E2814" s="7" t="s">
        <v>25</v>
      </c>
      <c r="F2814" s="7" t="s">
        <v>84</v>
      </c>
      <c r="G2814" s="7">
        <v>80000</v>
      </c>
      <c r="H2814" s="7">
        <f t="shared" ref="H2814:H2877" si="821">+G2814-(I2814+L2814+N2814)</f>
        <v>75272</v>
      </c>
      <c r="I2814" s="7">
        <f t="shared" ref="I2814:I2877" si="822">IF(G2814&lt;=312000,G2814*2.87%,8954.4)</f>
        <v>2296</v>
      </c>
      <c r="J2814" s="7">
        <f t="shared" ref="J2814:J2877" si="823">IF(G2814&lt;=312000,G2814*7.1%,22152)</f>
        <v>5679.9999999999991</v>
      </c>
      <c r="K2814" s="7">
        <f t="shared" ref="K2814:K2877" si="824">IF(G2814&lt;=62400,G2814*1.1%,686.4)</f>
        <v>686.4</v>
      </c>
      <c r="L2814" s="7">
        <f t="shared" ref="L2814:L2877" si="825">IF(G2814&lt;=156000,G2814*3.04%,4742.4)</f>
        <v>2432</v>
      </c>
      <c r="M2814" s="7">
        <f t="shared" ref="M2814:M2877" si="826">IF(G2814&lt;=156000,G2814*7.09%,11060.4)</f>
        <v>5672</v>
      </c>
      <c r="N2814" s="7">
        <v>0</v>
      </c>
      <c r="O2814" s="7">
        <f t="shared" ref="O2814:O2877" si="827">+I2814+J2814+K2814+L2814+M2814+N2814</f>
        <v>16766.400000000001</v>
      </c>
      <c r="P2814" s="7">
        <v>25</v>
      </c>
      <c r="Q2814" s="7">
        <v>200</v>
      </c>
      <c r="R2814" s="7">
        <v>0</v>
      </c>
      <c r="S2814" s="7">
        <v>0</v>
      </c>
      <c r="T2814" s="7">
        <v>100</v>
      </c>
      <c r="U2814" s="7">
        <f t="shared" ref="U2814:U2877" si="828">IF((H2814*12)&gt;867123.01,(79776+(((H2814*12)-867123.01)*0.25))/12,IF((H2814*12)&gt;624329.01,(31216+(((H2814*12)-624329.01)*0.2))/12,IF((H2814*12)&gt;416220.01,(((H2814*12)-416220.01)*0.15)/12,0)))</f>
        <v>7400.9372916666662</v>
      </c>
      <c r="V2814" s="7">
        <f t="shared" ref="V2814:V2877" si="829">P2814+Q2814+R2814+S2814+T2814+U2814</f>
        <v>7725.9372916666662</v>
      </c>
      <c r="W2814" s="7">
        <f t="shared" ref="W2814:W2877" si="830">+I2814+L2814+N2814</f>
        <v>4728</v>
      </c>
      <c r="X2814" s="7">
        <f t="shared" ref="X2814:X2877" si="831">+J2814+M2814</f>
        <v>11352</v>
      </c>
      <c r="Y2814" s="7">
        <f t="shared" ref="Y2814:Y2877" si="832">+G2814-(V2814+W2814)</f>
        <v>67546.062708333338</v>
      </c>
      <c r="Z2814" s="7" t="s">
        <v>223</v>
      </c>
      <c r="AA2814" s="7">
        <v>2021</v>
      </c>
      <c r="AB2814" s="7">
        <v>0</v>
      </c>
    </row>
    <row r="2815" spans="1:28" x14ac:dyDescent="0.25">
      <c r="A2815" s="7">
        <v>3</v>
      </c>
      <c r="B2815" s="7" t="s">
        <v>231</v>
      </c>
      <c r="C2815" s="7" t="s">
        <v>102</v>
      </c>
      <c r="D2815" s="7" t="s">
        <v>6</v>
      </c>
      <c r="E2815" s="7" t="s">
        <v>26</v>
      </c>
      <c r="F2815" s="7" t="s">
        <v>100</v>
      </c>
      <c r="G2815" s="7">
        <v>31000</v>
      </c>
      <c r="H2815" s="7">
        <f t="shared" si="821"/>
        <v>29167.9</v>
      </c>
      <c r="I2815" s="7">
        <f t="shared" si="822"/>
        <v>889.7</v>
      </c>
      <c r="J2815" s="7">
        <f t="shared" si="823"/>
        <v>2201</v>
      </c>
      <c r="K2815" s="7">
        <f t="shared" si="824"/>
        <v>341.00000000000006</v>
      </c>
      <c r="L2815" s="7">
        <f t="shared" si="825"/>
        <v>942.4</v>
      </c>
      <c r="M2815" s="7">
        <f t="shared" si="826"/>
        <v>2197.9</v>
      </c>
      <c r="N2815" s="7">
        <v>0</v>
      </c>
      <c r="O2815" s="7">
        <f t="shared" si="827"/>
        <v>6572</v>
      </c>
      <c r="P2815" s="7">
        <v>25</v>
      </c>
      <c r="Q2815" s="7">
        <v>0</v>
      </c>
      <c r="R2815" s="7">
        <v>0</v>
      </c>
      <c r="S2815" s="7">
        <v>0</v>
      </c>
      <c r="T2815" s="7">
        <v>100</v>
      </c>
      <c r="U2815" s="7">
        <f t="shared" si="828"/>
        <v>0</v>
      </c>
      <c r="V2815" s="7">
        <f t="shared" si="829"/>
        <v>125</v>
      </c>
      <c r="W2815" s="7">
        <f t="shared" si="830"/>
        <v>1832.1</v>
      </c>
      <c r="X2815" s="7">
        <f t="shared" si="831"/>
        <v>4398.8999999999996</v>
      </c>
      <c r="Y2815" s="7">
        <f t="shared" si="832"/>
        <v>29042.9</v>
      </c>
      <c r="Z2815" s="7" t="s">
        <v>223</v>
      </c>
      <c r="AA2815" s="7">
        <v>2021</v>
      </c>
      <c r="AB2815" s="7">
        <v>0</v>
      </c>
    </row>
    <row r="2816" spans="1:28" x14ac:dyDescent="0.25">
      <c r="A2816" s="7">
        <v>4</v>
      </c>
      <c r="B2816" s="7" t="s">
        <v>232</v>
      </c>
      <c r="C2816" s="7" t="s">
        <v>102</v>
      </c>
      <c r="D2816" s="7" t="s">
        <v>6</v>
      </c>
      <c r="E2816" s="7" t="s">
        <v>26</v>
      </c>
      <c r="F2816" s="7" t="s">
        <v>100</v>
      </c>
      <c r="G2816" s="7">
        <v>22000</v>
      </c>
      <c r="H2816" s="7">
        <f t="shared" si="821"/>
        <v>19349.68</v>
      </c>
      <c r="I2816" s="7">
        <f t="shared" si="822"/>
        <v>631.4</v>
      </c>
      <c r="J2816" s="7">
        <f t="shared" si="823"/>
        <v>1561.9999999999998</v>
      </c>
      <c r="K2816" s="7">
        <f t="shared" si="824"/>
        <v>242.00000000000003</v>
      </c>
      <c r="L2816" s="7">
        <f t="shared" si="825"/>
        <v>668.8</v>
      </c>
      <c r="M2816" s="7">
        <f t="shared" si="826"/>
        <v>1559.8000000000002</v>
      </c>
      <c r="N2816" s="7">
        <v>1350.12</v>
      </c>
      <c r="O2816" s="7">
        <f t="shared" si="827"/>
        <v>6014.12</v>
      </c>
      <c r="P2816" s="7">
        <v>25</v>
      </c>
      <c r="Q2816" s="7">
        <v>0</v>
      </c>
      <c r="R2816" s="7">
        <v>0</v>
      </c>
      <c r="S2816" s="7">
        <v>0</v>
      </c>
      <c r="T2816" s="7">
        <v>100</v>
      </c>
      <c r="U2816" s="7">
        <f t="shared" si="828"/>
        <v>0</v>
      </c>
      <c r="V2816" s="7">
        <f t="shared" si="829"/>
        <v>125</v>
      </c>
      <c r="W2816" s="7">
        <f t="shared" si="830"/>
        <v>2650.3199999999997</v>
      </c>
      <c r="X2816" s="7">
        <f t="shared" si="831"/>
        <v>3121.8</v>
      </c>
      <c r="Y2816" s="7">
        <f t="shared" si="832"/>
        <v>19224.68</v>
      </c>
      <c r="Z2816" s="7" t="s">
        <v>223</v>
      </c>
      <c r="AA2816" s="7">
        <v>2021</v>
      </c>
      <c r="AB2816" s="7">
        <v>0</v>
      </c>
    </row>
    <row r="2817" spans="1:28" x14ac:dyDescent="0.25">
      <c r="A2817" s="7">
        <v>5</v>
      </c>
      <c r="B2817" s="7" t="s">
        <v>233</v>
      </c>
      <c r="C2817" s="7" t="s">
        <v>103</v>
      </c>
      <c r="D2817" s="8" t="s">
        <v>7</v>
      </c>
      <c r="E2817" s="7" t="s">
        <v>27</v>
      </c>
      <c r="F2817" s="7" t="s">
        <v>98</v>
      </c>
      <c r="G2817" s="7">
        <v>400000</v>
      </c>
      <c r="H2817" s="7">
        <f t="shared" si="821"/>
        <v>386303.2</v>
      </c>
      <c r="I2817" s="7">
        <f t="shared" si="822"/>
        <v>8954.4</v>
      </c>
      <c r="J2817" s="7">
        <f t="shared" si="823"/>
        <v>22152</v>
      </c>
      <c r="K2817" s="7">
        <f t="shared" si="824"/>
        <v>686.4</v>
      </c>
      <c r="L2817" s="7">
        <f t="shared" si="825"/>
        <v>4742.3999999999996</v>
      </c>
      <c r="M2817" s="7">
        <f t="shared" si="826"/>
        <v>11060.4</v>
      </c>
      <c r="N2817" s="7">
        <v>0</v>
      </c>
      <c r="O2817" s="7">
        <f t="shared" si="827"/>
        <v>47595.600000000006</v>
      </c>
      <c r="P2817" s="7">
        <v>25</v>
      </c>
      <c r="Q2817" s="7">
        <v>0</v>
      </c>
      <c r="R2817" s="7">
        <v>0</v>
      </c>
      <c r="S2817" s="7">
        <v>0</v>
      </c>
      <c r="T2817" s="7">
        <v>0</v>
      </c>
      <c r="U2817" s="7">
        <f t="shared" si="828"/>
        <v>85158.737291666679</v>
      </c>
      <c r="V2817" s="7">
        <f t="shared" si="829"/>
        <v>85183.737291666679</v>
      </c>
      <c r="W2817" s="7">
        <f t="shared" si="830"/>
        <v>13696.8</v>
      </c>
      <c r="X2817" s="7">
        <f t="shared" si="831"/>
        <v>33212.400000000001</v>
      </c>
      <c r="Y2817" s="7">
        <f t="shared" si="832"/>
        <v>301119.46270833333</v>
      </c>
      <c r="Z2817" s="7" t="s">
        <v>223</v>
      </c>
      <c r="AA2817" s="7">
        <v>2021</v>
      </c>
      <c r="AB2817" s="7">
        <v>0</v>
      </c>
    </row>
    <row r="2818" spans="1:28" x14ac:dyDescent="0.25">
      <c r="A2818" s="7">
        <v>6</v>
      </c>
      <c r="B2818" s="7" t="s">
        <v>234</v>
      </c>
      <c r="C2818" s="7" t="s">
        <v>103</v>
      </c>
      <c r="D2818" s="7" t="s">
        <v>6</v>
      </c>
      <c r="E2818" s="7" t="s">
        <v>28</v>
      </c>
      <c r="F2818" s="7" t="s">
        <v>100</v>
      </c>
      <c r="G2818" s="7">
        <v>21500</v>
      </c>
      <c r="H2818" s="7">
        <f t="shared" si="821"/>
        <v>20229.349999999999</v>
      </c>
      <c r="I2818" s="7">
        <f t="shared" si="822"/>
        <v>617.04999999999995</v>
      </c>
      <c r="J2818" s="7">
        <f t="shared" si="823"/>
        <v>1526.4999999999998</v>
      </c>
      <c r="K2818" s="7">
        <f t="shared" si="824"/>
        <v>236.50000000000003</v>
      </c>
      <c r="L2818" s="7">
        <f t="shared" si="825"/>
        <v>653.6</v>
      </c>
      <c r="M2818" s="7">
        <f t="shared" si="826"/>
        <v>1524.3500000000001</v>
      </c>
      <c r="N2818" s="7">
        <v>0</v>
      </c>
      <c r="O2818" s="7">
        <f t="shared" si="827"/>
        <v>4558</v>
      </c>
      <c r="P2818" s="7">
        <v>25</v>
      </c>
      <c r="Q2818" s="7">
        <v>6277.33</v>
      </c>
      <c r="R2818" s="7">
        <v>0</v>
      </c>
      <c r="S2818" s="7">
        <v>0</v>
      </c>
      <c r="T2818" s="7">
        <v>100</v>
      </c>
      <c r="U2818" s="7">
        <f t="shared" si="828"/>
        <v>0</v>
      </c>
      <c r="V2818" s="7">
        <f t="shared" si="829"/>
        <v>6402.33</v>
      </c>
      <c r="W2818" s="7">
        <f t="shared" si="830"/>
        <v>1270.6500000000001</v>
      </c>
      <c r="X2818" s="7">
        <f t="shared" si="831"/>
        <v>3050.85</v>
      </c>
      <c r="Y2818" s="7">
        <f t="shared" si="832"/>
        <v>13827.02</v>
      </c>
      <c r="Z2818" s="7" t="s">
        <v>223</v>
      </c>
      <c r="AA2818" s="7">
        <v>2021</v>
      </c>
      <c r="AB2818" s="7">
        <v>0</v>
      </c>
    </row>
    <row r="2819" spans="1:28" x14ac:dyDescent="0.25">
      <c r="A2819" s="7">
        <v>7</v>
      </c>
      <c r="B2819" s="7" t="s">
        <v>235</v>
      </c>
      <c r="C2819" s="7" t="s">
        <v>102</v>
      </c>
      <c r="D2819" s="7" t="s">
        <v>8</v>
      </c>
      <c r="E2819" s="7" t="s">
        <v>29</v>
      </c>
      <c r="F2819" s="7" t="s">
        <v>99</v>
      </c>
      <c r="G2819" s="7">
        <v>130000</v>
      </c>
      <c r="H2819" s="7">
        <f t="shared" si="821"/>
        <v>122317</v>
      </c>
      <c r="I2819" s="7">
        <f t="shared" si="822"/>
        <v>3731</v>
      </c>
      <c r="J2819" s="7">
        <f t="shared" si="823"/>
        <v>9230</v>
      </c>
      <c r="K2819" s="7">
        <f t="shared" si="824"/>
        <v>686.4</v>
      </c>
      <c r="L2819" s="7">
        <f t="shared" si="825"/>
        <v>3952</v>
      </c>
      <c r="M2819" s="7">
        <f t="shared" si="826"/>
        <v>9217</v>
      </c>
      <c r="N2819" s="7">
        <v>0</v>
      </c>
      <c r="O2819" s="7">
        <f t="shared" si="827"/>
        <v>26816.400000000001</v>
      </c>
      <c r="P2819" s="7">
        <v>25</v>
      </c>
      <c r="Q2819" s="7">
        <v>0</v>
      </c>
      <c r="R2819" s="7">
        <v>0</v>
      </c>
      <c r="S2819" s="7">
        <v>0</v>
      </c>
      <c r="T2819" s="7">
        <v>100</v>
      </c>
      <c r="U2819" s="7">
        <f t="shared" si="828"/>
        <v>19162.187291666665</v>
      </c>
      <c r="V2819" s="7">
        <f t="shared" si="829"/>
        <v>19287.187291666665</v>
      </c>
      <c r="W2819" s="7">
        <f t="shared" si="830"/>
        <v>7683</v>
      </c>
      <c r="X2819" s="7">
        <f t="shared" si="831"/>
        <v>18447</v>
      </c>
      <c r="Y2819" s="7">
        <f t="shared" si="832"/>
        <v>103029.81270833334</v>
      </c>
      <c r="Z2819" s="7" t="s">
        <v>223</v>
      </c>
      <c r="AA2819" s="7">
        <v>2021</v>
      </c>
      <c r="AB2819" s="7">
        <v>0</v>
      </c>
    </row>
    <row r="2820" spans="1:28" x14ac:dyDescent="0.25">
      <c r="A2820" s="7">
        <v>8</v>
      </c>
      <c r="B2820" s="7" t="s">
        <v>236</v>
      </c>
      <c r="C2820" s="7" t="s">
        <v>102</v>
      </c>
      <c r="D2820" s="7" t="s">
        <v>7</v>
      </c>
      <c r="E2820" s="7" t="s">
        <v>30</v>
      </c>
      <c r="F2820" s="7" t="s">
        <v>99</v>
      </c>
      <c r="G2820" s="7">
        <v>150000</v>
      </c>
      <c r="H2820" s="7">
        <f t="shared" si="821"/>
        <v>141135</v>
      </c>
      <c r="I2820" s="7">
        <f t="shared" si="822"/>
        <v>4305</v>
      </c>
      <c r="J2820" s="7">
        <f t="shared" si="823"/>
        <v>10649.999999999998</v>
      </c>
      <c r="K2820" s="7">
        <f t="shared" si="824"/>
        <v>686.4</v>
      </c>
      <c r="L2820" s="7">
        <f t="shared" si="825"/>
        <v>4560</v>
      </c>
      <c r="M2820" s="7">
        <f t="shared" si="826"/>
        <v>10635</v>
      </c>
      <c r="N2820" s="7">
        <v>0</v>
      </c>
      <c r="O2820" s="7">
        <f t="shared" si="827"/>
        <v>30836.399999999998</v>
      </c>
      <c r="P2820" s="7">
        <v>25</v>
      </c>
      <c r="Q2820" s="7">
        <v>0</v>
      </c>
      <c r="R2820" s="7">
        <v>0</v>
      </c>
      <c r="S2820" s="7">
        <v>0</v>
      </c>
      <c r="T2820" s="7">
        <v>100</v>
      </c>
      <c r="U2820" s="7">
        <f t="shared" si="828"/>
        <v>23866.687291666665</v>
      </c>
      <c r="V2820" s="7">
        <f t="shared" si="829"/>
        <v>23991.687291666665</v>
      </c>
      <c r="W2820" s="7">
        <f t="shared" si="830"/>
        <v>8865</v>
      </c>
      <c r="X2820" s="7">
        <f t="shared" si="831"/>
        <v>21285</v>
      </c>
      <c r="Y2820" s="7">
        <f t="shared" si="832"/>
        <v>117143.31270833334</v>
      </c>
      <c r="Z2820" s="7" t="s">
        <v>223</v>
      </c>
      <c r="AA2820" s="7">
        <v>2021</v>
      </c>
      <c r="AB2820" s="7">
        <v>0</v>
      </c>
    </row>
    <row r="2821" spans="1:28" x14ac:dyDescent="0.25">
      <c r="A2821" s="7">
        <v>9</v>
      </c>
      <c r="B2821" s="7" t="s">
        <v>237</v>
      </c>
      <c r="C2821" s="7" t="s">
        <v>102</v>
      </c>
      <c r="D2821" s="7" t="s">
        <v>22</v>
      </c>
      <c r="E2821" s="7" t="s">
        <v>31</v>
      </c>
      <c r="F2821" s="7" t="s">
        <v>99</v>
      </c>
      <c r="G2821" s="7">
        <v>145000</v>
      </c>
      <c r="H2821" s="7">
        <f t="shared" si="821"/>
        <v>135080.38</v>
      </c>
      <c r="I2821" s="7">
        <f t="shared" si="822"/>
        <v>4161.5</v>
      </c>
      <c r="J2821" s="7">
        <f t="shared" si="823"/>
        <v>10294.999999999998</v>
      </c>
      <c r="K2821" s="7">
        <f t="shared" si="824"/>
        <v>686.4</v>
      </c>
      <c r="L2821" s="7">
        <f t="shared" si="825"/>
        <v>4408</v>
      </c>
      <c r="M2821" s="7">
        <f t="shared" si="826"/>
        <v>10280.5</v>
      </c>
      <c r="N2821" s="7">
        <v>1350.12</v>
      </c>
      <c r="O2821" s="7">
        <f t="shared" si="827"/>
        <v>31181.519999999997</v>
      </c>
      <c r="P2821" s="7">
        <v>25</v>
      </c>
      <c r="Q2821" s="7">
        <v>1000</v>
      </c>
      <c r="R2821" s="7">
        <v>950.05</v>
      </c>
      <c r="S2821" s="7">
        <v>0</v>
      </c>
      <c r="T2821" s="7">
        <v>100</v>
      </c>
      <c r="U2821" s="7">
        <f t="shared" si="828"/>
        <v>22353.032291666666</v>
      </c>
      <c r="V2821" s="7">
        <f t="shared" si="829"/>
        <v>24428.082291666666</v>
      </c>
      <c r="W2821" s="7">
        <f t="shared" si="830"/>
        <v>9919.619999999999</v>
      </c>
      <c r="X2821" s="7">
        <f t="shared" si="831"/>
        <v>20575.5</v>
      </c>
      <c r="Y2821" s="7">
        <f t="shared" si="832"/>
        <v>110652.29770833334</v>
      </c>
      <c r="Z2821" s="7" t="s">
        <v>223</v>
      </c>
      <c r="AA2821" s="7">
        <v>2021</v>
      </c>
      <c r="AB2821" s="7">
        <v>0</v>
      </c>
    </row>
    <row r="2822" spans="1:28" x14ac:dyDescent="0.25">
      <c r="A2822" s="7">
        <v>10</v>
      </c>
      <c r="B2822" s="7" t="s">
        <v>238</v>
      </c>
      <c r="C2822" s="7" t="s">
        <v>103</v>
      </c>
      <c r="D2822" s="8" t="s">
        <v>6</v>
      </c>
      <c r="E2822" s="7" t="s">
        <v>32</v>
      </c>
      <c r="F2822" s="7" t="s">
        <v>84</v>
      </c>
      <c r="G2822" s="7">
        <v>20000</v>
      </c>
      <c r="H2822" s="7">
        <f t="shared" si="821"/>
        <v>18818</v>
      </c>
      <c r="I2822" s="7">
        <f t="shared" si="822"/>
        <v>574</v>
      </c>
      <c r="J2822" s="7">
        <f t="shared" si="823"/>
        <v>1419.9999999999998</v>
      </c>
      <c r="K2822" s="7">
        <f t="shared" si="824"/>
        <v>220.00000000000003</v>
      </c>
      <c r="L2822" s="7">
        <f t="shared" si="825"/>
        <v>608</v>
      </c>
      <c r="M2822" s="7">
        <f t="shared" si="826"/>
        <v>1418</v>
      </c>
      <c r="N2822" s="7">
        <v>0</v>
      </c>
      <c r="O2822" s="7">
        <f t="shared" si="827"/>
        <v>4240</v>
      </c>
      <c r="P2822" s="7">
        <v>25</v>
      </c>
      <c r="Q2822" s="7">
        <v>0</v>
      </c>
      <c r="R2822" s="7">
        <v>0</v>
      </c>
      <c r="S2822" s="7">
        <v>0</v>
      </c>
      <c r="T2822" s="7">
        <v>0</v>
      </c>
      <c r="U2822" s="7">
        <f t="shared" si="828"/>
        <v>0</v>
      </c>
      <c r="V2822" s="7">
        <f t="shared" si="829"/>
        <v>25</v>
      </c>
      <c r="W2822" s="7">
        <f t="shared" si="830"/>
        <v>1182</v>
      </c>
      <c r="X2822" s="7">
        <f t="shared" si="831"/>
        <v>2838</v>
      </c>
      <c r="Y2822" s="7">
        <f t="shared" si="832"/>
        <v>18793</v>
      </c>
      <c r="Z2822" s="7" t="s">
        <v>223</v>
      </c>
      <c r="AA2822" s="7">
        <v>2021</v>
      </c>
      <c r="AB2822" s="7">
        <v>0</v>
      </c>
    </row>
    <row r="2823" spans="1:28" x14ac:dyDescent="0.25">
      <c r="A2823" s="7">
        <v>11</v>
      </c>
      <c r="B2823" s="7" t="s">
        <v>239</v>
      </c>
      <c r="C2823" s="7" t="s">
        <v>102</v>
      </c>
      <c r="D2823" s="7" t="s">
        <v>10</v>
      </c>
      <c r="E2823" s="7" t="s">
        <v>33</v>
      </c>
      <c r="F2823" s="7" t="s">
        <v>100</v>
      </c>
      <c r="G2823" s="7">
        <v>23100</v>
      </c>
      <c r="H2823" s="7">
        <f t="shared" si="821"/>
        <v>20384.669999999998</v>
      </c>
      <c r="I2823" s="7">
        <f t="shared" si="822"/>
        <v>662.97</v>
      </c>
      <c r="J2823" s="7">
        <f t="shared" si="823"/>
        <v>1640.1</v>
      </c>
      <c r="K2823" s="7">
        <f t="shared" si="824"/>
        <v>254.10000000000002</v>
      </c>
      <c r="L2823" s="7">
        <f t="shared" si="825"/>
        <v>702.24</v>
      </c>
      <c r="M2823" s="7">
        <f t="shared" si="826"/>
        <v>1637.7900000000002</v>
      </c>
      <c r="N2823" s="7">
        <v>1350.12</v>
      </c>
      <c r="O2823" s="7">
        <f t="shared" si="827"/>
        <v>6247.32</v>
      </c>
      <c r="P2823" s="7">
        <v>25</v>
      </c>
      <c r="Q2823" s="7">
        <v>1298.79</v>
      </c>
      <c r="R2823" s="7">
        <v>0</v>
      </c>
      <c r="S2823" s="7">
        <v>0</v>
      </c>
      <c r="T2823" s="7">
        <v>100</v>
      </c>
      <c r="U2823" s="7">
        <f t="shared" si="828"/>
        <v>0</v>
      </c>
      <c r="V2823" s="7">
        <f t="shared" si="829"/>
        <v>1423.79</v>
      </c>
      <c r="W2823" s="7">
        <f t="shared" si="830"/>
        <v>2715.33</v>
      </c>
      <c r="X2823" s="7">
        <f t="shared" si="831"/>
        <v>3277.8900000000003</v>
      </c>
      <c r="Y2823" s="7">
        <f t="shared" si="832"/>
        <v>18960.88</v>
      </c>
      <c r="Z2823" s="7" t="s">
        <v>223</v>
      </c>
      <c r="AA2823" s="7">
        <v>2021</v>
      </c>
      <c r="AB2823" s="7">
        <v>0</v>
      </c>
    </row>
    <row r="2824" spans="1:28" x14ac:dyDescent="0.25">
      <c r="A2824" s="7">
        <v>12</v>
      </c>
      <c r="B2824" s="7" t="s">
        <v>240</v>
      </c>
      <c r="C2824" s="7" t="s">
        <v>103</v>
      </c>
      <c r="D2824" s="7" t="s">
        <v>11</v>
      </c>
      <c r="E2824" s="7" t="s">
        <v>34</v>
      </c>
      <c r="F2824" s="7" t="s">
        <v>99</v>
      </c>
      <c r="G2824" s="7">
        <v>300000</v>
      </c>
      <c r="H2824" s="7">
        <f t="shared" si="821"/>
        <v>285297.48</v>
      </c>
      <c r="I2824" s="7">
        <f t="shared" si="822"/>
        <v>8610</v>
      </c>
      <c r="J2824" s="7">
        <f t="shared" si="823"/>
        <v>21299.999999999996</v>
      </c>
      <c r="K2824" s="7">
        <f t="shared" si="824"/>
        <v>686.4</v>
      </c>
      <c r="L2824" s="7">
        <f t="shared" si="825"/>
        <v>4742.3999999999996</v>
      </c>
      <c r="M2824" s="7">
        <f t="shared" si="826"/>
        <v>11060.4</v>
      </c>
      <c r="N2824" s="7">
        <v>1350.12</v>
      </c>
      <c r="O2824" s="7">
        <f t="shared" si="827"/>
        <v>47749.32</v>
      </c>
      <c r="P2824" s="7">
        <v>25</v>
      </c>
      <c r="Q2824" s="7">
        <v>0</v>
      </c>
      <c r="R2824" s="7">
        <v>0</v>
      </c>
      <c r="S2824" s="7">
        <v>2440</v>
      </c>
      <c r="T2824" s="7">
        <v>100</v>
      </c>
      <c r="U2824" s="7">
        <f t="shared" si="828"/>
        <v>59907.307291666664</v>
      </c>
      <c r="V2824" s="7">
        <f t="shared" si="829"/>
        <v>62472.307291666664</v>
      </c>
      <c r="W2824" s="7">
        <f t="shared" si="830"/>
        <v>14702.52</v>
      </c>
      <c r="X2824" s="7">
        <f t="shared" si="831"/>
        <v>32360.399999999994</v>
      </c>
      <c r="Y2824" s="7">
        <f t="shared" si="832"/>
        <v>222825.17270833335</v>
      </c>
      <c r="Z2824" s="7" t="s">
        <v>223</v>
      </c>
      <c r="AA2824" s="7">
        <v>2021</v>
      </c>
      <c r="AB2824" s="7">
        <v>0</v>
      </c>
    </row>
    <row r="2825" spans="1:28" x14ac:dyDescent="0.25">
      <c r="A2825" s="7">
        <v>13</v>
      </c>
      <c r="B2825" s="7" t="s">
        <v>241</v>
      </c>
      <c r="C2825" s="7" t="s">
        <v>102</v>
      </c>
      <c r="D2825" s="8" t="s">
        <v>12</v>
      </c>
      <c r="E2825" s="7" t="s">
        <v>35</v>
      </c>
      <c r="F2825" s="7" t="s">
        <v>84</v>
      </c>
      <c r="G2825" s="7">
        <v>85000</v>
      </c>
      <c r="H2825" s="7">
        <f t="shared" si="821"/>
        <v>77276.259999999995</v>
      </c>
      <c r="I2825" s="7">
        <f t="shared" si="822"/>
        <v>2439.5</v>
      </c>
      <c r="J2825" s="7">
        <f t="shared" si="823"/>
        <v>6034.9999999999991</v>
      </c>
      <c r="K2825" s="7">
        <f t="shared" si="824"/>
        <v>686.4</v>
      </c>
      <c r="L2825" s="7">
        <f t="shared" si="825"/>
        <v>2584</v>
      </c>
      <c r="M2825" s="7">
        <f t="shared" si="826"/>
        <v>6026.5</v>
      </c>
      <c r="N2825" s="7">
        <f>+N2824*2</f>
        <v>2700.24</v>
      </c>
      <c r="O2825" s="7">
        <f t="shared" si="827"/>
        <v>20471.64</v>
      </c>
      <c r="P2825" s="7">
        <v>25</v>
      </c>
      <c r="Q2825" s="7">
        <v>0</v>
      </c>
      <c r="R2825" s="7">
        <v>0</v>
      </c>
      <c r="S2825" s="7">
        <v>0</v>
      </c>
      <c r="T2825" s="7">
        <v>100</v>
      </c>
      <c r="U2825" s="7">
        <f t="shared" si="828"/>
        <v>7902.002291666664</v>
      </c>
      <c r="V2825" s="7">
        <f t="shared" si="829"/>
        <v>8027.002291666664</v>
      </c>
      <c r="W2825" s="7">
        <f t="shared" si="830"/>
        <v>7723.74</v>
      </c>
      <c r="X2825" s="7">
        <f t="shared" si="831"/>
        <v>12061.5</v>
      </c>
      <c r="Y2825" s="7">
        <f t="shared" si="832"/>
        <v>69249.257708333331</v>
      </c>
      <c r="Z2825" s="7" t="s">
        <v>223</v>
      </c>
      <c r="AA2825" s="7">
        <v>2021</v>
      </c>
      <c r="AB2825" s="7">
        <v>0</v>
      </c>
    </row>
    <row r="2826" spans="1:28" x14ac:dyDescent="0.25">
      <c r="A2826" s="7">
        <v>14</v>
      </c>
      <c r="B2826" s="7" t="s">
        <v>242</v>
      </c>
      <c r="C2826" s="7" t="s">
        <v>103</v>
      </c>
      <c r="D2826" s="8" t="s">
        <v>13</v>
      </c>
      <c r="E2826" s="7" t="s">
        <v>90</v>
      </c>
      <c r="F2826" s="7" t="s">
        <v>84</v>
      </c>
      <c r="G2826" s="7">
        <v>125000</v>
      </c>
      <c r="H2826" s="7">
        <f t="shared" si="821"/>
        <v>114912.26</v>
      </c>
      <c r="I2826" s="7">
        <f t="shared" si="822"/>
        <v>3587.5</v>
      </c>
      <c r="J2826" s="7">
        <f t="shared" si="823"/>
        <v>8875</v>
      </c>
      <c r="K2826" s="7">
        <f t="shared" si="824"/>
        <v>686.4</v>
      </c>
      <c r="L2826" s="7">
        <f t="shared" si="825"/>
        <v>3800</v>
      </c>
      <c r="M2826" s="7">
        <f t="shared" si="826"/>
        <v>8862.5</v>
      </c>
      <c r="N2826" s="7">
        <f>+N2824*2</f>
        <v>2700.24</v>
      </c>
      <c r="O2826" s="7">
        <f t="shared" si="827"/>
        <v>28511.64</v>
      </c>
      <c r="P2826" s="7">
        <v>25</v>
      </c>
      <c r="Q2826" s="7">
        <v>0</v>
      </c>
      <c r="R2826" s="7">
        <v>0</v>
      </c>
      <c r="S2826" s="7">
        <v>0</v>
      </c>
      <c r="T2826" s="7">
        <v>100</v>
      </c>
      <c r="U2826" s="7">
        <f t="shared" si="828"/>
        <v>17311.002291666664</v>
      </c>
      <c r="V2826" s="7">
        <f t="shared" si="829"/>
        <v>17436.002291666664</v>
      </c>
      <c r="W2826" s="7">
        <f t="shared" si="830"/>
        <v>10087.74</v>
      </c>
      <c r="X2826" s="7">
        <f t="shared" si="831"/>
        <v>17737.5</v>
      </c>
      <c r="Y2826" s="7">
        <f t="shared" si="832"/>
        <v>97476.257708333345</v>
      </c>
      <c r="Z2826" s="7" t="s">
        <v>223</v>
      </c>
      <c r="AA2826" s="7">
        <v>2021</v>
      </c>
      <c r="AB2826" s="7">
        <v>0</v>
      </c>
    </row>
    <row r="2827" spans="1:28" x14ac:dyDescent="0.25">
      <c r="A2827" s="7">
        <v>15</v>
      </c>
      <c r="B2827" s="7" t="s">
        <v>243</v>
      </c>
      <c r="C2827" s="7" t="s">
        <v>102</v>
      </c>
      <c r="D2827" s="7" t="s">
        <v>6</v>
      </c>
      <c r="E2827" s="7" t="s">
        <v>36</v>
      </c>
      <c r="F2827" s="7" t="s">
        <v>100</v>
      </c>
      <c r="G2827" s="7">
        <v>30000</v>
      </c>
      <c r="H2827" s="7">
        <f t="shared" si="821"/>
        <v>26876.880000000001</v>
      </c>
      <c r="I2827" s="7">
        <f t="shared" si="822"/>
        <v>861</v>
      </c>
      <c r="J2827" s="7">
        <f t="shared" si="823"/>
        <v>2130</v>
      </c>
      <c r="K2827" s="7">
        <f t="shared" si="824"/>
        <v>330.00000000000006</v>
      </c>
      <c r="L2827" s="7">
        <f t="shared" si="825"/>
        <v>912</v>
      </c>
      <c r="M2827" s="7">
        <f t="shared" si="826"/>
        <v>2127</v>
      </c>
      <c r="N2827" s="7">
        <v>1350.12</v>
      </c>
      <c r="O2827" s="7">
        <f t="shared" si="827"/>
        <v>7710.12</v>
      </c>
      <c r="P2827" s="7">
        <v>25</v>
      </c>
      <c r="Q2827" s="7">
        <v>0</v>
      </c>
      <c r="R2827" s="7">
        <v>0</v>
      </c>
      <c r="S2827" s="7">
        <v>0</v>
      </c>
      <c r="T2827" s="7">
        <v>100</v>
      </c>
      <c r="U2827" s="7">
        <f t="shared" si="828"/>
        <v>0</v>
      </c>
      <c r="V2827" s="7">
        <f t="shared" si="829"/>
        <v>125</v>
      </c>
      <c r="W2827" s="7">
        <f t="shared" si="830"/>
        <v>3123.12</v>
      </c>
      <c r="X2827" s="7">
        <f t="shared" si="831"/>
        <v>4257</v>
      </c>
      <c r="Y2827" s="7">
        <f t="shared" si="832"/>
        <v>26751.88</v>
      </c>
      <c r="Z2827" s="7" t="s">
        <v>223</v>
      </c>
      <c r="AA2827" s="7">
        <v>2021</v>
      </c>
      <c r="AB2827" s="7">
        <v>0</v>
      </c>
    </row>
    <row r="2828" spans="1:28" x14ac:dyDescent="0.25">
      <c r="A2828" s="7">
        <v>16</v>
      </c>
      <c r="B2828" s="7" t="s">
        <v>244</v>
      </c>
      <c r="C2828" s="7" t="s">
        <v>102</v>
      </c>
      <c r="D2828" s="8" t="s">
        <v>4</v>
      </c>
      <c r="E2828" s="7" t="s">
        <v>91</v>
      </c>
      <c r="F2828" s="7" t="s">
        <v>84</v>
      </c>
      <c r="G2828" s="7">
        <v>150000</v>
      </c>
      <c r="H2828" s="7">
        <f t="shared" si="821"/>
        <v>141135</v>
      </c>
      <c r="I2828" s="7">
        <f t="shared" si="822"/>
        <v>4305</v>
      </c>
      <c r="J2828" s="7">
        <f t="shared" si="823"/>
        <v>10649.999999999998</v>
      </c>
      <c r="K2828" s="7">
        <f t="shared" si="824"/>
        <v>686.4</v>
      </c>
      <c r="L2828" s="7">
        <f t="shared" si="825"/>
        <v>4560</v>
      </c>
      <c r="M2828" s="7">
        <f t="shared" si="826"/>
        <v>10635</v>
      </c>
      <c r="N2828" s="7">
        <v>0</v>
      </c>
      <c r="O2828" s="7">
        <f t="shared" si="827"/>
        <v>30836.399999999998</v>
      </c>
      <c r="P2828" s="7">
        <v>25</v>
      </c>
      <c r="Q2828" s="7">
        <v>10684.52</v>
      </c>
      <c r="R2828" s="7">
        <v>900.05</v>
      </c>
      <c r="S2828" s="7">
        <v>1270</v>
      </c>
      <c r="T2828" s="7">
        <v>100</v>
      </c>
      <c r="U2828" s="7">
        <f t="shared" si="828"/>
        <v>23866.687291666665</v>
      </c>
      <c r="V2828" s="7">
        <f t="shared" si="829"/>
        <v>36846.257291666669</v>
      </c>
      <c r="W2828" s="7">
        <f t="shared" si="830"/>
        <v>8865</v>
      </c>
      <c r="X2828" s="7">
        <f t="shared" si="831"/>
        <v>21285</v>
      </c>
      <c r="Y2828" s="7">
        <f t="shared" si="832"/>
        <v>104288.74270833333</v>
      </c>
      <c r="Z2828" s="7" t="s">
        <v>223</v>
      </c>
      <c r="AA2828" s="7">
        <v>2021</v>
      </c>
      <c r="AB2828" s="7">
        <v>0</v>
      </c>
    </row>
    <row r="2829" spans="1:28" x14ac:dyDescent="0.25">
      <c r="A2829" s="7">
        <v>17</v>
      </c>
      <c r="B2829" s="7" t="s">
        <v>245</v>
      </c>
      <c r="C2829" s="7" t="s">
        <v>102</v>
      </c>
      <c r="D2829" s="7" t="s">
        <v>22</v>
      </c>
      <c r="E2829" s="7" t="s">
        <v>37</v>
      </c>
      <c r="F2829" s="7" t="s">
        <v>100</v>
      </c>
      <c r="G2829" s="7">
        <v>19000</v>
      </c>
      <c r="H2829" s="7">
        <f t="shared" si="821"/>
        <v>17877.099999999999</v>
      </c>
      <c r="I2829" s="7">
        <f t="shared" si="822"/>
        <v>545.29999999999995</v>
      </c>
      <c r="J2829" s="7">
        <f t="shared" si="823"/>
        <v>1348.9999999999998</v>
      </c>
      <c r="K2829" s="7">
        <f t="shared" si="824"/>
        <v>209.00000000000003</v>
      </c>
      <c r="L2829" s="7">
        <f t="shared" si="825"/>
        <v>577.6</v>
      </c>
      <c r="M2829" s="7">
        <f t="shared" si="826"/>
        <v>1347.1000000000001</v>
      </c>
      <c r="N2829" s="7">
        <v>0</v>
      </c>
      <c r="O2829" s="7">
        <f t="shared" si="827"/>
        <v>4028</v>
      </c>
      <c r="P2829" s="7">
        <v>25</v>
      </c>
      <c r="Q2829" s="7">
        <v>2497.7199999999998</v>
      </c>
      <c r="R2829" s="7">
        <v>0</v>
      </c>
      <c r="S2829" s="7">
        <v>0</v>
      </c>
      <c r="T2829" s="7">
        <v>100</v>
      </c>
      <c r="U2829" s="7">
        <f t="shared" si="828"/>
        <v>0</v>
      </c>
      <c r="V2829" s="7">
        <f t="shared" si="829"/>
        <v>2622.72</v>
      </c>
      <c r="W2829" s="7">
        <f t="shared" si="830"/>
        <v>1122.9000000000001</v>
      </c>
      <c r="X2829" s="7">
        <f t="shared" si="831"/>
        <v>2696.1</v>
      </c>
      <c r="Y2829" s="7">
        <f t="shared" si="832"/>
        <v>15254.380000000001</v>
      </c>
      <c r="Z2829" s="7" t="s">
        <v>223</v>
      </c>
      <c r="AA2829" s="7">
        <v>2021</v>
      </c>
      <c r="AB2829" s="7">
        <v>0</v>
      </c>
    </row>
    <row r="2830" spans="1:28" x14ac:dyDescent="0.25">
      <c r="A2830" s="7">
        <v>18</v>
      </c>
      <c r="B2830" s="7" t="s">
        <v>246</v>
      </c>
      <c r="C2830" s="7" t="s">
        <v>102</v>
      </c>
      <c r="D2830" s="8" t="s">
        <v>14</v>
      </c>
      <c r="E2830" s="7" t="s">
        <v>38</v>
      </c>
      <c r="F2830" s="7" t="s">
        <v>100</v>
      </c>
      <c r="G2830" s="7">
        <v>31000</v>
      </c>
      <c r="H2830" s="7">
        <f t="shared" si="821"/>
        <v>29167.9</v>
      </c>
      <c r="I2830" s="7">
        <f t="shared" si="822"/>
        <v>889.7</v>
      </c>
      <c r="J2830" s="7">
        <f t="shared" si="823"/>
        <v>2201</v>
      </c>
      <c r="K2830" s="7">
        <f t="shared" si="824"/>
        <v>341.00000000000006</v>
      </c>
      <c r="L2830" s="7">
        <f t="shared" si="825"/>
        <v>942.4</v>
      </c>
      <c r="M2830" s="7">
        <f t="shared" si="826"/>
        <v>2197.9</v>
      </c>
      <c r="N2830" s="7">
        <v>0</v>
      </c>
      <c r="O2830" s="7">
        <f t="shared" si="827"/>
        <v>6572</v>
      </c>
      <c r="P2830" s="7">
        <v>25</v>
      </c>
      <c r="Q2830" s="7">
        <v>5492.41</v>
      </c>
      <c r="R2830" s="7">
        <v>0</v>
      </c>
      <c r="S2830" s="7">
        <v>0</v>
      </c>
      <c r="T2830" s="7">
        <v>100</v>
      </c>
      <c r="U2830" s="7">
        <f t="shared" si="828"/>
        <v>0</v>
      </c>
      <c r="V2830" s="7">
        <f t="shared" si="829"/>
        <v>5617.41</v>
      </c>
      <c r="W2830" s="7">
        <f t="shared" si="830"/>
        <v>1832.1</v>
      </c>
      <c r="X2830" s="7">
        <f t="shared" si="831"/>
        <v>4398.8999999999996</v>
      </c>
      <c r="Y2830" s="7">
        <f t="shared" si="832"/>
        <v>23550.489999999998</v>
      </c>
      <c r="Z2830" s="7" t="s">
        <v>223</v>
      </c>
      <c r="AA2830" s="7">
        <v>2021</v>
      </c>
      <c r="AB2830" s="7">
        <v>0</v>
      </c>
    </row>
    <row r="2831" spans="1:28" x14ac:dyDescent="0.25">
      <c r="A2831" s="7">
        <v>19</v>
      </c>
      <c r="B2831" s="7" t="s">
        <v>247</v>
      </c>
      <c r="C2831" s="7" t="s">
        <v>102</v>
      </c>
      <c r="D2831" s="8" t="s">
        <v>14</v>
      </c>
      <c r="E2831" s="8" t="s">
        <v>36</v>
      </c>
      <c r="F2831" s="7" t="s">
        <v>100</v>
      </c>
      <c r="G2831" s="7">
        <v>25000</v>
      </c>
      <c r="H2831" s="7">
        <f t="shared" si="821"/>
        <v>23522.5</v>
      </c>
      <c r="I2831" s="7">
        <f t="shared" si="822"/>
        <v>717.5</v>
      </c>
      <c r="J2831" s="7">
        <f t="shared" si="823"/>
        <v>1774.9999999999998</v>
      </c>
      <c r="K2831" s="7">
        <f t="shared" si="824"/>
        <v>275</v>
      </c>
      <c r="L2831" s="7">
        <f t="shared" si="825"/>
        <v>760</v>
      </c>
      <c r="M2831" s="7">
        <f t="shared" si="826"/>
        <v>1772.5000000000002</v>
      </c>
      <c r="N2831" s="7">
        <v>0</v>
      </c>
      <c r="O2831" s="7">
        <f t="shared" si="827"/>
        <v>5300</v>
      </c>
      <c r="P2831" s="7">
        <v>25</v>
      </c>
      <c r="Q2831" s="7">
        <v>0</v>
      </c>
      <c r="R2831" s="7">
        <v>0</v>
      </c>
      <c r="S2831" s="7">
        <v>0</v>
      </c>
      <c r="T2831" s="7">
        <v>100</v>
      </c>
      <c r="U2831" s="7">
        <f t="shared" si="828"/>
        <v>0</v>
      </c>
      <c r="V2831" s="7">
        <f t="shared" si="829"/>
        <v>125</v>
      </c>
      <c r="W2831" s="7">
        <f t="shared" si="830"/>
        <v>1477.5</v>
      </c>
      <c r="X2831" s="7">
        <f t="shared" si="831"/>
        <v>3547.5</v>
      </c>
      <c r="Y2831" s="7">
        <f t="shared" si="832"/>
        <v>23397.5</v>
      </c>
      <c r="Z2831" s="7" t="s">
        <v>223</v>
      </c>
      <c r="AA2831" s="7">
        <v>2021</v>
      </c>
      <c r="AB2831" s="7">
        <v>0</v>
      </c>
    </row>
    <row r="2832" spans="1:28" x14ac:dyDescent="0.25">
      <c r="A2832" s="7">
        <v>20</v>
      </c>
      <c r="B2832" s="7" t="s">
        <v>248</v>
      </c>
      <c r="C2832" s="7" t="s">
        <v>102</v>
      </c>
      <c r="D2832" s="7" t="s">
        <v>10</v>
      </c>
      <c r="E2832" s="7" t="s">
        <v>39</v>
      </c>
      <c r="F2832" s="7" t="s">
        <v>84</v>
      </c>
      <c r="G2832" s="7">
        <v>65000</v>
      </c>
      <c r="H2832" s="7">
        <f t="shared" si="821"/>
        <v>61158.5</v>
      </c>
      <c r="I2832" s="7">
        <f t="shared" si="822"/>
        <v>1865.5</v>
      </c>
      <c r="J2832" s="7">
        <f t="shared" si="823"/>
        <v>4615</v>
      </c>
      <c r="K2832" s="7">
        <f t="shared" si="824"/>
        <v>686.4</v>
      </c>
      <c r="L2832" s="7">
        <f t="shared" si="825"/>
        <v>1976</v>
      </c>
      <c r="M2832" s="7">
        <f t="shared" si="826"/>
        <v>4608.5</v>
      </c>
      <c r="N2832" s="7">
        <v>0</v>
      </c>
      <c r="O2832" s="7">
        <f t="shared" si="827"/>
        <v>13751.4</v>
      </c>
      <c r="P2832" s="7">
        <v>25</v>
      </c>
      <c r="Q2832" s="7">
        <v>6000</v>
      </c>
      <c r="R2832" s="7">
        <v>800.04</v>
      </c>
      <c r="S2832" s="7">
        <v>0</v>
      </c>
      <c r="T2832" s="7">
        <v>100</v>
      </c>
      <c r="U2832" s="7">
        <f t="shared" si="828"/>
        <v>4427.5498333333335</v>
      </c>
      <c r="V2832" s="7">
        <f t="shared" si="829"/>
        <v>11352.589833333333</v>
      </c>
      <c r="W2832" s="7">
        <f t="shared" si="830"/>
        <v>3841.5</v>
      </c>
      <c r="X2832" s="7">
        <f t="shared" si="831"/>
        <v>9223.5</v>
      </c>
      <c r="Y2832" s="7">
        <f t="shared" si="832"/>
        <v>49805.910166666668</v>
      </c>
      <c r="Z2832" s="7" t="s">
        <v>223</v>
      </c>
      <c r="AA2832" s="7">
        <v>2021</v>
      </c>
      <c r="AB2832" s="7">
        <v>0</v>
      </c>
    </row>
    <row r="2833" spans="1:28" x14ac:dyDescent="0.25">
      <c r="A2833" s="7">
        <v>21</v>
      </c>
      <c r="B2833" s="7" t="s">
        <v>249</v>
      </c>
      <c r="C2833" s="7" t="s">
        <v>103</v>
      </c>
      <c r="D2833" s="7" t="s">
        <v>10</v>
      </c>
      <c r="E2833" s="7" t="s">
        <v>40</v>
      </c>
      <c r="F2833" s="7" t="s">
        <v>85</v>
      </c>
      <c r="G2833" s="7">
        <v>45000</v>
      </c>
      <c r="H2833" s="7">
        <f t="shared" si="821"/>
        <v>40990.379999999997</v>
      </c>
      <c r="I2833" s="7">
        <f t="shared" si="822"/>
        <v>1291.5</v>
      </c>
      <c r="J2833" s="7">
        <f t="shared" si="823"/>
        <v>3194.9999999999995</v>
      </c>
      <c r="K2833" s="7">
        <f t="shared" si="824"/>
        <v>495.00000000000006</v>
      </c>
      <c r="L2833" s="7">
        <f t="shared" si="825"/>
        <v>1368</v>
      </c>
      <c r="M2833" s="7">
        <f t="shared" si="826"/>
        <v>3190.5</v>
      </c>
      <c r="N2833" s="7">
        <v>1350.12</v>
      </c>
      <c r="O2833" s="7">
        <f t="shared" si="827"/>
        <v>10890.119999999999</v>
      </c>
      <c r="P2833" s="7">
        <v>25</v>
      </c>
      <c r="Q2833" s="7">
        <v>500</v>
      </c>
      <c r="R2833" s="7">
        <v>50</v>
      </c>
      <c r="S2833" s="7">
        <v>0</v>
      </c>
      <c r="T2833" s="7">
        <v>0</v>
      </c>
      <c r="U2833" s="7">
        <f t="shared" si="828"/>
        <v>945.8068749999992</v>
      </c>
      <c r="V2833" s="7">
        <f t="shared" si="829"/>
        <v>1520.8068749999993</v>
      </c>
      <c r="W2833" s="7">
        <f t="shared" si="830"/>
        <v>4009.62</v>
      </c>
      <c r="X2833" s="7">
        <f t="shared" si="831"/>
        <v>6385.5</v>
      </c>
      <c r="Y2833" s="7">
        <f t="shared" si="832"/>
        <v>39469.573125000003</v>
      </c>
      <c r="Z2833" s="7" t="s">
        <v>223</v>
      </c>
      <c r="AA2833" s="7">
        <v>2021</v>
      </c>
      <c r="AB2833" s="7">
        <v>0</v>
      </c>
    </row>
    <row r="2834" spans="1:28" x14ac:dyDescent="0.25">
      <c r="A2834" s="7">
        <v>22</v>
      </c>
      <c r="B2834" s="7" t="s">
        <v>250</v>
      </c>
      <c r="C2834" s="7" t="s">
        <v>103</v>
      </c>
      <c r="D2834" s="7" t="s">
        <v>22</v>
      </c>
      <c r="E2834" s="7" t="s">
        <v>41</v>
      </c>
      <c r="F2834" s="7" t="s">
        <v>100</v>
      </c>
      <c r="G2834" s="7">
        <v>24800</v>
      </c>
      <c r="H2834" s="7">
        <f t="shared" si="821"/>
        <v>23334.32</v>
      </c>
      <c r="I2834" s="7">
        <f t="shared" si="822"/>
        <v>711.76</v>
      </c>
      <c r="J2834" s="7">
        <f t="shared" si="823"/>
        <v>1760.8</v>
      </c>
      <c r="K2834" s="7">
        <f t="shared" si="824"/>
        <v>272.8</v>
      </c>
      <c r="L2834" s="7">
        <f t="shared" si="825"/>
        <v>753.92</v>
      </c>
      <c r="M2834" s="7">
        <f t="shared" si="826"/>
        <v>1758.3200000000002</v>
      </c>
      <c r="N2834" s="7">
        <v>0</v>
      </c>
      <c r="O2834" s="7">
        <f t="shared" si="827"/>
        <v>5257.6</v>
      </c>
      <c r="P2834" s="7">
        <v>25</v>
      </c>
      <c r="Q2834" s="7">
        <v>2636.3</v>
      </c>
      <c r="R2834" s="7">
        <v>0</v>
      </c>
      <c r="S2834" s="7">
        <v>0</v>
      </c>
      <c r="T2834" s="7">
        <v>100</v>
      </c>
      <c r="U2834" s="7">
        <f t="shared" si="828"/>
        <v>0</v>
      </c>
      <c r="V2834" s="7">
        <f t="shared" si="829"/>
        <v>2761.3</v>
      </c>
      <c r="W2834" s="7">
        <f t="shared" si="830"/>
        <v>1465.6799999999998</v>
      </c>
      <c r="X2834" s="7">
        <f t="shared" si="831"/>
        <v>3519.12</v>
      </c>
      <c r="Y2834" s="7">
        <f t="shared" si="832"/>
        <v>20573.02</v>
      </c>
      <c r="Z2834" s="7" t="s">
        <v>223</v>
      </c>
      <c r="AA2834" s="7">
        <v>2021</v>
      </c>
      <c r="AB2834" s="7">
        <v>0</v>
      </c>
    </row>
    <row r="2835" spans="1:28" x14ac:dyDescent="0.25">
      <c r="A2835" s="7">
        <v>23</v>
      </c>
      <c r="B2835" s="7" t="s">
        <v>251</v>
      </c>
      <c r="C2835" s="7" t="s">
        <v>102</v>
      </c>
      <c r="D2835" s="7" t="s">
        <v>15</v>
      </c>
      <c r="E2835" s="7" t="s">
        <v>92</v>
      </c>
      <c r="F2835" s="7" t="s">
        <v>99</v>
      </c>
      <c r="G2835" s="7">
        <v>55000</v>
      </c>
      <c r="H2835" s="7">
        <f t="shared" si="821"/>
        <v>47699.14</v>
      </c>
      <c r="I2835" s="7">
        <f t="shared" si="822"/>
        <v>1578.5</v>
      </c>
      <c r="J2835" s="7">
        <f t="shared" si="823"/>
        <v>3904.9999999999995</v>
      </c>
      <c r="K2835" s="7">
        <f t="shared" si="824"/>
        <v>605.00000000000011</v>
      </c>
      <c r="L2835" s="7">
        <f t="shared" si="825"/>
        <v>1672</v>
      </c>
      <c r="M2835" s="7">
        <f t="shared" si="826"/>
        <v>3899.5000000000005</v>
      </c>
      <c r="N2835" s="7">
        <f>+N2833*3</f>
        <v>4050.3599999999997</v>
      </c>
      <c r="O2835" s="7">
        <f t="shared" si="827"/>
        <v>15710.36</v>
      </c>
      <c r="P2835" s="7">
        <v>25</v>
      </c>
      <c r="Q2835" s="7">
        <v>0</v>
      </c>
      <c r="R2835" s="7">
        <v>0</v>
      </c>
      <c r="S2835" s="7">
        <v>0</v>
      </c>
      <c r="T2835" s="7">
        <v>100</v>
      </c>
      <c r="U2835" s="7">
        <f t="shared" si="828"/>
        <v>1952.1208749999989</v>
      </c>
      <c r="V2835" s="7">
        <f t="shared" si="829"/>
        <v>2077.1208749999987</v>
      </c>
      <c r="W2835" s="7">
        <f t="shared" si="830"/>
        <v>7300.86</v>
      </c>
      <c r="X2835" s="7">
        <f t="shared" si="831"/>
        <v>7804.5</v>
      </c>
      <c r="Y2835" s="7">
        <f t="shared" si="832"/>
        <v>45622.019125000006</v>
      </c>
      <c r="Z2835" s="7" t="s">
        <v>223</v>
      </c>
      <c r="AA2835" s="7">
        <v>2021</v>
      </c>
      <c r="AB2835" s="7">
        <v>0</v>
      </c>
    </row>
    <row r="2836" spans="1:28" x14ac:dyDescent="0.25">
      <c r="A2836" s="7">
        <v>24</v>
      </c>
      <c r="B2836" s="7" t="s">
        <v>252</v>
      </c>
      <c r="C2836" s="7" t="s">
        <v>102</v>
      </c>
      <c r="D2836" s="8" t="s">
        <v>94</v>
      </c>
      <c r="E2836" s="7" t="s">
        <v>36</v>
      </c>
      <c r="F2836" s="7" t="s">
        <v>100</v>
      </c>
      <c r="G2836" s="7">
        <v>30000</v>
      </c>
      <c r="H2836" s="7">
        <f t="shared" si="821"/>
        <v>28227</v>
      </c>
      <c r="I2836" s="7">
        <f t="shared" si="822"/>
        <v>861</v>
      </c>
      <c r="J2836" s="7">
        <f t="shared" si="823"/>
        <v>2130</v>
      </c>
      <c r="K2836" s="7">
        <f t="shared" si="824"/>
        <v>330.00000000000006</v>
      </c>
      <c r="L2836" s="7">
        <f t="shared" si="825"/>
        <v>912</v>
      </c>
      <c r="M2836" s="7">
        <f t="shared" si="826"/>
        <v>2127</v>
      </c>
      <c r="N2836" s="7">
        <v>0</v>
      </c>
      <c r="O2836" s="7">
        <f t="shared" si="827"/>
        <v>6360</v>
      </c>
      <c r="P2836" s="7">
        <v>25</v>
      </c>
      <c r="Q2836" s="7">
        <v>0</v>
      </c>
      <c r="R2836" s="7">
        <v>0</v>
      </c>
      <c r="S2836" s="7">
        <v>0</v>
      </c>
      <c r="T2836" s="7">
        <v>100</v>
      </c>
      <c r="U2836" s="7">
        <f t="shared" si="828"/>
        <v>0</v>
      </c>
      <c r="V2836" s="7">
        <f t="shared" si="829"/>
        <v>125</v>
      </c>
      <c r="W2836" s="7">
        <f t="shared" si="830"/>
        <v>1773</v>
      </c>
      <c r="X2836" s="7">
        <f t="shared" si="831"/>
        <v>4257</v>
      </c>
      <c r="Y2836" s="7">
        <f t="shared" si="832"/>
        <v>28102</v>
      </c>
      <c r="Z2836" s="7" t="s">
        <v>223</v>
      </c>
      <c r="AA2836" s="7">
        <v>2021</v>
      </c>
      <c r="AB2836" s="7">
        <v>0</v>
      </c>
    </row>
    <row r="2837" spans="1:28" x14ac:dyDescent="0.25">
      <c r="A2837" s="7">
        <v>25</v>
      </c>
      <c r="B2837" s="7" t="s">
        <v>253</v>
      </c>
      <c r="C2837" s="7" t="s">
        <v>102</v>
      </c>
      <c r="D2837" s="7" t="s">
        <v>6</v>
      </c>
      <c r="E2837" s="7" t="s">
        <v>42</v>
      </c>
      <c r="F2837" s="7" t="s">
        <v>100</v>
      </c>
      <c r="G2837" s="7">
        <v>30000</v>
      </c>
      <c r="H2837" s="7">
        <f t="shared" si="821"/>
        <v>28227</v>
      </c>
      <c r="I2837" s="7">
        <f t="shared" si="822"/>
        <v>861</v>
      </c>
      <c r="J2837" s="7">
        <f t="shared" si="823"/>
        <v>2130</v>
      </c>
      <c r="K2837" s="7">
        <f t="shared" si="824"/>
        <v>330.00000000000006</v>
      </c>
      <c r="L2837" s="7">
        <f t="shared" si="825"/>
        <v>912</v>
      </c>
      <c r="M2837" s="7">
        <f t="shared" si="826"/>
        <v>2127</v>
      </c>
      <c r="N2837" s="7">
        <v>0</v>
      </c>
      <c r="O2837" s="7">
        <f t="shared" si="827"/>
        <v>6360</v>
      </c>
      <c r="P2837" s="7">
        <v>25</v>
      </c>
      <c r="Q2837" s="7">
        <v>0</v>
      </c>
      <c r="R2837" s="7">
        <v>0</v>
      </c>
      <c r="S2837" s="7">
        <v>0</v>
      </c>
      <c r="T2837" s="7">
        <v>100</v>
      </c>
      <c r="U2837" s="7">
        <f t="shared" si="828"/>
        <v>0</v>
      </c>
      <c r="V2837" s="7">
        <f t="shared" si="829"/>
        <v>125</v>
      </c>
      <c r="W2837" s="7">
        <f t="shared" si="830"/>
        <v>1773</v>
      </c>
      <c r="X2837" s="7">
        <f t="shared" si="831"/>
        <v>4257</v>
      </c>
      <c r="Y2837" s="7">
        <f t="shared" si="832"/>
        <v>28102</v>
      </c>
      <c r="Z2837" s="7" t="s">
        <v>223</v>
      </c>
      <c r="AA2837" s="7">
        <v>2021</v>
      </c>
      <c r="AB2837" s="7">
        <v>0</v>
      </c>
    </row>
    <row r="2838" spans="1:28" x14ac:dyDescent="0.25">
      <c r="A2838" s="7">
        <v>26</v>
      </c>
      <c r="B2838" s="7" t="s">
        <v>254</v>
      </c>
      <c r="C2838" s="7" t="s">
        <v>102</v>
      </c>
      <c r="D2838" s="7" t="s">
        <v>10</v>
      </c>
      <c r="E2838" s="7" t="s">
        <v>43</v>
      </c>
      <c r="F2838" s="7" t="s">
        <v>84</v>
      </c>
      <c r="G2838" s="7">
        <v>50000</v>
      </c>
      <c r="H2838" s="7">
        <f t="shared" si="821"/>
        <v>45694.879999999997</v>
      </c>
      <c r="I2838" s="7">
        <f t="shared" si="822"/>
        <v>1435</v>
      </c>
      <c r="J2838" s="7">
        <f t="shared" si="823"/>
        <v>3549.9999999999995</v>
      </c>
      <c r="K2838" s="7">
        <f t="shared" si="824"/>
        <v>550</v>
      </c>
      <c r="L2838" s="7">
        <f t="shared" si="825"/>
        <v>1520</v>
      </c>
      <c r="M2838" s="7">
        <f t="shared" si="826"/>
        <v>3545.0000000000005</v>
      </c>
      <c r="N2838" s="7">
        <v>1350.12</v>
      </c>
      <c r="O2838" s="7">
        <f t="shared" si="827"/>
        <v>11950.119999999999</v>
      </c>
      <c r="P2838" s="7">
        <v>25</v>
      </c>
      <c r="Q2838" s="7">
        <v>7246.58</v>
      </c>
      <c r="R2838" s="7">
        <v>0</v>
      </c>
      <c r="S2838" s="7">
        <v>0</v>
      </c>
      <c r="T2838" s="7">
        <v>100</v>
      </c>
      <c r="U2838" s="7">
        <f t="shared" si="828"/>
        <v>1651.4818749999993</v>
      </c>
      <c r="V2838" s="7">
        <f t="shared" si="829"/>
        <v>9023.0618749999994</v>
      </c>
      <c r="W2838" s="7">
        <f t="shared" si="830"/>
        <v>4305.12</v>
      </c>
      <c r="X2838" s="7">
        <f t="shared" si="831"/>
        <v>7095</v>
      </c>
      <c r="Y2838" s="7">
        <f t="shared" si="832"/>
        <v>36671.818125000005</v>
      </c>
      <c r="Z2838" s="7" t="s">
        <v>223</v>
      </c>
      <c r="AA2838" s="7">
        <v>2021</v>
      </c>
      <c r="AB2838" s="7">
        <v>0</v>
      </c>
    </row>
    <row r="2839" spans="1:28" x14ac:dyDescent="0.25">
      <c r="A2839" s="7">
        <v>27</v>
      </c>
      <c r="B2839" s="7" t="s">
        <v>255</v>
      </c>
      <c r="C2839" s="7" t="s">
        <v>102</v>
      </c>
      <c r="D2839" s="7" t="s">
        <v>10</v>
      </c>
      <c r="E2839" s="7" t="s">
        <v>44</v>
      </c>
      <c r="F2839" s="7" t="s">
        <v>84</v>
      </c>
      <c r="G2839" s="7">
        <v>45000</v>
      </c>
      <c r="H2839" s="7">
        <f t="shared" si="821"/>
        <v>42340.5</v>
      </c>
      <c r="I2839" s="7">
        <f t="shared" si="822"/>
        <v>1291.5</v>
      </c>
      <c r="J2839" s="7">
        <f t="shared" si="823"/>
        <v>3194.9999999999995</v>
      </c>
      <c r="K2839" s="7">
        <f t="shared" si="824"/>
        <v>495.00000000000006</v>
      </c>
      <c r="L2839" s="7">
        <f t="shared" si="825"/>
        <v>1368</v>
      </c>
      <c r="M2839" s="7">
        <f t="shared" si="826"/>
        <v>3190.5</v>
      </c>
      <c r="N2839" s="7">
        <v>0</v>
      </c>
      <c r="O2839" s="7">
        <f t="shared" si="827"/>
        <v>9540</v>
      </c>
      <c r="P2839" s="7">
        <v>25</v>
      </c>
      <c r="Q2839" s="7">
        <v>0</v>
      </c>
      <c r="R2839" s="7">
        <v>50</v>
      </c>
      <c r="S2839" s="7">
        <v>0</v>
      </c>
      <c r="T2839" s="7">
        <v>100</v>
      </c>
      <c r="U2839" s="7">
        <f t="shared" si="828"/>
        <v>1148.3248749999998</v>
      </c>
      <c r="V2839" s="7">
        <f t="shared" si="829"/>
        <v>1323.3248749999998</v>
      </c>
      <c r="W2839" s="7">
        <f t="shared" si="830"/>
        <v>2659.5</v>
      </c>
      <c r="X2839" s="7">
        <f t="shared" si="831"/>
        <v>6385.5</v>
      </c>
      <c r="Y2839" s="7">
        <f t="shared" si="832"/>
        <v>41017.175125000002</v>
      </c>
      <c r="Z2839" s="7" t="s">
        <v>223</v>
      </c>
      <c r="AA2839" s="7">
        <v>2021</v>
      </c>
      <c r="AB2839" s="7">
        <v>0</v>
      </c>
    </row>
    <row r="2840" spans="1:28" x14ac:dyDescent="0.25">
      <c r="A2840" s="7">
        <v>28</v>
      </c>
      <c r="B2840" s="7" t="s">
        <v>256</v>
      </c>
      <c r="C2840" s="7" t="s">
        <v>102</v>
      </c>
      <c r="D2840" s="7" t="s">
        <v>16</v>
      </c>
      <c r="E2840" s="7" t="s">
        <v>45</v>
      </c>
      <c r="F2840" s="7" t="s">
        <v>84</v>
      </c>
      <c r="G2840" s="7">
        <v>44000</v>
      </c>
      <c r="H2840" s="7">
        <f t="shared" si="821"/>
        <v>40049.480000000003</v>
      </c>
      <c r="I2840" s="7">
        <f t="shared" si="822"/>
        <v>1262.8</v>
      </c>
      <c r="J2840" s="7">
        <f t="shared" si="823"/>
        <v>3123.9999999999995</v>
      </c>
      <c r="K2840" s="7">
        <f t="shared" si="824"/>
        <v>484.00000000000006</v>
      </c>
      <c r="L2840" s="7">
        <f t="shared" si="825"/>
        <v>1337.6</v>
      </c>
      <c r="M2840" s="7">
        <f t="shared" si="826"/>
        <v>3119.6000000000004</v>
      </c>
      <c r="N2840" s="7">
        <v>1350.12</v>
      </c>
      <c r="O2840" s="7">
        <f t="shared" si="827"/>
        <v>10678.119999999999</v>
      </c>
      <c r="P2840" s="7">
        <v>25</v>
      </c>
      <c r="Q2840" s="7">
        <v>0</v>
      </c>
      <c r="R2840" s="7">
        <v>1000.05</v>
      </c>
      <c r="S2840" s="7">
        <v>0</v>
      </c>
      <c r="T2840" s="7">
        <v>100</v>
      </c>
      <c r="U2840" s="7">
        <f t="shared" si="828"/>
        <v>804.671875</v>
      </c>
      <c r="V2840" s="7">
        <f t="shared" si="829"/>
        <v>1929.721875</v>
      </c>
      <c r="W2840" s="7">
        <f t="shared" si="830"/>
        <v>3950.5199999999995</v>
      </c>
      <c r="X2840" s="7">
        <f t="shared" si="831"/>
        <v>6243.6</v>
      </c>
      <c r="Y2840" s="7">
        <f t="shared" si="832"/>
        <v>38119.758125</v>
      </c>
      <c r="Z2840" s="7" t="s">
        <v>223</v>
      </c>
      <c r="AA2840" s="7">
        <v>2021</v>
      </c>
      <c r="AB2840" s="7">
        <v>0</v>
      </c>
    </row>
    <row r="2841" spans="1:28" x14ac:dyDescent="0.25">
      <c r="A2841" s="7">
        <v>29</v>
      </c>
      <c r="B2841" s="7" t="s">
        <v>257</v>
      </c>
      <c r="C2841" s="7" t="s">
        <v>102</v>
      </c>
      <c r="D2841" s="7" t="s">
        <v>22</v>
      </c>
      <c r="E2841" s="7" t="s">
        <v>37</v>
      </c>
      <c r="F2841" s="7" t="s">
        <v>100</v>
      </c>
      <c r="G2841" s="7">
        <v>19000</v>
      </c>
      <c r="H2841" s="7">
        <f t="shared" si="821"/>
        <v>17877.099999999999</v>
      </c>
      <c r="I2841" s="7">
        <f t="shared" si="822"/>
        <v>545.29999999999995</v>
      </c>
      <c r="J2841" s="7">
        <f t="shared" si="823"/>
        <v>1348.9999999999998</v>
      </c>
      <c r="K2841" s="7">
        <f t="shared" si="824"/>
        <v>209.00000000000003</v>
      </c>
      <c r="L2841" s="7">
        <f t="shared" si="825"/>
        <v>577.6</v>
      </c>
      <c r="M2841" s="7">
        <f t="shared" si="826"/>
        <v>1347.1000000000001</v>
      </c>
      <c r="N2841" s="7">
        <v>0</v>
      </c>
      <c r="O2841" s="7">
        <f t="shared" si="827"/>
        <v>4028</v>
      </c>
      <c r="P2841" s="7">
        <v>25</v>
      </c>
      <c r="Q2841" s="7">
        <v>500</v>
      </c>
      <c r="R2841" s="7">
        <v>0</v>
      </c>
      <c r="S2841" s="7">
        <v>0</v>
      </c>
      <c r="T2841" s="7">
        <v>100</v>
      </c>
      <c r="U2841" s="7">
        <f t="shared" si="828"/>
        <v>0</v>
      </c>
      <c r="V2841" s="7">
        <f t="shared" si="829"/>
        <v>625</v>
      </c>
      <c r="W2841" s="7">
        <f t="shared" si="830"/>
        <v>1122.9000000000001</v>
      </c>
      <c r="X2841" s="7">
        <f t="shared" si="831"/>
        <v>2696.1</v>
      </c>
      <c r="Y2841" s="7">
        <f t="shared" si="832"/>
        <v>17252.099999999999</v>
      </c>
      <c r="Z2841" s="7" t="s">
        <v>223</v>
      </c>
      <c r="AA2841" s="7">
        <v>2021</v>
      </c>
      <c r="AB2841" s="7">
        <v>0</v>
      </c>
    </row>
    <row r="2842" spans="1:28" x14ac:dyDescent="0.25">
      <c r="A2842" s="7">
        <v>30</v>
      </c>
      <c r="B2842" s="7" t="s">
        <v>258</v>
      </c>
      <c r="C2842" s="7" t="s">
        <v>102</v>
      </c>
      <c r="D2842" s="7" t="s">
        <v>16</v>
      </c>
      <c r="E2842" s="7" t="s">
        <v>31</v>
      </c>
      <c r="F2842" s="7" t="s">
        <v>99</v>
      </c>
      <c r="G2842" s="7">
        <v>90000</v>
      </c>
      <c r="H2842" s="7">
        <f t="shared" si="821"/>
        <v>84681</v>
      </c>
      <c r="I2842" s="7">
        <f t="shared" si="822"/>
        <v>2583</v>
      </c>
      <c r="J2842" s="7">
        <f t="shared" si="823"/>
        <v>6389.9999999999991</v>
      </c>
      <c r="K2842" s="7">
        <f t="shared" si="824"/>
        <v>686.4</v>
      </c>
      <c r="L2842" s="7">
        <f t="shared" si="825"/>
        <v>2736</v>
      </c>
      <c r="M2842" s="7">
        <f t="shared" si="826"/>
        <v>6381</v>
      </c>
      <c r="N2842" s="7">
        <v>0</v>
      </c>
      <c r="O2842" s="7">
        <f t="shared" si="827"/>
        <v>18776.400000000001</v>
      </c>
      <c r="P2842" s="7">
        <v>25</v>
      </c>
      <c r="Q2842" s="7">
        <v>0</v>
      </c>
      <c r="R2842" s="7">
        <v>0</v>
      </c>
      <c r="S2842" s="7">
        <v>0</v>
      </c>
      <c r="T2842" s="7">
        <v>0</v>
      </c>
      <c r="U2842" s="7">
        <f t="shared" si="828"/>
        <v>9753.1872916666671</v>
      </c>
      <c r="V2842" s="7">
        <f t="shared" si="829"/>
        <v>9778.1872916666671</v>
      </c>
      <c r="W2842" s="7">
        <f t="shared" si="830"/>
        <v>5319</v>
      </c>
      <c r="X2842" s="7">
        <f t="shared" si="831"/>
        <v>12771</v>
      </c>
      <c r="Y2842" s="7">
        <f t="shared" si="832"/>
        <v>74902.812708333338</v>
      </c>
      <c r="Z2842" s="7" t="s">
        <v>223</v>
      </c>
      <c r="AA2842" s="7">
        <v>2021</v>
      </c>
      <c r="AB2842" s="7">
        <v>0</v>
      </c>
    </row>
    <row r="2843" spans="1:28" x14ac:dyDescent="0.25">
      <c r="A2843" s="7">
        <v>31</v>
      </c>
      <c r="B2843" s="7" t="s">
        <v>259</v>
      </c>
      <c r="C2843" s="7" t="s">
        <v>102</v>
      </c>
      <c r="D2843" s="8" t="s">
        <v>10</v>
      </c>
      <c r="E2843" s="7" t="s">
        <v>46</v>
      </c>
      <c r="F2843" s="7" t="s">
        <v>84</v>
      </c>
      <c r="G2843" s="7">
        <v>45000</v>
      </c>
      <c r="H2843" s="7">
        <f t="shared" si="821"/>
        <v>39640.26</v>
      </c>
      <c r="I2843" s="7">
        <f t="shared" si="822"/>
        <v>1291.5</v>
      </c>
      <c r="J2843" s="7">
        <f t="shared" si="823"/>
        <v>3194.9999999999995</v>
      </c>
      <c r="K2843" s="7">
        <f t="shared" si="824"/>
        <v>495.00000000000006</v>
      </c>
      <c r="L2843" s="7">
        <f t="shared" si="825"/>
        <v>1368</v>
      </c>
      <c r="M2843" s="7">
        <f t="shared" si="826"/>
        <v>3190.5</v>
      </c>
      <c r="N2843" s="7">
        <f>+N2840*2</f>
        <v>2700.24</v>
      </c>
      <c r="O2843" s="7">
        <f t="shared" si="827"/>
        <v>12240.24</v>
      </c>
      <c r="P2843" s="7">
        <v>25</v>
      </c>
      <c r="Q2843" s="7">
        <v>5742.03</v>
      </c>
      <c r="R2843" s="7">
        <v>800.04</v>
      </c>
      <c r="S2843" s="7">
        <v>0</v>
      </c>
      <c r="T2843" s="7">
        <v>100</v>
      </c>
      <c r="U2843" s="7">
        <f t="shared" si="828"/>
        <v>743.28887499999973</v>
      </c>
      <c r="V2843" s="7">
        <f t="shared" si="829"/>
        <v>7410.3588749999999</v>
      </c>
      <c r="W2843" s="7">
        <f t="shared" si="830"/>
        <v>5359.74</v>
      </c>
      <c r="X2843" s="7">
        <f t="shared" si="831"/>
        <v>6385.5</v>
      </c>
      <c r="Y2843" s="7">
        <f t="shared" si="832"/>
        <v>32229.901125</v>
      </c>
      <c r="Z2843" s="7" t="s">
        <v>223</v>
      </c>
      <c r="AA2843" s="7">
        <v>2021</v>
      </c>
      <c r="AB2843" s="7">
        <v>0</v>
      </c>
    </row>
    <row r="2844" spans="1:28" x14ac:dyDescent="0.25">
      <c r="A2844" s="7">
        <v>32</v>
      </c>
      <c r="B2844" s="7" t="s">
        <v>260</v>
      </c>
      <c r="C2844" s="7" t="s">
        <v>102</v>
      </c>
      <c r="D2844" s="8" t="s">
        <v>6</v>
      </c>
      <c r="E2844" s="8" t="s">
        <v>36</v>
      </c>
      <c r="F2844" s="7" t="s">
        <v>100</v>
      </c>
      <c r="G2844" s="7">
        <v>26000</v>
      </c>
      <c r="H2844" s="7">
        <f t="shared" si="821"/>
        <v>24463.4</v>
      </c>
      <c r="I2844" s="7">
        <f t="shared" si="822"/>
        <v>746.2</v>
      </c>
      <c r="J2844" s="7">
        <f t="shared" si="823"/>
        <v>1845.9999999999998</v>
      </c>
      <c r="K2844" s="7">
        <f t="shared" si="824"/>
        <v>286.00000000000006</v>
      </c>
      <c r="L2844" s="7">
        <f t="shared" si="825"/>
        <v>790.4</v>
      </c>
      <c r="M2844" s="7">
        <f t="shared" si="826"/>
        <v>1843.4</v>
      </c>
      <c r="N2844" s="7">
        <v>0</v>
      </c>
      <c r="O2844" s="7">
        <f t="shared" si="827"/>
        <v>5512</v>
      </c>
      <c r="P2844" s="7">
        <v>25</v>
      </c>
      <c r="Q2844" s="7">
        <v>0</v>
      </c>
      <c r="R2844" s="7">
        <v>0</v>
      </c>
      <c r="S2844" s="7">
        <v>0</v>
      </c>
      <c r="T2844" s="7">
        <v>0</v>
      </c>
      <c r="U2844" s="7">
        <f t="shared" si="828"/>
        <v>0</v>
      </c>
      <c r="V2844" s="7">
        <f t="shared" si="829"/>
        <v>25</v>
      </c>
      <c r="W2844" s="7">
        <f t="shared" si="830"/>
        <v>1536.6</v>
      </c>
      <c r="X2844" s="7">
        <f t="shared" si="831"/>
        <v>3689.3999999999996</v>
      </c>
      <c r="Y2844" s="7">
        <f t="shared" si="832"/>
        <v>24438.400000000001</v>
      </c>
      <c r="Z2844" s="7" t="s">
        <v>223</v>
      </c>
      <c r="AA2844" s="7">
        <v>2021</v>
      </c>
      <c r="AB2844" s="7">
        <v>0</v>
      </c>
    </row>
    <row r="2845" spans="1:28" x14ac:dyDescent="0.25">
      <c r="A2845" s="7">
        <v>33</v>
      </c>
      <c r="B2845" s="7" t="s">
        <v>261</v>
      </c>
      <c r="C2845" s="7" t="s">
        <v>102</v>
      </c>
      <c r="D2845" s="7" t="s">
        <v>7</v>
      </c>
      <c r="E2845" s="7" t="s">
        <v>47</v>
      </c>
      <c r="F2845" s="7" t="s">
        <v>99</v>
      </c>
      <c r="G2845" s="7">
        <v>145000</v>
      </c>
      <c r="H2845" s="7">
        <f t="shared" si="821"/>
        <v>136430.5</v>
      </c>
      <c r="I2845" s="7">
        <f t="shared" si="822"/>
        <v>4161.5</v>
      </c>
      <c r="J2845" s="7">
        <f t="shared" si="823"/>
        <v>10294.999999999998</v>
      </c>
      <c r="K2845" s="7">
        <f t="shared" si="824"/>
        <v>686.4</v>
      </c>
      <c r="L2845" s="7">
        <f t="shared" si="825"/>
        <v>4408</v>
      </c>
      <c r="M2845" s="7">
        <f t="shared" si="826"/>
        <v>10280.5</v>
      </c>
      <c r="N2845" s="7">
        <v>0</v>
      </c>
      <c r="O2845" s="7">
        <f t="shared" si="827"/>
        <v>29831.399999999998</v>
      </c>
      <c r="P2845" s="7">
        <v>25</v>
      </c>
      <c r="Q2845" s="7">
        <v>0</v>
      </c>
      <c r="R2845" s="7">
        <v>0</v>
      </c>
      <c r="S2845" s="7">
        <v>0</v>
      </c>
      <c r="T2845" s="7">
        <v>100</v>
      </c>
      <c r="U2845" s="7">
        <f t="shared" si="828"/>
        <v>22690.562291666665</v>
      </c>
      <c r="V2845" s="7">
        <f t="shared" si="829"/>
        <v>22815.562291666665</v>
      </c>
      <c r="W2845" s="7">
        <f t="shared" si="830"/>
        <v>8569.5</v>
      </c>
      <c r="X2845" s="7">
        <f t="shared" si="831"/>
        <v>20575.5</v>
      </c>
      <c r="Y2845" s="7">
        <f t="shared" si="832"/>
        <v>113614.93770833334</v>
      </c>
      <c r="Z2845" s="7" t="s">
        <v>223</v>
      </c>
      <c r="AA2845" s="7">
        <v>2021</v>
      </c>
      <c r="AB2845" s="7">
        <v>0</v>
      </c>
    </row>
    <row r="2846" spans="1:28" x14ac:dyDescent="0.25">
      <c r="A2846" s="7">
        <v>34</v>
      </c>
      <c r="B2846" s="7" t="s">
        <v>262</v>
      </c>
      <c r="C2846" s="7" t="s">
        <v>102</v>
      </c>
      <c r="D2846" s="8" t="s">
        <v>4</v>
      </c>
      <c r="E2846" s="7" t="s">
        <v>93</v>
      </c>
      <c r="F2846" s="7" t="s">
        <v>84</v>
      </c>
      <c r="G2846" s="7">
        <v>31500</v>
      </c>
      <c r="H2846" s="7">
        <f t="shared" si="821"/>
        <v>28288.23</v>
      </c>
      <c r="I2846" s="7">
        <f t="shared" si="822"/>
        <v>904.05</v>
      </c>
      <c r="J2846" s="7">
        <f t="shared" si="823"/>
        <v>2236.5</v>
      </c>
      <c r="K2846" s="7">
        <f t="shared" si="824"/>
        <v>346.50000000000006</v>
      </c>
      <c r="L2846" s="7">
        <f t="shared" si="825"/>
        <v>957.6</v>
      </c>
      <c r="M2846" s="7">
        <f t="shared" si="826"/>
        <v>2233.3500000000004</v>
      </c>
      <c r="N2846" s="7">
        <v>1350.12</v>
      </c>
      <c r="O2846" s="7">
        <f t="shared" si="827"/>
        <v>8028.1200000000008</v>
      </c>
      <c r="P2846" s="7">
        <v>25</v>
      </c>
      <c r="Q2846" s="7">
        <v>6104.46</v>
      </c>
      <c r="R2846" s="7">
        <v>100.01</v>
      </c>
      <c r="S2846" s="7">
        <v>635</v>
      </c>
      <c r="T2846" s="7">
        <v>100</v>
      </c>
      <c r="U2846" s="7">
        <f t="shared" si="828"/>
        <v>0</v>
      </c>
      <c r="V2846" s="7">
        <f t="shared" si="829"/>
        <v>6964.47</v>
      </c>
      <c r="W2846" s="7">
        <f t="shared" si="830"/>
        <v>3211.77</v>
      </c>
      <c r="X2846" s="7">
        <f t="shared" si="831"/>
        <v>4469.8500000000004</v>
      </c>
      <c r="Y2846" s="7">
        <f t="shared" si="832"/>
        <v>21323.760000000002</v>
      </c>
      <c r="Z2846" s="7" t="s">
        <v>223</v>
      </c>
      <c r="AA2846" s="7">
        <v>2021</v>
      </c>
      <c r="AB2846" s="7">
        <v>0</v>
      </c>
    </row>
    <row r="2847" spans="1:28" x14ac:dyDescent="0.25">
      <c r="A2847" s="7">
        <v>35</v>
      </c>
      <c r="B2847" s="7" t="s">
        <v>263</v>
      </c>
      <c r="C2847" s="7" t="s">
        <v>102</v>
      </c>
      <c r="D2847" s="7" t="s">
        <v>21</v>
      </c>
      <c r="E2847" s="7" t="s">
        <v>48</v>
      </c>
      <c r="F2847" s="7" t="s">
        <v>84</v>
      </c>
      <c r="G2847" s="7">
        <v>120000</v>
      </c>
      <c r="H2847" s="7">
        <f t="shared" si="821"/>
        <v>111557.88</v>
      </c>
      <c r="I2847" s="7">
        <f t="shared" si="822"/>
        <v>3444</v>
      </c>
      <c r="J2847" s="7">
        <f t="shared" si="823"/>
        <v>8520</v>
      </c>
      <c r="K2847" s="7">
        <f t="shared" si="824"/>
        <v>686.4</v>
      </c>
      <c r="L2847" s="7">
        <f t="shared" si="825"/>
        <v>3648</v>
      </c>
      <c r="M2847" s="7">
        <f t="shared" si="826"/>
        <v>8508</v>
      </c>
      <c r="N2847" s="7">
        <v>1350.12</v>
      </c>
      <c r="O2847" s="7">
        <f t="shared" si="827"/>
        <v>26156.52</v>
      </c>
      <c r="P2847" s="7">
        <v>25</v>
      </c>
      <c r="Q2847" s="7">
        <v>8487.86</v>
      </c>
      <c r="R2847" s="7">
        <v>250.01</v>
      </c>
      <c r="S2847" s="7">
        <v>0</v>
      </c>
      <c r="T2847" s="7">
        <v>100</v>
      </c>
      <c r="U2847" s="7">
        <f t="shared" si="828"/>
        <v>16472.407291666666</v>
      </c>
      <c r="V2847" s="7">
        <f t="shared" si="829"/>
        <v>25335.277291666665</v>
      </c>
      <c r="W2847" s="7">
        <f t="shared" si="830"/>
        <v>8442.119999999999</v>
      </c>
      <c r="X2847" s="7">
        <f t="shared" si="831"/>
        <v>17028</v>
      </c>
      <c r="Y2847" s="7">
        <f t="shared" si="832"/>
        <v>86222.602708333332</v>
      </c>
      <c r="Z2847" s="7" t="s">
        <v>223</v>
      </c>
      <c r="AA2847" s="7">
        <v>2021</v>
      </c>
      <c r="AB2847" s="7">
        <v>0</v>
      </c>
    </row>
    <row r="2848" spans="1:28" x14ac:dyDescent="0.25">
      <c r="A2848" s="7">
        <v>36</v>
      </c>
      <c r="B2848" s="7" t="s">
        <v>264</v>
      </c>
      <c r="C2848" s="7" t="s">
        <v>102</v>
      </c>
      <c r="D2848" s="7" t="s">
        <v>7</v>
      </c>
      <c r="E2848" s="7" t="s">
        <v>49</v>
      </c>
      <c r="F2848" s="7" t="s">
        <v>99</v>
      </c>
      <c r="G2848" s="7">
        <v>150000</v>
      </c>
      <c r="H2848" s="7">
        <f t="shared" si="821"/>
        <v>141135</v>
      </c>
      <c r="I2848" s="7">
        <f t="shared" si="822"/>
        <v>4305</v>
      </c>
      <c r="J2848" s="7">
        <f t="shared" si="823"/>
        <v>10649.999999999998</v>
      </c>
      <c r="K2848" s="7">
        <f t="shared" si="824"/>
        <v>686.4</v>
      </c>
      <c r="L2848" s="7">
        <f t="shared" si="825"/>
        <v>4560</v>
      </c>
      <c r="M2848" s="7">
        <f t="shared" si="826"/>
        <v>10635</v>
      </c>
      <c r="N2848" s="7">
        <v>0</v>
      </c>
      <c r="O2848" s="7">
        <f t="shared" si="827"/>
        <v>30836.399999999998</v>
      </c>
      <c r="P2848" s="7">
        <v>25</v>
      </c>
      <c r="Q2848" s="7">
        <v>0</v>
      </c>
      <c r="R2848" s="7">
        <v>0</v>
      </c>
      <c r="S2848" s="7">
        <v>0</v>
      </c>
      <c r="T2848" s="7">
        <v>100</v>
      </c>
      <c r="U2848" s="7">
        <f t="shared" si="828"/>
        <v>23866.687291666665</v>
      </c>
      <c r="V2848" s="7">
        <f t="shared" si="829"/>
        <v>23991.687291666665</v>
      </c>
      <c r="W2848" s="7">
        <f t="shared" si="830"/>
        <v>8865</v>
      </c>
      <c r="X2848" s="7">
        <f t="shared" si="831"/>
        <v>21285</v>
      </c>
      <c r="Y2848" s="7">
        <f t="shared" si="832"/>
        <v>117143.31270833334</v>
      </c>
      <c r="Z2848" s="7" t="s">
        <v>223</v>
      </c>
      <c r="AA2848" s="7">
        <v>2021</v>
      </c>
      <c r="AB2848" s="7">
        <v>0</v>
      </c>
    </row>
    <row r="2849" spans="1:28" x14ac:dyDescent="0.25">
      <c r="A2849" s="7">
        <v>37</v>
      </c>
      <c r="B2849" s="7" t="s">
        <v>265</v>
      </c>
      <c r="C2849" s="7" t="s">
        <v>102</v>
      </c>
      <c r="D2849" s="8" t="s">
        <v>10</v>
      </c>
      <c r="E2849" s="7" t="s">
        <v>50</v>
      </c>
      <c r="F2849" s="7" t="s">
        <v>84</v>
      </c>
      <c r="G2849" s="7">
        <v>50000</v>
      </c>
      <c r="H2849" s="7">
        <f t="shared" si="821"/>
        <v>44344.76</v>
      </c>
      <c r="I2849" s="7">
        <f t="shared" si="822"/>
        <v>1435</v>
      </c>
      <c r="J2849" s="7">
        <f t="shared" si="823"/>
        <v>3549.9999999999995</v>
      </c>
      <c r="K2849" s="7">
        <f t="shared" si="824"/>
        <v>550</v>
      </c>
      <c r="L2849" s="7">
        <f t="shared" si="825"/>
        <v>1520</v>
      </c>
      <c r="M2849" s="7">
        <f t="shared" si="826"/>
        <v>3545.0000000000005</v>
      </c>
      <c r="N2849" s="7">
        <f>+N2847*2</f>
        <v>2700.24</v>
      </c>
      <c r="O2849" s="7">
        <f t="shared" si="827"/>
        <v>13300.24</v>
      </c>
      <c r="P2849" s="7">
        <v>25</v>
      </c>
      <c r="Q2849" s="7">
        <v>0</v>
      </c>
      <c r="R2849" s="7">
        <v>400.02</v>
      </c>
      <c r="S2849" s="7">
        <v>0</v>
      </c>
      <c r="T2849" s="7">
        <v>100</v>
      </c>
      <c r="U2849" s="7">
        <f t="shared" si="828"/>
        <v>1448.9638749999997</v>
      </c>
      <c r="V2849" s="7">
        <f t="shared" si="829"/>
        <v>1973.9838749999997</v>
      </c>
      <c r="W2849" s="7">
        <f t="shared" si="830"/>
        <v>5655.24</v>
      </c>
      <c r="X2849" s="7">
        <f t="shared" si="831"/>
        <v>7095</v>
      </c>
      <c r="Y2849" s="7">
        <f t="shared" si="832"/>
        <v>42370.776125000004</v>
      </c>
      <c r="Z2849" s="7" t="s">
        <v>223</v>
      </c>
      <c r="AA2849" s="7">
        <v>2021</v>
      </c>
      <c r="AB2849" s="7">
        <v>0</v>
      </c>
    </row>
    <row r="2850" spans="1:28" x14ac:dyDescent="0.25">
      <c r="A2850" s="7">
        <v>38</v>
      </c>
      <c r="B2850" s="7" t="s">
        <v>266</v>
      </c>
      <c r="C2850" s="7" t="s">
        <v>102</v>
      </c>
      <c r="D2850" s="7" t="s">
        <v>6</v>
      </c>
      <c r="E2850" s="7" t="s">
        <v>26</v>
      </c>
      <c r="F2850" s="7" t="s">
        <v>100</v>
      </c>
      <c r="G2850" s="7">
        <v>23100</v>
      </c>
      <c r="H2850" s="7">
        <f t="shared" si="821"/>
        <v>21734.79</v>
      </c>
      <c r="I2850" s="7">
        <f t="shared" si="822"/>
        <v>662.97</v>
      </c>
      <c r="J2850" s="7">
        <f t="shared" si="823"/>
        <v>1640.1</v>
      </c>
      <c r="K2850" s="7">
        <f t="shared" si="824"/>
        <v>254.10000000000002</v>
      </c>
      <c r="L2850" s="7">
        <f t="shared" si="825"/>
        <v>702.24</v>
      </c>
      <c r="M2850" s="7">
        <f t="shared" si="826"/>
        <v>1637.7900000000002</v>
      </c>
      <c r="N2850" s="7">
        <v>0</v>
      </c>
      <c r="O2850" s="7">
        <f t="shared" si="827"/>
        <v>4897.2</v>
      </c>
      <c r="P2850" s="7">
        <v>25</v>
      </c>
      <c r="Q2850" s="7">
        <v>0</v>
      </c>
      <c r="R2850" s="7">
        <v>0</v>
      </c>
      <c r="S2850" s="7">
        <v>0</v>
      </c>
      <c r="T2850" s="7">
        <v>100</v>
      </c>
      <c r="U2850" s="7">
        <f t="shared" si="828"/>
        <v>0</v>
      </c>
      <c r="V2850" s="7">
        <f t="shared" si="829"/>
        <v>125</v>
      </c>
      <c r="W2850" s="7">
        <f t="shared" si="830"/>
        <v>1365.21</v>
      </c>
      <c r="X2850" s="7">
        <f t="shared" si="831"/>
        <v>3277.8900000000003</v>
      </c>
      <c r="Y2850" s="7">
        <f t="shared" si="832"/>
        <v>21609.79</v>
      </c>
      <c r="Z2850" s="7" t="s">
        <v>223</v>
      </c>
      <c r="AA2850" s="7">
        <v>2021</v>
      </c>
      <c r="AB2850" s="7">
        <v>0</v>
      </c>
    </row>
    <row r="2851" spans="1:28" x14ac:dyDescent="0.25">
      <c r="A2851" s="7">
        <v>39</v>
      </c>
      <c r="B2851" s="7" t="s">
        <v>267</v>
      </c>
      <c r="C2851" s="7" t="s">
        <v>103</v>
      </c>
      <c r="D2851" s="7" t="s">
        <v>6</v>
      </c>
      <c r="E2851" s="7" t="s">
        <v>26</v>
      </c>
      <c r="F2851" s="7" t="s">
        <v>100</v>
      </c>
      <c r="G2851" s="7">
        <v>22000</v>
      </c>
      <c r="H2851" s="7">
        <f t="shared" si="821"/>
        <v>19349.68</v>
      </c>
      <c r="I2851" s="7">
        <f t="shared" si="822"/>
        <v>631.4</v>
      </c>
      <c r="J2851" s="7">
        <f t="shared" si="823"/>
        <v>1561.9999999999998</v>
      </c>
      <c r="K2851" s="7">
        <f t="shared" si="824"/>
        <v>242.00000000000003</v>
      </c>
      <c r="L2851" s="7">
        <f t="shared" si="825"/>
        <v>668.8</v>
      </c>
      <c r="M2851" s="7">
        <f t="shared" si="826"/>
        <v>1559.8000000000002</v>
      </c>
      <c r="N2851" s="7">
        <v>1350.12</v>
      </c>
      <c r="O2851" s="7">
        <f t="shared" si="827"/>
        <v>6014.12</v>
      </c>
      <c r="P2851" s="7">
        <v>25</v>
      </c>
      <c r="Q2851" s="7">
        <v>0</v>
      </c>
      <c r="R2851" s="7">
        <v>0</v>
      </c>
      <c r="S2851" s="7">
        <v>0</v>
      </c>
      <c r="T2851" s="7">
        <v>100</v>
      </c>
      <c r="U2851" s="7">
        <f t="shared" si="828"/>
        <v>0</v>
      </c>
      <c r="V2851" s="7">
        <f t="shared" si="829"/>
        <v>125</v>
      </c>
      <c r="W2851" s="7">
        <f t="shared" si="830"/>
        <v>2650.3199999999997</v>
      </c>
      <c r="X2851" s="7">
        <f t="shared" si="831"/>
        <v>3121.8</v>
      </c>
      <c r="Y2851" s="7">
        <f t="shared" si="832"/>
        <v>19224.68</v>
      </c>
      <c r="Z2851" s="7" t="s">
        <v>223</v>
      </c>
      <c r="AA2851" s="7">
        <v>2021</v>
      </c>
      <c r="AB2851" s="7">
        <v>0</v>
      </c>
    </row>
    <row r="2852" spans="1:28" x14ac:dyDescent="0.25">
      <c r="A2852" s="7">
        <v>40</v>
      </c>
      <c r="B2852" s="7" t="s">
        <v>268</v>
      </c>
      <c r="C2852" s="7" t="s">
        <v>103</v>
      </c>
      <c r="D2852" s="7" t="s">
        <v>94</v>
      </c>
      <c r="E2852" s="7" t="s">
        <v>51</v>
      </c>
      <c r="F2852" s="7" t="s">
        <v>100</v>
      </c>
      <c r="G2852" s="7">
        <v>45000</v>
      </c>
      <c r="H2852" s="7">
        <f t="shared" si="821"/>
        <v>42340.5</v>
      </c>
      <c r="I2852" s="7">
        <f t="shared" si="822"/>
        <v>1291.5</v>
      </c>
      <c r="J2852" s="7">
        <f t="shared" si="823"/>
        <v>3194.9999999999995</v>
      </c>
      <c r="K2852" s="7">
        <f t="shared" si="824"/>
        <v>495.00000000000006</v>
      </c>
      <c r="L2852" s="7">
        <f t="shared" si="825"/>
        <v>1368</v>
      </c>
      <c r="M2852" s="7">
        <f t="shared" si="826"/>
        <v>3190.5</v>
      </c>
      <c r="N2852" s="7">
        <v>0</v>
      </c>
      <c r="O2852" s="7">
        <f t="shared" si="827"/>
        <v>9540</v>
      </c>
      <c r="P2852" s="7">
        <v>25</v>
      </c>
      <c r="Q2852" s="7">
        <v>0</v>
      </c>
      <c r="R2852" s="7">
        <v>1050.05</v>
      </c>
      <c r="S2852" s="7">
        <v>0</v>
      </c>
      <c r="T2852" s="7">
        <v>0</v>
      </c>
      <c r="U2852" s="7">
        <f t="shared" si="828"/>
        <v>1148.3248749999998</v>
      </c>
      <c r="V2852" s="7">
        <f t="shared" si="829"/>
        <v>2223.3748749999995</v>
      </c>
      <c r="W2852" s="7">
        <f t="shared" si="830"/>
        <v>2659.5</v>
      </c>
      <c r="X2852" s="7">
        <f t="shared" si="831"/>
        <v>6385.5</v>
      </c>
      <c r="Y2852" s="7">
        <f t="shared" si="832"/>
        <v>40117.125124999999</v>
      </c>
      <c r="Z2852" s="7" t="s">
        <v>223</v>
      </c>
      <c r="AA2852" s="7">
        <v>2021</v>
      </c>
      <c r="AB2852" s="7">
        <v>0</v>
      </c>
    </row>
    <row r="2853" spans="1:28" x14ac:dyDescent="0.25">
      <c r="A2853" s="7">
        <v>41</v>
      </c>
      <c r="B2853" s="7" t="s">
        <v>269</v>
      </c>
      <c r="C2853" s="7" t="s">
        <v>103</v>
      </c>
      <c r="D2853" s="7" t="s">
        <v>10</v>
      </c>
      <c r="E2853" s="7" t="s">
        <v>53</v>
      </c>
      <c r="F2853" s="7" t="s">
        <v>98</v>
      </c>
      <c r="G2853" s="7">
        <v>300000</v>
      </c>
      <c r="H2853" s="7">
        <f t="shared" si="821"/>
        <v>285297.48</v>
      </c>
      <c r="I2853" s="7">
        <f t="shared" si="822"/>
        <v>8610</v>
      </c>
      <c r="J2853" s="7">
        <f t="shared" si="823"/>
        <v>21299.999999999996</v>
      </c>
      <c r="K2853" s="7">
        <f t="shared" si="824"/>
        <v>686.4</v>
      </c>
      <c r="L2853" s="7">
        <f t="shared" si="825"/>
        <v>4742.3999999999996</v>
      </c>
      <c r="M2853" s="7">
        <f t="shared" si="826"/>
        <v>11060.4</v>
      </c>
      <c r="N2853" s="7">
        <v>1350.12</v>
      </c>
      <c r="O2853" s="7">
        <f t="shared" si="827"/>
        <v>47749.32</v>
      </c>
      <c r="P2853" s="7">
        <v>25</v>
      </c>
      <c r="Q2853" s="7">
        <v>0</v>
      </c>
      <c r="R2853" s="7">
        <v>0</v>
      </c>
      <c r="S2853" s="7">
        <v>0</v>
      </c>
      <c r="T2853" s="7">
        <v>0</v>
      </c>
      <c r="U2853" s="7">
        <f t="shared" si="828"/>
        <v>59907.307291666664</v>
      </c>
      <c r="V2853" s="7">
        <f t="shared" si="829"/>
        <v>59932.307291666664</v>
      </c>
      <c r="W2853" s="7">
        <f t="shared" si="830"/>
        <v>14702.52</v>
      </c>
      <c r="X2853" s="7">
        <f t="shared" si="831"/>
        <v>32360.399999999994</v>
      </c>
      <c r="Y2853" s="7">
        <f t="shared" si="832"/>
        <v>225365.17270833335</v>
      </c>
      <c r="Z2853" s="7" t="s">
        <v>223</v>
      </c>
      <c r="AA2853" s="7">
        <v>2021</v>
      </c>
      <c r="AB2853" s="7">
        <v>0</v>
      </c>
    </row>
    <row r="2854" spans="1:28" x14ac:dyDescent="0.25">
      <c r="A2854" s="7">
        <v>42</v>
      </c>
      <c r="B2854" s="7" t="s">
        <v>270</v>
      </c>
      <c r="C2854" s="7" t="s">
        <v>103</v>
      </c>
      <c r="D2854" s="8" t="s">
        <v>7</v>
      </c>
      <c r="E2854" s="7" t="s">
        <v>54</v>
      </c>
      <c r="F2854" s="7" t="s">
        <v>100</v>
      </c>
      <c r="G2854" s="7">
        <v>18000</v>
      </c>
      <c r="H2854" s="7">
        <f t="shared" si="821"/>
        <v>16936.2</v>
      </c>
      <c r="I2854" s="7">
        <f t="shared" si="822"/>
        <v>516.6</v>
      </c>
      <c r="J2854" s="7">
        <f t="shared" si="823"/>
        <v>1277.9999999999998</v>
      </c>
      <c r="K2854" s="7">
        <f t="shared" si="824"/>
        <v>198.00000000000003</v>
      </c>
      <c r="L2854" s="7">
        <f t="shared" si="825"/>
        <v>547.20000000000005</v>
      </c>
      <c r="M2854" s="7">
        <f t="shared" si="826"/>
        <v>1276.2</v>
      </c>
      <c r="N2854" s="7">
        <v>0</v>
      </c>
      <c r="O2854" s="7">
        <f t="shared" si="827"/>
        <v>3816</v>
      </c>
      <c r="P2854" s="7">
        <v>25</v>
      </c>
      <c r="Q2854" s="7">
        <v>500</v>
      </c>
      <c r="R2854" s="7">
        <v>0</v>
      </c>
      <c r="S2854" s="7">
        <v>0</v>
      </c>
      <c r="T2854" s="7">
        <v>100</v>
      </c>
      <c r="U2854" s="7">
        <f t="shared" si="828"/>
        <v>0</v>
      </c>
      <c r="V2854" s="7">
        <f t="shared" si="829"/>
        <v>625</v>
      </c>
      <c r="W2854" s="7">
        <f t="shared" si="830"/>
        <v>1063.8000000000002</v>
      </c>
      <c r="X2854" s="7">
        <f t="shared" si="831"/>
        <v>2554.1999999999998</v>
      </c>
      <c r="Y2854" s="7">
        <f t="shared" si="832"/>
        <v>16311.2</v>
      </c>
      <c r="Z2854" s="7" t="s">
        <v>223</v>
      </c>
      <c r="AA2854" s="7">
        <v>2021</v>
      </c>
      <c r="AB2854" s="7">
        <v>0</v>
      </c>
    </row>
    <row r="2855" spans="1:28" x14ac:dyDescent="0.25">
      <c r="A2855" s="7">
        <v>43</v>
      </c>
      <c r="B2855" s="7" t="s">
        <v>271</v>
      </c>
      <c r="C2855" s="7" t="s">
        <v>102</v>
      </c>
      <c r="D2855" s="8" t="s">
        <v>10</v>
      </c>
      <c r="E2855" s="7" t="s">
        <v>44</v>
      </c>
      <c r="F2855" s="7" t="s">
        <v>84</v>
      </c>
      <c r="G2855" s="7">
        <v>45000</v>
      </c>
      <c r="H2855" s="7">
        <f t="shared" si="821"/>
        <v>42340.5</v>
      </c>
      <c r="I2855" s="7">
        <f t="shared" si="822"/>
        <v>1291.5</v>
      </c>
      <c r="J2855" s="7">
        <f t="shared" si="823"/>
        <v>3194.9999999999995</v>
      </c>
      <c r="K2855" s="7">
        <f t="shared" si="824"/>
        <v>495.00000000000006</v>
      </c>
      <c r="L2855" s="7">
        <f t="shared" si="825"/>
        <v>1368</v>
      </c>
      <c r="M2855" s="7">
        <f t="shared" si="826"/>
        <v>3190.5</v>
      </c>
      <c r="N2855" s="7">
        <v>0</v>
      </c>
      <c r="O2855" s="7">
        <f t="shared" si="827"/>
        <v>9540</v>
      </c>
      <c r="P2855" s="7">
        <v>25</v>
      </c>
      <c r="Q2855" s="7">
        <v>0</v>
      </c>
      <c r="R2855" s="7">
        <v>50</v>
      </c>
      <c r="S2855" s="7">
        <v>0</v>
      </c>
      <c r="T2855" s="7">
        <v>100</v>
      </c>
      <c r="U2855" s="7">
        <f t="shared" si="828"/>
        <v>1148.3248749999998</v>
      </c>
      <c r="V2855" s="7">
        <f t="shared" si="829"/>
        <v>1323.3248749999998</v>
      </c>
      <c r="W2855" s="7">
        <f t="shared" si="830"/>
        <v>2659.5</v>
      </c>
      <c r="X2855" s="7">
        <f t="shared" si="831"/>
        <v>6385.5</v>
      </c>
      <c r="Y2855" s="7">
        <f t="shared" si="832"/>
        <v>41017.175125000002</v>
      </c>
      <c r="Z2855" s="7" t="s">
        <v>223</v>
      </c>
      <c r="AA2855" s="7">
        <v>2021</v>
      </c>
      <c r="AB2855" s="7">
        <v>0</v>
      </c>
    </row>
    <row r="2856" spans="1:28" x14ac:dyDescent="0.25">
      <c r="A2856" s="7">
        <v>44</v>
      </c>
      <c r="B2856" s="7" t="s">
        <v>272</v>
      </c>
      <c r="C2856" s="7" t="s">
        <v>103</v>
      </c>
      <c r="D2856" s="7" t="s">
        <v>17</v>
      </c>
      <c r="E2856" s="7" t="s">
        <v>273</v>
      </c>
      <c r="F2856" s="7" t="s">
        <v>99</v>
      </c>
      <c r="G2856" s="7">
        <v>150000</v>
      </c>
      <c r="H2856" s="7">
        <f t="shared" si="821"/>
        <v>141135</v>
      </c>
      <c r="I2856" s="7">
        <f t="shared" si="822"/>
        <v>4305</v>
      </c>
      <c r="J2856" s="7">
        <f t="shared" si="823"/>
        <v>10649.999999999998</v>
      </c>
      <c r="K2856" s="7">
        <f t="shared" si="824"/>
        <v>686.4</v>
      </c>
      <c r="L2856" s="7">
        <f t="shared" si="825"/>
        <v>4560</v>
      </c>
      <c r="M2856" s="7">
        <f t="shared" si="826"/>
        <v>10635</v>
      </c>
      <c r="N2856" s="7">
        <v>0</v>
      </c>
      <c r="O2856" s="7">
        <f t="shared" si="827"/>
        <v>30836.399999999998</v>
      </c>
      <c r="P2856" s="7">
        <v>25</v>
      </c>
      <c r="Q2856" s="7">
        <v>0</v>
      </c>
      <c r="R2856" s="7">
        <v>0</v>
      </c>
      <c r="S2856" s="7">
        <v>0</v>
      </c>
      <c r="T2856" s="7">
        <v>100</v>
      </c>
      <c r="U2856" s="7">
        <f t="shared" si="828"/>
        <v>23866.687291666665</v>
      </c>
      <c r="V2856" s="7">
        <f t="shared" si="829"/>
        <v>23991.687291666665</v>
      </c>
      <c r="W2856" s="7">
        <f t="shared" si="830"/>
        <v>8865</v>
      </c>
      <c r="X2856" s="7">
        <f t="shared" si="831"/>
        <v>21285</v>
      </c>
      <c r="Y2856" s="7">
        <f t="shared" si="832"/>
        <v>117143.31270833334</v>
      </c>
      <c r="Z2856" s="7" t="s">
        <v>223</v>
      </c>
      <c r="AA2856" s="7">
        <v>2021</v>
      </c>
      <c r="AB2856" s="7">
        <v>0</v>
      </c>
    </row>
    <row r="2857" spans="1:28" x14ac:dyDescent="0.25">
      <c r="A2857" s="7">
        <v>45</v>
      </c>
      <c r="B2857" s="7" t="s">
        <v>274</v>
      </c>
      <c r="C2857" s="7" t="s">
        <v>103</v>
      </c>
      <c r="D2857" s="8" t="s">
        <v>18</v>
      </c>
      <c r="E2857" s="7" t="s">
        <v>55</v>
      </c>
      <c r="F2857" s="7" t="s">
        <v>84</v>
      </c>
      <c r="G2857" s="7">
        <v>83000</v>
      </c>
      <c r="H2857" s="7">
        <f t="shared" si="821"/>
        <v>76744.58</v>
      </c>
      <c r="I2857" s="7">
        <f t="shared" si="822"/>
        <v>2382.1</v>
      </c>
      <c r="J2857" s="7">
        <f t="shared" si="823"/>
        <v>5892.9999999999991</v>
      </c>
      <c r="K2857" s="7">
        <f t="shared" si="824"/>
        <v>686.4</v>
      </c>
      <c r="L2857" s="7">
        <f t="shared" si="825"/>
        <v>2523.1999999999998</v>
      </c>
      <c r="M2857" s="7">
        <f t="shared" si="826"/>
        <v>5884.7000000000007</v>
      </c>
      <c r="N2857" s="7">
        <v>1350.12</v>
      </c>
      <c r="O2857" s="7">
        <f t="shared" si="827"/>
        <v>18719.519999999997</v>
      </c>
      <c r="P2857" s="7">
        <v>25</v>
      </c>
      <c r="Q2857" s="7">
        <v>16476.740000000002</v>
      </c>
      <c r="R2857" s="7">
        <v>0</v>
      </c>
      <c r="S2857" s="7">
        <v>0</v>
      </c>
      <c r="T2857" s="7">
        <v>100</v>
      </c>
      <c r="U2857" s="7">
        <f t="shared" si="828"/>
        <v>7769.0822916666657</v>
      </c>
      <c r="V2857" s="7">
        <f t="shared" si="829"/>
        <v>24370.822291666667</v>
      </c>
      <c r="W2857" s="7">
        <f t="shared" si="830"/>
        <v>6255.4199999999992</v>
      </c>
      <c r="X2857" s="7">
        <f t="shared" si="831"/>
        <v>11777.7</v>
      </c>
      <c r="Y2857" s="7">
        <f t="shared" si="832"/>
        <v>52373.757708333331</v>
      </c>
      <c r="Z2857" s="7" t="s">
        <v>223</v>
      </c>
      <c r="AA2857" s="7">
        <v>2021</v>
      </c>
      <c r="AB2857" s="7">
        <v>0</v>
      </c>
    </row>
    <row r="2858" spans="1:28" x14ac:dyDescent="0.25">
      <c r="A2858" s="7">
        <v>46</v>
      </c>
      <c r="B2858" s="7" t="s">
        <v>275</v>
      </c>
      <c r="C2858" s="7" t="s">
        <v>103</v>
      </c>
      <c r="D2858" s="7" t="s">
        <v>9</v>
      </c>
      <c r="E2858" s="7" t="s">
        <v>54</v>
      </c>
      <c r="F2858" s="7" t="s">
        <v>100</v>
      </c>
      <c r="G2858" s="7">
        <v>28000</v>
      </c>
      <c r="H2858" s="7">
        <f t="shared" si="821"/>
        <v>24995.08</v>
      </c>
      <c r="I2858" s="7">
        <f t="shared" si="822"/>
        <v>803.6</v>
      </c>
      <c r="J2858" s="7">
        <f t="shared" si="823"/>
        <v>1987.9999999999998</v>
      </c>
      <c r="K2858" s="7">
        <f t="shared" si="824"/>
        <v>308.00000000000006</v>
      </c>
      <c r="L2858" s="7">
        <f t="shared" si="825"/>
        <v>851.2</v>
      </c>
      <c r="M2858" s="7">
        <f t="shared" si="826"/>
        <v>1985.2</v>
      </c>
      <c r="N2858" s="7">
        <v>1350.12</v>
      </c>
      <c r="O2858" s="7">
        <f t="shared" si="827"/>
        <v>7286.12</v>
      </c>
      <c r="P2858" s="7">
        <v>25</v>
      </c>
      <c r="Q2858" s="7">
        <v>200</v>
      </c>
      <c r="R2858" s="7">
        <v>0</v>
      </c>
      <c r="S2858" s="7">
        <v>0</v>
      </c>
      <c r="T2858" s="7">
        <v>100</v>
      </c>
      <c r="U2858" s="7">
        <f t="shared" si="828"/>
        <v>0</v>
      </c>
      <c r="V2858" s="7">
        <f t="shared" si="829"/>
        <v>325</v>
      </c>
      <c r="W2858" s="7">
        <f t="shared" si="830"/>
        <v>3004.92</v>
      </c>
      <c r="X2858" s="7">
        <f t="shared" si="831"/>
        <v>3973.2</v>
      </c>
      <c r="Y2858" s="7">
        <f t="shared" si="832"/>
        <v>24670.080000000002</v>
      </c>
      <c r="Z2858" s="7" t="s">
        <v>223</v>
      </c>
      <c r="AA2858" s="7">
        <v>2021</v>
      </c>
      <c r="AB2858" s="7">
        <v>0</v>
      </c>
    </row>
    <row r="2859" spans="1:28" x14ac:dyDescent="0.25">
      <c r="A2859" s="7">
        <v>47</v>
      </c>
      <c r="B2859" s="7" t="s">
        <v>276</v>
      </c>
      <c r="C2859" s="7" t="s">
        <v>103</v>
      </c>
      <c r="D2859" s="7" t="s">
        <v>94</v>
      </c>
      <c r="E2859" s="7" t="s">
        <v>56</v>
      </c>
      <c r="F2859" s="7" t="s">
        <v>99</v>
      </c>
      <c r="G2859" s="7">
        <v>250000</v>
      </c>
      <c r="H2859" s="7">
        <f t="shared" si="821"/>
        <v>238082.6</v>
      </c>
      <c r="I2859" s="7">
        <f t="shared" si="822"/>
        <v>7175</v>
      </c>
      <c r="J2859" s="7">
        <f t="shared" si="823"/>
        <v>17750</v>
      </c>
      <c r="K2859" s="7">
        <f t="shared" si="824"/>
        <v>686.4</v>
      </c>
      <c r="L2859" s="7">
        <f t="shared" si="825"/>
        <v>4742.3999999999996</v>
      </c>
      <c r="M2859" s="7">
        <f t="shared" si="826"/>
        <v>11060.4</v>
      </c>
      <c r="N2859" s="7">
        <v>0</v>
      </c>
      <c r="O2859" s="7">
        <f t="shared" si="827"/>
        <v>41414.200000000004</v>
      </c>
      <c r="P2859" s="7">
        <v>25</v>
      </c>
      <c r="Q2859" s="7">
        <v>0</v>
      </c>
      <c r="R2859" s="7">
        <v>0</v>
      </c>
      <c r="S2859" s="7">
        <v>0</v>
      </c>
      <c r="T2859" s="7">
        <v>0</v>
      </c>
      <c r="U2859" s="7">
        <f t="shared" si="828"/>
        <v>48103.587291666678</v>
      </c>
      <c r="V2859" s="7">
        <f t="shared" si="829"/>
        <v>48128.587291666678</v>
      </c>
      <c r="W2859" s="7">
        <f t="shared" si="830"/>
        <v>11917.4</v>
      </c>
      <c r="X2859" s="7">
        <f t="shared" si="831"/>
        <v>28810.400000000001</v>
      </c>
      <c r="Y2859" s="7">
        <f t="shared" si="832"/>
        <v>189954.01270833332</v>
      </c>
      <c r="Z2859" s="7" t="s">
        <v>223</v>
      </c>
      <c r="AA2859" s="7">
        <v>2021</v>
      </c>
      <c r="AB2859" s="7">
        <v>0</v>
      </c>
    </row>
    <row r="2860" spans="1:28" x14ac:dyDescent="0.25">
      <c r="A2860" s="7">
        <v>48</v>
      </c>
      <c r="B2860" s="7" t="s">
        <v>277</v>
      </c>
      <c r="C2860" s="7" t="s">
        <v>103</v>
      </c>
      <c r="D2860" s="7" t="s">
        <v>10</v>
      </c>
      <c r="E2860" s="7" t="s">
        <v>44</v>
      </c>
      <c r="F2860" s="7" t="s">
        <v>84</v>
      </c>
      <c r="G2860" s="7">
        <v>40000</v>
      </c>
      <c r="H2860" s="7">
        <f t="shared" si="821"/>
        <v>37636</v>
      </c>
      <c r="I2860" s="7">
        <f t="shared" si="822"/>
        <v>1148</v>
      </c>
      <c r="J2860" s="7">
        <f t="shared" si="823"/>
        <v>2839.9999999999995</v>
      </c>
      <c r="K2860" s="7">
        <f t="shared" si="824"/>
        <v>440.00000000000006</v>
      </c>
      <c r="L2860" s="7">
        <f t="shared" si="825"/>
        <v>1216</v>
      </c>
      <c r="M2860" s="7">
        <f t="shared" si="826"/>
        <v>2836</v>
      </c>
      <c r="N2860" s="7">
        <v>0</v>
      </c>
      <c r="O2860" s="7">
        <f t="shared" si="827"/>
        <v>8480</v>
      </c>
      <c r="P2860" s="7">
        <v>25</v>
      </c>
      <c r="Q2860" s="7">
        <v>6690.13</v>
      </c>
      <c r="R2860" s="7">
        <v>300.02</v>
      </c>
      <c r="S2860" s="7">
        <v>0</v>
      </c>
      <c r="T2860" s="7">
        <v>100</v>
      </c>
      <c r="U2860" s="7">
        <f t="shared" si="828"/>
        <v>442.64987499999984</v>
      </c>
      <c r="V2860" s="7">
        <f t="shared" si="829"/>
        <v>7557.7998749999997</v>
      </c>
      <c r="W2860" s="7">
        <f t="shared" si="830"/>
        <v>2364</v>
      </c>
      <c r="X2860" s="7">
        <f t="shared" si="831"/>
        <v>5676</v>
      </c>
      <c r="Y2860" s="7">
        <f t="shared" si="832"/>
        <v>30078.200124999999</v>
      </c>
      <c r="Z2860" s="7" t="s">
        <v>223</v>
      </c>
      <c r="AA2860" s="7">
        <v>2021</v>
      </c>
      <c r="AB2860" s="7">
        <v>0</v>
      </c>
    </row>
    <row r="2861" spans="1:28" x14ac:dyDescent="0.25">
      <c r="A2861" s="7">
        <v>49</v>
      </c>
      <c r="B2861" s="7" t="s">
        <v>278</v>
      </c>
      <c r="C2861" s="7" t="s">
        <v>103</v>
      </c>
      <c r="D2861" s="8" t="s">
        <v>14</v>
      </c>
      <c r="E2861" s="7" t="s">
        <v>32</v>
      </c>
      <c r="F2861" s="7" t="s">
        <v>100</v>
      </c>
      <c r="G2861" s="7">
        <v>30000</v>
      </c>
      <c r="H2861" s="7">
        <f t="shared" si="821"/>
        <v>28227</v>
      </c>
      <c r="I2861" s="7">
        <f t="shared" si="822"/>
        <v>861</v>
      </c>
      <c r="J2861" s="7">
        <f t="shared" si="823"/>
        <v>2130</v>
      </c>
      <c r="K2861" s="7">
        <f t="shared" si="824"/>
        <v>330.00000000000006</v>
      </c>
      <c r="L2861" s="7">
        <f t="shared" si="825"/>
        <v>912</v>
      </c>
      <c r="M2861" s="7">
        <f t="shared" si="826"/>
        <v>2127</v>
      </c>
      <c r="N2861" s="7">
        <v>0</v>
      </c>
      <c r="O2861" s="7">
        <f t="shared" si="827"/>
        <v>6360</v>
      </c>
      <c r="P2861" s="7">
        <v>25</v>
      </c>
      <c r="Q2861" s="7">
        <v>1000</v>
      </c>
      <c r="R2861" s="7">
        <v>0</v>
      </c>
      <c r="S2861" s="7">
        <v>0</v>
      </c>
      <c r="T2861" s="7">
        <v>100</v>
      </c>
      <c r="U2861" s="7">
        <f t="shared" si="828"/>
        <v>0</v>
      </c>
      <c r="V2861" s="7">
        <f t="shared" si="829"/>
        <v>1125</v>
      </c>
      <c r="W2861" s="7">
        <f t="shared" si="830"/>
        <v>1773</v>
      </c>
      <c r="X2861" s="7">
        <f t="shared" si="831"/>
        <v>4257</v>
      </c>
      <c r="Y2861" s="7">
        <f t="shared" si="832"/>
        <v>27102</v>
      </c>
      <c r="Z2861" s="7" t="s">
        <v>223</v>
      </c>
      <c r="AA2861" s="7">
        <v>2021</v>
      </c>
      <c r="AB2861" s="7">
        <v>0</v>
      </c>
    </row>
    <row r="2862" spans="1:28" x14ac:dyDescent="0.25">
      <c r="A2862" s="7">
        <v>50</v>
      </c>
      <c r="B2862" s="7" t="s">
        <v>279</v>
      </c>
      <c r="C2862" s="7" t="s">
        <v>103</v>
      </c>
      <c r="D2862" s="7" t="s">
        <v>22</v>
      </c>
      <c r="E2862" s="7" t="s">
        <v>32</v>
      </c>
      <c r="F2862" s="7" t="s">
        <v>100</v>
      </c>
      <c r="G2862" s="7">
        <v>31000</v>
      </c>
      <c r="H2862" s="7">
        <f t="shared" si="821"/>
        <v>27817.78</v>
      </c>
      <c r="I2862" s="7">
        <f t="shared" si="822"/>
        <v>889.7</v>
      </c>
      <c r="J2862" s="7">
        <f t="shared" si="823"/>
        <v>2201</v>
      </c>
      <c r="K2862" s="7">
        <f t="shared" si="824"/>
        <v>341.00000000000006</v>
      </c>
      <c r="L2862" s="7">
        <f t="shared" si="825"/>
        <v>942.4</v>
      </c>
      <c r="M2862" s="7">
        <f t="shared" si="826"/>
        <v>2197.9</v>
      </c>
      <c r="N2862" s="7">
        <v>1350.12</v>
      </c>
      <c r="O2862" s="7">
        <f t="shared" si="827"/>
        <v>7922.12</v>
      </c>
      <c r="P2862" s="7">
        <v>25</v>
      </c>
      <c r="Q2862" s="7">
        <v>0</v>
      </c>
      <c r="R2862" s="7">
        <v>0</v>
      </c>
      <c r="S2862" s="7">
        <v>0</v>
      </c>
      <c r="T2862" s="7">
        <v>100</v>
      </c>
      <c r="U2862" s="7">
        <f t="shared" si="828"/>
        <v>0</v>
      </c>
      <c r="V2862" s="7">
        <f t="shared" si="829"/>
        <v>125</v>
      </c>
      <c r="W2862" s="7">
        <f t="shared" si="830"/>
        <v>3182.22</v>
      </c>
      <c r="X2862" s="7">
        <f t="shared" si="831"/>
        <v>4398.8999999999996</v>
      </c>
      <c r="Y2862" s="7">
        <f t="shared" si="832"/>
        <v>27692.78</v>
      </c>
      <c r="Z2862" s="7" t="s">
        <v>223</v>
      </c>
      <c r="AA2862" s="7">
        <v>2021</v>
      </c>
      <c r="AB2862" s="7">
        <v>0</v>
      </c>
    </row>
    <row r="2863" spans="1:28" x14ac:dyDescent="0.25">
      <c r="A2863" s="7">
        <v>51</v>
      </c>
      <c r="B2863" s="7" t="s">
        <v>280</v>
      </c>
      <c r="C2863" s="7" t="s">
        <v>102</v>
      </c>
      <c r="D2863" s="7" t="s">
        <v>6</v>
      </c>
      <c r="E2863" s="7" t="s">
        <v>36</v>
      </c>
      <c r="F2863" s="7" t="s">
        <v>100</v>
      </c>
      <c r="G2863" s="7">
        <v>32000</v>
      </c>
      <c r="H2863" s="7">
        <f t="shared" si="821"/>
        <v>30108.799999999999</v>
      </c>
      <c r="I2863" s="7">
        <f t="shared" si="822"/>
        <v>918.4</v>
      </c>
      <c r="J2863" s="7">
        <f t="shared" si="823"/>
        <v>2272</v>
      </c>
      <c r="K2863" s="7">
        <f t="shared" si="824"/>
        <v>352.00000000000006</v>
      </c>
      <c r="L2863" s="7">
        <f t="shared" si="825"/>
        <v>972.8</v>
      </c>
      <c r="M2863" s="7">
        <f t="shared" si="826"/>
        <v>2268.8000000000002</v>
      </c>
      <c r="N2863" s="7">
        <v>0</v>
      </c>
      <c r="O2863" s="7">
        <f t="shared" si="827"/>
        <v>6784</v>
      </c>
      <c r="P2863" s="7">
        <v>25</v>
      </c>
      <c r="Q2863" s="7">
        <v>0</v>
      </c>
      <c r="R2863" s="7">
        <v>250.01</v>
      </c>
      <c r="S2863" s="7">
        <v>0</v>
      </c>
      <c r="T2863" s="7">
        <v>100</v>
      </c>
      <c r="U2863" s="7">
        <f t="shared" si="828"/>
        <v>0</v>
      </c>
      <c r="V2863" s="7">
        <f t="shared" si="829"/>
        <v>375.01</v>
      </c>
      <c r="W2863" s="7">
        <f t="shared" si="830"/>
        <v>1891.1999999999998</v>
      </c>
      <c r="X2863" s="7">
        <f t="shared" si="831"/>
        <v>4540.8</v>
      </c>
      <c r="Y2863" s="7">
        <f t="shared" si="832"/>
        <v>29733.79</v>
      </c>
      <c r="Z2863" s="7" t="s">
        <v>223</v>
      </c>
      <c r="AA2863" s="7">
        <v>2021</v>
      </c>
      <c r="AB2863" s="7">
        <v>0</v>
      </c>
    </row>
    <row r="2864" spans="1:28" x14ac:dyDescent="0.25">
      <c r="A2864" s="7">
        <v>52</v>
      </c>
      <c r="B2864" s="7" t="s">
        <v>281</v>
      </c>
      <c r="C2864" s="7" t="s">
        <v>103</v>
      </c>
      <c r="D2864" s="7" t="s">
        <v>22</v>
      </c>
      <c r="E2864" s="7" t="s">
        <v>57</v>
      </c>
      <c r="F2864" s="7" t="s">
        <v>100</v>
      </c>
      <c r="G2864" s="7">
        <v>21500</v>
      </c>
      <c r="H2864" s="7">
        <f t="shared" si="821"/>
        <v>20229.349999999999</v>
      </c>
      <c r="I2864" s="7">
        <f t="shared" si="822"/>
        <v>617.04999999999995</v>
      </c>
      <c r="J2864" s="7">
        <f t="shared" si="823"/>
        <v>1526.4999999999998</v>
      </c>
      <c r="K2864" s="7">
        <f t="shared" si="824"/>
        <v>236.50000000000003</v>
      </c>
      <c r="L2864" s="7">
        <f t="shared" si="825"/>
        <v>653.6</v>
      </c>
      <c r="M2864" s="7">
        <f t="shared" si="826"/>
        <v>1524.3500000000001</v>
      </c>
      <c r="N2864" s="7">
        <v>0</v>
      </c>
      <c r="O2864" s="7">
        <f t="shared" si="827"/>
        <v>4558</v>
      </c>
      <c r="P2864" s="7">
        <v>25</v>
      </c>
      <c r="Q2864" s="7">
        <v>7239.75</v>
      </c>
      <c r="R2864" s="7">
        <v>0</v>
      </c>
      <c r="S2864" s="7">
        <v>0</v>
      </c>
      <c r="T2864" s="7">
        <v>100</v>
      </c>
      <c r="U2864" s="7">
        <f t="shared" si="828"/>
        <v>0</v>
      </c>
      <c r="V2864" s="7">
        <f t="shared" si="829"/>
        <v>7364.75</v>
      </c>
      <c r="W2864" s="7">
        <f t="shared" si="830"/>
        <v>1270.6500000000001</v>
      </c>
      <c r="X2864" s="7">
        <f t="shared" si="831"/>
        <v>3050.85</v>
      </c>
      <c r="Y2864" s="7">
        <f t="shared" si="832"/>
        <v>12864.6</v>
      </c>
      <c r="Z2864" s="7" t="s">
        <v>223</v>
      </c>
      <c r="AA2864" s="7">
        <v>2021</v>
      </c>
      <c r="AB2864" s="7">
        <v>0</v>
      </c>
    </row>
    <row r="2865" spans="1:28" x14ac:dyDescent="0.25">
      <c r="A2865" s="7">
        <v>53</v>
      </c>
      <c r="B2865" s="7" t="s">
        <v>282</v>
      </c>
      <c r="C2865" s="7" t="s">
        <v>102</v>
      </c>
      <c r="D2865" s="7" t="s">
        <v>6</v>
      </c>
      <c r="E2865" s="7" t="s">
        <v>37</v>
      </c>
      <c r="F2865" s="7" t="s">
        <v>100</v>
      </c>
      <c r="G2865" s="7">
        <v>10000</v>
      </c>
      <c r="H2865" s="7">
        <f t="shared" si="821"/>
        <v>9409</v>
      </c>
      <c r="I2865" s="7">
        <f t="shared" si="822"/>
        <v>287</v>
      </c>
      <c r="J2865" s="7">
        <f t="shared" si="823"/>
        <v>709.99999999999989</v>
      </c>
      <c r="K2865" s="7">
        <f t="shared" si="824"/>
        <v>110.00000000000001</v>
      </c>
      <c r="L2865" s="7">
        <f t="shared" si="825"/>
        <v>304</v>
      </c>
      <c r="M2865" s="7">
        <f t="shared" si="826"/>
        <v>709</v>
      </c>
      <c r="N2865" s="7">
        <v>0</v>
      </c>
      <c r="O2865" s="7">
        <f t="shared" si="827"/>
        <v>2120</v>
      </c>
      <c r="P2865" s="7">
        <v>25</v>
      </c>
      <c r="Q2865" s="7">
        <v>500</v>
      </c>
      <c r="R2865" s="7">
        <v>0</v>
      </c>
      <c r="S2865" s="7">
        <v>0</v>
      </c>
      <c r="T2865" s="7">
        <v>100</v>
      </c>
      <c r="U2865" s="7">
        <f t="shared" si="828"/>
        <v>0</v>
      </c>
      <c r="V2865" s="7">
        <f t="shared" si="829"/>
        <v>625</v>
      </c>
      <c r="W2865" s="7">
        <f t="shared" si="830"/>
        <v>591</v>
      </c>
      <c r="X2865" s="7">
        <f t="shared" si="831"/>
        <v>1419</v>
      </c>
      <c r="Y2865" s="7">
        <f t="shared" si="832"/>
        <v>8784</v>
      </c>
      <c r="Z2865" s="7" t="s">
        <v>223</v>
      </c>
      <c r="AA2865" s="7">
        <v>2021</v>
      </c>
      <c r="AB2865" s="7">
        <v>0</v>
      </c>
    </row>
    <row r="2866" spans="1:28" x14ac:dyDescent="0.25">
      <c r="A2866" s="7">
        <v>54</v>
      </c>
      <c r="B2866" s="7" t="s">
        <v>283</v>
      </c>
      <c r="C2866" s="7" t="s">
        <v>103</v>
      </c>
      <c r="D2866" s="7" t="s">
        <v>94</v>
      </c>
      <c r="E2866" s="7" t="s">
        <v>58</v>
      </c>
      <c r="F2866" s="7" t="s">
        <v>84</v>
      </c>
      <c r="G2866" s="7">
        <v>42000</v>
      </c>
      <c r="H2866" s="7">
        <f t="shared" si="821"/>
        <v>39517.800000000003</v>
      </c>
      <c r="I2866" s="7">
        <f t="shared" si="822"/>
        <v>1205.4000000000001</v>
      </c>
      <c r="J2866" s="7">
        <f t="shared" si="823"/>
        <v>2981.9999999999995</v>
      </c>
      <c r="K2866" s="7">
        <f t="shared" si="824"/>
        <v>462.00000000000006</v>
      </c>
      <c r="L2866" s="7">
        <f t="shared" si="825"/>
        <v>1276.8</v>
      </c>
      <c r="M2866" s="7">
        <f t="shared" si="826"/>
        <v>2977.8</v>
      </c>
      <c r="N2866" s="7">
        <v>0</v>
      </c>
      <c r="O2866" s="7">
        <f t="shared" si="827"/>
        <v>8904</v>
      </c>
      <c r="P2866" s="7">
        <v>25</v>
      </c>
      <c r="Q2866" s="7">
        <v>0</v>
      </c>
      <c r="R2866" s="7">
        <v>0</v>
      </c>
      <c r="S2866" s="7">
        <v>1008</v>
      </c>
      <c r="T2866" s="7">
        <v>100</v>
      </c>
      <c r="U2866" s="7">
        <f t="shared" si="828"/>
        <v>724.91987500000039</v>
      </c>
      <c r="V2866" s="7">
        <f t="shared" si="829"/>
        <v>1857.9198750000005</v>
      </c>
      <c r="W2866" s="7">
        <f t="shared" si="830"/>
        <v>2482.1999999999998</v>
      </c>
      <c r="X2866" s="7">
        <f t="shared" si="831"/>
        <v>5959.7999999999993</v>
      </c>
      <c r="Y2866" s="7">
        <f t="shared" si="832"/>
        <v>37659.880124999996</v>
      </c>
      <c r="Z2866" s="7" t="s">
        <v>223</v>
      </c>
      <c r="AA2866" s="7">
        <v>2021</v>
      </c>
      <c r="AB2866" s="7">
        <v>0</v>
      </c>
    </row>
    <row r="2867" spans="1:28" x14ac:dyDescent="0.25">
      <c r="A2867" s="7">
        <v>55</v>
      </c>
      <c r="B2867" s="7" t="s">
        <v>284</v>
      </c>
      <c r="C2867" s="7" t="s">
        <v>103</v>
      </c>
      <c r="D2867" s="8" t="s">
        <v>14</v>
      </c>
      <c r="E2867" s="7" t="s">
        <v>59</v>
      </c>
      <c r="F2867" s="7" t="s">
        <v>100</v>
      </c>
      <c r="G2867" s="7">
        <v>30000</v>
      </c>
      <c r="H2867" s="7">
        <f t="shared" si="821"/>
        <v>28227</v>
      </c>
      <c r="I2867" s="7">
        <f t="shared" si="822"/>
        <v>861</v>
      </c>
      <c r="J2867" s="7">
        <f t="shared" si="823"/>
        <v>2130</v>
      </c>
      <c r="K2867" s="7">
        <f t="shared" si="824"/>
        <v>330.00000000000006</v>
      </c>
      <c r="L2867" s="7">
        <f t="shared" si="825"/>
        <v>912</v>
      </c>
      <c r="M2867" s="7">
        <f t="shared" si="826"/>
        <v>2127</v>
      </c>
      <c r="N2867" s="7">
        <v>0</v>
      </c>
      <c r="O2867" s="7">
        <f t="shared" si="827"/>
        <v>6360</v>
      </c>
      <c r="P2867" s="7">
        <v>25</v>
      </c>
      <c r="Q2867" s="7">
        <v>0</v>
      </c>
      <c r="R2867" s="7">
        <v>0</v>
      </c>
      <c r="S2867" s="7">
        <v>0</v>
      </c>
      <c r="T2867" s="7">
        <v>100</v>
      </c>
      <c r="U2867" s="7">
        <f t="shared" si="828"/>
        <v>0</v>
      </c>
      <c r="V2867" s="7">
        <f t="shared" si="829"/>
        <v>125</v>
      </c>
      <c r="W2867" s="7">
        <f t="shared" si="830"/>
        <v>1773</v>
      </c>
      <c r="X2867" s="7">
        <f t="shared" si="831"/>
        <v>4257</v>
      </c>
      <c r="Y2867" s="7">
        <f t="shared" si="832"/>
        <v>28102</v>
      </c>
      <c r="Z2867" s="7" t="s">
        <v>223</v>
      </c>
      <c r="AA2867" s="7">
        <v>2021</v>
      </c>
      <c r="AB2867" s="7">
        <v>0</v>
      </c>
    </row>
    <row r="2868" spans="1:28" x14ac:dyDescent="0.25">
      <c r="A2868" s="7">
        <v>56</v>
      </c>
      <c r="B2868" s="7" t="s">
        <v>285</v>
      </c>
      <c r="C2868" s="7" t="s">
        <v>103</v>
      </c>
      <c r="D2868" s="7" t="s">
        <v>22</v>
      </c>
      <c r="E2868" s="7" t="s">
        <v>54</v>
      </c>
      <c r="F2868" s="7" t="s">
        <v>100</v>
      </c>
      <c r="G2868" s="7">
        <v>20000</v>
      </c>
      <c r="H2868" s="7">
        <f t="shared" si="821"/>
        <v>18818</v>
      </c>
      <c r="I2868" s="7">
        <f t="shared" si="822"/>
        <v>574</v>
      </c>
      <c r="J2868" s="7">
        <f t="shared" si="823"/>
        <v>1419.9999999999998</v>
      </c>
      <c r="K2868" s="7">
        <f t="shared" si="824"/>
        <v>220.00000000000003</v>
      </c>
      <c r="L2868" s="7">
        <f t="shared" si="825"/>
        <v>608</v>
      </c>
      <c r="M2868" s="7">
        <f t="shared" si="826"/>
        <v>1418</v>
      </c>
      <c r="N2868" s="7">
        <v>0</v>
      </c>
      <c r="O2868" s="7">
        <f t="shared" si="827"/>
        <v>4240</v>
      </c>
      <c r="P2868" s="7">
        <v>25</v>
      </c>
      <c r="Q2868" s="7">
        <v>0</v>
      </c>
      <c r="R2868" s="7">
        <v>0</v>
      </c>
      <c r="S2868" s="7">
        <v>0</v>
      </c>
      <c r="T2868" s="7">
        <v>0</v>
      </c>
      <c r="U2868" s="7">
        <f t="shared" si="828"/>
        <v>0</v>
      </c>
      <c r="V2868" s="7">
        <f t="shared" si="829"/>
        <v>25</v>
      </c>
      <c r="W2868" s="7">
        <f t="shared" si="830"/>
        <v>1182</v>
      </c>
      <c r="X2868" s="7">
        <f t="shared" si="831"/>
        <v>2838</v>
      </c>
      <c r="Y2868" s="7">
        <f t="shared" si="832"/>
        <v>18793</v>
      </c>
      <c r="Z2868" s="7" t="s">
        <v>223</v>
      </c>
      <c r="AA2868" s="7">
        <v>2021</v>
      </c>
      <c r="AB2868" s="7">
        <v>0</v>
      </c>
    </row>
    <row r="2869" spans="1:28" x14ac:dyDescent="0.25">
      <c r="A2869" s="7">
        <v>57</v>
      </c>
      <c r="B2869" s="7" t="s">
        <v>286</v>
      </c>
      <c r="C2869" s="7" t="s">
        <v>103</v>
      </c>
      <c r="D2869" s="7" t="s">
        <v>19</v>
      </c>
      <c r="E2869" s="7" t="s">
        <v>60</v>
      </c>
      <c r="F2869" s="7" t="s">
        <v>100</v>
      </c>
      <c r="G2869" s="7">
        <v>28000</v>
      </c>
      <c r="H2869" s="7">
        <f t="shared" si="821"/>
        <v>26345.200000000001</v>
      </c>
      <c r="I2869" s="7">
        <f t="shared" si="822"/>
        <v>803.6</v>
      </c>
      <c r="J2869" s="7">
        <f t="shared" si="823"/>
        <v>1987.9999999999998</v>
      </c>
      <c r="K2869" s="7">
        <f t="shared" si="824"/>
        <v>308.00000000000006</v>
      </c>
      <c r="L2869" s="7">
        <f t="shared" si="825"/>
        <v>851.2</v>
      </c>
      <c r="M2869" s="7">
        <f t="shared" si="826"/>
        <v>1985.2</v>
      </c>
      <c r="N2869" s="7">
        <v>0</v>
      </c>
      <c r="O2869" s="7">
        <f t="shared" si="827"/>
        <v>5936</v>
      </c>
      <c r="P2869" s="7">
        <v>25</v>
      </c>
      <c r="Q2869" s="7">
        <v>6191.35</v>
      </c>
      <c r="R2869" s="7">
        <v>0</v>
      </c>
      <c r="S2869" s="7">
        <v>0</v>
      </c>
      <c r="T2869" s="7">
        <v>100</v>
      </c>
      <c r="U2869" s="7">
        <f t="shared" si="828"/>
        <v>0</v>
      </c>
      <c r="V2869" s="7">
        <f t="shared" si="829"/>
        <v>6316.35</v>
      </c>
      <c r="W2869" s="7">
        <f t="shared" si="830"/>
        <v>1654.8000000000002</v>
      </c>
      <c r="X2869" s="7">
        <f t="shared" si="831"/>
        <v>3973.2</v>
      </c>
      <c r="Y2869" s="7">
        <f t="shared" si="832"/>
        <v>20028.849999999999</v>
      </c>
      <c r="Z2869" s="7" t="s">
        <v>223</v>
      </c>
      <c r="AA2869" s="7">
        <v>2021</v>
      </c>
      <c r="AB2869" s="7">
        <v>0</v>
      </c>
    </row>
    <row r="2870" spans="1:28" x14ac:dyDescent="0.25">
      <c r="A2870" s="7">
        <v>58</v>
      </c>
      <c r="B2870" s="7" t="s">
        <v>287</v>
      </c>
      <c r="C2870" s="7" t="s">
        <v>102</v>
      </c>
      <c r="D2870" s="7" t="s">
        <v>6</v>
      </c>
      <c r="E2870" s="7" t="s">
        <v>36</v>
      </c>
      <c r="F2870" s="7" t="s">
        <v>100</v>
      </c>
      <c r="G2870" s="7">
        <v>30000</v>
      </c>
      <c r="H2870" s="7">
        <f t="shared" si="821"/>
        <v>28227</v>
      </c>
      <c r="I2870" s="7">
        <f t="shared" si="822"/>
        <v>861</v>
      </c>
      <c r="J2870" s="7">
        <f t="shared" si="823"/>
        <v>2130</v>
      </c>
      <c r="K2870" s="7">
        <f t="shared" si="824"/>
        <v>330.00000000000006</v>
      </c>
      <c r="L2870" s="7">
        <f t="shared" si="825"/>
        <v>912</v>
      </c>
      <c r="M2870" s="7">
        <f t="shared" si="826"/>
        <v>2127</v>
      </c>
      <c r="N2870" s="7">
        <v>0</v>
      </c>
      <c r="O2870" s="7">
        <f t="shared" si="827"/>
        <v>6360</v>
      </c>
      <c r="P2870" s="7">
        <v>25</v>
      </c>
      <c r="Q2870" s="7">
        <v>0</v>
      </c>
      <c r="R2870" s="7">
        <v>0</v>
      </c>
      <c r="S2870" s="7">
        <v>0</v>
      </c>
      <c r="T2870" s="7">
        <v>100</v>
      </c>
      <c r="U2870" s="7">
        <f t="shared" si="828"/>
        <v>0</v>
      </c>
      <c r="V2870" s="7">
        <f t="shared" si="829"/>
        <v>125</v>
      </c>
      <c r="W2870" s="7">
        <f t="shared" si="830"/>
        <v>1773</v>
      </c>
      <c r="X2870" s="7">
        <f t="shared" si="831"/>
        <v>4257</v>
      </c>
      <c r="Y2870" s="7">
        <f t="shared" si="832"/>
        <v>28102</v>
      </c>
      <c r="Z2870" s="7" t="s">
        <v>223</v>
      </c>
      <c r="AA2870" s="7">
        <v>2021</v>
      </c>
      <c r="AB2870" s="7">
        <v>0</v>
      </c>
    </row>
    <row r="2871" spans="1:28" x14ac:dyDescent="0.25">
      <c r="A2871" s="7">
        <v>59</v>
      </c>
      <c r="B2871" s="7" t="s">
        <v>288</v>
      </c>
      <c r="C2871" s="7" t="s">
        <v>102</v>
      </c>
      <c r="D2871" s="8" t="s">
        <v>12</v>
      </c>
      <c r="E2871" s="7" t="s">
        <v>46</v>
      </c>
      <c r="F2871" s="7" t="s">
        <v>84</v>
      </c>
      <c r="G2871" s="7">
        <v>32000</v>
      </c>
      <c r="H2871" s="7">
        <f t="shared" si="821"/>
        <v>30108.799999999999</v>
      </c>
      <c r="I2871" s="7">
        <f t="shared" si="822"/>
        <v>918.4</v>
      </c>
      <c r="J2871" s="7">
        <f t="shared" si="823"/>
        <v>2272</v>
      </c>
      <c r="K2871" s="7">
        <f t="shared" si="824"/>
        <v>352.00000000000006</v>
      </c>
      <c r="L2871" s="7">
        <f t="shared" si="825"/>
        <v>972.8</v>
      </c>
      <c r="M2871" s="7">
        <f t="shared" si="826"/>
        <v>2268.8000000000002</v>
      </c>
      <c r="N2871" s="7">
        <v>0</v>
      </c>
      <c r="O2871" s="7">
        <f t="shared" si="827"/>
        <v>6784</v>
      </c>
      <c r="P2871" s="7">
        <v>25</v>
      </c>
      <c r="Q2871" s="7">
        <v>0</v>
      </c>
      <c r="R2871" s="7">
        <v>0</v>
      </c>
      <c r="S2871" s="7">
        <v>0</v>
      </c>
      <c r="T2871" s="7">
        <v>100</v>
      </c>
      <c r="U2871" s="7">
        <f t="shared" si="828"/>
        <v>0</v>
      </c>
      <c r="V2871" s="7">
        <f t="shared" si="829"/>
        <v>125</v>
      </c>
      <c r="W2871" s="7">
        <f t="shared" si="830"/>
        <v>1891.1999999999998</v>
      </c>
      <c r="X2871" s="7">
        <f t="shared" si="831"/>
        <v>4540.8</v>
      </c>
      <c r="Y2871" s="7">
        <f t="shared" si="832"/>
        <v>29983.8</v>
      </c>
      <c r="Z2871" s="7" t="s">
        <v>223</v>
      </c>
      <c r="AA2871" s="7">
        <v>2021</v>
      </c>
      <c r="AB2871" s="7">
        <v>0</v>
      </c>
    </row>
    <row r="2872" spans="1:28" x14ac:dyDescent="0.25">
      <c r="A2872" s="7">
        <v>60</v>
      </c>
      <c r="B2872" s="7" t="s">
        <v>289</v>
      </c>
      <c r="C2872" s="7" t="s">
        <v>102</v>
      </c>
      <c r="D2872" s="7" t="s">
        <v>16</v>
      </c>
      <c r="E2872" s="7" t="s">
        <v>61</v>
      </c>
      <c r="F2872" s="7" t="s">
        <v>84</v>
      </c>
      <c r="G2872" s="7">
        <v>65000</v>
      </c>
      <c r="H2872" s="7">
        <f t="shared" si="821"/>
        <v>57108.14</v>
      </c>
      <c r="I2872" s="7">
        <f t="shared" si="822"/>
        <v>1865.5</v>
      </c>
      <c r="J2872" s="7">
        <f t="shared" si="823"/>
        <v>4615</v>
      </c>
      <c r="K2872" s="7">
        <f t="shared" si="824"/>
        <v>686.4</v>
      </c>
      <c r="L2872" s="7">
        <f t="shared" si="825"/>
        <v>1976</v>
      </c>
      <c r="M2872" s="7">
        <f t="shared" si="826"/>
        <v>4608.5</v>
      </c>
      <c r="N2872" s="7">
        <f>1350.12*3</f>
        <v>4050.3599999999997</v>
      </c>
      <c r="O2872" s="7">
        <f t="shared" si="827"/>
        <v>17801.759999999998</v>
      </c>
      <c r="P2872" s="7">
        <v>25</v>
      </c>
      <c r="Q2872" s="7">
        <v>1200</v>
      </c>
      <c r="R2872" s="7">
        <v>250.01</v>
      </c>
      <c r="S2872" s="7">
        <v>0</v>
      </c>
      <c r="T2872" s="7">
        <v>100</v>
      </c>
      <c r="U2872" s="7">
        <f t="shared" si="828"/>
        <v>3617.477833333332</v>
      </c>
      <c r="V2872" s="7">
        <f t="shared" si="829"/>
        <v>5192.4878333333318</v>
      </c>
      <c r="W2872" s="7">
        <f t="shared" si="830"/>
        <v>7891.86</v>
      </c>
      <c r="X2872" s="7">
        <f t="shared" si="831"/>
        <v>9223.5</v>
      </c>
      <c r="Y2872" s="7">
        <f t="shared" si="832"/>
        <v>51915.652166666667</v>
      </c>
      <c r="Z2872" s="7" t="s">
        <v>223</v>
      </c>
      <c r="AA2872" s="7">
        <v>2021</v>
      </c>
      <c r="AB2872" s="7">
        <v>0</v>
      </c>
    </row>
    <row r="2873" spans="1:28" x14ac:dyDescent="0.25">
      <c r="A2873" s="7">
        <v>61</v>
      </c>
      <c r="B2873" s="7" t="s">
        <v>290</v>
      </c>
      <c r="C2873" s="7" t="s">
        <v>102</v>
      </c>
      <c r="D2873" s="7" t="s">
        <v>6</v>
      </c>
      <c r="E2873" s="7" t="s">
        <v>26</v>
      </c>
      <c r="F2873" s="7" t="s">
        <v>100</v>
      </c>
      <c r="G2873" s="7">
        <v>32000</v>
      </c>
      <c r="H2873" s="7">
        <f t="shared" si="821"/>
        <v>30108.799999999999</v>
      </c>
      <c r="I2873" s="7">
        <f t="shared" si="822"/>
        <v>918.4</v>
      </c>
      <c r="J2873" s="7">
        <f t="shared" si="823"/>
        <v>2272</v>
      </c>
      <c r="K2873" s="7">
        <f t="shared" si="824"/>
        <v>352.00000000000006</v>
      </c>
      <c r="L2873" s="7">
        <f t="shared" si="825"/>
        <v>972.8</v>
      </c>
      <c r="M2873" s="7">
        <f t="shared" si="826"/>
        <v>2268.8000000000002</v>
      </c>
      <c r="N2873" s="7">
        <v>0</v>
      </c>
      <c r="O2873" s="7">
        <f t="shared" si="827"/>
        <v>6784</v>
      </c>
      <c r="P2873" s="7">
        <v>25</v>
      </c>
      <c r="Q2873" s="7">
        <v>0</v>
      </c>
      <c r="R2873" s="7">
        <v>0</v>
      </c>
      <c r="S2873" s="7">
        <v>0</v>
      </c>
      <c r="T2873" s="7">
        <v>100</v>
      </c>
      <c r="U2873" s="7">
        <f t="shared" si="828"/>
        <v>0</v>
      </c>
      <c r="V2873" s="7">
        <f t="shared" si="829"/>
        <v>125</v>
      </c>
      <c r="W2873" s="7">
        <f t="shared" si="830"/>
        <v>1891.1999999999998</v>
      </c>
      <c r="X2873" s="7">
        <f t="shared" si="831"/>
        <v>4540.8</v>
      </c>
      <c r="Y2873" s="7">
        <f t="shared" si="832"/>
        <v>29983.8</v>
      </c>
      <c r="Z2873" s="7" t="s">
        <v>223</v>
      </c>
      <c r="AA2873" s="7">
        <v>2021</v>
      </c>
      <c r="AB2873" s="7">
        <v>0</v>
      </c>
    </row>
    <row r="2874" spans="1:28" x14ac:dyDescent="0.25">
      <c r="A2874" s="7">
        <v>62</v>
      </c>
      <c r="B2874" s="7" t="s">
        <v>291</v>
      </c>
      <c r="C2874" s="7" t="s">
        <v>103</v>
      </c>
      <c r="D2874" s="7" t="s">
        <v>6</v>
      </c>
      <c r="E2874" s="7" t="s">
        <v>52</v>
      </c>
      <c r="F2874" s="7" t="s">
        <v>100</v>
      </c>
      <c r="G2874" s="7">
        <v>22000</v>
      </c>
      <c r="H2874" s="7">
        <f t="shared" si="821"/>
        <v>20699.8</v>
      </c>
      <c r="I2874" s="7">
        <f t="shared" si="822"/>
        <v>631.4</v>
      </c>
      <c r="J2874" s="7">
        <f t="shared" si="823"/>
        <v>1561.9999999999998</v>
      </c>
      <c r="K2874" s="7">
        <f t="shared" si="824"/>
        <v>242.00000000000003</v>
      </c>
      <c r="L2874" s="7">
        <f t="shared" si="825"/>
        <v>668.8</v>
      </c>
      <c r="M2874" s="7">
        <f t="shared" si="826"/>
        <v>1559.8000000000002</v>
      </c>
      <c r="N2874" s="7">
        <v>0</v>
      </c>
      <c r="O2874" s="7">
        <f t="shared" si="827"/>
        <v>4664</v>
      </c>
      <c r="P2874" s="7">
        <v>25</v>
      </c>
      <c r="Q2874" s="7">
        <v>0</v>
      </c>
      <c r="R2874" s="7">
        <v>0</v>
      </c>
      <c r="S2874" s="7">
        <v>0</v>
      </c>
      <c r="T2874" s="7">
        <v>100</v>
      </c>
      <c r="U2874" s="7">
        <f t="shared" si="828"/>
        <v>0</v>
      </c>
      <c r="V2874" s="7">
        <f t="shared" si="829"/>
        <v>125</v>
      </c>
      <c r="W2874" s="7">
        <f t="shared" si="830"/>
        <v>1300.1999999999998</v>
      </c>
      <c r="X2874" s="7">
        <f t="shared" si="831"/>
        <v>3121.8</v>
      </c>
      <c r="Y2874" s="7">
        <f t="shared" si="832"/>
        <v>20574.8</v>
      </c>
      <c r="Z2874" s="7" t="s">
        <v>223</v>
      </c>
      <c r="AA2874" s="7">
        <v>2021</v>
      </c>
      <c r="AB2874" s="7">
        <v>0</v>
      </c>
    </row>
    <row r="2875" spans="1:28" x14ac:dyDescent="0.25">
      <c r="A2875" s="7">
        <v>63</v>
      </c>
      <c r="B2875" s="7" t="s">
        <v>292</v>
      </c>
      <c r="C2875" s="7" t="s">
        <v>102</v>
      </c>
      <c r="D2875" s="7" t="s">
        <v>20</v>
      </c>
      <c r="E2875" s="7" t="s">
        <v>62</v>
      </c>
      <c r="F2875" s="7" t="s">
        <v>99</v>
      </c>
      <c r="G2875" s="7">
        <v>110000</v>
      </c>
      <c r="H2875" s="7">
        <f t="shared" si="821"/>
        <v>103499</v>
      </c>
      <c r="I2875" s="7">
        <f t="shared" si="822"/>
        <v>3157</v>
      </c>
      <c r="J2875" s="7">
        <f t="shared" si="823"/>
        <v>7809.9999999999991</v>
      </c>
      <c r="K2875" s="7">
        <f t="shared" si="824"/>
        <v>686.4</v>
      </c>
      <c r="L2875" s="7">
        <f t="shared" si="825"/>
        <v>3344</v>
      </c>
      <c r="M2875" s="7">
        <f t="shared" si="826"/>
        <v>7799.0000000000009</v>
      </c>
      <c r="N2875" s="7">
        <v>0</v>
      </c>
      <c r="O2875" s="7">
        <f t="shared" si="827"/>
        <v>22796.400000000001</v>
      </c>
      <c r="P2875" s="7">
        <v>25</v>
      </c>
      <c r="Q2875" s="7">
        <v>0</v>
      </c>
      <c r="R2875" s="7">
        <v>0</v>
      </c>
      <c r="S2875" s="7">
        <v>0</v>
      </c>
      <c r="T2875" s="7">
        <v>0</v>
      </c>
      <c r="U2875" s="7">
        <f t="shared" si="828"/>
        <v>14457.687291666667</v>
      </c>
      <c r="V2875" s="7">
        <f t="shared" si="829"/>
        <v>14482.687291666667</v>
      </c>
      <c r="W2875" s="7">
        <f t="shared" si="830"/>
        <v>6501</v>
      </c>
      <c r="X2875" s="7">
        <f t="shared" si="831"/>
        <v>15609</v>
      </c>
      <c r="Y2875" s="7">
        <f t="shared" si="832"/>
        <v>89016.312708333338</v>
      </c>
      <c r="Z2875" s="7" t="s">
        <v>223</v>
      </c>
      <c r="AA2875" s="7">
        <v>2021</v>
      </c>
      <c r="AB2875" s="7">
        <v>0</v>
      </c>
    </row>
    <row r="2876" spans="1:28" x14ac:dyDescent="0.25">
      <c r="A2876" s="7">
        <v>64</v>
      </c>
      <c r="B2876" s="7" t="s">
        <v>293</v>
      </c>
      <c r="C2876" s="7" t="s">
        <v>102</v>
      </c>
      <c r="D2876" s="7" t="s">
        <v>8</v>
      </c>
      <c r="E2876" s="7" t="s">
        <v>63</v>
      </c>
      <c r="F2876" s="7" t="s">
        <v>99</v>
      </c>
      <c r="G2876" s="7">
        <v>130000</v>
      </c>
      <c r="H2876" s="7">
        <f t="shared" si="821"/>
        <v>122317</v>
      </c>
      <c r="I2876" s="7">
        <f t="shared" si="822"/>
        <v>3731</v>
      </c>
      <c r="J2876" s="7">
        <f t="shared" si="823"/>
        <v>9230</v>
      </c>
      <c r="K2876" s="7">
        <f t="shared" si="824"/>
        <v>686.4</v>
      </c>
      <c r="L2876" s="7">
        <f t="shared" si="825"/>
        <v>3952</v>
      </c>
      <c r="M2876" s="7">
        <f t="shared" si="826"/>
        <v>9217</v>
      </c>
      <c r="N2876" s="7">
        <v>0</v>
      </c>
      <c r="O2876" s="7">
        <f t="shared" si="827"/>
        <v>26816.400000000001</v>
      </c>
      <c r="P2876" s="7">
        <v>25</v>
      </c>
      <c r="Q2876" s="7">
        <v>0</v>
      </c>
      <c r="R2876" s="7">
        <v>0</v>
      </c>
      <c r="S2876" s="7">
        <v>0</v>
      </c>
      <c r="T2876" s="7">
        <v>100</v>
      </c>
      <c r="U2876" s="7">
        <f t="shared" si="828"/>
        <v>19162.187291666665</v>
      </c>
      <c r="V2876" s="7">
        <f t="shared" si="829"/>
        <v>19287.187291666665</v>
      </c>
      <c r="W2876" s="7">
        <f t="shared" si="830"/>
        <v>7683</v>
      </c>
      <c r="X2876" s="7">
        <f t="shared" si="831"/>
        <v>18447</v>
      </c>
      <c r="Y2876" s="7">
        <f t="shared" si="832"/>
        <v>103029.81270833334</v>
      </c>
      <c r="Z2876" s="7" t="s">
        <v>223</v>
      </c>
      <c r="AA2876" s="7">
        <v>2021</v>
      </c>
      <c r="AB2876" s="7">
        <v>0</v>
      </c>
    </row>
    <row r="2877" spans="1:28" x14ac:dyDescent="0.25">
      <c r="A2877" s="7">
        <v>65</v>
      </c>
      <c r="B2877" s="7" t="s">
        <v>294</v>
      </c>
      <c r="C2877" s="7" t="s">
        <v>103</v>
      </c>
      <c r="D2877" s="7" t="s">
        <v>7</v>
      </c>
      <c r="E2877" s="7" t="s">
        <v>54</v>
      </c>
      <c r="F2877" s="7" t="s">
        <v>99</v>
      </c>
      <c r="G2877" s="7">
        <v>45000</v>
      </c>
      <c r="H2877" s="7">
        <f t="shared" si="821"/>
        <v>42340.5</v>
      </c>
      <c r="I2877" s="7">
        <f t="shared" si="822"/>
        <v>1291.5</v>
      </c>
      <c r="J2877" s="7">
        <f t="shared" si="823"/>
        <v>3194.9999999999995</v>
      </c>
      <c r="K2877" s="7">
        <f t="shared" si="824"/>
        <v>495.00000000000006</v>
      </c>
      <c r="L2877" s="7">
        <f t="shared" si="825"/>
        <v>1368</v>
      </c>
      <c r="M2877" s="7">
        <f t="shared" si="826"/>
        <v>3190.5</v>
      </c>
      <c r="N2877" s="7">
        <v>0</v>
      </c>
      <c r="O2877" s="7">
        <f t="shared" si="827"/>
        <v>9540</v>
      </c>
      <c r="P2877" s="7">
        <v>25</v>
      </c>
      <c r="Q2877" s="7">
        <v>0</v>
      </c>
      <c r="R2877" s="7">
        <v>0</v>
      </c>
      <c r="S2877" s="7">
        <v>0</v>
      </c>
      <c r="T2877" s="7">
        <v>100</v>
      </c>
      <c r="U2877" s="7">
        <f t="shared" si="828"/>
        <v>1148.3248749999998</v>
      </c>
      <c r="V2877" s="7">
        <f t="shared" si="829"/>
        <v>1273.3248749999998</v>
      </c>
      <c r="W2877" s="7">
        <f t="shared" si="830"/>
        <v>2659.5</v>
      </c>
      <c r="X2877" s="7">
        <f t="shared" si="831"/>
        <v>6385.5</v>
      </c>
      <c r="Y2877" s="7">
        <f t="shared" si="832"/>
        <v>41067.175125000002</v>
      </c>
      <c r="Z2877" s="7" t="s">
        <v>223</v>
      </c>
      <c r="AA2877" s="7">
        <v>2021</v>
      </c>
      <c r="AB2877" s="7">
        <v>0</v>
      </c>
    </row>
    <row r="2878" spans="1:28" x14ac:dyDescent="0.25">
      <c r="A2878" s="7">
        <v>66</v>
      </c>
      <c r="B2878" s="7" t="s">
        <v>295</v>
      </c>
      <c r="C2878" s="7" t="s">
        <v>102</v>
      </c>
      <c r="D2878" s="7" t="s">
        <v>22</v>
      </c>
      <c r="E2878" s="7" t="s">
        <v>26</v>
      </c>
      <c r="F2878" s="7" t="s">
        <v>100</v>
      </c>
      <c r="G2878" s="7">
        <v>25000</v>
      </c>
      <c r="H2878" s="7">
        <f t="shared" ref="H2878:H2914" si="833">+G2878-(I2878+L2878+N2878)</f>
        <v>23522.5</v>
      </c>
      <c r="I2878" s="7">
        <f t="shared" ref="I2878:I2914" si="834">IF(G2878&lt;=312000,G2878*2.87%,8954.4)</f>
        <v>717.5</v>
      </c>
      <c r="J2878" s="7">
        <f t="shared" ref="J2878:J2914" si="835">IF(G2878&lt;=312000,G2878*7.1%,22152)</f>
        <v>1774.9999999999998</v>
      </c>
      <c r="K2878" s="7">
        <f t="shared" ref="K2878:K2914" si="836">IF(G2878&lt;=62400,G2878*1.1%,686.4)</f>
        <v>275</v>
      </c>
      <c r="L2878" s="7">
        <f t="shared" ref="L2878:L2914" si="837">IF(G2878&lt;=156000,G2878*3.04%,4742.4)</f>
        <v>760</v>
      </c>
      <c r="M2878" s="7">
        <f t="shared" ref="M2878:M2914" si="838">IF(G2878&lt;=156000,G2878*7.09%,11060.4)</f>
        <v>1772.5000000000002</v>
      </c>
      <c r="N2878" s="7">
        <v>0</v>
      </c>
      <c r="O2878" s="7">
        <f t="shared" ref="O2878:O2914" si="839">+I2878+J2878+K2878+L2878+M2878+N2878</f>
        <v>5300</v>
      </c>
      <c r="P2878" s="7">
        <v>25</v>
      </c>
      <c r="Q2878" s="7">
        <v>0</v>
      </c>
      <c r="R2878" s="7">
        <v>0</v>
      </c>
      <c r="S2878" s="7">
        <v>0</v>
      </c>
      <c r="T2878" s="7">
        <v>100</v>
      </c>
      <c r="U2878" s="7">
        <f t="shared" ref="U2878:U2914" si="840">IF((H2878*12)&gt;867123.01,(79776+(((H2878*12)-867123.01)*0.25))/12,IF((H2878*12)&gt;624329.01,(31216+(((H2878*12)-624329.01)*0.2))/12,IF((H2878*12)&gt;416220.01,(((H2878*12)-416220.01)*0.15)/12,0)))</f>
        <v>0</v>
      </c>
      <c r="V2878" s="7">
        <f t="shared" ref="V2878:V2914" si="841">P2878+Q2878+R2878+S2878+T2878+U2878</f>
        <v>125</v>
      </c>
      <c r="W2878" s="7">
        <f t="shared" ref="W2878:W2914" si="842">+I2878+L2878+N2878</f>
        <v>1477.5</v>
      </c>
      <c r="X2878" s="7">
        <f t="shared" ref="X2878:X2914" si="843">+J2878+M2878</f>
        <v>3547.5</v>
      </c>
      <c r="Y2878" s="7">
        <f t="shared" ref="Y2878:Y2914" si="844">+G2878-(V2878+W2878)</f>
        <v>23397.5</v>
      </c>
      <c r="Z2878" s="7" t="s">
        <v>223</v>
      </c>
      <c r="AA2878" s="7">
        <v>2021</v>
      </c>
      <c r="AB2878" s="7">
        <v>0</v>
      </c>
    </row>
    <row r="2879" spans="1:28" x14ac:dyDescent="0.25">
      <c r="A2879" s="7">
        <v>67</v>
      </c>
      <c r="B2879" s="7" t="s">
        <v>296</v>
      </c>
      <c r="C2879" s="7" t="s">
        <v>102</v>
      </c>
      <c r="D2879" s="7" t="s">
        <v>6</v>
      </c>
      <c r="E2879" s="7" t="s">
        <v>37</v>
      </c>
      <c r="F2879" s="7" t="s">
        <v>100</v>
      </c>
      <c r="G2879" s="7">
        <v>10000</v>
      </c>
      <c r="H2879" s="7">
        <f t="shared" si="833"/>
        <v>9409</v>
      </c>
      <c r="I2879" s="7">
        <f t="shared" si="834"/>
        <v>287</v>
      </c>
      <c r="J2879" s="7">
        <f t="shared" si="835"/>
        <v>709.99999999999989</v>
      </c>
      <c r="K2879" s="7">
        <f t="shared" si="836"/>
        <v>110.00000000000001</v>
      </c>
      <c r="L2879" s="7">
        <f t="shared" si="837"/>
        <v>304</v>
      </c>
      <c r="M2879" s="7">
        <f t="shared" si="838"/>
        <v>709</v>
      </c>
      <c r="N2879" s="7">
        <v>0</v>
      </c>
      <c r="O2879" s="7">
        <f t="shared" si="839"/>
        <v>2120</v>
      </c>
      <c r="P2879" s="7">
        <v>25</v>
      </c>
      <c r="Q2879" s="7">
        <v>0</v>
      </c>
      <c r="R2879" s="7">
        <v>0</v>
      </c>
      <c r="S2879" s="7">
        <v>0</v>
      </c>
      <c r="T2879" s="7">
        <v>100</v>
      </c>
      <c r="U2879" s="7">
        <f t="shared" si="840"/>
        <v>0</v>
      </c>
      <c r="V2879" s="7">
        <f t="shared" si="841"/>
        <v>125</v>
      </c>
      <c r="W2879" s="7">
        <f t="shared" si="842"/>
        <v>591</v>
      </c>
      <c r="X2879" s="7">
        <f t="shared" si="843"/>
        <v>1419</v>
      </c>
      <c r="Y2879" s="7">
        <f t="shared" si="844"/>
        <v>9284</v>
      </c>
      <c r="Z2879" s="7" t="s">
        <v>223</v>
      </c>
      <c r="AA2879" s="7">
        <v>2021</v>
      </c>
      <c r="AB2879" s="7">
        <v>0</v>
      </c>
    </row>
    <row r="2880" spans="1:28" x14ac:dyDescent="0.25">
      <c r="A2880" s="7">
        <v>68</v>
      </c>
      <c r="B2880" s="7" t="s">
        <v>297</v>
      </c>
      <c r="C2880" s="7" t="s">
        <v>102</v>
      </c>
      <c r="D2880" s="7" t="s">
        <v>8</v>
      </c>
      <c r="E2880" s="7" t="s">
        <v>64</v>
      </c>
      <c r="F2880" s="7" t="s">
        <v>84</v>
      </c>
      <c r="G2880" s="7">
        <v>60000</v>
      </c>
      <c r="H2880" s="7">
        <f t="shared" si="833"/>
        <v>56454</v>
      </c>
      <c r="I2880" s="7">
        <f t="shared" si="834"/>
        <v>1722</v>
      </c>
      <c r="J2880" s="7">
        <f t="shared" si="835"/>
        <v>4260</v>
      </c>
      <c r="K2880" s="7">
        <f t="shared" si="836"/>
        <v>660.00000000000011</v>
      </c>
      <c r="L2880" s="7">
        <f t="shared" si="837"/>
        <v>1824</v>
      </c>
      <c r="M2880" s="7">
        <f t="shared" si="838"/>
        <v>4254</v>
      </c>
      <c r="N2880" s="7">
        <v>0</v>
      </c>
      <c r="O2880" s="7">
        <f t="shared" si="839"/>
        <v>12720</v>
      </c>
      <c r="P2880" s="7">
        <v>25</v>
      </c>
      <c r="Q2880" s="7">
        <v>21600.77</v>
      </c>
      <c r="R2880" s="7">
        <v>500.03</v>
      </c>
      <c r="S2880" s="7">
        <v>1220</v>
      </c>
      <c r="T2880" s="7">
        <v>100</v>
      </c>
      <c r="U2880" s="7">
        <f t="shared" si="840"/>
        <v>3486.6498333333329</v>
      </c>
      <c r="V2880" s="7">
        <f t="shared" si="841"/>
        <v>26932.449833333332</v>
      </c>
      <c r="W2880" s="7">
        <f t="shared" si="842"/>
        <v>3546</v>
      </c>
      <c r="X2880" s="7">
        <f t="shared" si="843"/>
        <v>8514</v>
      </c>
      <c r="Y2880" s="7">
        <f t="shared" si="844"/>
        <v>29521.550166666668</v>
      </c>
      <c r="Z2880" s="7" t="s">
        <v>223</v>
      </c>
      <c r="AA2880" s="7">
        <v>2021</v>
      </c>
      <c r="AB2880" s="7">
        <v>0</v>
      </c>
    </row>
    <row r="2881" spans="1:28" x14ac:dyDescent="0.25">
      <c r="A2881" s="7">
        <v>69</v>
      </c>
      <c r="B2881" s="7" t="s">
        <v>298</v>
      </c>
      <c r="C2881" s="7" t="s">
        <v>102</v>
      </c>
      <c r="D2881" s="7" t="s">
        <v>17</v>
      </c>
      <c r="E2881" s="7" t="s">
        <v>36</v>
      </c>
      <c r="F2881" s="7" t="s">
        <v>100</v>
      </c>
      <c r="G2881" s="7">
        <v>32000</v>
      </c>
      <c r="H2881" s="7">
        <f t="shared" si="833"/>
        <v>27408.560000000001</v>
      </c>
      <c r="I2881" s="7">
        <f t="shared" si="834"/>
        <v>918.4</v>
      </c>
      <c r="J2881" s="7">
        <f t="shared" si="835"/>
        <v>2272</v>
      </c>
      <c r="K2881" s="7">
        <f t="shared" si="836"/>
        <v>352.00000000000006</v>
      </c>
      <c r="L2881" s="7">
        <f t="shared" si="837"/>
        <v>972.8</v>
      </c>
      <c r="M2881" s="7">
        <f t="shared" si="838"/>
        <v>2268.8000000000002</v>
      </c>
      <c r="N2881" s="7">
        <f>1350.12*2</f>
        <v>2700.24</v>
      </c>
      <c r="O2881" s="7">
        <f t="shared" si="839"/>
        <v>9484.24</v>
      </c>
      <c r="P2881" s="7">
        <v>25</v>
      </c>
      <c r="Q2881" s="7">
        <v>3875.52</v>
      </c>
      <c r="R2881" s="7">
        <v>0</v>
      </c>
      <c r="S2881" s="7">
        <v>0</v>
      </c>
      <c r="T2881" s="7">
        <v>100</v>
      </c>
      <c r="U2881" s="7">
        <f t="shared" si="840"/>
        <v>0</v>
      </c>
      <c r="V2881" s="7">
        <f t="shared" si="841"/>
        <v>4000.52</v>
      </c>
      <c r="W2881" s="7">
        <f t="shared" si="842"/>
        <v>4591.4399999999996</v>
      </c>
      <c r="X2881" s="7">
        <f t="shared" si="843"/>
        <v>4540.8</v>
      </c>
      <c r="Y2881" s="7">
        <f t="shared" si="844"/>
        <v>23408.04</v>
      </c>
      <c r="Z2881" s="7" t="s">
        <v>223</v>
      </c>
      <c r="AA2881" s="7">
        <v>2021</v>
      </c>
      <c r="AB2881" s="7">
        <v>0</v>
      </c>
    </row>
    <row r="2882" spans="1:28" x14ac:dyDescent="0.25">
      <c r="A2882" s="7">
        <v>70</v>
      </c>
      <c r="B2882" s="7" t="s">
        <v>299</v>
      </c>
      <c r="C2882" s="7" t="s">
        <v>102</v>
      </c>
      <c r="D2882" s="8" t="s">
        <v>7</v>
      </c>
      <c r="E2882" s="7" t="s">
        <v>30</v>
      </c>
      <c r="F2882" s="7" t="s">
        <v>99</v>
      </c>
      <c r="G2882" s="7">
        <v>80000</v>
      </c>
      <c r="H2882" s="7">
        <f t="shared" si="833"/>
        <v>73921.88</v>
      </c>
      <c r="I2882" s="7">
        <f t="shared" si="834"/>
        <v>2296</v>
      </c>
      <c r="J2882" s="7">
        <f t="shared" si="835"/>
        <v>5679.9999999999991</v>
      </c>
      <c r="K2882" s="7">
        <f t="shared" si="836"/>
        <v>686.4</v>
      </c>
      <c r="L2882" s="7">
        <f t="shared" si="837"/>
        <v>2432</v>
      </c>
      <c r="M2882" s="7">
        <f t="shared" si="838"/>
        <v>5672</v>
      </c>
      <c r="N2882" s="7">
        <v>1350.12</v>
      </c>
      <c r="O2882" s="7">
        <f t="shared" si="839"/>
        <v>18116.52</v>
      </c>
      <c r="P2882" s="7">
        <v>25</v>
      </c>
      <c r="Q2882" s="7">
        <v>0</v>
      </c>
      <c r="R2882" s="7">
        <v>0</v>
      </c>
      <c r="S2882" s="7">
        <v>0</v>
      </c>
      <c r="T2882" s="7">
        <v>100</v>
      </c>
      <c r="U2882" s="7">
        <f t="shared" si="840"/>
        <v>7063.4072916666673</v>
      </c>
      <c r="V2882" s="7">
        <f t="shared" si="841"/>
        <v>7188.4072916666673</v>
      </c>
      <c r="W2882" s="7">
        <f t="shared" si="842"/>
        <v>6078.12</v>
      </c>
      <c r="X2882" s="7">
        <f t="shared" si="843"/>
        <v>11352</v>
      </c>
      <c r="Y2882" s="7">
        <f t="shared" si="844"/>
        <v>66733.472708333327</v>
      </c>
      <c r="Z2882" s="7" t="s">
        <v>223</v>
      </c>
      <c r="AA2882" s="7">
        <v>2021</v>
      </c>
      <c r="AB2882" s="7">
        <v>0</v>
      </c>
    </row>
    <row r="2883" spans="1:28" x14ac:dyDescent="0.25">
      <c r="A2883" s="7">
        <v>71</v>
      </c>
      <c r="B2883" s="7" t="s">
        <v>300</v>
      </c>
      <c r="C2883" s="7" t="s">
        <v>102</v>
      </c>
      <c r="D2883" s="7" t="s">
        <v>94</v>
      </c>
      <c r="E2883" s="7" t="s">
        <v>65</v>
      </c>
      <c r="F2883" s="7" t="s">
        <v>85</v>
      </c>
      <c r="G2883" s="7">
        <v>50000</v>
      </c>
      <c r="H2883" s="7">
        <f t="shared" si="833"/>
        <v>47045</v>
      </c>
      <c r="I2883" s="7">
        <f t="shared" si="834"/>
        <v>1435</v>
      </c>
      <c r="J2883" s="7">
        <f t="shared" si="835"/>
        <v>3549.9999999999995</v>
      </c>
      <c r="K2883" s="7">
        <f t="shared" si="836"/>
        <v>550</v>
      </c>
      <c r="L2883" s="7">
        <f t="shared" si="837"/>
        <v>1520</v>
      </c>
      <c r="M2883" s="7">
        <f t="shared" si="838"/>
        <v>3545.0000000000005</v>
      </c>
      <c r="N2883" s="7">
        <v>0</v>
      </c>
      <c r="O2883" s="7">
        <f t="shared" si="839"/>
        <v>10600</v>
      </c>
      <c r="P2883" s="7">
        <v>25</v>
      </c>
      <c r="Q2883" s="7">
        <v>1000</v>
      </c>
      <c r="R2883" s="7">
        <v>0</v>
      </c>
      <c r="S2883" s="7">
        <v>1220</v>
      </c>
      <c r="T2883" s="7">
        <v>100</v>
      </c>
      <c r="U2883" s="7">
        <f t="shared" si="840"/>
        <v>1853.9998749999997</v>
      </c>
      <c r="V2883" s="7">
        <f t="shared" si="841"/>
        <v>4198.9998749999995</v>
      </c>
      <c r="W2883" s="7">
        <f t="shared" si="842"/>
        <v>2955</v>
      </c>
      <c r="X2883" s="7">
        <f t="shared" si="843"/>
        <v>7095</v>
      </c>
      <c r="Y2883" s="7">
        <f t="shared" si="844"/>
        <v>42846.000124999999</v>
      </c>
      <c r="Z2883" s="7" t="s">
        <v>223</v>
      </c>
      <c r="AA2883" s="7">
        <v>2021</v>
      </c>
      <c r="AB2883" s="7">
        <v>0</v>
      </c>
    </row>
    <row r="2884" spans="1:28" x14ac:dyDescent="0.25">
      <c r="A2884" s="7">
        <v>72</v>
      </c>
      <c r="B2884" s="7" t="s">
        <v>301</v>
      </c>
      <c r="C2884" s="7" t="s">
        <v>102</v>
      </c>
      <c r="D2884" s="7" t="s">
        <v>6</v>
      </c>
      <c r="E2884" s="7" t="s">
        <v>37</v>
      </c>
      <c r="F2884" s="7" t="s">
        <v>100</v>
      </c>
      <c r="G2884" s="7">
        <v>15000</v>
      </c>
      <c r="H2884" s="7">
        <f t="shared" si="833"/>
        <v>14113.5</v>
      </c>
      <c r="I2884" s="7">
        <f t="shared" si="834"/>
        <v>430.5</v>
      </c>
      <c r="J2884" s="7">
        <f t="shared" si="835"/>
        <v>1065</v>
      </c>
      <c r="K2884" s="7">
        <f t="shared" si="836"/>
        <v>165.00000000000003</v>
      </c>
      <c r="L2884" s="7">
        <f t="shared" si="837"/>
        <v>456</v>
      </c>
      <c r="M2884" s="7">
        <f t="shared" si="838"/>
        <v>1063.5</v>
      </c>
      <c r="N2884" s="7">
        <v>0</v>
      </c>
      <c r="O2884" s="7">
        <f t="shared" si="839"/>
        <v>3180</v>
      </c>
      <c r="P2884" s="7">
        <v>25</v>
      </c>
      <c r="Q2884" s="7">
        <v>2000</v>
      </c>
      <c r="R2884" s="7">
        <v>0</v>
      </c>
      <c r="S2884" s="7">
        <v>0</v>
      </c>
      <c r="T2884" s="7">
        <v>0</v>
      </c>
      <c r="U2884" s="7">
        <f t="shared" si="840"/>
        <v>0</v>
      </c>
      <c r="V2884" s="7">
        <f t="shared" si="841"/>
        <v>2025</v>
      </c>
      <c r="W2884" s="7">
        <f t="shared" si="842"/>
        <v>886.5</v>
      </c>
      <c r="X2884" s="7">
        <f t="shared" si="843"/>
        <v>2128.5</v>
      </c>
      <c r="Y2884" s="7">
        <f t="shared" si="844"/>
        <v>12088.5</v>
      </c>
      <c r="Z2884" s="7" t="s">
        <v>223</v>
      </c>
      <c r="AA2884" s="7">
        <v>2021</v>
      </c>
      <c r="AB2884" s="7">
        <v>0</v>
      </c>
    </row>
    <row r="2885" spans="1:28" x14ac:dyDescent="0.25">
      <c r="A2885" s="7">
        <v>73</v>
      </c>
      <c r="B2885" s="7" t="s">
        <v>302</v>
      </c>
      <c r="C2885" s="7" t="s">
        <v>102</v>
      </c>
      <c r="D2885" s="8" t="s">
        <v>14</v>
      </c>
      <c r="E2885" s="7" t="s">
        <v>66</v>
      </c>
      <c r="F2885" s="7" t="s">
        <v>84</v>
      </c>
      <c r="G2885" s="7">
        <v>55000</v>
      </c>
      <c r="H2885" s="7">
        <f t="shared" si="833"/>
        <v>51749.5</v>
      </c>
      <c r="I2885" s="7">
        <f t="shared" si="834"/>
        <v>1578.5</v>
      </c>
      <c r="J2885" s="7">
        <f t="shared" si="835"/>
        <v>3904.9999999999995</v>
      </c>
      <c r="K2885" s="7">
        <f t="shared" si="836"/>
        <v>605.00000000000011</v>
      </c>
      <c r="L2885" s="7">
        <f t="shared" si="837"/>
        <v>1672</v>
      </c>
      <c r="M2885" s="7">
        <f t="shared" si="838"/>
        <v>3899.5000000000005</v>
      </c>
      <c r="N2885" s="7">
        <v>0</v>
      </c>
      <c r="O2885" s="7">
        <f t="shared" si="839"/>
        <v>11660</v>
      </c>
      <c r="P2885" s="7">
        <v>25</v>
      </c>
      <c r="Q2885" s="7">
        <v>0</v>
      </c>
      <c r="R2885" s="7">
        <v>0</v>
      </c>
      <c r="S2885" s="7">
        <v>0</v>
      </c>
      <c r="T2885" s="7">
        <v>100</v>
      </c>
      <c r="U2885" s="7">
        <f t="shared" si="840"/>
        <v>2559.6748749999997</v>
      </c>
      <c r="V2885" s="7">
        <f t="shared" si="841"/>
        <v>2684.6748749999997</v>
      </c>
      <c r="W2885" s="7">
        <f t="shared" si="842"/>
        <v>3250.5</v>
      </c>
      <c r="X2885" s="7">
        <f t="shared" si="843"/>
        <v>7804.5</v>
      </c>
      <c r="Y2885" s="7">
        <f t="shared" si="844"/>
        <v>49064.825125000003</v>
      </c>
      <c r="Z2885" s="7" t="s">
        <v>223</v>
      </c>
      <c r="AA2885" s="7">
        <v>2021</v>
      </c>
      <c r="AB2885" s="7">
        <v>0</v>
      </c>
    </row>
    <row r="2886" spans="1:28" x14ac:dyDescent="0.25">
      <c r="A2886" s="7">
        <v>74</v>
      </c>
      <c r="B2886" s="7" t="s">
        <v>303</v>
      </c>
      <c r="C2886" s="7" t="s">
        <v>102</v>
      </c>
      <c r="D2886" s="7" t="s">
        <v>17</v>
      </c>
      <c r="E2886" s="7" t="s">
        <v>67</v>
      </c>
      <c r="F2886" s="7" t="s">
        <v>84</v>
      </c>
      <c r="G2886" s="7">
        <v>95000</v>
      </c>
      <c r="H2886" s="7">
        <f t="shared" si="833"/>
        <v>86685.26</v>
      </c>
      <c r="I2886" s="7">
        <f t="shared" si="834"/>
        <v>2726.5</v>
      </c>
      <c r="J2886" s="7">
        <f t="shared" si="835"/>
        <v>6744.9999999999991</v>
      </c>
      <c r="K2886" s="7">
        <f t="shared" si="836"/>
        <v>686.4</v>
      </c>
      <c r="L2886" s="7">
        <f t="shared" si="837"/>
        <v>2888</v>
      </c>
      <c r="M2886" s="7">
        <f t="shared" si="838"/>
        <v>6735.5</v>
      </c>
      <c r="N2886" s="7">
        <f>1350.12*2</f>
        <v>2700.24</v>
      </c>
      <c r="O2886" s="7">
        <f t="shared" si="839"/>
        <v>22481.64</v>
      </c>
      <c r="P2886" s="7">
        <v>25</v>
      </c>
      <c r="Q2886" s="7">
        <v>6978</v>
      </c>
      <c r="R2886" s="7">
        <v>450.02</v>
      </c>
      <c r="S2886" s="7">
        <v>1905</v>
      </c>
      <c r="T2886" s="7">
        <v>100</v>
      </c>
      <c r="U2886" s="7">
        <f t="shared" si="840"/>
        <v>10254.252291666664</v>
      </c>
      <c r="V2886" s="7">
        <f t="shared" si="841"/>
        <v>19712.272291666664</v>
      </c>
      <c r="W2886" s="7">
        <f t="shared" si="842"/>
        <v>8314.74</v>
      </c>
      <c r="X2886" s="7">
        <f t="shared" si="843"/>
        <v>13480.5</v>
      </c>
      <c r="Y2886" s="7">
        <f t="shared" si="844"/>
        <v>66972.987708333327</v>
      </c>
      <c r="Z2886" s="7" t="s">
        <v>223</v>
      </c>
      <c r="AA2886" s="7">
        <v>2021</v>
      </c>
      <c r="AB2886" s="7">
        <v>0</v>
      </c>
    </row>
    <row r="2887" spans="1:28" x14ac:dyDescent="0.25">
      <c r="A2887" s="7">
        <v>75</v>
      </c>
      <c r="B2887" s="7" t="s">
        <v>304</v>
      </c>
      <c r="C2887" s="7" t="s">
        <v>103</v>
      </c>
      <c r="D2887" s="8" t="s">
        <v>21</v>
      </c>
      <c r="E2887" s="7" t="s">
        <v>68</v>
      </c>
      <c r="F2887" s="7" t="s">
        <v>84</v>
      </c>
      <c r="G2887" s="7">
        <v>46000</v>
      </c>
      <c r="H2887" s="7">
        <f t="shared" si="833"/>
        <v>41931.279999999999</v>
      </c>
      <c r="I2887" s="7">
        <f t="shared" si="834"/>
        <v>1320.2</v>
      </c>
      <c r="J2887" s="7">
        <f t="shared" si="835"/>
        <v>3265.9999999999995</v>
      </c>
      <c r="K2887" s="7">
        <f t="shared" si="836"/>
        <v>506.00000000000006</v>
      </c>
      <c r="L2887" s="7">
        <f t="shared" si="837"/>
        <v>1398.4</v>
      </c>
      <c r="M2887" s="7">
        <f t="shared" si="838"/>
        <v>3261.4</v>
      </c>
      <c r="N2887" s="7">
        <v>1350.12</v>
      </c>
      <c r="O2887" s="7">
        <f t="shared" si="839"/>
        <v>11102.119999999999</v>
      </c>
      <c r="P2887" s="7">
        <v>25</v>
      </c>
      <c r="Q2887" s="7">
        <v>2042.65</v>
      </c>
      <c r="R2887" s="7">
        <v>400.02</v>
      </c>
      <c r="S2887" s="7">
        <v>0</v>
      </c>
      <c r="T2887" s="7">
        <v>100</v>
      </c>
      <c r="U2887" s="7">
        <f t="shared" si="840"/>
        <v>1086.9418749999998</v>
      </c>
      <c r="V2887" s="7">
        <f t="shared" si="841"/>
        <v>3654.6118749999996</v>
      </c>
      <c r="W2887" s="7">
        <f t="shared" si="842"/>
        <v>4068.7200000000003</v>
      </c>
      <c r="X2887" s="7">
        <f t="shared" si="843"/>
        <v>6527.4</v>
      </c>
      <c r="Y2887" s="7">
        <f t="shared" si="844"/>
        <v>38276.668124999997</v>
      </c>
      <c r="Z2887" s="7" t="s">
        <v>223</v>
      </c>
      <c r="AA2887" s="7">
        <v>2021</v>
      </c>
      <c r="AB2887" s="7">
        <v>0</v>
      </c>
    </row>
    <row r="2888" spans="1:28" x14ac:dyDescent="0.25">
      <c r="A2888" s="7">
        <v>76</v>
      </c>
      <c r="B2888" s="7" t="s">
        <v>305</v>
      </c>
      <c r="C2888" s="7" t="s">
        <v>102</v>
      </c>
      <c r="D2888" s="8" t="s">
        <v>4</v>
      </c>
      <c r="E2888" s="7" t="s">
        <v>306</v>
      </c>
      <c r="F2888" s="7" t="s">
        <v>84</v>
      </c>
      <c r="G2888" s="7">
        <v>93000</v>
      </c>
      <c r="H2888" s="7">
        <f t="shared" si="833"/>
        <v>86153.58</v>
      </c>
      <c r="I2888" s="7">
        <f t="shared" si="834"/>
        <v>2669.1</v>
      </c>
      <c r="J2888" s="7">
        <f t="shared" si="835"/>
        <v>6602.9999999999991</v>
      </c>
      <c r="K2888" s="7">
        <f t="shared" si="836"/>
        <v>686.4</v>
      </c>
      <c r="L2888" s="7">
        <f t="shared" si="837"/>
        <v>2827.2</v>
      </c>
      <c r="M2888" s="7">
        <f t="shared" si="838"/>
        <v>6593.7000000000007</v>
      </c>
      <c r="N2888" s="7">
        <v>1350.12</v>
      </c>
      <c r="O2888" s="7">
        <f t="shared" si="839"/>
        <v>20729.519999999997</v>
      </c>
      <c r="P2888" s="7">
        <v>25</v>
      </c>
      <c r="Q2888" s="7">
        <v>1000</v>
      </c>
      <c r="R2888" s="7">
        <v>0</v>
      </c>
      <c r="S2888" s="7">
        <v>0</v>
      </c>
      <c r="T2888" s="7">
        <v>100</v>
      </c>
      <c r="U2888" s="7">
        <f t="shared" si="840"/>
        <v>10121.332291666666</v>
      </c>
      <c r="V2888" s="7">
        <f t="shared" si="841"/>
        <v>11246.332291666666</v>
      </c>
      <c r="W2888" s="7">
        <f t="shared" si="842"/>
        <v>6846.4199999999992</v>
      </c>
      <c r="X2888" s="7">
        <f t="shared" si="843"/>
        <v>13196.7</v>
      </c>
      <c r="Y2888" s="7">
        <f t="shared" si="844"/>
        <v>74907.247708333336</v>
      </c>
      <c r="Z2888" s="7" t="s">
        <v>223</v>
      </c>
      <c r="AA2888" s="7">
        <v>2021</v>
      </c>
      <c r="AB2888" s="7">
        <v>0</v>
      </c>
    </row>
    <row r="2889" spans="1:28" x14ac:dyDescent="0.25">
      <c r="A2889" s="7">
        <v>77</v>
      </c>
      <c r="B2889" s="7" t="s">
        <v>307</v>
      </c>
      <c r="C2889" s="7" t="s">
        <v>103</v>
      </c>
      <c r="D2889" s="8" t="s">
        <v>10</v>
      </c>
      <c r="E2889" s="7" t="s">
        <v>69</v>
      </c>
      <c r="F2889" s="7" t="s">
        <v>84</v>
      </c>
      <c r="G2889" s="7">
        <v>95000</v>
      </c>
      <c r="H2889" s="7">
        <f t="shared" si="833"/>
        <v>89385.5</v>
      </c>
      <c r="I2889" s="7">
        <f t="shared" si="834"/>
        <v>2726.5</v>
      </c>
      <c r="J2889" s="7">
        <f t="shared" si="835"/>
        <v>6744.9999999999991</v>
      </c>
      <c r="K2889" s="7">
        <f t="shared" si="836"/>
        <v>686.4</v>
      </c>
      <c r="L2889" s="7">
        <f t="shared" si="837"/>
        <v>2888</v>
      </c>
      <c r="M2889" s="7">
        <f t="shared" si="838"/>
        <v>6735.5</v>
      </c>
      <c r="N2889" s="7">
        <v>0</v>
      </c>
      <c r="O2889" s="7">
        <f t="shared" si="839"/>
        <v>19781.400000000001</v>
      </c>
      <c r="P2889" s="7">
        <v>25</v>
      </c>
      <c r="Q2889" s="7">
        <v>11802.09</v>
      </c>
      <c r="R2889" s="7">
        <v>1050.05</v>
      </c>
      <c r="S2889" s="7">
        <v>1270</v>
      </c>
      <c r="T2889" s="7">
        <v>100</v>
      </c>
      <c r="U2889" s="7">
        <f t="shared" si="840"/>
        <v>10929.312291666667</v>
      </c>
      <c r="V2889" s="7">
        <f t="shared" si="841"/>
        <v>25176.452291666668</v>
      </c>
      <c r="W2889" s="7">
        <f t="shared" si="842"/>
        <v>5614.5</v>
      </c>
      <c r="X2889" s="7">
        <f t="shared" si="843"/>
        <v>13480.5</v>
      </c>
      <c r="Y2889" s="7">
        <f t="shared" si="844"/>
        <v>64209.047708333332</v>
      </c>
      <c r="Z2889" s="7" t="s">
        <v>223</v>
      </c>
      <c r="AA2889" s="7">
        <v>2021</v>
      </c>
      <c r="AB2889" s="7">
        <v>0</v>
      </c>
    </row>
    <row r="2890" spans="1:28" x14ac:dyDescent="0.25">
      <c r="A2890" s="7">
        <v>78</v>
      </c>
      <c r="B2890" s="7" t="s">
        <v>308</v>
      </c>
      <c r="C2890" s="7" t="s">
        <v>103</v>
      </c>
      <c r="D2890" s="7" t="s">
        <v>94</v>
      </c>
      <c r="E2890" s="7" t="s">
        <v>70</v>
      </c>
      <c r="F2890" s="7" t="s">
        <v>84</v>
      </c>
      <c r="G2890" s="7">
        <v>50000</v>
      </c>
      <c r="H2890" s="7">
        <f t="shared" si="833"/>
        <v>47045</v>
      </c>
      <c r="I2890" s="7">
        <f t="shared" si="834"/>
        <v>1435</v>
      </c>
      <c r="J2890" s="7">
        <f t="shared" si="835"/>
        <v>3549.9999999999995</v>
      </c>
      <c r="K2890" s="7">
        <f t="shared" si="836"/>
        <v>550</v>
      </c>
      <c r="L2890" s="7">
        <f t="shared" si="837"/>
        <v>1520</v>
      </c>
      <c r="M2890" s="7">
        <f t="shared" si="838"/>
        <v>3545.0000000000005</v>
      </c>
      <c r="N2890" s="7">
        <v>0</v>
      </c>
      <c r="O2890" s="7">
        <f t="shared" si="839"/>
        <v>10600</v>
      </c>
      <c r="P2890" s="7">
        <v>25</v>
      </c>
      <c r="Q2890" s="7">
        <v>500</v>
      </c>
      <c r="R2890" s="7">
        <v>1050.05</v>
      </c>
      <c r="S2890" s="7">
        <v>0</v>
      </c>
      <c r="T2890" s="7">
        <v>100</v>
      </c>
      <c r="U2890" s="7">
        <f t="shared" si="840"/>
        <v>1853.9998749999997</v>
      </c>
      <c r="V2890" s="7">
        <f t="shared" si="841"/>
        <v>3529.0498749999997</v>
      </c>
      <c r="W2890" s="7">
        <f t="shared" si="842"/>
        <v>2955</v>
      </c>
      <c r="X2890" s="7">
        <f t="shared" si="843"/>
        <v>7095</v>
      </c>
      <c r="Y2890" s="7">
        <f t="shared" si="844"/>
        <v>43515.950125000003</v>
      </c>
      <c r="Z2890" s="7" t="s">
        <v>223</v>
      </c>
      <c r="AA2890" s="7">
        <v>2021</v>
      </c>
      <c r="AB2890" s="7">
        <v>0</v>
      </c>
    </row>
    <row r="2891" spans="1:28" x14ac:dyDescent="0.25">
      <c r="A2891" s="7">
        <v>79</v>
      </c>
      <c r="B2891" s="7" t="s">
        <v>309</v>
      </c>
      <c r="C2891" s="7" t="s">
        <v>103</v>
      </c>
      <c r="D2891" s="8" t="s">
        <v>14</v>
      </c>
      <c r="E2891" s="7" t="s">
        <v>72</v>
      </c>
      <c r="F2891" s="7" t="s">
        <v>84</v>
      </c>
      <c r="G2891" s="7">
        <v>40000</v>
      </c>
      <c r="H2891" s="7">
        <f t="shared" si="833"/>
        <v>37636</v>
      </c>
      <c r="I2891" s="7">
        <f t="shared" si="834"/>
        <v>1148</v>
      </c>
      <c r="J2891" s="7">
        <f t="shared" si="835"/>
        <v>2839.9999999999995</v>
      </c>
      <c r="K2891" s="7">
        <f t="shared" si="836"/>
        <v>440.00000000000006</v>
      </c>
      <c r="L2891" s="7">
        <f t="shared" si="837"/>
        <v>1216</v>
      </c>
      <c r="M2891" s="7">
        <f t="shared" si="838"/>
        <v>2836</v>
      </c>
      <c r="N2891" s="7">
        <v>0</v>
      </c>
      <c r="O2891" s="7">
        <f t="shared" si="839"/>
        <v>8480</v>
      </c>
      <c r="P2891" s="7">
        <v>25</v>
      </c>
      <c r="Q2891" s="7">
        <v>7189.37</v>
      </c>
      <c r="R2891" s="7">
        <v>700.04</v>
      </c>
      <c r="S2891" s="7">
        <v>0</v>
      </c>
      <c r="T2891" s="7">
        <v>100</v>
      </c>
      <c r="U2891" s="7">
        <f t="shared" si="840"/>
        <v>442.64987499999984</v>
      </c>
      <c r="V2891" s="7">
        <f t="shared" si="841"/>
        <v>8457.059874999999</v>
      </c>
      <c r="W2891" s="7">
        <f t="shared" si="842"/>
        <v>2364</v>
      </c>
      <c r="X2891" s="7">
        <f t="shared" si="843"/>
        <v>5676</v>
      </c>
      <c r="Y2891" s="7">
        <f t="shared" si="844"/>
        <v>29178.940125000001</v>
      </c>
      <c r="Z2891" s="7" t="s">
        <v>223</v>
      </c>
      <c r="AA2891" s="7">
        <v>2021</v>
      </c>
      <c r="AB2891" s="7">
        <v>0</v>
      </c>
    </row>
    <row r="2892" spans="1:28" x14ac:dyDescent="0.25">
      <c r="A2892" s="7">
        <v>80</v>
      </c>
      <c r="B2892" s="7" t="s">
        <v>310</v>
      </c>
      <c r="C2892" s="7" t="s">
        <v>102</v>
      </c>
      <c r="D2892" s="7" t="s">
        <v>19</v>
      </c>
      <c r="E2892" s="7" t="s">
        <v>71</v>
      </c>
      <c r="F2892" s="7" t="s">
        <v>98</v>
      </c>
      <c r="G2892" s="7">
        <v>300000</v>
      </c>
      <c r="H2892" s="7">
        <f t="shared" si="833"/>
        <v>286647.59999999998</v>
      </c>
      <c r="I2892" s="7">
        <f t="shared" si="834"/>
        <v>8610</v>
      </c>
      <c r="J2892" s="7">
        <f t="shared" si="835"/>
        <v>21299.999999999996</v>
      </c>
      <c r="K2892" s="7">
        <f t="shared" si="836"/>
        <v>686.4</v>
      </c>
      <c r="L2892" s="7">
        <f t="shared" si="837"/>
        <v>4742.3999999999996</v>
      </c>
      <c r="M2892" s="7">
        <f t="shared" si="838"/>
        <v>11060.4</v>
      </c>
      <c r="N2892" s="7">
        <v>0</v>
      </c>
      <c r="O2892" s="7">
        <f t="shared" si="839"/>
        <v>46399.199999999997</v>
      </c>
      <c r="P2892" s="7">
        <v>25</v>
      </c>
      <c r="Q2892" s="7">
        <v>0</v>
      </c>
      <c r="R2892" s="7">
        <v>0</v>
      </c>
      <c r="S2892" s="7">
        <v>0</v>
      </c>
      <c r="T2892" s="7">
        <v>0</v>
      </c>
      <c r="U2892" s="7">
        <f t="shared" si="840"/>
        <v>60244.837291666656</v>
      </c>
      <c r="V2892" s="7">
        <f t="shared" si="841"/>
        <v>60269.837291666656</v>
      </c>
      <c r="W2892" s="7">
        <f t="shared" si="842"/>
        <v>13352.4</v>
      </c>
      <c r="X2892" s="7">
        <f t="shared" si="843"/>
        <v>32360.399999999994</v>
      </c>
      <c r="Y2892" s="7">
        <f t="shared" si="844"/>
        <v>226377.76270833335</v>
      </c>
      <c r="Z2892" s="7" t="s">
        <v>223</v>
      </c>
      <c r="AA2892" s="7">
        <v>2021</v>
      </c>
      <c r="AB2892" s="7">
        <v>0</v>
      </c>
    </row>
    <row r="2893" spans="1:28" x14ac:dyDescent="0.25">
      <c r="A2893" s="7">
        <v>81</v>
      </c>
      <c r="B2893" s="7" t="s">
        <v>311</v>
      </c>
      <c r="C2893" s="7" t="s">
        <v>102</v>
      </c>
      <c r="D2893" s="8" t="s">
        <v>19</v>
      </c>
      <c r="E2893" s="7" t="s">
        <v>73</v>
      </c>
      <c r="F2893" s="7" t="s">
        <v>84</v>
      </c>
      <c r="G2893" s="7">
        <v>40000</v>
      </c>
      <c r="H2893" s="7">
        <f t="shared" si="833"/>
        <v>37636</v>
      </c>
      <c r="I2893" s="7">
        <f t="shared" si="834"/>
        <v>1148</v>
      </c>
      <c r="J2893" s="7">
        <f t="shared" si="835"/>
        <v>2839.9999999999995</v>
      </c>
      <c r="K2893" s="7">
        <f t="shared" si="836"/>
        <v>440.00000000000006</v>
      </c>
      <c r="L2893" s="7">
        <f t="shared" si="837"/>
        <v>1216</v>
      </c>
      <c r="M2893" s="7">
        <f t="shared" si="838"/>
        <v>2836</v>
      </c>
      <c r="N2893" s="7">
        <v>0</v>
      </c>
      <c r="O2893" s="7">
        <f t="shared" si="839"/>
        <v>8480</v>
      </c>
      <c r="P2893" s="7">
        <v>25</v>
      </c>
      <c r="Q2893" s="7">
        <v>1500</v>
      </c>
      <c r="R2893" s="7">
        <v>0</v>
      </c>
      <c r="S2893" s="7">
        <v>0</v>
      </c>
      <c r="T2893" s="7">
        <v>100</v>
      </c>
      <c r="U2893" s="7">
        <f t="shared" si="840"/>
        <v>442.64987499999984</v>
      </c>
      <c r="V2893" s="7">
        <f t="shared" si="841"/>
        <v>2067.6498750000001</v>
      </c>
      <c r="W2893" s="7">
        <f t="shared" si="842"/>
        <v>2364</v>
      </c>
      <c r="X2893" s="7">
        <f t="shared" si="843"/>
        <v>5676</v>
      </c>
      <c r="Y2893" s="7">
        <f t="shared" si="844"/>
        <v>35568.350124999997</v>
      </c>
      <c r="Z2893" s="7" t="s">
        <v>223</v>
      </c>
      <c r="AA2893" s="7">
        <v>2021</v>
      </c>
      <c r="AB2893" s="7">
        <v>0</v>
      </c>
    </row>
    <row r="2894" spans="1:28" x14ac:dyDescent="0.25">
      <c r="A2894" s="7">
        <v>82</v>
      </c>
      <c r="B2894" s="7" t="s">
        <v>312</v>
      </c>
      <c r="C2894" s="7" t="s">
        <v>102</v>
      </c>
      <c r="D2894" s="7" t="s">
        <v>22</v>
      </c>
      <c r="E2894" s="8" t="s">
        <v>36</v>
      </c>
      <c r="F2894" s="7" t="s">
        <v>100</v>
      </c>
      <c r="G2894" s="7">
        <v>32000</v>
      </c>
      <c r="H2894" s="7">
        <f t="shared" si="833"/>
        <v>30108.799999999999</v>
      </c>
      <c r="I2894" s="7">
        <f t="shared" si="834"/>
        <v>918.4</v>
      </c>
      <c r="J2894" s="7">
        <f t="shared" si="835"/>
        <v>2272</v>
      </c>
      <c r="K2894" s="7">
        <f t="shared" si="836"/>
        <v>352.00000000000006</v>
      </c>
      <c r="L2894" s="7">
        <f t="shared" si="837"/>
        <v>972.8</v>
      </c>
      <c r="M2894" s="7">
        <f t="shared" si="838"/>
        <v>2268.8000000000002</v>
      </c>
      <c r="N2894" s="7">
        <v>0</v>
      </c>
      <c r="O2894" s="7">
        <f t="shared" si="839"/>
        <v>6784</v>
      </c>
      <c r="P2894" s="7">
        <v>25</v>
      </c>
      <c r="Q2894" s="7">
        <v>10000</v>
      </c>
      <c r="R2894" s="7">
        <v>0</v>
      </c>
      <c r="S2894" s="7">
        <v>0</v>
      </c>
      <c r="T2894" s="7">
        <v>100</v>
      </c>
      <c r="U2894" s="7">
        <f t="shared" si="840"/>
        <v>0</v>
      </c>
      <c r="V2894" s="7">
        <f t="shared" si="841"/>
        <v>10125</v>
      </c>
      <c r="W2894" s="7">
        <f t="shared" si="842"/>
        <v>1891.1999999999998</v>
      </c>
      <c r="X2894" s="7">
        <f t="shared" si="843"/>
        <v>4540.8</v>
      </c>
      <c r="Y2894" s="7">
        <f t="shared" si="844"/>
        <v>19983.8</v>
      </c>
      <c r="Z2894" s="7" t="s">
        <v>223</v>
      </c>
      <c r="AA2894" s="7">
        <v>2021</v>
      </c>
      <c r="AB2894" s="7">
        <v>0</v>
      </c>
    </row>
    <row r="2895" spans="1:28" x14ac:dyDescent="0.25">
      <c r="A2895" s="7">
        <v>83</v>
      </c>
      <c r="B2895" s="7" t="s">
        <v>313</v>
      </c>
      <c r="C2895" s="7" t="s">
        <v>103</v>
      </c>
      <c r="D2895" s="7" t="s">
        <v>10</v>
      </c>
      <c r="E2895" s="7" t="s">
        <v>74</v>
      </c>
      <c r="F2895" s="7" t="s">
        <v>84</v>
      </c>
      <c r="G2895" s="7">
        <v>36000</v>
      </c>
      <c r="H2895" s="7">
        <f t="shared" si="833"/>
        <v>33872.400000000001</v>
      </c>
      <c r="I2895" s="7">
        <f t="shared" si="834"/>
        <v>1033.2</v>
      </c>
      <c r="J2895" s="7">
        <f t="shared" si="835"/>
        <v>2555.9999999999995</v>
      </c>
      <c r="K2895" s="7">
        <f t="shared" si="836"/>
        <v>396.00000000000006</v>
      </c>
      <c r="L2895" s="7">
        <f t="shared" si="837"/>
        <v>1094.4000000000001</v>
      </c>
      <c r="M2895" s="7">
        <f t="shared" si="838"/>
        <v>2552.4</v>
      </c>
      <c r="N2895" s="7">
        <v>0</v>
      </c>
      <c r="O2895" s="7">
        <f t="shared" si="839"/>
        <v>7632</v>
      </c>
      <c r="P2895" s="7">
        <v>25</v>
      </c>
      <c r="Q2895" s="7">
        <v>0</v>
      </c>
      <c r="R2895" s="7">
        <v>400.02</v>
      </c>
      <c r="S2895" s="7">
        <v>0</v>
      </c>
      <c r="T2895" s="7">
        <v>100</v>
      </c>
      <c r="U2895" s="7">
        <f t="shared" si="840"/>
        <v>0</v>
      </c>
      <c r="V2895" s="7">
        <f t="shared" si="841"/>
        <v>525.02</v>
      </c>
      <c r="W2895" s="7">
        <f t="shared" si="842"/>
        <v>2127.6000000000004</v>
      </c>
      <c r="X2895" s="7">
        <f t="shared" si="843"/>
        <v>5108.3999999999996</v>
      </c>
      <c r="Y2895" s="7">
        <f t="shared" si="844"/>
        <v>33347.379999999997</v>
      </c>
      <c r="Z2895" s="7" t="s">
        <v>223</v>
      </c>
      <c r="AA2895" s="7">
        <v>2021</v>
      </c>
      <c r="AB2895" s="7">
        <v>0</v>
      </c>
    </row>
    <row r="2896" spans="1:28" x14ac:dyDescent="0.25">
      <c r="A2896" s="7">
        <v>84</v>
      </c>
      <c r="B2896" s="7" t="s">
        <v>314</v>
      </c>
      <c r="C2896" s="7" t="s">
        <v>102</v>
      </c>
      <c r="D2896" s="8" t="s">
        <v>7</v>
      </c>
      <c r="E2896" s="7" t="s">
        <v>75</v>
      </c>
      <c r="F2896" s="7" t="s">
        <v>99</v>
      </c>
      <c r="G2896" s="7">
        <v>65000</v>
      </c>
      <c r="H2896" s="7">
        <f t="shared" si="833"/>
        <v>61158.5</v>
      </c>
      <c r="I2896" s="7">
        <f t="shared" si="834"/>
        <v>1865.5</v>
      </c>
      <c r="J2896" s="7">
        <f t="shared" si="835"/>
        <v>4615</v>
      </c>
      <c r="K2896" s="7">
        <f t="shared" si="836"/>
        <v>686.4</v>
      </c>
      <c r="L2896" s="7">
        <f t="shared" si="837"/>
        <v>1976</v>
      </c>
      <c r="M2896" s="7">
        <f t="shared" si="838"/>
        <v>4608.5</v>
      </c>
      <c r="N2896" s="7">
        <v>0</v>
      </c>
      <c r="O2896" s="7">
        <f t="shared" si="839"/>
        <v>13751.4</v>
      </c>
      <c r="P2896" s="7">
        <v>25</v>
      </c>
      <c r="Q2896" s="7">
        <v>7139.91</v>
      </c>
      <c r="R2896" s="7">
        <v>350.02</v>
      </c>
      <c r="S2896" s="7">
        <v>1270</v>
      </c>
      <c r="T2896" s="7">
        <v>100</v>
      </c>
      <c r="U2896" s="7">
        <f t="shared" si="840"/>
        <v>4427.5498333333335</v>
      </c>
      <c r="V2896" s="7">
        <f t="shared" si="841"/>
        <v>13312.479833333335</v>
      </c>
      <c r="W2896" s="7">
        <f t="shared" si="842"/>
        <v>3841.5</v>
      </c>
      <c r="X2896" s="7">
        <f t="shared" si="843"/>
        <v>9223.5</v>
      </c>
      <c r="Y2896" s="7">
        <f t="shared" si="844"/>
        <v>47846.020166666669</v>
      </c>
      <c r="Z2896" s="7" t="s">
        <v>223</v>
      </c>
      <c r="AA2896" s="7">
        <v>2021</v>
      </c>
      <c r="AB2896" s="7">
        <v>0</v>
      </c>
    </row>
    <row r="2897" spans="1:28" x14ac:dyDescent="0.25">
      <c r="A2897" s="7">
        <v>85</v>
      </c>
      <c r="B2897" s="7" t="s">
        <v>315</v>
      </c>
      <c r="C2897" s="7" t="s">
        <v>102</v>
      </c>
      <c r="D2897" s="8" t="s">
        <v>17</v>
      </c>
      <c r="E2897" s="7" t="s">
        <v>76</v>
      </c>
      <c r="F2897" s="7" t="s">
        <v>84</v>
      </c>
      <c r="G2897" s="7">
        <v>50000</v>
      </c>
      <c r="H2897" s="7">
        <f t="shared" si="833"/>
        <v>45694.879999999997</v>
      </c>
      <c r="I2897" s="7">
        <f t="shared" si="834"/>
        <v>1435</v>
      </c>
      <c r="J2897" s="7">
        <f t="shared" si="835"/>
        <v>3549.9999999999995</v>
      </c>
      <c r="K2897" s="7">
        <f t="shared" si="836"/>
        <v>550</v>
      </c>
      <c r="L2897" s="7">
        <f t="shared" si="837"/>
        <v>1520</v>
      </c>
      <c r="M2897" s="7">
        <f t="shared" si="838"/>
        <v>3545.0000000000005</v>
      </c>
      <c r="N2897" s="7">
        <v>1350.12</v>
      </c>
      <c r="O2897" s="7">
        <f t="shared" si="839"/>
        <v>11950.119999999999</v>
      </c>
      <c r="P2897" s="7">
        <v>25</v>
      </c>
      <c r="Q2897" s="7">
        <v>2467.5300000000002</v>
      </c>
      <c r="R2897" s="7">
        <v>950.05</v>
      </c>
      <c r="S2897" s="7">
        <v>0</v>
      </c>
      <c r="T2897" s="7">
        <v>100</v>
      </c>
      <c r="U2897" s="7">
        <f t="shared" si="840"/>
        <v>1651.4818749999993</v>
      </c>
      <c r="V2897" s="7">
        <f t="shared" si="841"/>
        <v>5194.0618749999994</v>
      </c>
      <c r="W2897" s="7">
        <f t="shared" si="842"/>
        <v>4305.12</v>
      </c>
      <c r="X2897" s="7">
        <f t="shared" si="843"/>
        <v>7095</v>
      </c>
      <c r="Y2897" s="7">
        <f t="shared" si="844"/>
        <v>40500.818125000005</v>
      </c>
      <c r="Z2897" s="7" t="s">
        <v>223</v>
      </c>
      <c r="AA2897" s="7">
        <v>2021</v>
      </c>
      <c r="AB2897" s="7">
        <v>0</v>
      </c>
    </row>
    <row r="2898" spans="1:28" x14ac:dyDescent="0.25">
      <c r="A2898" s="7">
        <v>86</v>
      </c>
      <c r="B2898" s="7" t="s">
        <v>316</v>
      </c>
      <c r="C2898" s="7" t="s">
        <v>103</v>
      </c>
      <c r="D2898" s="7" t="s">
        <v>22</v>
      </c>
      <c r="E2898" s="7" t="s">
        <v>54</v>
      </c>
      <c r="F2898" s="7" t="s">
        <v>100</v>
      </c>
      <c r="G2898" s="7">
        <v>20000</v>
      </c>
      <c r="H2898" s="7">
        <f t="shared" si="833"/>
        <v>18818</v>
      </c>
      <c r="I2898" s="7">
        <f t="shared" si="834"/>
        <v>574</v>
      </c>
      <c r="J2898" s="7">
        <f t="shared" si="835"/>
        <v>1419.9999999999998</v>
      </c>
      <c r="K2898" s="7">
        <f t="shared" si="836"/>
        <v>220.00000000000003</v>
      </c>
      <c r="L2898" s="7">
        <f t="shared" si="837"/>
        <v>608</v>
      </c>
      <c r="M2898" s="7">
        <f t="shared" si="838"/>
        <v>1418</v>
      </c>
      <c r="N2898" s="7">
        <v>0</v>
      </c>
      <c r="O2898" s="7">
        <f t="shared" si="839"/>
        <v>4240</v>
      </c>
      <c r="P2898" s="7">
        <v>25</v>
      </c>
      <c r="Q2898" s="7">
        <v>0</v>
      </c>
      <c r="R2898" s="7">
        <v>0</v>
      </c>
      <c r="S2898" s="7">
        <v>0</v>
      </c>
      <c r="T2898" s="7">
        <v>0</v>
      </c>
      <c r="U2898" s="7">
        <f t="shared" si="840"/>
        <v>0</v>
      </c>
      <c r="V2898" s="7">
        <f t="shared" si="841"/>
        <v>25</v>
      </c>
      <c r="W2898" s="7">
        <f t="shared" si="842"/>
        <v>1182</v>
      </c>
      <c r="X2898" s="7">
        <f t="shared" si="843"/>
        <v>2838</v>
      </c>
      <c r="Y2898" s="7">
        <f t="shared" si="844"/>
        <v>18793</v>
      </c>
      <c r="Z2898" s="7" t="s">
        <v>223</v>
      </c>
      <c r="AA2898" s="7">
        <v>2021</v>
      </c>
      <c r="AB2898" s="7">
        <v>0</v>
      </c>
    </row>
    <row r="2899" spans="1:28" x14ac:dyDescent="0.25">
      <c r="A2899" s="7">
        <v>87</v>
      </c>
      <c r="B2899" s="7" t="s">
        <v>317</v>
      </c>
      <c r="C2899" s="7" t="s">
        <v>103</v>
      </c>
      <c r="D2899" s="7" t="s">
        <v>318</v>
      </c>
      <c r="E2899" s="7" t="s">
        <v>77</v>
      </c>
      <c r="F2899" s="7" t="s">
        <v>99</v>
      </c>
      <c r="G2899" s="7">
        <v>250000</v>
      </c>
      <c r="H2899" s="7">
        <f t="shared" si="833"/>
        <v>238082.6</v>
      </c>
      <c r="I2899" s="7">
        <f t="shared" si="834"/>
        <v>7175</v>
      </c>
      <c r="J2899" s="7">
        <f t="shared" si="835"/>
        <v>17750</v>
      </c>
      <c r="K2899" s="7">
        <f t="shared" si="836"/>
        <v>686.4</v>
      </c>
      <c r="L2899" s="7">
        <f t="shared" si="837"/>
        <v>4742.3999999999996</v>
      </c>
      <c r="M2899" s="7">
        <f t="shared" si="838"/>
        <v>11060.4</v>
      </c>
      <c r="N2899" s="7">
        <v>0</v>
      </c>
      <c r="O2899" s="7">
        <f t="shared" si="839"/>
        <v>41414.200000000004</v>
      </c>
      <c r="P2899" s="7">
        <v>25</v>
      </c>
      <c r="Q2899" s="7">
        <v>0</v>
      </c>
      <c r="R2899" s="7">
        <v>0</v>
      </c>
      <c r="S2899" s="7">
        <v>0</v>
      </c>
      <c r="T2899" s="7">
        <v>0</v>
      </c>
      <c r="U2899" s="7">
        <f t="shared" si="840"/>
        <v>48103.587291666678</v>
      </c>
      <c r="V2899" s="7">
        <f t="shared" si="841"/>
        <v>48128.587291666678</v>
      </c>
      <c r="W2899" s="7">
        <f>+I2899+L2899+N2899</f>
        <v>11917.4</v>
      </c>
      <c r="X2899" s="7">
        <f>+J2899+M2899</f>
        <v>28810.400000000001</v>
      </c>
      <c r="Y2899" s="7">
        <f t="shared" si="844"/>
        <v>189954.01270833332</v>
      </c>
      <c r="Z2899" s="7" t="s">
        <v>223</v>
      </c>
      <c r="AA2899" s="7">
        <v>2021</v>
      </c>
      <c r="AB2899" s="7">
        <v>0</v>
      </c>
    </row>
    <row r="2900" spans="1:28" x14ac:dyDescent="0.25">
      <c r="A2900" s="7">
        <v>88</v>
      </c>
      <c r="B2900" s="7" t="s">
        <v>319</v>
      </c>
      <c r="C2900" s="7" t="s">
        <v>103</v>
      </c>
      <c r="D2900" s="7" t="s">
        <v>94</v>
      </c>
      <c r="E2900" s="8" t="s">
        <v>54</v>
      </c>
      <c r="F2900" s="7" t="s">
        <v>100</v>
      </c>
      <c r="G2900" s="7">
        <v>20000</v>
      </c>
      <c r="H2900" s="7">
        <f t="shared" si="833"/>
        <v>18818</v>
      </c>
      <c r="I2900" s="7">
        <f t="shared" si="834"/>
        <v>574</v>
      </c>
      <c r="J2900" s="7">
        <f t="shared" si="835"/>
        <v>1419.9999999999998</v>
      </c>
      <c r="K2900" s="7">
        <f t="shared" si="836"/>
        <v>220.00000000000003</v>
      </c>
      <c r="L2900" s="7">
        <f t="shared" si="837"/>
        <v>608</v>
      </c>
      <c r="M2900" s="7">
        <f t="shared" si="838"/>
        <v>1418</v>
      </c>
      <c r="N2900" s="7">
        <v>0</v>
      </c>
      <c r="O2900" s="7">
        <f t="shared" si="839"/>
        <v>4240</v>
      </c>
      <c r="P2900" s="7">
        <v>25</v>
      </c>
      <c r="Q2900" s="7">
        <v>0</v>
      </c>
      <c r="R2900" s="7">
        <v>0</v>
      </c>
      <c r="S2900" s="7">
        <v>0</v>
      </c>
      <c r="T2900" s="7">
        <v>0</v>
      </c>
      <c r="U2900" s="7">
        <f t="shared" si="840"/>
        <v>0</v>
      </c>
      <c r="V2900" s="7">
        <f t="shared" si="841"/>
        <v>25</v>
      </c>
      <c r="W2900" s="7">
        <v>1182</v>
      </c>
      <c r="X2900" s="7">
        <f t="shared" ref="X2900:X2901" si="845">+J2900+M2900</f>
        <v>2838</v>
      </c>
      <c r="Y2900" s="7">
        <f t="shared" si="844"/>
        <v>18793</v>
      </c>
      <c r="Z2900" s="7" t="s">
        <v>223</v>
      </c>
      <c r="AA2900" s="7">
        <v>2021</v>
      </c>
      <c r="AB2900" s="7">
        <v>0</v>
      </c>
    </row>
    <row r="2901" spans="1:28" x14ac:dyDescent="0.25">
      <c r="A2901" s="7">
        <v>89</v>
      </c>
      <c r="B2901" s="7" t="s">
        <v>320</v>
      </c>
      <c r="C2901" s="7" t="s">
        <v>103</v>
      </c>
      <c r="D2901" s="7" t="s">
        <v>94</v>
      </c>
      <c r="E2901" s="7" t="s">
        <v>52</v>
      </c>
      <c r="F2901" s="7" t="s">
        <v>100</v>
      </c>
      <c r="G2901" s="7">
        <v>20000</v>
      </c>
      <c r="H2901" s="7">
        <f t="shared" si="833"/>
        <v>18818</v>
      </c>
      <c r="I2901" s="7">
        <f t="shared" si="834"/>
        <v>574</v>
      </c>
      <c r="J2901" s="7">
        <f t="shared" si="835"/>
        <v>1419.9999999999998</v>
      </c>
      <c r="K2901" s="7">
        <f t="shared" si="836"/>
        <v>220.00000000000003</v>
      </c>
      <c r="L2901" s="7">
        <f t="shared" si="837"/>
        <v>608</v>
      </c>
      <c r="M2901" s="7">
        <f t="shared" si="838"/>
        <v>1418</v>
      </c>
      <c r="N2901" s="7">
        <v>0</v>
      </c>
      <c r="O2901" s="7">
        <f t="shared" si="839"/>
        <v>4240</v>
      </c>
      <c r="P2901" s="7">
        <v>25</v>
      </c>
      <c r="Q2901" s="7">
        <v>0</v>
      </c>
      <c r="R2901" s="7">
        <v>0</v>
      </c>
      <c r="S2901" s="7">
        <v>0</v>
      </c>
      <c r="T2901" s="7">
        <v>0</v>
      </c>
      <c r="U2901" s="7">
        <f t="shared" si="840"/>
        <v>0</v>
      </c>
      <c r="V2901" s="7">
        <f t="shared" si="841"/>
        <v>25</v>
      </c>
      <c r="W2901" s="7">
        <v>1182</v>
      </c>
      <c r="X2901" s="7">
        <f t="shared" si="845"/>
        <v>2838</v>
      </c>
      <c r="Y2901" s="7">
        <f t="shared" si="844"/>
        <v>18793</v>
      </c>
      <c r="Z2901" s="7" t="s">
        <v>223</v>
      </c>
      <c r="AA2901" s="7">
        <v>2021</v>
      </c>
      <c r="AB2901" s="7">
        <v>0</v>
      </c>
    </row>
    <row r="2902" spans="1:28" x14ac:dyDescent="0.25">
      <c r="A2902" s="7">
        <v>90</v>
      </c>
      <c r="B2902" s="7" t="s">
        <v>321</v>
      </c>
      <c r="C2902" s="7" t="s">
        <v>103</v>
      </c>
      <c r="D2902" s="7" t="s">
        <v>22</v>
      </c>
      <c r="E2902" s="7" t="s">
        <v>52</v>
      </c>
      <c r="F2902" s="7" t="s">
        <v>100</v>
      </c>
      <c r="G2902" s="7">
        <v>28000</v>
      </c>
      <c r="H2902" s="7">
        <f t="shared" si="833"/>
        <v>26345.200000000001</v>
      </c>
      <c r="I2902" s="7">
        <f t="shared" si="834"/>
        <v>803.6</v>
      </c>
      <c r="J2902" s="7">
        <f t="shared" si="835"/>
        <v>1987.9999999999998</v>
      </c>
      <c r="K2902" s="7">
        <f t="shared" si="836"/>
        <v>308.00000000000006</v>
      </c>
      <c r="L2902" s="7">
        <f t="shared" si="837"/>
        <v>851.2</v>
      </c>
      <c r="M2902" s="7">
        <f t="shared" si="838"/>
        <v>1985.2</v>
      </c>
      <c r="N2902" s="7">
        <v>0</v>
      </c>
      <c r="O2902" s="7">
        <f t="shared" si="839"/>
        <v>5936</v>
      </c>
      <c r="P2902" s="7">
        <v>25</v>
      </c>
      <c r="Q2902" s="7">
        <v>0</v>
      </c>
      <c r="R2902" s="7">
        <v>0</v>
      </c>
      <c r="S2902" s="7">
        <v>1270</v>
      </c>
      <c r="T2902" s="7">
        <v>100</v>
      </c>
      <c r="U2902" s="7">
        <f t="shared" si="840"/>
        <v>0</v>
      </c>
      <c r="V2902" s="7">
        <f t="shared" si="841"/>
        <v>1395</v>
      </c>
      <c r="W2902" s="7">
        <f t="shared" si="842"/>
        <v>1654.8000000000002</v>
      </c>
      <c r="X2902" s="7">
        <f t="shared" si="843"/>
        <v>3973.2</v>
      </c>
      <c r="Y2902" s="7">
        <f t="shared" si="844"/>
        <v>24950.2</v>
      </c>
      <c r="Z2902" s="7" t="s">
        <v>223</v>
      </c>
      <c r="AA2902" s="7">
        <v>2021</v>
      </c>
      <c r="AB2902" s="7">
        <v>0</v>
      </c>
    </row>
    <row r="2903" spans="1:28" x14ac:dyDescent="0.25">
      <c r="A2903" s="7">
        <v>91</v>
      </c>
      <c r="B2903" s="7" t="s">
        <v>322</v>
      </c>
      <c r="C2903" s="7" t="s">
        <v>103</v>
      </c>
      <c r="D2903" s="7" t="s">
        <v>22</v>
      </c>
      <c r="E2903" s="7" t="s">
        <v>54</v>
      </c>
      <c r="F2903" s="7" t="s">
        <v>100</v>
      </c>
      <c r="G2903" s="7">
        <v>28000</v>
      </c>
      <c r="H2903" s="7">
        <f t="shared" si="833"/>
        <v>26345.200000000001</v>
      </c>
      <c r="I2903" s="7">
        <f t="shared" si="834"/>
        <v>803.6</v>
      </c>
      <c r="J2903" s="7">
        <f t="shared" si="835"/>
        <v>1987.9999999999998</v>
      </c>
      <c r="K2903" s="7">
        <f t="shared" si="836"/>
        <v>308.00000000000006</v>
      </c>
      <c r="L2903" s="7">
        <f t="shared" si="837"/>
        <v>851.2</v>
      </c>
      <c r="M2903" s="7">
        <f t="shared" si="838"/>
        <v>1985.2</v>
      </c>
      <c r="N2903" s="7">
        <v>0</v>
      </c>
      <c r="O2903" s="7">
        <f t="shared" si="839"/>
        <v>5936</v>
      </c>
      <c r="P2903" s="7">
        <v>25</v>
      </c>
      <c r="Q2903" s="7">
        <v>0</v>
      </c>
      <c r="R2903" s="7">
        <v>0</v>
      </c>
      <c r="S2903" s="7">
        <v>0</v>
      </c>
      <c r="T2903" s="7">
        <v>100</v>
      </c>
      <c r="U2903" s="7">
        <f t="shared" si="840"/>
        <v>0</v>
      </c>
      <c r="V2903" s="7">
        <f t="shared" si="841"/>
        <v>125</v>
      </c>
      <c r="W2903" s="7">
        <f t="shared" si="842"/>
        <v>1654.8000000000002</v>
      </c>
      <c r="X2903" s="7">
        <f t="shared" si="843"/>
        <v>3973.2</v>
      </c>
      <c r="Y2903" s="7">
        <f t="shared" si="844"/>
        <v>26220.2</v>
      </c>
      <c r="Z2903" s="7" t="s">
        <v>223</v>
      </c>
      <c r="AA2903" s="7">
        <v>2021</v>
      </c>
      <c r="AB2903" s="7">
        <v>0</v>
      </c>
    </row>
    <row r="2904" spans="1:28" x14ac:dyDescent="0.25">
      <c r="A2904" s="7">
        <v>92</v>
      </c>
      <c r="B2904" s="7" t="s">
        <v>323</v>
      </c>
      <c r="C2904" s="7" t="s">
        <v>103</v>
      </c>
      <c r="D2904" s="7" t="s">
        <v>22</v>
      </c>
      <c r="E2904" s="7" t="s">
        <v>78</v>
      </c>
      <c r="F2904" s="7" t="s">
        <v>100</v>
      </c>
      <c r="G2904" s="7">
        <v>30000</v>
      </c>
      <c r="H2904" s="7">
        <f t="shared" si="833"/>
        <v>28227</v>
      </c>
      <c r="I2904" s="7">
        <f t="shared" si="834"/>
        <v>861</v>
      </c>
      <c r="J2904" s="7">
        <f t="shared" si="835"/>
        <v>2130</v>
      </c>
      <c r="K2904" s="7">
        <f t="shared" si="836"/>
        <v>330.00000000000006</v>
      </c>
      <c r="L2904" s="7">
        <f t="shared" si="837"/>
        <v>912</v>
      </c>
      <c r="M2904" s="7">
        <f t="shared" si="838"/>
        <v>2127</v>
      </c>
      <c r="N2904" s="7">
        <v>0</v>
      </c>
      <c r="O2904" s="7">
        <f t="shared" si="839"/>
        <v>6360</v>
      </c>
      <c r="P2904" s="7">
        <v>25</v>
      </c>
      <c r="Q2904" s="7">
        <v>200</v>
      </c>
      <c r="R2904" s="7">
        <v>0</v>
      </c>
      <c r="S2904" s="7">
        <v>0</v>
      </c>
      <c r="T2904" s="7">
        <v>100</v>
      </c>
      <c r="U2904" s="7">
        <f t="shared" si="840"/>
        <v>0</v>
      </c>
      <c r="V2904" s="7">
        <f t="shared" si="841"/>
        <v>325</v>
      </c>
      <c r="W2904" s="7">
        <f t="shared" si="842"/>
        <v>1773</v>
      </c>
      <c r="X2904" s="7">
        <f t="shared" si="843"/>
        <v>4257</v>
      </c>
      <c r="Y2904" s="7">
        <f t="shared" si="844"/>
        <v>27902</v>
      </c>
      <c r="Z2904" s="7" t="s">
        <v>223</v>
      </c>
      <c r="AA2904" s="7">
        <v>2021</v>
      </c>
      <c r="AB2904" s="7">
        <v>0</v>
      </c>
    </row>
    <row r="2905" spans="1:28" x14ac:dyDescent="0.25">
      <c r="A2905" s="7">
        <v>93</v>
      </c>
      <c r="B2905" s="7" t="s">
        <v>324</v>
      </c>
      <c r="C2905" s="7" t="s">
        <v>102</v>
      </c>
      <c r="D2905" s="7" t="s">
        <v>16</v>
      </c>
      <c r="E2905" s="7" t="s">
        <v>79</v>
      </c>
      <c r="F2905" s="7" t="s">
        <v>84</v>
      </c>
      <c r="G2905" s="7">
        <v>54000</v>
      </c>
      <c r="H2905" s="7">
        <f t="shared" si="833"/>
        <v>50808.6</v>
      </c>
      <c r="I2905" s="7">
        <f t="shared" si="834"/>
        <v>1549.8</v>
      </c>
      <c r="J2905" s="7">
        <f t="shared" si="835"/>
        <v>3833.9999999999995</v>
      </c>
      <c r="K2905" s="7">
        <f t="shared" si="836"/>
        <v>594.00000000000011</v>
      </c>
      <c r="L2905" s="7">
        <f t="shared" si="837"/>
        <v>1641.6</v>
      </c>
      <c r="M2905" s="7">
        <f t="shared" si="838"/>
        <v>3828.6000000000004</v>
      </c>
      <c r="N2905" s="7">
        <v>0</v>
      </c>
      <c r="O2905" s="7">
        <f t="shared" si="839"/>
        <v>11448</v>
      </c>
      <c r="P2905" s="7">
        <v>25</v>
      </c>
      <c r="Q2905" s="7">
        <v>500</v>
      </c>
      <c r="R2905" s="7">
        <v>250.01</v>
      </c>
      <c r="S2905" s="7">
        <v>0</v>
      </c>
      <c r="T2905" s="7">
        <v>100</v>
      </c>
      <c r="U2905" s="7">
        <f t="shared" si="840"/>
        <v>2418.539874999999</v>
      </c>
      <c r="V2905" s="7">
        <f t="shared" si="841"/>
        <v>3293.5498749999988</v>
      </c>
      <c r="W2905" s="7">
        <f t="shared" si="842"/>
        <v>3191.3999999999996</v>
      </c>
      <c r="X2905" s="7">
        <f t="shared" si="843"/>
        <v>7662.6</v>
      </c>
      <c r="Y2905" s="7">
        <f t="shared" si="844"/>
        <v>47515.050125000002</v>
      </c>
      <c r="Z2905" s="7" t="s">
        <v>223</v>
      </c>
      <c r="AA2905" s="7">
        <v>2021</v>
      </c>
      <c r="AB2905" s="7">
        <v>0</v>
      </c>
    </row>
    <row r="2906" spans="1:28" x14ac:dyDescent="0.25">
      <c r="A2906" s="7">
        <v>94</v>
      </c>
      <c r="B2906" s="7" t="s">
        <v>325</v>
      </c>
      <c r="C2906" s="7" t="s">
        <v>103</v>
      </c>
      <c r="D2906" s="7" t="s">
        <v>94</v>
      </c>
      <c r="E2906" s="7" t="s">
        <v>80</v>
      </c>
      <c r="F2906" s="7" t="s">
        <v>99</v>
      </c>
      <c r="G2906" s="7">
        <v>150000</v>
      </c>
      <c r="H2906" s="7">
        <f t="shared" si="833"/>
        <v>141135</v>
      </c>
      <c r="I2906" s="7">
        <f t="shared" si="834"/>
        <v>4305</v>
      </c>
      <c r="J2906" s="7">
        <f t="shared" si="835"/>
        <v>10649.999999999998</v>
      </c>
      <c r="K2906" s="7">
        <f t="shared" si="836"/>
        <v>686.4</v>
      </c>
      <c r="L2906" s="7">
        <f t="shared" si="837"/>
        <v>4560</v>
      </c>
      <c r="M2906" s="7">
        <f t="shared" si="838"/>
        <v>10635</v>
      </c>
      <c r="N2906" s="7">
        <v>0</v>
      </c>
      <c r="O2906" s="7">
        <f t="shared" si="839"/>
        <v>30836.399999999998</v>
      </c>
      <c r="P2906" s="7">
        <v>25</v>
      </c>
      <c r="Q2906" s="7">
        <v>0</v>
      </c>
      <c r="R2906" s="7">
        <v>0</v>
      </c>
      <c r="S2906" s="7">
        <v>0</v>
      </c>
      <c r="T2906" s="7">
        <v>0</v>
      </c>
      <c r="U2906" s="7">
        <f t="shared" si="840"/>
        <v>23866.687291666665</v>
      </c>
      <c r="V2906" s="7">
        <f t="shared" si="841"/>
        <v>23891.687291666665</v>
      </c>
      <c r="W2906" s="7">
        <f t="shared" si="842"/>
        <v>8865</v>
      </c>
      <c r="X2906" s="7">
        <f t="shared" si="843"/>
        <v>21285</v>
      </c>
      <c r="Y2906" s="7">
        <f t="shared" si="844"/>
        <v>117243.31270833334</v>
      </c>
      <c r="Z2906" s="7" t="s">
        <v>223</v>
      </c>
      <c r="AA2906" s="7">
        <v>2021</v>
      </c>
      <c r="AB2906" s="7">
        <v>0</v>
      </c>
    </row>
    <row r="2907" spans="1:28" x14ac:dyDescent="0.25">
      <c r="A2907" s="7">
        <v>95</v>
      </c>
      <c r="B2907" s="7" t="s">
        <v>326</v>
      </c>
      <c r="C2907" s="7" t="s">
        <v>103</v>
      </c>
      <c r="D2907" s="7" t="s">
        <v>21</v>
      </c>
      <c r="E2907" s="7" t="s">
        <v>81</v>
      </c>
      <c r="F2907" s="7" t="s">
        <v>84</v>
      </c>
      <c r="G2907" s="7">
        <v>150000</v>
      </c>
      <c r="H2907" s="7">
        <f t="shared" si="833"/>
        <v>137084.64000000001</v>
      </c>
      <c r="I2907" s="7">
        <f t="shared" si="834"/>
        <v>4305</v>
      </c>
      <c r="J2907" s="7">
        <f t="shared" si="835"/>
        <v>10649.999999999998</v>
      </c>
      <c r="K2907" s="7">
        <f t="shared" si="836"/>
        <v>686.4</v>
      </c>
      <c r="L2907" s="7">
        <f t="shared" si="837"/>
        <v>4560</v>
      </c>
      <c r="M2907" s="7">
        <f t="shared" si="838"/>
        <v>10635</v>
      </c>
      <c r="N2907" s="7">
        <f>+N2913*3</f>
        <v>4050.3599999999997</v>
      </c>
      <c r="O2907" s="7">
        <f t="shared" si="839"/>
        <v>34886.759999999995</v>
      </c>
      <c r="P2907" s="7">
        <v>25</v>
      </c>
      <c r="Q2907" s="7">
        <v>10934.9</v>
      </c>
      <c r="R2907" s="7">
        <v>900.05</v>
      </c>
      <c r="S2907" s="7">
        <v>0</v>
      </c>
      <c r="T2907" s="7">
        <v>100</v>
      </c>
      <c r="U2907" s="7">
        <f t="shared" si="840"/>
        <v>22854.097291666669</v>
      </c>
      <c r="V2907" s="7">
        <f t="shared" si="841"/>
        <v>34814.047291666669</v>
      </c>
      <c r="W2907" s="7">
        <f t="shared" si="842"/>
        <v>12915.36</v>
      </c>
      <c r="X2907" s="7">
        <f t="shared" si="843"/>
        <v>21285</v>
      </c>
      <c r="Y2907" s="7">
        <f t="shared" si="844"/>
        <v>102270.59270833334</v>
      </c>
      <c r="Z2907" s="7" t="s">
        <v>223</v>
      </c>
      <c r="AA2907" s="7">
        <v>2021</v>
      </c>
      <c r="AB2907" s="7">
        <v>0</v>
      </c>
    </row>
    <row r="2908" spans="1:28" x14ac:dyDescent="0.25">
      <c r="A2908" s="7">
        <v>96</v>
      </c>
      <c r="B2908" s="7" t="s">
        <v>327</v>
      </c>
      <c r="C2908" s="7" t="s">
        <v>102</v>
      </c>
      <c r="D2908" s="7" t="s">
        <v>23</v>
      </c>
      <c r="E2908" s="7" t="s">
        <v>82</v>
      </c>
      <c r="F2908" s="7" t="s">
        <v>99</v>
      </c>
      <c r="G2908" s="7">
        <v>150000</v>
      </c>
      <c r="H2908" s="7">
        <f t="shared" si="833"/>
        <v>141135</v>
      </c>
      <c r="I2908" s="7">
        <f t="shared" si="834"/>
        <v>4305</v>
      </c>
      <c r="J2908" s="7">
        <f t="shared" si="835"/>
        <v>10649.999999999998</v>
      </c>
      <c r="K2908" s="7">
        <f t="shared" si="836"/>
        <v>686.4</v>
      </c>
      <c r="L2908" s="7">
        <f t="shared" si="837"/>
        <v>4560</v>
      </c>
      <c r="M2908" s="7">
        <f t="shared" si="838"/>
        <v>10635</v>
      </c>
      <c r="N2908" s="7">
        <v>0</v>
      </c>
      <c r="O2908" s="7">
        <f t="shared" si="839"/>
        <v>30836.399999999998</v>
      </c>
      <c r="P2908" s="7">
        <v>25</v>
      </c>
      <c r="Q2908" s="7">
        <v>0</v>
      </c>
      <c r="R2908" s="7">
        <v>0</v>
      </c>
      <c r="S2908" s="7">
        <v>2125</v>
      </c>
      <c r="T2908" s="7">
        <v>0</v>
      </c>
      <c r="U2908" s="7">
        <f t="shared" si="840"/>
        <v>23866.687291666665</v>
      </c>
      <c r="V2908" s="7">
        <f t="shared" si="841"/>
        <v>26016.687291666665</v>
      </c>
      <c r="W2908" s="7">
        <f t="shared" si="842"/>
        <v>8865</v>
      </c>
      <c r="X2908" s="7">
        <f t="shared" si="843"/>
        <v>21285</v>
      </c>
      <c r="Y2908" s="7">
        <f t="shared" si="844"/>
        <v>115118.31270833334</v>
      </c>
      <c r="Z2908" s="7" t="s">
        <v>223</v>
      </c>
      <c r="AA2908" s="7">
        <v>2021</v>
      </c>
      <c r="AB2908" s="7">
        <v>0</v>
      </c>
    </row>
    <row r="2909" spans="1:28" x14ac:dyDescent="0.25">
      <c r="A2909" s="7">
        <v>97</v>
      </c>
      <c r="B2909" s="7" t="s">
        <v>328</v>
      </c>
      <c r="C2909" s="7" t="s">
        <v>103</v>
      </c>
      <c r="D2909" s="7" t="s">
        <v>6</v>
      </c>
      <c r="E2909" s="7" t="s">
        <v>83</v>
      </c>
      <c r="F2909" s="7" t="s">
        <v>84</v>
      </c>
      <c r="G2909" s="7">
        <v>33875</v>
      </c>
      <c r="H2909" s="7">
        <f t="shared" si="833"/>
        <v>31872.987499999999</v>
      </c>
      <c r="I2909" s="7">
        <f t="shared" si="834"/>
        <v>972.21249999999998</v>
      </c>
      <c r="J2909" s="7">
        <f t="shared" si="835"/>
        <v>2405.125</v>
      </c>
      <c r="K2909" s="7">
        <f t="shared" si="836"/>
        <v>372.62500000000006</v>
      </c>
      <c r="L2909" s="7">
        <f t="shared" si="837"/>
        <v>1029.8</v>
      </c>
      <c r="M2909" s="7">
        <f t="shared" si="838"/>
        <v>2401.7375000000002</v>
      </c>
      <c r="N2909" s="7">
        <v>0</v>
      </c>
      <c r="O2909" s="7">
        <f t="shared" si="839"/>
        <v>7181.5</v>
      </c>
      <c r="P2909" s="7">
        <v>25</v>
      </c>
      <c r="Q2909" s="7">
        <v>0</v>
      </c>
      <c r="R2909" s="7">
        <v>0</v>
      </c>
      <c r="S2909" s="7">
        <v>0</v>
      </c>
      <c r="T2909" s="7">
        <v>100</v>
      </c>
      <c r="U2909" s="7">
        <f t="shared" si="840"/>
        <v>0</v>
      </c>
      <c r="V2909" s="7">
        <f t="shared" si="841"/>
        <v>125</v>
      </c>
      <c r="W2909" s="7">
        <f t="shared" si="842"/>
        <v>2002.0124999999998</v>
      </c>
      <c r="X2909" s="7">
        <f t="shared" si="843"/>
        <v>4806.8625000000002</v>
      </c>
      <c r="Y2909" s="7">
        <f t="shared" si="844"/>
        <v>31747.987499999999</v>
      </c>
      <c r="Z2909" s="7" t="s">
        <v>223</v>
      </c>
      <c r="AA2909" s="7">
        <v>2021</v>
      </c>
      <c r="AB2909" s="7">
        <v>0</v>
      </c>
    </row>
    <row r="2910" spans="1:28" x14ac:dyDescent="0.25">
      <c r="A2910" s="7">
        <v>98</v>
      </c>
      <c r="B2910" s="7" t="s">
        <v>329</v>
      </c>
      <c r="C2910" s="7" t="s">
        <v>103</v>
      </c>
      <c r="D2910" s="7" t="s">
        <v>94</v>
      </c>
      <c r="E2910" s="7" t="s">
        <v>52</v>
      </c>
      <c r="F2910" s="7" t="s">
        <v>100</v>
      </c>
      <c r="G2910" s="7">
        <v>20000</v>
      </c>
      <c r="H2910" s="7">
        <f t="shared" si="833"/>
        <v>18818</v>
      </c>
      <c r="I2910" s="7">
        <f t="shared" si="834"/>
        <v>574</v>
      </c>
      <c r="J2910" s="7">
        <f t="shared" si="835"/>
        <v>1419.9999999999998</v>
      </c>
      <c r="K2910" s="7">
        <f t="shared" si="836"/>
        <v>220.00000000000003</v>
      </c>
      <c r="L2910" s="7">
        <f t="shared" si="837"/>
        <v>608</v>
      </c>
      <c r="M2910" s="7">
        <f t="shared" si="838"/>
        <v>1418</v>
      </c>
      <c r="N2910" s="7">
        <v>0</v>
      </c>
      <c r="O2910" s="7">
        <f t="shared" si="839"/>
        <v>4240</v>
      </c>
      <c r="P2910" s="7">
        <v>25</v>
      </c>
      <c r="Q2910" s="7">
        <v>0</v>
      </c>
      <c r="R2910" s="7">
        <v>0</v>
      </c>
      <c r="S2910" s="7">
        <v>0</v>
      </c>
      <c r="T2910" s="7">
        <v>0</v>
      </c>
      <c r="U2910" s="7">
        <f t="shared" si="840"/>
        <v>0</v>
      </c>
      <c r="V2910" s="7">
        <f t="shared" si="841"/>
        <v>25</v>
      </c>
      <c r="W2910" s="7">
        <v>1182</v>
      </c>
      <c r="X2910" s="7">
        <f>+J2910+M2910</f>
        <v>2838</v>
      </c>
      <c r="Y2910" s="7">
        <f>+G2910-(V2910+W2910)</f>
        <v>18793</v>
      </c>
      <c r="Z2910" s="7" t="s">
        <v>223</v>
      </c>
      <c r="AA2910" s="7">
        <v>2021</v>
      </c>
      <c r="AB2910" s="7">
        <v>0</v>
      </c>
    </row>
    <row r="2911" spans="1:28" x14ac:dyDescent="0.25">
      <c r="A2911" s="7">
        <v>99</v>
      </c>
      <c r="B2911" s="7" t="s">
        <v>330</v>
      </c>
      <c r="C2911" s="7" t="s">
        <v>102</v>
      </c>
      <c r="D2911" s="7" t="s">
        <v>16</v>
      </c>
      <c r="E2911" s="7" t="s">
        <v>95</v>
      </c>
      <c r="F2911" s="7" t="s">
        <v>84</v>
      </c>
      <c r="G2911" s="7">
        <v>32000</v>
      </c>
      <c r="H2911" s="7">
        <f t="shared" si="833"/>
        <v>30108.799999999999</v>
      </c>
      <c r="I2911" s="7">
        <f t="shared" si="834"/>
        <v>918.4</v>
      </c>
      <c r="J2911" s="7">
        <f t="shared" si="835"/>
        <v>2272</v>
      </c>
      <c r="K2911" s="7">
        <f t="shared" si="836"/>
        <v>352.00000000000006</v>
      </c>
      <c r="L2911" s="7">
        <f t="shared" si="837"/>
        <v>972.8</v>
      </c>
      <c r="M2911" s="7">
        <f t="shared" si="838"/>
        <v>2268.8000000000002</v>
      </c>
      <c r="N2911" s="7">
        <v>0</v>
      </c>
      <c r="O2911" s="7">
        <f t="shared" si="839"/>
        <v>6784</v>
      </c>
      <c r="P2911" s="7">
        <v>25</v>
      </c>
      <c r="Q2911" s="7">
        <v>0</v>
      </c>
      <c r="R2911" s="7">
        <v>250.01</v>
      </c>
      <c r="S2911" s="7">
        <v>336</v>
      </c>
      <c r="T2911" s="7">
        <v>100</v>
      </c>
      <c r="U2911" s="7">
        <f t="shared" si="840"/>
        <v>0</v>
      </c>
      <c r="V2911" s="7">
        <f t="shared" si="841"/>
        <v>711.01</v>
      </c>
      <c r="W2911" s="7">
        <f t="shared" si="842"/>
        <v>1891.1999999999998</v>
      </c>
      <c r="X2911" s="7">
        <f t="shared" si="843"/>
        <v>4540.8</v>
      </c>
      <c r="Y2911" s="7">
        <f t="shared" si="844"/>
        <v>29397.79</v>
      </c>
      <c r="Z2911" s="7" t="s">
        <v>223</v>
      </c>
      <c r="AA2911" s="7">
        <v>2021</v>
      </c>
      <c r="AB2911" s="7">
        <v>0</v>
      </c>
    </row>
    <row r="2912" spans="1:28" x14ac:dyDescent="0.25">
      <c r="A2912" s="7">
        <v>100</v>
      </c>
      <c r="B2912" s="7" t="s">
        <v>331</v>
      </c>
      <c r="C2912" s="7" t="s">
        <v>103</v>
      </c>
      <c r="D2912" s="7" t="s">
        <v>10</v>
      </c>
      <c r="E2912" s="7" t="s">
        <v>54</v>
      </c>
      <c r="F2912" s="7" t="s">
        <v>100</v>
      </c>
      <c r="G2912" s="7">
        <v>25000</v>
      </c>
      <c r="H2912" s="7">
        <f t="shared" si="833"/>
        <v>23522.5</v>
      </c>
      <c r="I2912" s="7">
        <f t="shared" si="834"/>
        <v>717.5</v>
      </c>
      <c r="J2912" s="7">
        <f t="shared" si="835"/>
        <v>1774.9999999999998</v>
      </c>
      <c r="K2912" s="7">
        <f t="shared" si="836"/>
        <v>275</v>
      </c>
      <c r="L2912" s="7">
        <f t="shared" si="837"/>
        <v>760</v>
      </c>
      <c r="M2912" s="7">
        <f t="shared" si="838"/>
        <v>1772.5000000000002</v>
      </c>
      <c r="N2912" s="7">
        <v>0</v>
      </c>
      <c r="O2912" s="7">
        <f t="shared" si="839"/>
        <v>5300</v>
      </c>
      <c r="P2912" s="7">
        <v>25</v>
      </c>
      <c r="Q2912" s="7">
        <v>0</v>
      </c>
      <c r="R2912" s="7">
        <v>0</v>
      </c>
      <c r="S2912" s="7">
        <v>0</v>
      </c>
      <c r="T2912" s="7">
        <v>100</v>
      </c>
      <c r="U2912" s="7">
        <f t="shared" si="840"/>
        <v>0</v>
      </c>
      <c r="V2912" s="7">
        <f t="shared" si="841"/>
        <v>125</v>
      </c>
      <c r="W2912" s="7">
        <f t="shared" si="842"/>
        <v>1477.5</v>
      </c>
      <c r="X2912" s="7">
        <f t="shared" si="843"/>
        <v>3547.5</v>
      </c>
      <c r="Y2912" s="7">
        <f t="shared" si="844"/>
        <v>23397.5</v>
      </c>
      <c r="Z2912" s="7" t="s">
        <v>223</v>
      </c>
      <c r="AA2912" s="7">
        <v>2021</v>
      </c>
      <c r="AB2912" s="7">
        <v>0</v>
      </c>
    </row>
    <row r="2913" spans="1:28" x14ac:dyDescent="0.25">
      <c r="A2913" s="7">
        <v>101</v>
      </c>
      <c r="B2913" s="7" t="s">
        <v>332</v>
      </c>
      <c r="C2913" s="7" t="s">
        <v>102</v>
      </c>
      <c r="D2913" s="8" t="s">
        <v>14</v>
      </c>
      <c r="E2913" s="7" t="s">
        <v>333</v>
      </c>
      <c r="F2913" s="7" t="s">
        <v>84</v>
      </c>
      <c r="G2913" s="7">
        <v>150000</v>
      </c>
      <c r="H2913" s="7">
        <f t="shared" si="833"/>
        <v>139784.88</v>
      </c>
      <c r="I2913" s="7">
        <f t="shared" si="834"/>
        <v>4305</v>
      </c>
      <c r="J2913" s="7">
        <f t="shared" si="835"/>
        <v>10649.999999999998</v>
      </c>
      <c r="K2913" s="7">
        <f t="shared" si="836"/>
        <v>686.4</v>
      </c>
      <c r="L2913" s="7">
        <f t="shared" si="837"/>
        <v>4560</v>
      </c>
      <c r="M2913" s="7">
        <f t="shared" si="838"/>
        <v>10635</v>
      </c>
      <c r="N2913" s="7">
        <v>1350.12</v>
      </c>
      <c r="O2913" s="7">
        <f t="shared" si="839"/>
        <v>32186.519999999997</v>
      </c>
      <c r="P2913" s="7">
        <v>25</v>
      </c>
      <c r="Q2913" s="7">
        <v>2000</v>
      </c>
      <c r="R2913" s="7">
        <v>0</v>
      </c>
      <c r="S2913" s="7">
        <v>3660</v>
      </c>
      <c r="T2913" s="7">
        <v>100</v>
      </c>
      <c r="U2913" s="7">
        <f t="shared" si="840"/>
        <v>23529.157291666666</v>
      </c>
      <c r="V2913" s="7">
        <f t="shared" si="841"/>
        <v>29314.157291666666</v>
      </c>
      <c r="W2913" s="7">
        <f t="shared" si="842"/>
        <v>10215.119999999999</v>
      </c>
      <c r="X2913" s="7">
        <f t="shared" si="843"/>
        <v>21285</v>
      </c>
      <c r="Y2913" s="7">
        <f t="shared" si="844"/>
        <v>110470.72270833334</v>
      </c>
      <c r="Z2913" s="7" t="s">
        <v>223</v>
      </c>
      <c r="AA2913" s="7">
        <v>2021</v>
      </c>
      <c r="AB2913" s="7">
        <v>0</v>
      </c>
    </row>
    <row r="2914" spans="1:28" x14ac:dyDescent="0.25">
      <c r="A2914" s="7">
        <v>102</v>
      </c>
      <c r="B2914" s="7" t="s">
        <v>334</v>
      </c>
      <c r="C2914" s="7" t="s">
        <v>102</v>
      </c>
      <c r="D2914" s="7" t="s">
        <v>6</v>
      </c>
      <c r="E2914" s="7" t="s">
        <v>335</v>
      </c>
      <c r="F2914" s="7" t="s">
        <v>84</v>
      </c>
      <c r="G2914" s="7">
        <v>70000</v>
      </c>
      <c r="H2914" s="7">
        <f t="shared" si="833"/>
        <v>63162.76</v>
      </c>
      <c r="I2914" s="7">
        <f t="shared" si="834"/>
        <v>2009</v>
      </c>
      <c r="J2914" s="7">
        <f t="shared" si="835"/>
        <v>4970</v>
      </c>
      <c r="K2914" s="7">
        <f t="shared" si="836"/>
        <v>686.4</v>
      </c>
      <c r="L2914" s="7">
        <f t="shared" si="837"/>
        <v>2128</v>
      </c>
      <c r="M2914" s="7">
        <f t="shared" si="838"/>
        <v>4963</v>
      </c>
      <c r="N2914" s="7">
        <f>+N2913*2</f>
        <v>2700.24</v>
      </c>
      <c r="O2914" s="7">
        <f t="shared" si="839"/>
        <v>17456.64</v>
      </c>
      <c r="P2914" s="7">
        <v>25</v>
      </c>
      <c r="Q2914" s="7">
        <v>0</v>
      </c>
      <c r="R2914" s="7">
        <v>150.01</v>
      </c>
      <c r="S2914" s="7">
        <v>4250</v>
      </c>
      <c r="T2914" s="7">
        <v>100</v>
      </c>
      <c r="U2914" s="7">
        <f t="shared" si="840"/>
        <v>4828.4018333333333</v>
      </c>
      <c r="V2914" s="7">
        <f t="shared" si="841"/>
        <v>9353.4118333333336</v>
      </c>
      <c r="W2914" s="7">
        <f t="shared" si="842"/>
        <v>6837.24</v>
      </c>
      <c r="X2914" s="7">
        <f t="shared" si="843"/>
        <v>9933</v>
      </c>
      <c r="Y2914" s="7">
        <f t="shared" si="844"/>
        <v>53809.348166666663</v>
      </c>
      <c r="Z2914" s="7" t="s">
        <v>223</v>
      </c>
      <c r="AA2914" s="7">
        <v>2021</v>
      </c>
      <c r="AB2914" s="7">
        <v>0</v>
      </c>
    </row>
    <row r="2915" spans="1:28" x14ac:dyDescent="0.25">
      <c r="A2915" s="7">
        <v>1</v>
      </c>
      <c r="B2915" s="7" t="s">
        <v>229</v>
      </c>
      <c r="C2915" s="7" t="s">
        <v>102</v>
      </c>
      <c r="D2915" s="8" t="s">
        <v>4</v>
      </c>
      <c r="E2915" s="7" t="s">
        <v>24</v>
      </c>
      <c r="F2915" s="7" t="s">
        <v>84</v>
      </c>
      <c r="G2915" s="7">
        <v>45000</v>
      </c>
      <c r="H2915" s="7">
        <f>+G2915-(I2915+L2915+N2915)</f>
        <v>39960.26</v>
      </c>
      <c r="I2915" s="7">
        <f>IF(G2915&lt;=312000,G2915*2.87%,8954.4)</f>
        <v>1291.5</v>
      </c>
      <c r="J2915" s="7">
        <f>IF(G2915&lt;=312000,G2915*7.1%,22152)</f>
        <v>3194.9999999999995</v>
      </c>
      <c r="K2915" s="7">
        <f>IF(G2915&lt;=62400,G2915*1.1%,686.4)</f>
        <v>495.00000000000006</v>
      </c>
      <c r="L2915" s="7">
        <f>IF(G2915&lt;=156000,G2915*3.04%,4742.4)</f>
        <v>1368</v>
      </c>
      <c r="M2915" s="7">
        <f>IF(G2915&lt;=156000,G2915*7.09%,11060.4)</f>
        <v>3190.5</v>
      </c>
      <c r="N2915" s="7">
        <v>2380.2399999999998</v>
      </c>
      <c r="O2915" s="7">
        <f>+I2915+J2915+K2915+L2915+M2915+N2915</f>
        <v>11920.24</v>
      </c>
      <c r="P2915" s="7">
        <v>25</v>
      </c>
      <c r="Q2915" s="7">
        <v>7487.3</v>
      </c>
      <c r="R2915" s="7">
        <v>0</v>
      </c>
      <c r="S2915" s="7">
        <v>0</v>
      </c>
      <c r="T2915" s="7">
        <v>100</v>
      </c>
      <c r="U2915" s="7">
        <f>IF((H2915*12)&gt;867123.01,(79776+(((H2915*12)-867123.01)*0.25))/12,IF((H2915*12)&gt;624329.01,(31216+(((H2915*12)-624329.01)*0.2))/12,IF((H2915*12)&gt;416220.01,(((H2915*12)-416220.01)*0.15)/12,0)))</f>
        <v>791.28887499999973</v>
      </c>
      <c r="V2915" s="7">
        <f>P2915+Q2915+R2915+S2915+T2915+U2915</f>
        <v>8403.5888749999995</v>
      </c>
      <c r="W2915" s="7">
        <f>+I2915+L2915+N2915</f>
        <v>5039.74</v>
      </c>
      <c r="X2915" s="7">
        <f>+J2915++K2915+M2915</f>
        <v>6880.5</v>
      </c>
      <c r="Y2915" s="7">
        <f>+G2915-(V2915+W2915)</f>
        <v>31556.671125000001</v>
      </c>
      <c r="Z2915" s="7" t="s">
        <v>224</v>
      </c>
      <c r="AA2915" s="7">
        <v>2021</v>
      </c>
      <c r="AB2915" s="7">
        <v>0</v>
      </c>
    </row>
    <row r="2916" spans="1:28" x14ac:dyDescent="0.25">
      <c r="A2916" s="7">
        <v>2</v>
      </c>
      <c r="B2916" s="7" t="s">
        <v>230</v>
      </c>
      <c r="C2916" s="7" t="s">
        <v>103</v>
      </c>
      <c r="D2916" s="8" t="s">
        <v>5</v>
      </c>
      <c r="E2916" s="7" t="s">
        <v>25</v>
      </c>
      <c r="F2916" s="7" t="s">
        <v>84</v>
      </c>
      <c r="G2916" s="7">
        <v>80000</v>
      </c>
      <c r="H2916" s="7">
        <f t="shared" ref="H2916:H2979" si="846">+G2916-(I2916+L2916+N2916)</f>
        <v>75272</v>
      </c>
      <c r="I2916" s="7">
        <f t="shared" ref="I2916:I2979" si="847">IF(G2916&lt;=312000,G2916*2.87%,8954.4)</f>
        <v>2296</v>
      </c>
      <c r="J2916" s="7">
        <f t="shared" ref="J2916:J2979" si="848">IF(G2916&lt;=312000,G2916*7.1%,22152)</f>
        <v>5679.9999999999991</v>
      </c>
      <c r="K2916" s="7">
        <f t="shared" ref="K2916:K2979" si="849">IF(G2916&lt;=62400,G2916*1.1%,686.4)</f>
        <v>686.4</v>
      </c>
      <c r="L2916" s="7">
        <f t="shared" ref="L2916:L2979" si="850">IF(G2916&lt;=156000,G2916*3.04%,4742.4)</f>
        <v>2432</v>
      </c>
      <c r="M2916" s="7">
        <f t="shared" ref="M2916:M2979" si="851">IF(G2916&lt;=156000,G2916*7.09%,11060.4)</f>
        <v>5672</v>
      </c>
      <c r="N2916" s="7">
        <v>0</v>
      </c>
      <c r="O2916" s="7">
        <f t="shared" ref="O2916:O2979" si="852">+I2916+J2916+K2916+L2916+M2916+N2916</f>
        <v>16766.400000000001</v>
      </c>
      <c r="P2916" s="7">
        <v>25</v>
      </c>
      <c r="Q2916" s="7">
        <v>200</v>
      </c>
      <c r="R2916" s="7">
        <v>400.02</v>
      </c>
      <c r="S2916" s="7">
        <v>0</v>
      </c>
      <c r="T2916" s="7">
        <v>100</v>
      </c>
      <c r="U2916" s="7">
        <f t="shared" ref="U2916:U2979" si="853">IF((H2916*12)&gt;867123.01,(79776+(((H2916*12)-867123.01)*0.25))/12,IF((H2916*12)&gt;624329.01,(31216+(((H2916*12)-624329.01)*0.2))/12,IF((H2916*12)&gt;416220.01,(((H2916*12)-416220.01)*0.15)/12,0)))</f>
        <v>7400.9372916666662</v>
      </c>
      <c r="V2916" s="7">
        <f t="shared" ref="V2916:V2979" si="854">P2916+Q2916+R2916+S2916+T2916+U2916</f>
        <v>8125.9572916666657</v>
      </c>
      <c r="W2916" s="7">
        <f t="shared" ref="W2916:W2979" si="855">+I2916+L2916+N2916</f>
        <v>4728</v>
      </c>
      <c r="X2916" s="7">
        <f t="shared" ref="X2916:X2979" si="856">+J2916+M2916</f>
        <v>11352</v>
      </c>
      <c r="Y2916" s="7">
        <f t="shared" ref="Y2916:Y2979" si="857">+G2916-(V2916+W2916)</f>
        <v>67146.042708333334</v>
      </c>
      <c r="Z2916" s="7" t="s">
        <v>224</v>
      </c>
      <c r="AA2916" s="7">
        <v>2021</v>
      </c>
      <c r="AB2916" s="7">
        <v>0</v>
      </c>
    </row>
    <row r="2917" spans="1:28" x14ac:dyDescent="0.25">
      <c r="A2917" s="7">
        <v>3</v>
      </c>
      <c r="B2917" s="7" t="s">
        <v>231</v>
      </c>
      <c r="C2917" s="7" t="s">
        <v>102</v>
      </c>
      <c r="D2917" s="7" t="s">
        <v>6</v>
      </c>
      <c r="E2917" s="7" t="s">
        <v>26</v>
      </c>
      <c r="F2917" s="7" t="s">
        <v>100</v>
      </c>
      <c r="G2917" s="7">
        <v>31000</v>
      </c>
      <c r="H2917" s="7">
        <f t="shared" si="846"/>
        <v>29167.9</v>
      </c>
      <c r="I2917" s="7">
        <f t="shared" si="847"/>
        <v>889.7</v>
      </c>
      <c r="J2917" s="7">
        <f t="shared" si="848"/>
        <v>2201</v>
      </c>
      <c r="K2917" s="7">
        <f t="shared" si="849"/>
        <v>341.00000000000006</v>
      </c>
      <c r="L2917" s="7">
        <f t="shared" si="850"/>
        <v>942.4</v>
      </c>
      <c r="M2917" s="7">
        <f t="shared" si="851"/>
        <v>2197.9</v>
      </c>
      <c r="N2917" s="7">
        <v>0</v>
      </c>
      <c r="O2917" s="7">
        <f t="shared" si="852"/>
        <v>6572</v>
      </c>
      <c r="P2917" s="7">
        <v>25</v>
      </c>
      <c r="Q2917" s="7">
        <v>0</v>
      </c>
      <c r="R2917" s="7">
        <v>0</v>
      </c>
      <c r="S2917" s="7">
        <v>0</v>
      </c>
      <c r="T2917" s="7">
        <v>100</v>
      </c>
      <c r="U2917" s="7">
        <f t="shared" si="853"/>
        <v>0</v>
      </c>
      <c r="V2917" s="7">
        <f t="shared" si="854"/>
        <v>125</v>
      </c>
      <c r="W2917" s="7">
        <f t="shared" si="855"/>
        <v>1832.1</v>
      </c>
      <c r="X2917" s="7">
        <f t="shared" si="856"/>
        <v>4398.8999999999996</v>
      </c>
      <c r="Y2917" s="7">
        <f t="shared" si="857"/>
        <v>29042.9</v>
      </c>
      <c r="Z2917" s="7" t="s">
        <v>224</v>
      </c>
      <c r="AA2917" s="7">
        <v>2021</v>
      </c>
      <c r="AB2917" s="7">
        <v>0</v>
      </c>
    </row>
    <row r="2918" spans="1:28" x14ac:dyDescent="0.25">
      <c r="A2918" s="7">
        <v>4</v>
      </c>
      <c r="B2918" s="7" t="s">
        <v>232</v>
      </c>
      <c r="C2918" s="7" t="s">
        <v>102</v>
      </c>
      <c r="D2918" s="7" t="s">
        <v>6</v>
      </c>
      <c r="E2918" s="7" t="s">
        <v>26</v>
      </c>
      <c r="F2918" s="7" t="s">
        <v>100</v>
      </c>
      <c r="G2918" s="7">
        <v>22000</v>
      </c>
      <c r="H2918" s="7">
        <f t="shared" si="846"/>
        <v>19509.68</v>
      </c>
      <c r="I2918" s="7">
        <f t="shared" si="847"/>
        <v>631.4</v>
      </c>
      <c r="J2918" s="7">
        <f t="shared" si="848"/>
        <v>1561.9999999999998</v>
      </c>
      <c r="K2918" s="7">
        <f t="shared" si="849"/>
        <v>242.00000000000003</v>
      </c>
      <c r="L2918" s="7">
        <f t="shared" si="850"/>
        <v>668.8</v>
      </c>
      <c r="M2918" s="7">
        <f t="shared" si="851"/>
        <v>1559.8000000000002</v>
      </c>
      <c r="N2918" s="7">
        <v>1190.1199999999999</v>
      </c>
      <c r="O2918" s="7">
        <f t="shared" si="852"/>
        <v>5854.12</v>
      </c>
      <c r="P2918" s="7">
        <v>25</v>
      </c>
      <c r="Q2918" s="7">
        <v>0</v>
      </c>
      <c r="R2918" s="7">
        <v>0</v>
      </c>
      <c r="S2918" s="7">
        <v>0</v>
      </c>
      <c r="T2918" s="7">
        <v>100</v>
      </c>
      <c r="U2918" s="7">
        <f t="shared" si="853"/>
        <v>0</v>
      </c>
      <c r="V2918" s="7">
        <f t="shared" si="854"/>
        <v>125</v>
      </c>
      <c r="W2918" s="7">
        <f t="shared" si="855"/>
        <v>2490.3199999999997</v>
      </c>
      <c r="X2918" s="7">
        <f t="shared" si="856"/>
        <v>3121.8</v>
      </c>
      <c r="Y2918" s="7">
        <f t="shared" si="857"/>
        <v>19384.68</v>
      </c>
      <c r="Z2918" s="7" t="s">
        <v>224</v>
      </c>
      <c r="AA2918" s="7">
        <v>2021</v>
      </c>
      <c r="AB2918" s="7">
        <v>0</v>
      </c>
    </row>
    <row r="2919" spans="1:28" x14ac:dyDescent="0.25">
      <c r="A2919" s="7">
        <v>5</v>
      </c>
      <c r="B2919" s="7" t="s">
        <v>233</v>
      </c>
      <c r="C2919" s="7" t="s">
        <v>103</v>
      </c>
      <c r="D2919" s="8" t="s">
        <v>7</v>
      </c>
      <c r="E2919" s="7" t="s">
        <v>27</v>
      </c>
      <c r="F2919" s="7" t="s">
        <v>98</v>
      </c>
      <c r="G2919" s="7">
        <v>400000</v>
      </c>
      <c r="H2919" s="7">
        <f t="shared" si="846"/>
        <v>386303.2</v>
      </c>
      <c r="I2919" s="7">
        <f t="shared" si="847"/>
        <v>8954.4</v>
      </c>
      <c r="J2919" s="7">
        <f t="shared" si="848"/>
        <v>22152</v>
      </c>
      <c r="K2919" s="7">
        <f t="shared" si="849"/>
        <v>686.4</v>
      </c>
      <c r="L2919" s="7">
        <f t="shared" si="850"/>
        <v>4742.3999999999996</v>
      </c>
      <c r="M2919" s="7">
        <f t="shared" si="851"/>
        <v>11060.4</v>
      </c>
      <c r="N2919" s="7">
        <v>0</v>
      </c>
      <c r="O2919" s="7">
        <f t="shared" si="852"/>
        <v>47595.600000000006</v>
      </c>
      <c r="P2919" s="7">
        <v>25</v>
      </c>
      <c r="Q2919" s="7">
        <v>0</v>
      </c>
      <c r="R2919" s="7">
        <v>0</v>
      </c>
      <c r="S2919" s="7">
        <v>0</v>
      </c>
      <c r="T2919" s="7">
        <v>0</v>
      </c>
      <c r="U2919" s="7">
        <f t="shared" si="853"/>
        <v>85158.737291666679</v>
      </c>
      <c r="V2919" s="7">
        <f t="shared" si="854"/>
        <v>85183.737291666679</v>
      </c>
      <c r="W2919" s="7">
        <f t="shared" si="855"/>
        <v>13696.8</v>
      </c>
      <c r="X2919" s="7">
        <f t="shared" si="856"/>
        <v>33212.400000000001</v>
      </c>
      <c r="Y2919" s="7">
        <f t="shared" si="857"/>
        <v>301119.46270833333</v>
      </c>
      <c r="Z2919" s="7" t="s">
        <v>224</v>
      </c>
      <c r="AA2919" s="7">
        <v>2021</v>
      </c>
      <c r="AB2919" s="7">
        <v>0</v>
      </c>
    </row>
    <row r="2920" spans="1:28" x14ac:dyDescent="0.25">
      <c r="A2920" s="7">
        <v>6</v>
      </c>
      <c r="B2920" s="7" t="s">
        <v>234</v>
      </c>
      <c r="C2920" s="7" t="s">
        <v>103</v>
      </c>
      <c r="D2920" s="7" t="s">
        <v>6</v>
      </c>
      <c r="E2920" s="7" t="s">
        <v>28</v>
      </c>
      <c r="F2920" s="7" t="s">
        <v>100</v>
      </c>
      <c r="G2920" s="7">
        <v>21500</v>
      </c>
      <c r="H2920" s="7">
        <f t="shared" si="846"/>
        <v>20229.349999999999</v>
      </c>
      <c r="I2920" s="7">
        <f t="shared" si="847"/>
        <v>617.04999999999995</v>
      </c>
      <c r="J2920" s="7">
        <f t="shared" si="848"/>
        <v>1526.4999999999998</v>
      </c>
      <c r="K2920" s="7">
        <f t="shared" si="849"/>
        <v>236.50000000000003</v>
      </c>
      <c r="L2920" s="7">
        <f t="shared" si="850"/>
        <v>653.6</v>
      </c>
      <c r="M2920" s="7">
        <f t="shared" si="851"/>
        <v>1524.3500000000001</v>
      </c>
      <c r="N2920" s="7">
        <v>0</v>
      </c>
      <c r="O2920" s="7">
        <f t="shared" si="852"/>
        <v>4558</v>
      </c>
      <c r="P2920" s="7">
        <v>25</v>
      </c>
      <c r="Q2920" s="7">
        <v>4444</v>
      </c>
      <c r="R2920" s="7">
        <v>0</v>
      </c>
      <c r="S2920" s="7">
        <v>0</v>
      </c>
      <c r="T2920" s="7">
        <v>100</v>
      </c>
      <c r="U2920" s="7">
        <f t="shared" si="853"/>
        <v>0</v>
      </c>
      <c r="V2920" s="7">
        <f t="shared" si="854"/>
        <v>4569</v>
      </c>
      <c r="W2920" s="7">
        <f t="shared" si="855"/>
        <v>1270.6500000000001</v>
      </c>
      <c r="X2920" s="7">
        <f t="shared" si="856"/>
        <v>3050.85</v>
      </c>
      <c r="Y2920" s="7">
        <f t="shared" si="857"/>
        <v>15660.35</v>
      </c>
      <c r="Z2920" s="7" t="s">
        <v>224</v>
      </c>
      <c r="AA2920" s="7">
        <v>2021</v>
      </c>
      <c r="AB2920" s="7">
        <v>0</v>
      </c>
    </row>
    <row r="2921" spans="1:28" x14ac:dyDescent="0.25">
      <c r="A2921" s="7">
        <v>7</v>
      </c>
      <c r="B2921" s="7" t="s">
        <v>235</v>
      </c>
      <c r="C2921" s="7" t="s">
        <v>102</v>
      </c>
      <c r="D2921" s="7" t="s">
        <v>8</v>
      </c>
      <c r="E2921" s="7" t="s">
        <v>29</v>
      </c>
      <c r="F2921" s="7" t="s">
        <v>99</v>
      </c>
      <c r="G2921" s="7">
        <v>130000</v>
      </c>
      <c r="H2921" s="7">
        <f t="shared" si="846"/>
        <v>122317</v>
      </c>
      <c r="I2921" s="7">
        <f t="shared" si="847"/>
        <v>3731</v>
      </c>
      <c r="J2921" s="7">
        <f t="shared" si="848"/>
        <v>9230</v>
      </c>
      <c r="K2921" s="7">
        <f t="shared" si="849"/>
        <v>686.4</v>
      </c>
      <c r="L2921" s="7">
        <f t="shared" si="850"/>
        <v>3952</v>
      </c>
      <c r="M2921" s="7">
        <f t="shared" si="851"/>
        <v>9217</v>
      </c>
      <c r="N2921" s="7">
        <v>0</v>
      </c>
      <c r="O2921" s="7">
        <f t="shared" si="852"/>
        <v>26816.400000000001</v>
      </c>
      <c r="P2921" s="7">
        <v>25</v>
      </c>
      <c r="Q2921" s="7">
        <v>0</v>
      </c>
      <c r="R2921" s="7">
        <v>0</v>
      </c>
      <c r="S2921" s="7">
        <v>0</v>
      </c>
      <c r="T2921" s="7">
        <v>100</v>
      </c>
      <c r="U2921" s="7">
        <f t="shared" si="853"/>
        <v>19162.187291666665</v>
      </c>
      <c r="V2921" s="7">
        <f t="shared" si="854"/>
        <v>19287.187291666665</v>
      </c>
      <c r="W2921" s="7">
        <f t="shared" si="855"/>
        <v>7683</v>
      </c>
      <c r="X2921" s="7">
        <f t="shared" si="856"/>
        <v>18447</v>
      </c>
      <c r="Y2921" s="7">
        <f t="shared" si="857"/>
        <v>103029.81270833334</v>
      </c>
      <c r="Z2921" s="7" t="s">
        <v>224</v>
      </c>
      <c r="AA2921" s="7">
        <v>2021</v>
      </c>
      <c r="AB2921" s="7">
        <v>0</v>
      </c>
    </row>
    <row r="2922" spans="1:28" x14ac:dyDescent="0.25">
      <c r="A2922" s="7">
        <v>8</v>
      </c>
      <c r="B2922" s="7" t="s">
        <v>236</v>
      </c>
      <c r="C2922" s="7" t="s">
        <v>102</v>
      </c>
      <c r="D2922" s="7" t="s">
        <v>7</v>
      </c>
      <c r="E2922" s="7" t="s">
        <v>30</v>
      </c>
      <c r="F2922" s="7" t="s">
        <v>99</v>
      </c>
      <c r="G2922" s="7">
        <v>150000</v>
      </c>
      <c r="H2922" s="7">
        <f t="shared" si="846"/>
        <v>141135</v>
      </c>
      <c r="I2922" s="7">
        <f t="shared" si="847"/>
        <v>4305</v>
      </c>
      <c r="J2922" s="7">
        <f t="shared" si="848"/>
        <v>10649.999999999998</v>
      </c>
      <c r="K2922" s="7">
        <f t="shared" si="849"/>
        <v>686.4</v>
      </c>
      <c r="L2922" s="7">
        <f t="shared" si="850"/>
        <v>4560</v>
      </c>
      <c r="M2922" s="7">
        <f t="shared" si="851"/>
        <v>10635</v>
      </c>
      <c r="N2922" s="7">
        <v>0</v>
      </c>
      <c r="O2922" s="7">
        <f t="shared" si="852"/>
        <v>30836.399999999998</v>
      </c>
      <c r="P2922" s="7">
        <v>25</v>
      </c>
      <c r="Q2922" s="7">
        <v>0</v>
      </c>
      <c r="R2922" s="7">
        <v>0</v>
      </c>
      <c r="S2922" s="7">
        <v>0</v>
      </c>
      <c r="T2922" s="7">
        <v>100</v>
      </c>
      <c r="U2922" s="7">
        <f t="shared" si="853"/>
        <v>23866.687291666665</v>
      </c>
      <c r="V2922" s="7">
        <f t="shared" si="854"/>
        <v>23991.687291666665</v>
      </c>
      <c r="W2922" s="7">
        <f t="shared" si="855"/>
        <v>8865</v>
      </c>
      <c r="X2922" s="7">
        <f t="shared" si="856"/>
        <v>21285</v>
      </c>
      <c r="Y2922" s="7">
        <f t="shared" si="857"/>
        <v>117143.31270833334</v>
      </c>
      <c r="Z2922" s="7" t="s">
        <v>224</v>
      </c>
      <c r="AA2922" s="7">
        <v>2021</v>
      </c>
      <c r="AB2922" s="7">
        <v>0</v>
      </c>
    </row>
    <row r="2923" spans="1:28" x14ac:dyDescent="0.25">
      <c r="A2923" s="7">
        <v>9</v>
      </c>
      <c r="B2923" s="7" t="s">
        <v>237</v>
      </c>
      <c r="C2923" s="7" t="s">
        <v>102</v>
      </c>
      <c r="D2923" s="7" t="s">
        <v>22</v>
      </c>
      <c r="E2923" s="7" t="s">
        <v>31</v>
      </c>
      <c r="F2923" s="7" t="s">
        <v>99</v>
      </c>
      <c r="G2923" s="7">
        <v>145000</v>
      </c>
      <c r="H2923" s="7">
        <f t="shared" si="846"/>
        <v>135240.38</v>
      </c>
      <c r="I2923" s="7">
        <f t="shared" si="847"/>
        <v>4161.5</v>
      </c>
      <c r="J2923" s="7">
        <f t="shared" si="848"/>
        <v>10294.999999999998</v>
      </c>
      <c r="K2923" s="7">
        <f t="shared" si="849"/>
        <v>686.4</v>
      </c>
      <c r="L2923" s="7">
        <f t="shared" si="850"/>
        <v>4408</v>
      </c>
      <c r="M2923" s="7">
        <f t="shared" si="851"/>
        <v>10280.5</v>
      </c>
      <c r="N2923" s="7">
        <v>1190.1199999999999</v>
      </c>
      <c r="O2923" s="7">
        <f t="shared" si="852"/>
        <v>31021.519999999997</v>
      </c>
      <c r="P2923" s="7">
        <v>25</v>
      </c>
      <c r="Q2923" s="7">
        <v>1000</v>
      </c>
      <c r="R2923" s="7">
        <v>1050.05</v>
      </c>
      <c r="S2923" s="7">
        <v>0</v>
      </c>
      <c r="T2923" s="7">
        <v>100</v>
      </c>
      <c r="U2923" s="7">
        <f t="shared" si="853"/>
        <v>22393.032291666666</v>
      </c>
      <c r="V2923" s="7">
        <f t="shared" si="854"/>
        <v>24568.082291666666</v>
      </c>
      <c r="W2923" s="7">
        <f t="shared" si="855"/>
        <v>9759.619999999999</v>
      </c>
      <c r="X2923" s="7">
        <f t="shared" si="856"/>
        <v>20575.5</v>
      </c>
      <c r="Y2923" s="7">
        <f t="shared" si="857"/>
        <v>110672.29770833334</v>
      </c>
      <c r="Z2923" s="7" t="s">
        <v>224</v>
      </c>
      <c r="AA2923" s="7">
        <v>2021</v>
      </c>
      <c r="AB2923" s="7">
        <v>0</v>
      </c>
    </row>
    <row r="2924" spans="1:28" x14ac:dyDescent="0.25">
      <c r="A2924" s="7">
        <v>10</v>
      </c>
      <c r="B2924" s="7" t="s">
        <v>238</v>
      </c>
      <c r="C2924" s="7" t="s">
        <v>103</v>
      </c>
      <c r="D2924" s="8" t="s">
        <v>6</v>
      </c>
      <c r="E2924" s="7" t="s">
        <v>32</v>
      </c>
      <c r="F2924" s="7" t="s">
        <v>84</v>
      </c>
      <c r="G2924" s="7">
        <v>20000</v>
      </c>
      <c r="H2924" s="7">
        <f t="shared" si="846"/>
        <v>18818</v>
      </c>
      <c r="I2924" s="7">
        <f t="shared" si="847"/>
        <v>574</v>
      </c>
      <c r="J2924" s="7">
        <f t="shared" si="848"/>
        <v>1419.9999999999998</v>
      </c>
      <c r="K2924" s="7">
        <f t="shared" si="849"/>
        <v>220.00000000000003</v>
      </c>
      <c r="L2924" s="7">
        <f t="shared" si="850"/>
        <v>608</v>
      </c>
      <c r="M2924" s="7">
        <f t="shared" si="851"/>
        <v>1418</v>
      </c>
      <c r="N2924" s="7">
        <v>0</v>
      </c>
      <c r="O2924" s="7">
        <f t="shared" si="852"/>
        <v>4240</v>
      </c>
      <c r="P2924" s="7">
        <v>25</v>
      </c>
      <c r="Q2924" s="7">
        <v>0</v>
      </c>
      <c r="R2924" s="7">
        <v>0</v>
      </c>
      <c r="S2924" s="7">
        <v>0</v>
      </c>
      <c r="T2924" s="7">
        <v>0</v>
      </c>
      <c r="U2924" s="7">
        <f t="shared" si="853"/>
        <v>0</v>
      </c>
      <c r="V2924" s="7">
        <f t="shared" si="854"/>
        <v>25</v>
      </c>
      <c r="W2924" s="7">
        <f t="shared" si="855"/>
        <v>1182</v>
      </c>
      <c r="X2924" s="7">
        <f t="shared" si="856"/>
        <v>2838</v>
      </c>
      <c r="Y2924" s="7">
        <f t="shared" si="857"/>
        <v>18793</v>
      </c>
      <c r="Z2924" s="7" t="s">
        <v>224</v>
      </c>
      <c r="AA2924" s="7">
        <v>2021</v>
      </c>
      <c r="AB2924" s="7">
        <v>0</v>
      </c>
    </row>
    <row r="2925" spans="1:28" x14ac:dyDescent="0.25">
      <c r="A2925" s="7">
        <v>11</v>
      </c>
      <c r="B2925" s="7" t="s">
        <v>239</v>
      </c>
      <c r="C2925" s="7" t="s">
        <v>102</v>
      </c>
      <c r="D2925" s="7" t="s">
        <v>10</v>
      </c>
      <c r="E2925" s="7" t="s">
        <v>33</v>
      </c>
      <c r="F2925" s="7" t="s">
        <v>100</v>
      </c>
      <c r="G2925" s="7">
        <v>23100</v>
      </c>
      <c r="H2925" s="7">
        <f t="shared" si="846"/>
        <v>20544.669999999998</v>
      </c>
      <c r="I2925" s="7">
        <f t="shared" si="847"/>
        <v>662.97</v>
      </c>
      <c r="J2925" s="7">
        <f t="shared" si="848"/>
        <v>1640.1</v>
      </c>
      <c r="K2925" s="7">
        <f t="shared" si="849"/>
        <v>254.10000000000002</v>
      </c>
      <c r="L2925" s="7">
        <f t="shared" si="850"/>
        <v>702.24</v>
      </c>
      <c r="M2925" s="7">
        <f t="shared" si="851"/>
        <v>1637.7900000000002</v>
      </c>
      <c r="N2925" s="7">
        <v>1190.1199999999999</v>
      </c>
      <c r="O2925" s="7">
        <f t="shared" si="852"/>
        <v>6087.32</v>
      </c>
      <c r="P2925" s="7">
        <v>25</v>
      </c>
      <c r="Q2925" s="7">
        <v>1298.79</v>
      </c>
      <c r="R2925" s="7">
        <v>0</v>
      </c>
      <c r="S2925" s="7">
        <v>0</v>
      </c>
      <c r="T2925" s="7">
        <v>100</v>
      </c>
      <c r="U2925" s="7">
        <f t="shared" si="853"/>
        <v>0</v>
      </c>
      <c r="V2925" s="7">
        <f t="shared" si="854"/>
        <v>1423.79</v>
      </c>
      <c r="W2925" s="7">
        <f t="shared" si="855"/>
        <v>2555.33</v>
      </c>
      <c r="X2925" s="7">
        <f t="shared" si="856"/>
        <v>3277.8900000000003</v>
      </c>
      <c r="Y2925" s="7">
        <f t="shared" si="857"/>
        <v>19120.88</v>
      </c>
      <c r="Z2925" s="7" t="s">
        <v>224</v>
      </c>
      <c r="AA2925" s="7">
        <v>2021</v>
      </c>
      <c r="AB2925" s="7">
        <v>0</v>
      </c>
    </row>
    <row r="2926" spans="1:28" x14ac:dyDescent="0.25">
      <c r="A2926" s="7">
        <v>12</v>
      </c>
      <c r="B2926" s="7" t="s">
        <v>240</v>
      </c>
      <c r="C2926" s="7" t="s">
        <v>103</v>
      </c>
      <c r="D2926" s="7" t="s">
        <v>11</v>
      </c>
      <c r="E2926" s="7" t="s">
        <v>34</v>
      </c>
      <c r="F2926" s="7" t="s">
        <v>99</v>
      </c>
      <c r="G2926" s="7">
        <v>300000</v>
      </c>
      <c r="H2926" s="7">
        <f t="shared" si="846"/>
        <v>285457.48</v>
      </c>
      <c r="I2926" s="7">
        <f t="shared" si="847"/>
        <v>8610</v>
      </c>
      <c r="J2926" s="7">
        <f t="shared" si="848"/>
        <v>21299.999999999996</v>
      </c>
      <c r="K2926" s="7">
        <f t="shared" si="849"/>
        <v>686.4</v>
      </c>
      <c r="L2926" s="7">
        <f t="shared" si="850"/>
        <v>4742.3999999999996</v>
      </c>
      <c r="M2926" s="7">
        <f t="shared" si="851"/>
        <v>11060.4</v>
      </c>
      <c r="N2926" s="7">
        <v>1190.1199999999999</v>
      </c>
      <c r="O2926" s="7">
        <f t="shared" si="852"/>
        <v>47589.32</v>
      </c>
      <c r="P2926" s="7">
        <v>25</v>
      </c>
      <c r="Q2926" s="7">
        <v>0</v>
      </c>
      <c r="R2926" s="7">
        <v>0</v>
      </c>
      <c r="S2926" s="7">
        <v>2440</v>
      </c>
      <c r="T2926" s="7">
        <v>100</v>
      </c>
      <c r="U2926" s="7">
        <f t="shared" si="853"/>
        <v>59947.307291666664</v>
      </c>
      <c r="V2926" s="7">
        <f t="shared" si="854"/>
        <v>62512.307291666664</v>
      </c>
      <c r="W2926" s="7">
        <f t="shared" si="855"/>
        <v>14542.52</v>
      </c>
      <c r="X2926" s="7">
        <f t="shared" si="856"/>
        <v>32360.399999999994</v>
      </c>
      <c r="Y2926" s="7">
        <f t="shared" si="857"/>
        <v>222945.17270833335</v>
      </c>
      <c r="Z2926" s="7" t="s">
        <v>224</v>
      </c>
      <c r="AA2926" s="7">
        <v>2021</v>
      </c>
      <c r="AB2926" s="7">
        <v>0</v>
      </c>
    </row>
    <row r="2927" spans="1:28" x14ac:dyDescent="0.25">
      <c r="A2927" s="7">
        <v>13</v>
      </c>
      <c r="B2927" s="7" t="s">
        <v>241</v>
      </c>
      <c r="C2927" s="7" t="s">
        <v>102</v>
      </c>
      <c r="D2927" s="8" t="s">
        <v>12</v>
      </c>
      <c r="E2927" s="7" t="s">
        <v>35</v>
      </c>
      <c r="F2927" s="7" t="s">
        <v>84</v>
      </c>
      <c r="G2927" s="7">
        <v>85000</v>
      </c>
      <c r="H2927" s="7">
        <f t="shared" si="846"/>
        <v>77596.259999999995</v>
      </c>
      <c r="I2927" s="7">
        <f t="shared" si="847"/>
        <v>2439.5</v>
      </c>
      <c r="J2927" s="7">
        <f t="shared" si="848"/>
        <v>6034.9999999999991</v>
      </c>
      <c r="K2927" s="7">
        <f t="shared" si="849"/>
        <v>686.4</v>
      </c>
      <c r="L2927" s="7">
        <f t="shared" si="850"/>
        <v>2584</v>
      </c>
      <c r="M2927" s="7">
        <f t="shared" si="851"/>
        <v>6026.5</v>
      </c>
      <c r="N2927" s="7">
        <v>2380.2399999999998</v>
      </c>
      <c r="O2927" s="7">
        <f t="shared" si="852"/>
        <v>20151.64</v>
      </c>
      <c r="P2927" s="7">
        <v>25</v>
      </c>
      <c r="Q2927" s="7">
        <v>0</v>
      </c>
      <c r="R2927" s="7">
        <v>0</v>
      </c>
      <c r="S2927" s="7">
        <v>0</v>
      </c>
      <c r="T2927" s="7">
        <v>100</v>
      </c>
      <c r="U2927" s="7">
        <f t="shared" si="853"/>
        <v>7982.002291666664</v>
      </c>
      <c r="V2927" s="7">
        <f t="shared" si="854"/>
        <v>8107.002291666664</v>
      </c>
      <c r="W2927" s="7">
        <f t="shared" si="855"/>
        <v>7403.74</v>
      </c>
      <c r="X2927" s="7">
        <f t="shared" si="856"/>
        <v>12061.5</v>
      </c>
      <c r="Y2927" s="7">
        <f t="shared" si="857"/>
        <v>69489.257708333331</v>
      </c>
      <c r="Z2927" s="7" t="s">
        <v>224</v>
      </c>
      <c r="AA2927" s="7">
        <v>2021</v>
      </c>
      <c r="AB2927" s="7">
        <v>0</v>
      </c>
    </row>
    <row r="2928" spans="1:28" x14ac:dyDescent="0.25">
      <c r="A2928" s="7">
        <v>14</v>
      </c>
      <c r="B2928" s="7" t="s">
        <v>242</v>
      </c>
      <c r="C2928" s="7" t="s">
        <v>103</v>
      </c>
      <c r="D2928" s="8" t="s">
        <v>13</v>
      </c>
      <c r="E2928" s="7" t="s">
        <v>90</v>
      </c>
      <c r="F2928" s="7" t="s">
        <v>84</v>
      </c>
      <c r="G2928" s="7">
        <v>125000</v>
      </c>
      <c r="H2928" s="7">
        <f t="shared" si="846"/>
        <v>115232.26</v>
      </c>
      <c r="I2928" s="7">
        <f t="shared" si="847"/>
        <v>3587.5</v>
      </c>
      <c r="J2928" s="7">
        <f t="shared" si="848"/>
        <v>8875</v>
      </c>
      <c r="K2928" s="7">
        <f t="shared" si="849"/>
        <v>686.4</v>
      </c>
      <c r="L2928" s="7">
        <f t="shared" si="850"/>
        <v>3800</v>
      </c>
      <c r="M2928" s="7">
        <f t="shared" si="851"/>
        <v>8862.5</v>
      </c>
      <c r="N2928" s="7">
        <v>2380.2399999999998</v>
      </c>
      <c r="O2928" s="7">
        <f t="shared" si="852"/>
        <v>28191.64</v>
      </c>
      <c r="P2928" s="7">
        <v>25</v>
      </c>
      <c r="Q2928" s="7">
        <v>0</v>
      </c>
      <c r="R2928" s="7">
        <v>0</v>
      </c>
      <c r="S2928" s="7">
        <v>0</v>
      </c>
      <c r="T2928" s="7">
        <v>100</v>
      </c>
      <c r="U2928" s="7">
        <f t="shared" si="853"/>
        <v>17391.002291666664</v>
      </c>
      <c r="V2928" s="7">
        <f t="shared" si="854"/>
        <v>17516.002291666664</v>
      </c>
      <c r="W2928" s="7">
        <f t="shared" si="855"/>
        <v>9767.74</v>
      </c>
      <c r="X2928" s="7">
        <f t="shared" si="856"/>
        <v>17737.5</v>
      </c>
      <c r="Y2928" s="7">
        <f t="shared" si="857"/>
        <v>97716.257708333345</v>
      </c>
      <c r="Z2928" s="7" t="s">
        <v>224</v>
      </c>
      <c r="AA2928" s="7">
        <v>2021</v>
      </c>
      <c r="AB2928" s="7">
        <v>0</v>
      </c>
    </row>
    <row r="2929" spans="1:28" x14ac:dyDescent="0.25">
      <c r="A2929" s="7">
        <v>15</v>
      </c>
      <c r="B2929" s="7" t="s">
        <v>243</v>
      </c>
      <c r="C2929" s="7" t="s">
        <v>102</v>
      </c>
      <c r="D2929" s="7" t="s">
        <v>6</v>
      </c>
      <c r="E2929" s="7" t="s">
        <v>36</v>
      </c>
      <c r="F2929" s="7" t="s">
        <v>100</v>
      </c>
      <c r="G2929" s="7">
        <v>30000</v>
      </c>
      <c r="H2929" s="7">
        <f t="shared" si="846"/>
        <v>27036.880000000001</v>
      </c>
      <c r="I2929" s="7">
        <f t="shared" si="847"/>
        <v>861</v>
      </c>
      <c r="J2929" s="7">
        <f t="shared" si="848"/>
        <v>2130</v>
      </c>
      <c r="K2929" s="7">
        <f t="shared" si="849"/>
        <v>330.00000000000006</v>
      </c>
      <c r="L2929" s="7">
        <f t="shared" si="850"/>
        <v>912</v>
      </c>
      <c r="M2929" s="7">
        <f t="shared" si="851"/>
        <v>2127</v>
      </c>
      <c r="N2929" s="7">
        <v>1190.1199999999999</v>
      </c>
      <c r="O2929" s="7">
        <f t="shared" si="852"/>
        <v>7550.12</v>
      </c>
      <c r="P2929" s="7">
        <v>25</v>
      </c>
      <c r="Q2929" s="7">
        <v>0</v>
      </c>
      <c r="R2929" s="7">
        <v>0</v>
      </c>
      <c r="S2929" s="7">
        <v>0</v>
      </c>
      <c r="T2929" s="7">
        <v>100</v>
      </c>
      <c r="U2929" s="7">
        <f t="shared" si="853"/>
        <v>0</v>
      </c>
      <c r="V2929" s="7">
        <f t="shared" si="854"/>
        <v>125</v>
      </c>
      <c r="W2929" s="7">
        <f t="shared" si="855"/>
        <v>2963.12</v>
      </c>
      <c r="X2929" s="7">
        <f t="shared" si="856"/>
        <v>4257</v>
      </c>
      <c r="Y2929" s="7">
        <f t="shared" si="857"/>
        <v>26911.88</v>
      </c>
      <c r="Z2929" s="7" t="s">
        <v>224</v>
      </c>
      <c r="AA2929" s="7">
        <v>2021</v>
      </c>
      <c r="AB2929" s="7">
        <v>0</v>
      </c>
    </row>
    <row r="2930" spans="1:28" x14ac:dyDescent="0.25">
      <c r="A2930" s="7">
        <v>16</v>
      </c>
      <c r="B2930" s="7" t="s">
        <v>244</v>
      </c>
      <c r="C2930" s="7" t="s">
        <v>102</v>
      </c>
      <c r="D2930" s="8" t="s">
        <v>4</v>
      </c>
      <c r="E2930" s="7" t="s">
        <v>91</v>
      </c>
      <c r="F2930" s="7" t="s">
        <v>84</v>
      </c>
      <c r="G2930" s="7">
        <v>150000</v>
      </c>
      <c r="H2930" s="7">
        <f t="shared" si="846"/>
        <v>141135</v>
      </c>
      <c r="I2930" s="7">
        <f t="shared" si="847"/>
        <v>4305</v>
      </c>
      <c r="J2930" s="7">
        <f t="shared" si="848"/>
        <v>10649.999999999998</v>
      </c>
      <c r="K2930" s="7">
        <f t="shared" si="849"/>
        <v>686.4</v>
      </c>
      <c r="L2930" s="7">
        <f t="shared" si="850"/>
        <v>4560</v>
      </c>
      <c r="M2930" s="7">
        <f t="shared" si="851"/>
        <v>10635</v>
      </c>
      <c r="N2930" s="7">
        <v>0</v>
      </c>
      <c r="O2930" s="7">
        <f t="shared" si="852"/>
        <v>30836.399999999998</v>
      </c>
      <c r="P2930" s="7">
        <v>25</v>
      </c>
      <c r="Q2930" s="7">
        <v>10684.52</v>
      </c>
      <c r="R2930" s="7">
        <v>750.04</v>
      </c>
      <c r="S2930" s="7">
        <v>1270</v>
      </c>
      <c r="T2930" s="7">
        <v>100</v>
      </c>
      <c r="U2930" s="7">
        <f t="shared" si="853"/>
        <v>23866.687291666665</v>
      </c>
      <c r="V2930" s="7">
        <f t="shared" si="854"/>
        <v>36696.247291666667</v>
      </c>
      <c r="W2930" s="7">
        <f t="shared" si="855"/>
        <v>8865</v>
      </c>
      <c r="X2930" s="7">
        <f t="shared" si="856"/>
        <v>21285</v>
      </c>
      <c r="Y2930" s="7">
        <f t="shared" si="857"/>
        <v>104438.75270833334</v>
      </c>
      <c r="Z2930" s="7" t="s">
        <v>224</v>
      </c>
      <c r="AA2930" s="7">
        <v>2021</v>
      </c>
      <c r="AB2930" s="7">
        <v>0</v>
      </c>
    </row>
    <row r="2931" spans="1:28" x14ac:dyDescent="0.25">
      <c r="A2931" s="7">
        <v>17</v>
      </c>
      <c r="B2931" s="7" t="s">
        <v>245</v>
      </c>
      <c r="C2931" s="7" t="s">
        <v>102</v>
      </c>
      <c r="D2931" s="7" t="s">
        <v>22</v>
      </c>
      <c r="E2931" s="7" t="s">
        <v>37</v>
      </c>
      <c r="F2931" s="7" t="s">
        <v>100</v>
      </c>
      <c r="G2931" s="7">
        <v>19000</v>
      </c>
      <c r="H2931" s="7">
        <f t="shared" si="846"/>
        <v>17877.099999999999</v>
      </c>
      <c r="I2931" s="7">
        <f t="shared" si="847"/>
        <v>545.29999999999995</v>
      </c>
      <c r="J2931" s="7">
        <f t="shared" si="848"/>
        <v>1348.9999999999998</v>
      </c>
      <c r="K2931" s="7">
        <f t="shared" si="849"/>
        <v>209.00000000000003</v>
      </c>
      <c r="L2931" s="7">
        <f t="shared" si="850"/>
        <v>577.6</v>
      </c>
      <c r="M2931" s="7">
        <f t="shared" si="851"/>
        <v>1347.1000000000001</v>
      </c>
      <c r="N2931" s="7">
        <v>0</v>
      </c>
      <c r="O2931" s="7">
        <f t="shared" si="852"/>
        <v>4028</v>
      </c>
      <c r="P2931" s="7">
        <v>25</v>
      </c>
      <c r="Q2931" s="7">
        <v>2497.7199999999998</v>
      </c>
      <c r="R2931" s="7">
        <v>0</v>
      </c>
      <c r="S2931" s="7">
        <v>0</v>
      </c>
      <c r="T2931" s="7">
        <v>100</v>
      </c>
      <c r="U2931" s="7">
        <f t="shared" si="853"/>
        <v>0</v>
      </c>
      <c r="V2931" s="7">
        <f t="shared" si="854"/>
        <v>2622.72</v>
      </c>
      <c r="W2931" s="7">
        <f t="shared" si="855"/>
        <v>1122.9000000000001</v>
      </c>
      <c r="X2931" s="7">
        <f t="shared" si="856"/>
        <v>2696.1</v>
      </c>
      <c r="Y2931" s="7">
        <f t="shared" si="857"/>
        <v>15254.380000000001</v>
      </c>
      <c r="Z2931" s="7" t="s">
        <v>224</v>
      </c>
      <c r="AA2931" s="7">
        <v>2021</v>
      </c>
      <c r="AB2931" s="7">
        <v>0</v>
      </c>
    </row>
    <row r="2932" spans="1:28" x14ac:dyDescent="0.25">
      <c r="A2932" s="7">
        <v>18</v>
      </c>
      <c r="B2932" s="7" t="s">
        <v>246</v>
      </c>
      <c r="C2932" s="7" t="s">
        <v>102</v>
      </c>
      <c r="D2932" s="8" t="s">
        <v>14</v>
      </c>
      <c r="E2932" s="7" t="s">
        <v>38</v>
      </c>
      <c r="F2932" s="7" t="s">
        <v>100</v>
      </c>
      <c r="G2932" s="7">
        <v>31000</v>
      </c>
      <c r="H2932" s="7">
        <f t="shared" si="846"/>
        <v>29167.9</v>
      </c>
      <c r="I2932" s="7">
        <f t="shared" si="847"/>
        <v>889.7</v>
      </c>
      <c r="J2932" s="7">
        <f t="shared" si="848"/>
        <v>2201</v>
      </c>
      <c r="K2932" s="7">
        <f t="shared" si="849"/>
        <v>341.00000000000006</v>
      </c>
      <c r="L2932" s="7">
        <f t="shared" si="850"/>
        <v>942.4</v>
      </c>
      <c r="M2932" s="7">
        <f t="shared" si="851"/>
        <v>2197.9</v>
      </c>
      <c r="N2932" s="7">
        <v>0</v>
      </c>
      <c r="O2932" s="7">
        <f t="shared" si="852"/>
        <v>6572</v>
      </c>
      <c r="P2932" s="7">
        <v>25</v>
      </c>
      <c r="Q2932" s="7">
        <v>5492.41</v>
      </c>
      <c r="R2932" s="7">
        <v>0</v>
      </c>
      <c r="S2932" s="7">
        <v>0</v>
      </c>
      <c r="T2932" s="7">
        <v>100</v>
      </c>
      <c r="U2932" s="7">
        <f t="shared" si="853"/>
        <v>0</v>
      </c>
      <c r="V2932" s="7">
        <f t="shared" si="854"/>
        <v>5617.41</v>
      </c>
      <c r="W2932" s="7">
        <f t="shared" si="855"/>
        <v>1832.1</v>
      </c>
      <c r="X2932" s="7">
        <f t="shared" si="856"/>
        <v>4398.8999999999996</v>
      </c>
      <c r="Y2932" s="7">
        <f t="shared" si="857"/>
        <v>23550.489999999998</v>
      </c>
      <c r="Z2932" s="7" t="s">
        <v>224</v>
      </c>
      <c r="AA2932" s="7">
        <v>2021</v>
      </c>
      <c r="AB2932" s="7">
        <v>0</v>
      </c>
    </row>
    <row r="2933" spans="1:28" x14ac:dyDescent="0.25">
      <c r="A2933" s="7">
        <v>19</v>
      </c>
      <c r="B2933" s="7" t="s">
        <v>247</v>
      </c>
      <c r="C2933" s="7" t="s">
        <v>102</v>
      </c>
      <c r="D2933" s="8" t="s">
        <v>14</v>
      </c>
      <c r="E2933" s="8" t="s">
        <v>36</v>
      </c>
      <c r="F2933" s="7" t="s">
        <v>100</v>
      </c>
      <c r="G2933" s="7">
        <v>25000</v>
      </c>
      <c r="H2933" s="7">
        <f t="shared" si="846"/>
        <v>23522.5</v>
      </c>
      <c r="I2933" s="7">
        <f t="shared" si="847"/>
        <v>717.5</v>
      </c>
      <c r="J2933" s="7">
        <f t="shared" si="848"/>
        <v>1774.9999999999998</v>
      </c>
      <c r="K2933" s="7">
        <f t="shared" si="849"/>
        <v>275</v>
      </c>
      <c r="L2933" s="7">
        <f t="shared" si="850"/>
        <v>760</v>
      </c>
      <c r="M2933" s="7">
        <f t="shared" si="851"/>
        <v>1772.5000000000002</v>
      </c>
      <c r="N2933" s="7">
        <v>0</v>
      </c>
      <c r="O2933" s="7">
        <f t="shared" si="852"/>
        <v>5300</v>
      </c>
      <c r="P2933" s="7">
        <v>25</v>
      </c>
      <c r="Q2933" s="7">
        <v>5000</v>
      </c>
      <c r="R2933" s="7">
        <v>0</v>
      </c>
      <c r="S2933" s="7">
        <v>0</v>
      </c>
      <c r="T2933" s="7">
        <v>100</v>
      </c>
      <c r="U2933" s="7">
        <f t="shared" si="853"/>
        <v>0</v>
      </c>
      <c r="V2933" s="7">
        <f t="shared" si="854"/>
        <v>5125</v>
      </c>
      <c r="W2933" s="7">
        <f t="shared" si="855"/>
        <v>1477.5</v>
      </c>
      <c r="X2933" s="7">
        <f t="shared" si="856"/>
        <v>3547.5</v>
      </c>
      <c r="Y2933" s="7">
        <f t="shared" si="857"/>
        <v>18397.5</v>
      </c>
      <c r="Z2933" s="7" t="s">
        <v>224</v>
      </c>
      <c r="AA2933" s="7">
        <v>2021</v>
      </c>
      <c r="AB2933" s="7">
        <v>0</v>
      </c>
    </row>
    <row r="2934" spans="1:28" x14ac:dyDescent="0.25">
      <c r="A2934" s="7">
        <v>20</v>
      </c>
      <c r="B2934" s="7" t="s">
        <v>248</v>
      </c>
      <c r="C2934" s="7" t="s">
        <v>102</v>
      </c>
      <c r="D2934" s="7" t="s">
        <v>10</v>
      </c>
      <c r="E2934" s="7" t="s">
        <v>39</v>
      </c>
      <c r="F2934" s="7" t="s">
        <v>84</v>
      </c>
      <c r="G2934" s="7">
        <v>65000</v>
      </c>
      <c r="H2934" s="7">
        <f t="shared" si="846"/>
        <v>61158.5</v>
      </c>
      <c r="I2934" s="7">
        <f t="shared" si="847"/>
        <v>1865.5</v>
      </c>
      <c r="J2934" s="7">
        <f t="shared" si="848"/>
        <v>4615</v>
      </c>
      <c r="K2934" s="7">
        <f t="shared" si="849"/>
        <v>686.4</v>
      </c>
      <c r="L2934" s="7">
        <f t="shared" si="850"/>
        <v>1976</v>
      </c>
      <c r="M2934" s="7">
        <f t="shared" si="851"/>
        <v>4608.5</v>
      </c>
      <c r="N2934" s="7">
        <v>0</v>
      </c>
      <c r="O2934" s="7">
        <f t="shared" si="852"/>
        <v>13751.4</v>
      </c>
      <c r="P2934" s="7">
        <v>25</v>
      </c>
      <c r="Q2934" s="7">
        <v>6000</v>
      </c>
      <c r="R2934" s="7">
        <v>750.04</v>
      </c>
      <c r="S2934" s="7">
        <v>0</v>
      </c>
      <c r="T2934" s="7">
        <v>100</v>
      </c>
      <c r="U2934" s="7">
        <f t="shared" si="853"/>
        <v>4427.5498333333335</v>
      </c>
      <c r="V2934" s="7">
        <f t="shared" si="854"/>
        <v>11302.589833333333</v>
      </c>
      <c r="W2934" s="7">
        <f t="shared" si="855"/>
        <v>3841.5</v>
      </c>
      <c r="X2934" s="7">
        <f t="shared" si="856"/>
        <v>9223.5</v>
      </c>
      <c r="Y2934" s="7">
        <f t="shared" si="857"/>
        <v>49855.910166666668</v>
      </c>
      <c r="Z2934" s="7" t="s">
        <v>224</v>
      </c>
      <c r="AA2934" s="7">
        <v>2021</v>
      </c>
      <c r="AB2934" s="7">
        <v>0</v>
      </c>
    </row>
    <row r="2935" spans="1:28" x14ac:dyDescent="0.25">
      <c r="A2935" s="7">
        <v>21</v>
      </c>
      <c r="B2935" s="7" t="s">
        <v>249</v>
      </c>
      <c r="C2935" s="7" t="s">
        <v>103</v>
      </c>
      <c r="D2935" s="7" t="s">
        <v>10</v>
      </c>
      <c r="E2935" s="7" t="s">
        <v>40</v>
      </c>
      <c r="F2935" s="7" t="s">
        <v>85</v>
      </c>
      <c r="G2935" s="7">
        <v>45000</v>
      </c>
      <c r="H2935" s="7">
        <f t="shared" si="846"/>
        <v>41150.379999999997</v>
      </c>
      <c r="I2935" s="7">
        <f t="shared" si="847"/>
        <v>1291.5</v>
      </c>
      <c r="J2935" s="7">
        <f t="shared" si="848"/>
        <v>3194.9999999999995</v>
      </c>
      <c r="K2935" s="7">
        <f t="shared" si="849"/>
        <v>495.00000000000006</v>
      </c>
      <c r="L2935" s="7">
        <f t="shared" si="850"/>
        <v>1368</v>
      </c>
      <c r="M2935" s="7">
        <f t="shared" si="851"/>
        <v>3190.5</v>
      </c>
      <c r="N2935" s="7">
        <v>1190.1199999999999</v>
      </c>
      <c r="O2935" s="7">
        <f t="shared" si="852"/>
        <v>10730.119999999999</v>
      </c>
      <c r="P2935" s="7">
        <v>25</v>
      </c>
      <c r="Q2935" s="7">
        <v>500</v>
      </c>
      <c r="R2935" s="7">
        <v>1050.05</v>
      </c>
      <c r="S2935" s="7">
        <v>0</v>
      </c>
      <c r="T2935" s="7">
        <v>0</v>
      </c>
      <c r="U2935" s="7">
        <f t="shared" si="853"/>
        <v>969.8068749999992</v>
      </c>
      <c r="V2935" s="7">
        <f t="shared" si="854"/>
        <v>2544.856874999999</v>
      </c>
      <c r="W2935" s="7">
        <f t="shared" si="855"/>
        <v>3849.62</v>
      </c>
      <c r="X2935" s="7">
        <f t="shared" si="856"/>
        <v>6385.5</v>
      </c>
      <c r="Y2935" s="7">
        <f t="shared" si="857"/>
        <v>38605.523125</v>
      </c>
      <c r="Z2935" s="7" t="s">
        <v>224</v>
      </c>
      <c r="AA2935" s="7">
        <v>2021</v>
      </c>
      <c r="AB2935" s="7">
        <v>0</v>
      </c>
    </row>
    <row r="2936" spans="1:28" x14ac:dyDescent="0.25">
      <c r="A2936" s="7">
        <v>22</v>
      </c>
      <c r="B2936" s="7" t="s">
        <v>250</v>
      </c>
      <c r="C2936" s="7" t="s">
        <v>103</v>
      </c>
      <c r="D2936" s="7" t="s">
        <v>22</v>
      </c>
      <c r="E2936" s="7" t="s">
        <v>41</v>
      </c>
      <c r="F2936" s="7" t="s">
        <v>100</v>
      </c>
      <c r="G2936" s="7">
        <v>24800</v>
      </c>
      <c r="H2936" s="7">
        <f t="shared" si="846"/>
        <v>23334.32</v>
      </c>
      <c r="I2936" s="7">
        <f t="shared" si="847"/>
        <v>711.76</v>
      </c>
      <c r="J2936" s="7">
        <f t="shared" si="848"/>
        <v>1760.8</v>
      </c>
      <c r="K2936" s="7">
        <f t="shared" si="849"/>
        <v>272.8</v>
      </c>
      <c r="L2936" s="7">
        <f t="shared" si="850"/>
        <v>753.92</v>
      </c>
      <c r="M2936" s="7">
        <f t="shared" si="851"/>
        <v>1758.3200000000002</v>
      </c>
      <c r="N2936" s="7">
        <v>0</v>
      </c>
      <c r="O2936" s="7">
        <f t="shared" si="852"/>
        <v>5257.6</v>
      </c>
      <c r="P2936" s="7">
        <v>25</v>
      </c>
      <c r="Q2936" s="7">
        <v>2456.5700000000002</v>
      </c>
      <c r="R2936" s="7">
        <v>0</v>
      </c>
      <c r="S2936" s="7">
        <v>0</v>
      </c>
      <c r="T2936" s="7">
        <v>100</v>
      </c>
      <c r="U2936" s="7">
        <f t="shared" si="853"/>
        <v>0</v>
      </c>
      <c r="V2936" s="7">
        <f t="shared" si="854"/>
        <v>2581.5700000000002</v>
      </c>
      <c r="W2936" s="7">
        <f t="shared" si="855"/>
        <v>1465.6799999999998</v>
      </c>
      <c r="X2936" s="7">
        <f t="shared" si="856"/>
        <v>3519.12</v>
      </c>
      <c r="Y2936" s="7">
        <f t="shared" si="857"/>
        <v>20752.75</v>
      </c>
      <c r="Z2936" s="7" t="s">
        <v>224</v>
      </c>
      <c r="AA2936" s="7">
        <v>2021</v>
      </c>
      <c r="AB2936" s="7">
        <v>0</v>
      </c>
    </row>
    <row r="2937" spans="1:28" x14ac:dyDescent="0.25">
      <c r="A2937" s="7">
        <v>23</v>
      </c>
      <c r="B2937" s="7" t="s">
        <v>251</v>
      </c>
      <c r="C2937" s="7" t="s">
        <v>102</v>
      </c>
      <c r="D2937" s="7" t="s">
        <v>15</v>
      </c>
      <c r="E2937" s="7" t="s">
        <v>92</v>
      </c>
      <c r="F2937" s="7" t="s">
        <v>99</v>
      </c>
      <c r="G2937" s="7">
        <v>55000</v>
      </c>
      <c r="H2937" s="7">
        <f t="shared" si="846"/>
        <v>48179.14</v>
      </c>
      <c r="I2937" s="7">
        <f t="shared" si="847"/>
        <v>1578.5</v>
      </c>
      <c r="J2937" s="7">
        <f t="shared" si="848"/>
        <v>3904.9999999999995</v>
      </c>
      <c r="K2937" s="7">
        <f t="shared" si="849"/>
        <v>605.00000000000011</v>
      </c>
      <c r="L2937" s="7">
        <f t="shared" si="850"/>
        <v>1672</v>
      </c>
      <c r="M2937" s="7">
        <f t="shared" si="851"/>
        <v>3899.5000000000005</v>
      </c>
      <c r="N2937" s="7">
        <v>3570.36</v>
      </c>
      <c r="O2937" s="7">
        <f t="shared" si="852"/>
        <v>15230.36</v>
      </c>
      <c r="P2937" s="7">
        <v>25</v>
      </c>
      <c r="Q2937" s="7">
        <v>0</v>
      </c>
      <c r="R2937" s="7">
        <v>0</v>
      </c>
      <c r="S2937" s="7">
        <v>0</v>
      </c>
      <c r="T2937" s="7">
        <v>100</v>
      </c>
      <c r="U2937" s="7">
        <f t="shared" si="853"/>
        <v>2024.1208749999989</v>
      </c>
      <c r="V2937" s="7">
        <f t="shared" si="854"/>
        <v>2149.1208749999987</v>
      </c>
      <c r="W2937" s="7">
        <f t="shared" si="855"/>
        <v>6820.8600000000006</v>
      </c>
      <c r="X2937" s="7">
        <f t="shared" si="856"/>
        <v>7804.5</v>
      </c>
      <c r="Y2937" s="7">
        <f t="shared" si="857"/>
        <v>46030.019124999999</v>
      </c>
      <c r="Z2937" s="7" t="s">
        <v>224</v>
      </c>
      <c r="AA2937" s="7">
        <v>2021</v>
      </c>
      <c r="AB2937" s="7">
        <v>0</v>
      </c>
    </row>
    <row r="2938" spans="1:28" x14ac:dyDescent="0.25">
      <c r="A2938" s="7">
        <v>24</v>
      </c>
      <c r="B2938" s="7" t="s">
        <v>252</v>
      </c>
      <c r="C2938" s="7" t="s">
        <v>102</v>
      </c>
      <c r="D2938" s="8" t="s">
        <v>94</v>
      </c>
      <c r="E2938" s="7" t="s">
        <v>36</v>
      </c>
      <c r="F2938" s="7" t="s">
        <v>100</v>
      </c>
      <c r="G2938" s="7">
        <v>30000</v>
      </c>
      <c r="H2938" s="7">
        <f t="shared" si="846"/>
        <v>28227</v>
      </c>
      <c r="I2938" s="7">
        <f t="shared" si="847"/>
        <v>861</v>
      </c>
      <c r="J2938" s="7">
        <f t="shared" si="848"/>
        <v>2130</v>
      </c>
      <c r="K2938" s="7">
        <f t="shared" si="849"/>
        <v>330.00000000000006</v>
      </c>
      <c r="L2938" s="7">
        <f t="shared" si="850"/>
        <v>912</v>
      </c>
      <c r="M2938" s="7">
        <f t="shared" si="851"/>
        <v>2127</v>
      </c>
      <c r="N2938" s="7">
        <v>0</v>
      </c>
      <c r="O2938" s="7">
        <f t="shared" si="852"/>
        <v>6360</v>
      </c>
      <c r="P2938" s="7">
        <v>25</v>
      </c>
      <c r="Q2938" s="7">
        <v>0</v>
      </c>
      <c r="R2938" s="7">
        <v>0</v>
      </c>
      <c r="S2938" s="7">
        <v>0</v>
      </c>
      <c r="T2938" s="7">
        <v>100</v>
      </c>
      <c r="U2938" s="7">
        <f t="shared" si="853"/>
        <v>0</v>
      </c>
      <c r="V2938" s="7">
        <f t="shared" si="854"/>
        <v>125</v>
      </c>
      <c r="W2938" s="7">
        <f t="shared" si="855"/>
        <v>1773</v>
      </c>
      <c r="X2938" s="7">
        <f t="shared" si="856"/>
        <v>4257</v>
      </c>
      <c r="Y2938" s="7">
        <f t="shared" si="857"/>
        <v>28102</v>
      </c>
      <c r="Z2938" s="7" t="s">
        <v>224</v>
      </c>
      <c r="AA2938" s="7">
        <v>2021</v>
      </c>
      <c r="AB2938" s="7">
        <v>0</v>
      </c>
    </row>
    <row r="2939" spans="1:28" x14ac:dyDescent="0.25">
      <c r="A2939" s="7">
        <v>25</v>
      </c>
      <c r="B2939" s="7" t="s">
        <v>253</v>
      </c>
      <c r="C2939" s="7" t="s">
        <v>102</v>
      </c>
      <c r="D2939" s="7" t="s">
        <v>6</v>
      </c>
      <c r="E2939" s="7" t="s">
        <v>42</v>
      </c>
      <c r="F2939" s="7" t="s">
        <v>100</v>
      </c>
      <c r="G2939" s="7">
        <v>30000</v>
      </c>
      <c r="H2939" s="7">
        <f t="shared" si="846"/>
        <v>28227</v>
      </c>
      <c r="I2939" s="7">
        <f t="shared" si="847"/>
        <v>861</v>
      </c>
      <c r="J2939" s="7">
        <f t="shared" si="848"/>
        <v>2130</v>
      </c>
      <c r="K2939" s="7">
        <f t="shared" si="849"/>
        <v>330.00000000000006</v>
      </c>
      <c r="L2939" s="7">
        <f t="shared" si="850"/>
        <v>912</v>
      </c>
      <c r="M2939" s="7">
        <f t="shared" si="851"/>
        <v>2127</v>
      </c>
      <c r="N2939" s="7">
        <v>0</v>
      </c>
      <c r="O2939" s="7">
        <f t="shared" si="852"/>
        <v>6360</v>
      </c>
      <c r="P2939" s="7">
        <v>25</v>
      </c>
      <c r="Q2939" s="7">
        <v>0</v>
      </c>
      <c r="R2939" s="7">
        <v>0</v>
      </c>
      <c r="S2939" s="7">
        <v>0</v>
      </c>
      <c r="T2939" s="7">
        <v>100</v>
      </c>
      <c r="U2939" s="7">
        <f t="shared" si="853"/>
        <v>0</v>
      </c>
      <c r="V2939" s="7">
        <f t="shared" si="854"/>
        <v>125</v>
      </c>
      <c r="W2939" s="7">
        <f t="shared" si="855"/>
        <v>1773</v>
      </c>
      <c r="X2939" s="7">
        <f t="shared" si="856"/>
        <v>4257</v>
      </c>
      <c r="Y2939" s="7">
        <f t="shared" si="857"/>
        <v>28102</v>
      </c>
      <c r="Z2939" s="7" t="s">
        <v>224</v>
      </c>
      <c r="AA2939" s="7">
        <v>2021</v>
      </c>
      <c r="AB2939" s="7">
        <v>0</v>
      </c>
    </row>
    <row r="2940" spans="1:28" x14ac:dyDescent="0.25">
      <c r="A2940" s="7">
        <v>26</v>
      </c>
      <c r="B2940" s="7" t="s">
        <v>254</v>
      </c>
      <c r="C2940" s="7" t="s">
        <v>102</v>
      </c>
      <c r="D2940" s="7" t="s">
        <v>10</v>
      </c>
      <c r="E2940" s="7" t="s">
        <v>43</v>
      </c>
      <c r="F2940" s="7" t="s">
        <v>84</v>
      </c>
      <c r="G2940" s="7">
        <v>50000</v>
      </c>
      <c r="H2940" s="7">
        <f t="shared" si="846"/>
        <v>45854.879999999997</v>
      </c>
      <c r="I2940" s="7">
        <f t="shared" si="847"/>
        <v>1435</v>
      </c>
      <c r="J2940" s="7">
        <f t="shared" si="848"/>
        <v>3549.9999999999995</v>
      </c>
      <c r="K2940" s="7">
        <f t="shared" si="849"/>
        <v>550</v>
      </c>
      <c r="L2940" s="7">
        <f t="shared" si="850"/>
        <v>1520</v>
      </c>
      <c r="M2940" s="7">
        <f t="shared" si="851"/>
        <v>3545.0000000000005</v>
      </c>
      <c r="N2940" s="7">
        <v>1190.1199999999999</v>
      </c>
      <c r="O2940" s="7">
        <f t="shared" si="852"/>
        <v>11790.119999999999</v>
      </c>
      <c r="P2940" s="7">
        <v>25</v>
      </c>
      <c r="Q2940" s="7">
        <v>5000</v>
      </c>
      <c r="R2940" s="7">
        <v>350.02</v>
      </c>
      <c r="S2940" s="7">
        <v>0</v>
      </c>
      <c r="T2940" s="7">
        <v>100</v>
      </c>
      <c r="U2940" s="7">
        <f t="shared" si="853"/>
        <v>1675.4818749999993</v>
      </c>
      <c r="V2940" s="7">
        <f t="shared" si="854"/>
        <v>7150.5018749999999</v>
      </c>
      <c r="W2940" s="7">
        <f t="shared" si="855"/>
        <v>4145.12</v>
      </c>
      <c r="X2940" s="7">
        <f t="shared" si="856"/>
        <v>7095</v>
      </c>
      <c r="Y2940" s="7">
        <f t="shared" si="857"/>
        <v>38704.378125000003</v>
      </c>
      <c r="Z2940" s="7" t="s">
        <v>224</v>
      </c>
      <c r="AA2940" s="7">
        <v>2021</v>
      </c>
      <c r="AB2940" s="7">
        <v>0</v>
      </c>
    </row>
    <row r="2941" spans="1:28" x14ac:dyDescent="0.25">
      <c r="A2941" s="7">
        <v>27</v>
      </c>
      <c r="B2941" s="7" t="s">
        <v>255</v>
      </c>
      <c r="C2941" s="7" t="s">
        <v>102</v>
      </c>
      <c r="D2941" s="7" t="s">
        <v>10</v>
      </c>
      <c r="E2941" s="7" t="s">
        <v>44</v>
      </c>
      <c r="F2941" s="7" t="s">
        <v>84</v>
      </c>
      <c r="G2941" s="7">
        <v>45000</v>
      </c>
      <c r="H2941" s="7">
        <f t="shared" si="846"/>
        <v>42340.5</v>
      </c>
      <c r="I2941" s="7">
        <f t="shared" si="847"/>
        <v>1291.5</v>
      </c>
      <c r="J2941" s="7">
        <f t="shared" si="848"/>
        <v>3194.9999999999995</v>
      </c>
      <c r="K2941" s="7">
        <f t="shared" si="849"/>
        <v>495.00000000000006</v>
      </c>
      <c r="L2941" s="7">
        <f t="shared" si="850"/>
        <v>1368</v>
      </c>
      <c r="M2941" s="7">
        <f t="shared" si="851"/>
        <v>3190.5</v>
      </c>
      <c r="N2941" s="7">
        <v>0</v>
      </c>
      <c r="O2941" s="7">
        <f t="shared" si="852"/>
        <v>9540</v>
      </c>
      <c r="P2941" s="7">
        <v>25</v>
      </c>
      <c r="Q2941" s="7">
        <v>0</v>
      </c>
      <c r="R2941" s="7">
        <v>900.05</v>
      </c>
      <c r="S2941" s="7">
        <v>0</v>
      </c>
      <c r="T2941" s="7">
        <v>100</v>
      </c>
      <c r="U2941" s="7">
        <f t="shared" si="853"/>
        <v>1148.3248749999998</v>
      </c>
      <c r="V2941" s="7">
        <f t="shared" si="854"/>
        <v>2173.3748749999995</v>
      </c>
      <c r="W2941" s="7">
        <f t="shared" si="855"/>
        <v>2659.5</v>
      </c>
      <c r="X2941" s="7">
        <f t="shared" si="856"/>
        <v>6385.5</v>
      </c>
      <c r="Y2941" s="7">
        <f t="shared" si="857"/>
        <v>40167.125124999999</v>
      </c>
      <c r="Z2941" s="7" t="s">
        <v>224</v>
      </c>
      <c r="AA2941" s="7">
        <v>2021</v>
      </c>
      <c r="AB2941" s="7">
        <v>0</v>
      </c>
    </row>
    <row r="2942" spans="1:28" x14ac:dyDescent="0.25">
      <c r="A2942" s="7">
        <v>28</v>
      </c>
      <c r="B2942" s="7" t="s">
        <v>256</v>
      </c>
      <c r="C2942" s="7" t="s">
        <v>102</v>
      </c>
      <c r="D2942" s="7" t="s">
        <v>16</v>
      </c>
      <c r="E2942" s="7" t="s">
        <v>45</v>
      </c>
      <c r="F2942" s="7" t="s">
        <v>84</v>
      </c>
      <c r="G2942" s="7">
        <v>44000</v>
      </c>
      <c r="H2942" s="7">
        <f t="shared" si="846"/>
        <v>40209.480000000003</v>
      </c>
      <c r="I2942" s="7">
        <f t="shared" si="847"/>
        <v>1262.8</v>
      </c>
      <c r="J2942" s="7">
        <f t="shared" si="848"/>
        <v>3123.9999999999995</v>
      </c>
      <c r="K2942" s="7">
        <f t="shared" si="849"/>
        <v>484.00000000000006</v>
      </c>
      <c r="L2942" s="7">
        <f t="shared" si="850"/>
        <v>1337.6</v>
      </c>
      <c r="M2942" s="7">
        <f t="shared" si="851"/>
        <v>3119.6000000000004</v>
      </c>
      <c r="N2942" s="7">
        <v>1190.1199999999999</v>
      </c>
      <c r="O2942" s="7">
        <f t="shared" si="852"/>
        <v>10518.119999999999</v>
      </c>
      <c r="P2942" s="7">
        <v>25</v>
      </c>
      <c r="Q2942" s="7">
        <v>0</v>
      </c>
      <c r="R2942" s="7">
        <v>250.01</v>
      </c>
      <c r="S2942" s="7">
        <v>0</v>
      </c>
      <c r="T2942" s="7">
        <v>100</v>
      </c>
      <c r="U2942" s="7">
        <f t="shared" si="853"/>
        <v>828.671875</v>
      </c>
      <c r="V2942" s="7">
        <f t="shared" si="854"/>
        <v>1203.681875</v>
      </c>
      <c r="W2942" s="7">
        <f t="shared" si="855"/>
        <v>3790.5199999999995</v>
      </c>
      <c r="X2942" s="7">
        <f t="shared" si="856"/>
        <v>6243.6</v>
      </c>
      <c r="Y2942" s="7">
        <f t="shared" si="857"/>
        <v>39005.798125000001</v>
      </c>
      <c r="Z2942" s="7" t="s">
        <v>224</v>
      </c>
      <c r="AA2942" s="7">
        <v>2021</v>
      </c>
      <c r="AB2942" s="7">
        <v>0</v>
      </c>
    </row>
    <row r="2943" spans="1:28" x14ac:dyDescent="0.25">
      <c r="A2943" s="7">
        <v>29</v>
      </c>
      <c r="B2943" s="7" t="s">
        <v>257</v>
      </c>
      <c r="C2943" s="7" t="s">
        <v>102</v>
      </c>
      <c r="D2943" s="7" t="s">
        <v>22</v>
      </c>
      <c r="E2943" s="7" t="s">
        <v>37</v>
      </c>
      <c r="F2943" s="7" t="s">
        <v>100</v>
      </c>
      <c r="G2943" s="7">
        <v>19000</v>
      </c>
      <c r="H2943" s="7">
        <f t="shared" si="846"/>
        <v>17877.099999999999</v>
      </c>
      <c r="I2943" s="7">
        <f t="shared" si="847"/>
        <v>545.29999999999995</v>
      </c>
      <c r="J2943" s="7">
        <f t="shared" si="848"/>
        <v>1348.9999999999998</v>
      </c>
      <c r="K2943" s="7">
        <f t="shared" si="849"/>
        <v>209.00000000000003</v>
      </c>
      <c r="L2943" s="7">
        <f t="shared" si="850"/>
        <v>577.6</v>
      </c>
      <c r="M2943" s="7">
        <f t="shared" si="851"/>
        <v>1347.1000000000001</v>
      </c>
      <c r="N2943" s="7">
        <v>0</v>
      </c>
      <c r="O2943" s="7">
        <f t="shared" si="852"/>
        <v>4028</v>
      </c>
      <c r="P2943" s="7">
        <v>25</v>
      </c>
      <c r="Q2943" s="7">
        <v>500</v>
      </c>
      <c r="R2943" s="7">
        <v>0</v>
      </c>
      <c r="S2943" s="7">
        <v>0</v>
      </c>
      <c r="T2943" s="7">
        <v>100</v>
      </c>
      <c r="U2943" s="7">
        <f t="shared" si="853"/>
        <v>0</v>
      </c>
      <c r="V2943" s="7">
        <f t="shared" si="854"/>
        <v>625</v>
      </c>
      <c r="W2943" s="7">
        <f t="shared" si="855"/>
        <v>1122.9000000000001</v>
      </c>
      <c r="X2943" s="7">
        <f t="shared" si="856"/>
        <v>2696.1</v>
      </c>
      <c r="Y2943" s="7">
        <f t="shared" si="857"/>
        <v>17252.099999999999</v>
      </c>
      <c r="Z2943" s="7" t="s">
        <v>224</v>
      </c>
      <c r="AA2943" s="7">
        <v>2021</v>
      </c>
      <c r="AB2943" s="7">
        <v>0</v>
      </c>
    </row>
    <row r="2944" spans="1:28" x14ac:dyDescent="0.25">
      <c r="A2944" s="7">
        <v>30</v>
      </c>
      <c r="B2944" s="7" t="s">
        <v>258</v>
      </c>
      <c r="C2944" s="7" t="s">
        <v>102</v>
      </c>
      <c r="D2944" s="7" t="s">
        <v>16</v>
      </c>
      <c r="E2944" s="7" t="s">
        <v>31</v>
      </c>
      <c r="F2944" s="7" t="s">
        <v>99</v>
      </c>
      <c r="G2944" s="7">
        <v>90000</v>
      </c>
      <c r="H2944" s="7">
        <f t="shared" si="846"/>
        <v>84681</v>
      </c>
      <c r="I2944" s="7">
        <f t="shared" si="847"/>
        <v>2583</v>
      </c>
      <c r="J2944" s="7">
        <f t="shared" si="848"/>
        <v>6389.9999999999991</v>
      </c>
      <c r="K2944" s="7">
        <f t="shared" si="849"/>
        <v>686.4</v>
      </c>
      <c r="L2944" s="7">
        <f t="shared" si="850"/>
        <v>2736</v>
      </c>
      <c r="M2944" s="7">
        <f t="shared" si="851"/>
        <v>6381</v>
      </c>
      <c r="N2944" s="7">
        <v>0</v>
      </c>
      <c r="O2944" s="7">
        <f t="shared" si="852"/>
        <v>18776.400000000001</v>
      </c>
      <c r="P2944" s="7">
        <v>25</v>
      </c>
      <c r="Q2944" s="7">
        <v>0</v>
      </c>
      <c r="R2944" s="7">
        <v>0</v>
      </c>
      <c r="S2944" s="7">
        <v>0</v>
      </c>
      <c r="T2944" s="7">
        <v>0</v>
      </c>
      <c r="U2944" s="7">
        <f t="shared" si="853"/>
        <v>9753.1872916666671</v>
      </c>
      <c r="V2944" s="7">
        <f t="shared" si="854"/>
        <v>9778.1872916666671</v>
      </c>
      <c r="W2944" s="7">
        <f t="shared" si="855"/>
        <v>5319</v>
      </c>
      <c r="X2944" s="7">
        <f t="shared" si="856"/>
        <v>12771</v>
      </c>
      <c r="Y2944" s="7">
        <f t="shared" si="857"/>
        <v>74902.812708333338</v>
      </c>
      <c r="Z2944" s="7" t="s">
        <v>224</v>
      </c>
      <c r="AA2944" s="7">
        <v>2021</v>
      </c>
      <c r="AB2944" s="7">
        <v>0</v>
      </c>
    </row>
    <row r="2945" spans="1:28" x14ac:dyDescent="0.25">
      <c r="A2945" s="7">
        <v>31</v>
      </c>
      <c r="B2945" s="7" t="s">
        <v>259</v>
      </c>
      <c r="C2945" s="7" t="s">
        <v>102</v>
      </c>
      <c r="D2945" s="8" t="s">
        <v>10</v>
      </c>
      <c r="E2945" s="7" t="s">
        <v>46</v>
      </c>
      <c r="F2945" s="7" t="s">
        <v>84</v>
      </c>
      <c r="G2945" s="7">
        <v>45000</v>
      </c>
      <c r="H2945" s="7">
        <f t="shared" si="846"/>
        <v>39960.26</v>
      </c>
      <c r="I2945" s="7">
        <f t="shared" si="847"/>
        <v>1291.5</v>
      </c>
      <c r="J2945" s="7">
        <f t="shared" si="848"/>
        <v>3194.9999999999995</v>
      </c>
      <c r="K2945" s="7">
        <f t="shared" si="849"/>
        <v>495.00000000000006</v>
      </c>
      <c r="L2945" s="7">
        <f t="shared" si="850"/>
        <v>1368</v>
      </c>
      <c r="M2945" s="7">
        <f t="shared" si="851"/>
        <v>3190.5</v>
      </c>
      <c r="N2945" s="7">
        <v>2380.2399999999998</v>
      </c>
      <c r="O2945" s="7">
        <f t="shared" si="852"/>
        <v>11920.24</v>
      </c>
      <c r="P2945" s="7">
        <v>25</v>
      </c>
      <c r="Q2945" s="7">
        <v>5742.03</v>
      </c>
      <c r="R2945" s="7">
        <v>1050.05</v>
      </c>
      <c r="S2945" s="7">
        <v>0</v>
      </c>
      <c r="T2945" s="7">
        <v>100</v>
      </c>
      <c r="U2945" s="7">
        <f t="shared" si="853"/>
        <v>791.28887499999973</v>
      </c>
      <c r="V2945" s="7">
        <f t="shared" si="854"/>
        <v>7708.3688750000001</v>
      </c>
      <c r="W2945" s="7">
        <f t="shared" si="855"/>
        <v>5039.74</v>
      </c>
      <c r="X2945" s="7">
        <f t="shared" si="856"/>
        <v>6385.5</v>
      </c>
      <c r="Y2945" s="7">
        <f t="shared" si="857"/>
        <v>32251.891125000002</v>
      </c>
      <c r="Z2945" s="7" t="s">
        <v>224</v>
      </c>
      <c r="AA2945" s="7">
        <v>2021</v>
      </c>
      <c r="AB2945" s="7">
        <v>0</v>
      </c>
    </row>
    <row r="2946" spans="1:28" x14ac:dyDescent="0.25">
      <c r="A2946" s="7">
        <v>32</v>
      </c>
      <c r="B2946" s="7" t="s">
        <v>260</v>
      </c>
      <c r="C2946" s="7" t="s">
        <v>102</v>
      </c>
      <c r="D2946" s="8" t="s">
        <v>6</v>
      </c>
      <c r="E2946" s="8" t="s">
        <v>36</v>
      </c>
      <c r="F2946" s="7" t="s">
        <v>100</v>
      </c>
      <c r="G2946" s="7">
        <v>26000</v>
      </c>
      <c r="H2946" s="7">
        <f t="shared" si="846"/>
        <v>24463.4</v>
      </c>
      <c r="I2946" s="7">
        <f t="shared" si="847"/>
        <v>746.2</v>
      </c>
      <c r="J2946" s="7">
        <f t="shared" si="848"/>
        <v>1845.9999999999998</v>
      </c>
      <c r="K2946" s="7">
        <f t="shared" si="849"/>
        <v>286.00000000000006</v>
      </c>
      <c r="L2946" s="7">
        <f t="shared" si="850"/>
        <v>790.4</v>
      </c>
      <c r="M2946" s="7">
        <f t="shared" si="851"/>
        <v>1843.4</v>
      </c>
      <c r="N2946" s="7">
        <v>0</v>
      </c>
      <c r="O2946" s="7">
        <f t="shared" si="852"/>
        <v>5512</v>
      </c>
      <c r="P2946" s="7">
        <v>25</v>
      </c>
      <c r="Q2946" s="7">
        <v>0</v>
      </c>
      <c r="R2946" s="7">
        <v>0</v>
      </c>
      <c r="S2946" s="7">
        <v>0</v>
      </c>
      <c r="T2946" s="7">
        <v>0</v>
      </c>
      <c r="U2946" s="7">
        <f t="shared" si="853"/>
        <v>0</v>
      </c>
      <c r="V2946" s="7">
        <f t="shared" si="854"/>
        <v>25</v>
      </c>
      <c r="W2946" s="7">
        <f t="shared" si="855"/>
        <v>1536.6</v>
      </c>
      <c r="X2946" s="7">
        <f t="shared" si="856"/>
        <v>3689.3999999999996</v>
      </c>
      <c r="Y2946" s="7">
        <f t="shared" si="857"/>
        <v>24438.400000000001</v>
      </c>
      <c r="Z2946" s="7" t="s">
        <v>224</v>
      </c>
      <c r="AA2946" s="7">
        <v>2021</v>
      </c>
      <c r="AB2946" s="7">
        <v>0</v>
      </c>
    </row>
    <row r="2947" spans="1:28" x14ac:dyDescent="0.25">
      <c r="A2947" s="7">
        <v>33</v>
      </c>
      <c r="B2947" s="7" t="s">
        <v>261</v>
      </c>
      <c r="C2947" s="7" t="s">
        <v>102</v>
      </c>
      <c r="D2947" s="7" t="s">
        <v>7</v>
      </c>
      <c r="E2947" s="7" t="s">
        <v>47</v>
      </c>
      <c r="F2947" s="7" t="s">
        <v>99</v>
      </c>
      <c r="G2947" s="7">
        <v>145000</v>
      </c>
      <c r="H2947" s="7">
        <f t="shared" si="846"/>
        <v>136430.5</v>
      </c>
      <c r="I2947" s="7">
        <f t="shared" si="847"/>
        <v>4161.5</v>
      </c>
      <c r="J2947" s="7">
        <f t="shared" si="848"/>
        <v>10294.999999999998</v>
      </c>
      <c r="K2947" s="7">
        <f t="shared" si="849"/>
        <v>686.4</v>
      </c>
      <c r="L2947" s="7">
        <f t="shared" si="850"/>
        <v>4408</v>
      </c>
      <c r="M2947" s="7">
        <f t="shared" si="851"/>
        <v>10280.5</v>
      </c>
      <c r="N2947" s="7">
        <v>0</v>
      </c>
      <c r="O2947" s="7">
        <f t="shared" si="852"/>
        <v>29831.399999999998</v>
      </c>
      <c r="P2947" s="7">
        <v>25</v>
      </c>
      <c r="Q2947" s="7">
        <v>0</v>
      </c>
      <c r="R2947" s="7">
        <v>0</v>
      </c>
      <c r="S2947" s="7">
        <v>0</v>
      </c>
      <c r="T2947" s="7">
        <v>100</v>
      </c>
      <c r="U2947" s="7">
        <f t="shared" si="853"/>
        <v>22690.562291666665</v>
      </c>
      <c r="V2947" s="7">
        <f t="shared" si="854"/>
        <v>22815.562291666665</v>
      </c>
      <c r="W2947" s="7">
        <f t="shared" si="855"/>
        <v>8569.5</v>
      </c>
      <c r="X2947" s="7">
        <f t="shared" si="856"/>
        <v>20575.5</v>
      </c>
      <c r="Y2947" s="7">
        <f t="shared" si="857"/>
        <v>113614.93770833334</v>
      </c>
      <c r="Z2947" s="7" t="s">
        <v>224</v>
      </c>
      <c r="AA2947" s="7">
        <v>2021</v>
      </c>
      <c r="AB2947" s="7">
        <v>0</v>
      </c>
    </row>
    <row r="2948" spans="1:28" x14ac:dyDescent="0.25">
      <c r="A2948" s="7">
        <v>34</v>
      </c>
      <c r="B2948" s="7" t="s">
        <v>262</v>
      </c>
      <c r="C2948" s="7" t="s">
        <v>102</v>
      </c>
      <c r="D2948" s="8" t="s">
        <v>4</v>
      </c>
      <c r="E2948" s="7" t="s">
        <v>93</v>
      </c>
      <c r="F2948" s="7" t="s">
        <v>84</v>
      </c>
      <c r="G2948" s="7">
        <v>31500</v>
      </c>
      <c r="H2948" s="7">
        <f t="shared" si="846"/>
        <v>28448.23</v>
      </c>
      <c r="I2948" s="7">
        <f t="shared" si="847"/>
        <v>904.05</v>
      </c>
      <c r="J2948" s="7">
        <f t="shared" si="848"/>
        <v>2236.5</v>
      </c>
      <c r="K2948" s="7">
        <f t="shared" si="849"/>
        <v>346.50000000000006</v>
      </c>
      <c r="L2948" s="7">
        <f t="shared" si="850"/>
        <v>957.6</v>
      </c>
      <c r="M2948" s="7">
        <f t="shared" si="851"/>
        <v>2233.3500000000004</v>
      </c>
      <c r="N2948" s="7">
        <v>1190.1199999999999</v>
      </c>
      <c r="O2948" s="7">
        <f t="shared" si="852"/>
        <v>7868.1200000000008</v>
      </c>
      <c r="P2948" s="7">
        <v>25</v>
      </c>
      <c r="Q2948" s="7">
        <v>6104.46</v>
      </c>
      <c r="R2948" s="7">
        <v>350.02</v>
      </c>
      <c r="S2948" s="7">
        <v>635</v>
      </c>
      <c r="T2948" s="7">
        <v>100</v>
      </c>
      <c r="U2948" s="7">
        <f t="shared" si="853"/>
        <v>0</v>
      </c>
      <c r="V2948" s="7">
        <f t="shared" si="854"/>
        <v>7214.48</v>
      </c>
      <c r="W2948" s="7">
        <f t="shared" si="855"/>
        <v>3051.77</v>
      </c>
      <c r="X2948" s="7">
        <f t="shared" si="856"/>
        <v>4469.8500000000004</v>
      </c>
      <c r="Y2948" s="7">
        <f t="shared" si="857"/>
        <v>21233.75</v>
      </c>
      <c r="Z2948" s="7" t="s">
        <v>224</v>
      </c>
      <c r="AA2948" s="7">
        <v>2021</v>
      </c>
      <c r="AB2948" s="7">
        <v>0</v>
      </c>
    </row>
    <row r="2949" spans="1:28" x14ac:dyDescent="0.25">
      <c r="A2949" s="7">
        <v>35</v>
      </c>
      <c r="B2949" s="7" t="s">
        <v>263</v>
      </c>
      <c r="C2949" s="7" t="s">
        <v>102</v>
      </c>
      <c r="D2949" s="7" t="s">
        <v>21</v>
      </c>
      <c r="E2949" s="7" t="s">
        <v>48</v>
      </c>
      <c r="F2949" s="7" t="s">
        <v>84</v>
      </c>
      <c r="G2949" s="7">
        <v>120000</v>
      </c>
      <c r="H2949" s="7">
        <f t="shared" si="846"/>
        <v>111717.88</v>
      </c>
      <c r="I2949" s="7">
        <f t="shared" si="847"/>
        <v>3444</v>
      </c>
      <c r="J2949" s="7">
        <f t="shared" si="848"/>
        <v>8520</v>
      </c>
      <c r="K2949" s="7">
        <f t="shared" si="849"/>
        <v>686.4</v>
      </c>
      <c r="L2949" s="7">
        <f t="shared" si="850"/>
        <v>3648</v>
      </c>
      <c r="M2949" s="7">
        <f t="shared" si="851"/>
        <v>8508</v>
      </c>
      <c r="N2949" s="7">
        <v>1190.1199999999999</v>
      </c>
      <c r="O2949" s="7">
        <f t="shared" si="852"/>
        <v>25996.52</v>
      </c>
      <c r="P2949" s="7">
        <v>25</v>
      </c>
      <c r="Q2949" s="7">
        <v>8487.86</v>
      </c>
      <c r="R2949" s="7">
        <v>350.02</v>
      </c>
      <c r="S2949" s="7">
        <v>0</v>
      </c>
      <c r="T2949" s="7">
        <v>100</v>
      </c>
      <c r="U2949" s="7">
        <f t="shared" si="853"/>
        <v>16512.407291666666</v>
      </c>
      <c r="V2949" s="7">
        <f t="shared" si="854"/>
        <v>25475.287291666667</v>
      </c>
      <c r="W2949" s="7">
        <f t="shared" si="855"/>
        <v>8282.119999999999</v>
      </c>
      <c r="X2949" s="7">
        <f t="shared" si="856"/>
        <v>17028</v>
      </c>
      <c r="Y2949" s="7">
        <f t="shared" si="857"/>
        <v>86242.592708333337</v>
      </c>
      <c r="Z2949" s="7" t="s">
        <v>224</v>
      </c>
      <c r="AA2949" s="7">
        <v>2021</v>
      </c>
      <c r="AB2949" s="7">
        <v>0</v>
      </c>
    </row>
    <row r="2950" spans="1:28" x14ac:dyDescent="0.25">
      <c r="A2950" s="7">
        <v>36</v>
      </c>
      <c r="B2950" s="7" t="s">
        <v>264</v>
      </c>
      <c r="C2950" s="7" t="s">
        <v>102</v>
      </c>
      <c r="D2950" s="7" t="s">
        <v>7</v>
      </c>
      <c r="E2950" s="7" t="s">
        <v>49</v>
      </c>
      <c r="F2950" s="7" t="s">
        <v>99</v>
      </c>
      <c r="G2950" s="7">
        <v>150000</v>
      </c>
      <c r="H2950" s="7">
        <f t="shared" si="846"/>
        <v>141135</v>
      </c>
      <c r="I2950" s="7">
        <f t="shared" si="847"/>
        <v>4305</v>
      </c>
      <c r="J2950" s="7">
        <f t="shared" si="848"/>
        <v>10649.999999999998</v>
      </c>
      <c r="K2950" s="7">
        <f t="shared" si="849"/>
        <v>686.4</v>
      </c>
      <c r="L2950" s="7">
        <f t="shared" si="850"/>
        <v>4560</v>
      </c>
      <c r="M2950" s="7">
        <f t="shared" si="851"/>
        <v>10635</v>
      </c>
      <c r="N2950" s="7">
        <v>0</v>
      </c>
      <c r="O2950" s="7">
        <f t="shared" si="852"/>
        <v>30836.399999999998</v>
      </c>
      <c r="P2950" s="7">
        <v>25</v>
      </c>
      <c r="Q2950" s="7">
        <v>0</v>
      </c>
      <c r="R2950" s="7">
        <v>0</v>
      </c>
      <c r="S2950" s="7">
        <v>0</v>
      </c>
      <c r="T2950" s="7">
        <v>100</v>
      </c>
      <c r="U2950" s="7">
        <f t="shared" si="853"/>
        <v>23866.687291666665</v>
      </c>
      <c r="V2950" s="7">
        <f t="shared" si="854"/>
        <v>23991.687291666665</v>
      </c>
      <c r="W2950" s="7">
        <f t="shared" si="855"/>
        <v>8865</v>
      </c>
      <c r="X2950" s="7">
        <f t="shared" si="856"/>
        <v>21285</v>
      </c>
      <c r="Y2950" s="7">
        <f t="shared" si="857"/>
        <v>117143.31270833334</v>
      </c>
      <c r="Z2950" s="7" t="s">
        <v>224</v>
      </c>
      <c r="AA2950" s="7">
        <v>2021</v>
      </c>
      <c r="AB2950" s="7">
        <v>0</v>
      </c>
    </row>
    <row r="2951" spans="1:28" x14ac:dyDescent="0.25">
      <c r="A2951" s="7">
        <v>37</v>
      </c>
      <c r="B2951" s="7" t="s">
        <v>265</v>
      </c>
      <c r="C2951" s="7" t="s">
        <v>102</v>
      </c>
      <c r="D2951" s="8" t="s">
        <v>10</v>
      </c>
      <c r="E2951" s="7" t="s">
        <v>50</v>
      </c>
      <c r="F2951" s="7" t="s">
        <v>84</v>
      </c>
      <c r="G2951" s="7">
        <v>50000</v>
      </c>
      <c r="H2951" s="7">
        <f t="shared" si="846"/>
        <v>44664.76</v>
      </c>
      <c r="I2951" s="7">
        <f t="shared" si="847"/>
        <v>1435</v>
      </c>
      <c r="J2951" s="7">
        <f t="shared" si="848"/>
        <v>3549.9999999999995</v>
      </c>
      <c r="K2951" s="7">
        <f t="shared" si="849"/>
        <v>550</v>
      </c>
      <c r="L2951" s="7">
        <f t="shared" si="850"/>
        <v>1520</v>
      </c>
      <c r="M2951" s="7">
        <f t="shared" si="851"/>
        <v>3545.0000000000005</v>
      </c>
      <c r="N2951" s="7">
        <v>2380.2399999999998</v>
      </c>
      <c r="O2951" s="7">
        <f t="shared" si="852"/>
        <v>12980.24</v>
      </c>
      <c r="P2951" s="7">
        <v>25</v>
      </c>
      <c r="Q2951" s="7">
        <v>0</v>
      </c>
      <c r="R2951" s="7">
        <v>600.03</v>
      </c>
      <c r="S2951" s="7">
        <v>0</v>
      </c>
      <c r="T2951" s="7">
        <v>100</v>
      </c>
      <c r="U2951" s="7">
        <f t="shared" si="853"/>
        <v>1496.9638749999997</v>
      </c>
      <c r="V2951" s="7">
        <f t="shared" si="854"/>
        <v>2221.9938749999997</v>
      </c>
      <c r="W2951" s="7">
        <f t="shared" si="855"/>
        <v>5335.24</v>
      </c>
      <c r="X2951" s="7">
        <f t="shared" si="856"/>
        <v>7095</v>
      </c>
      <c r="Y2951" s="7">
        <f t="shared" si="857"/>
        <v>42442.766125000002</v>
      </c>
      <c r="Z2951" s="7" t="s">
        <v>224</v>
      </c>
      <c r="AA2951" s="7">
        <v>2021</v>
      </c>
      <c r="AB2951" s="7">
        <v>0</v>
      </c>
    </row>
    <row r="2952" spans="1:28" x14ac:dyDescent="0.25">
      <c r="A2952" s="7">
        <v>38</v>
      </c>
      <c r="B2952" s="7" t="s">
        <v>266</v>
      </c>
      <c r="C2952" s="7" t="s">
        <v>102</v>
      </c>
      <c r="D2952" s="7" t="s">
        <v>6</v>
      </c>
      <c r="E2952" s="7" t="s">
        <v>26</v>
      </c>
      <c r="F2952" s="7" t="s">
        <v>100</v>
      </c>
      <c r="G2952" s="7">
        <v>23100</v>
      </c>
      <c r="H2952" s="7">
        <f t="shared" si="846"/>
        <v>21734.79</v>
      </c>
      <c r="I2952" s="7">
        <f t="shared" si="847"/>
        <v>662.97</v>
      </c>
      <c r="J2952" s="7">
        <f t="shared" si="848"/>
        <v>1640.1</v>
      </c>
      <c r="K2952" s="7">
        <f t="shared" si="849"/>
        <v>254.10000000000002</v>
      </c>
      <c r="L2952" s="7">
        <f t="shared" si="850"/>
        <v>702.24</v>
      </c>
      <c r="M2952" s="7">
        <f t="shared" si="851"/>
        <v>1637.7900000000002</v>
      </c>
      <c r="N2952" s="7">
        <v>0</v>
      </c>
      <c r="O2952" s="7">
        <f t="shared" si="852"/>
        <v>4897.2</v>
      </c>
      <c r="P2952" s="7">
        <v>25</v>
      </c>
      <c r="Q2952" s="7">
        <v>0</v>
      </c>
      <c r="R2952" s="7">
        <v>0</v>
      </c>
      <c r="S2952" s="7">
        <v>0</v>
      </c>
      <c r="T2952" s="7">
        <v>100</v>
      </c>
      <c r="U2952" s="7">
        <f t="shared" si="853"/>
        <v>0</v>
      </c>
      <c r="V2952" s="7">
        <f t="shared" si="854"/>
        <v>125</v>
      </c>
      <c r="W2952" s="7">
        <f t="shared" si="855"/>
        <v>1365.21</v>
      </c>
      <c r="X2952" s="7">
        <f t="shared" si="856"/>
        <v>3277.8900000000003</v>
      </c>
      <c r="Y2952" s="7">
        <f t="shared" si="857"/>
        <v>21609.79</v>
      </c>
      <c r="Z2952" s="7" t="s">
        <v>224</v>
      </c>
      <c r="AA2952" s="7">
        <v>2021</v>
      </c>
      <c r="AB2952" s="7">
        <v>0</v>
      </c>
    </row>
    <row r="2953" spans="1:28" x14ac:dyDescent="0.25">
      <c r="A2953" s="7">
        <v>39</v>
      </c>
      <c r="B2953" s="7" t="s">
        <v>267</v>
      </c>
      <c r="C2953" s="7" t="s">
        <v>103</v>
      </c>
      <c r="D2953" s="7" t="s">
        <v>6</v>
      </c>
      <c r="E2953" s="7" t="s">
        <v>26</v>
      </c>
      <c r="F2953" s="7" t="s">
        <v>100</v>
      </c>
      <c r="G2953" s="7">
        <v>22000</v>
      </c>
      <c r="H2953" s="7">
        <f t="shared" si="846"/>
        <v>19509.68</v>
      </c>
      <c r="I2953" s="7">
        <f t="shared" si="847"/>
        <v>631.4</v>
      </c>
      <c r="J2953" s="7">
        <f t="shared" si="848"/>
        <v>1561.9999999999998</v>
      </c>
      <c r="K2953" s="7">
        <f t="shared" si="849"/>
        <v>242.00000000000003</v>
      </c>
      <c r="L2953" s="7">
        <f t="shared" si="850"/>
        <v>668.8</v>
      </c>
      <c r="M2953" s="7">
        <f t="shared" si="851"/>
        <v>1559.8000000000002</v>
      </c>
      <c r="N2953" s="7">
        <v>1190.1199999999999</v>
      </c>
      <c r="O2953" s="7">
        <f t="shared" si="852"/>
        <v>5854.12</v>
      </c>
      <c r="P2953" s="7">
        <v>25</v>
      </c>
      <c r="Q2953" s="7">
        <v>0</v>
      </c>
      <c r="R2953" s="7">
        <v>0</v>
      </c>
      <c r="S2953" s="7">
        <v>0</v>
      </c>
      <c r="T2953" s="7">
        <v>100</v>
      </c>
      <c r="U2953" s="7">
        <f t="shared" si="853"/>
        <v>0</v>
      </c>
      <c r="V2953" s="7">
        <f t="shared" si="854"/>
        <v>125</v>
      </c>
      <c r="W2953" s="7">
        <f t="shared" si="855"/>
        <v>2490.3199999999997</v>
      </c>
      <c r="X2953" s="7">
        <f t="shared" si="856"/>
        <v>3121.8</v>
      </c>
      <c r="Y2953" s="7">
        <f t="shared" si="857"/>
        <v>19384.68</v>
      </c>
      <c r="Z2953" s="7" t="s">
        <v>224</v>
      </c>
      <c r="AA2953" s="7">
        <v>2021</v>
      </c>
      <c r="AB2953" s="7">
        <v>0</v>
      </c>
    </row>
    <row r="2954" spans="1:28" x14ac:dyDescent="0.25">
      <c r="A2954" s="7">
        <v>40</v>
      </c>
      <c r="B2954" s="7" t="s">
        <v>268</v>
      </c>
      <c r="C2954" s="7" t="s">
        <v>103</v>
      </c>
      <c r="D2954" s="7" t="s">
        <v>94</v>
      </c>
      <c r="E2954" s="7" t="s">
        <v>51</v>
      </c>
      <c r="F2954" s="7" t="s">
        <v>100</v>
      </c>
      <c r="G2954" s="7">
        <v>45000</v>
      </c>
      <c r="H2954" s="7">
        <f t="shared" si="846"/>
        <v>42340.5</v>
      </c>
      <c r="I2954" s="7">
        <f t="shared" si="847"/>
        <v>1291.5</v>
      </c>
      <c r="J2954" s="7">
        <f t="shared" si="848"/>
        <v>3194.9999999999995</v>
      </c>
      <c r="K2954" s="7">
        <f t="shared" si="849"/>
        <v>495.00000000000006</v>
      </c>
      <c r="L2954" s="7">
        <f t="shared" si="850"/>
        <v>1368</v>
      </c>
      <c r="M2954" s="7">
        <f t="shared" si="851"/>
        <v>3190.5</v>
      </c>
      <c r="N2954" s="7">
        <v>0</v>
      </c>
      <c r="O2954" s="7">
        <f t="shared" si="852"/>
        <v>9540</v>
      </c>
      <c r="P2954" s="7">
        <v>25</v>
      </c>
      <c r="Q2954" s="7">
        <v>0</v>
      </c>
      <c r="R2954" s="7">
        <v>400.02</v>
      </c>
      <c r="S2954" s="7">
        <v>0</v>
      </c>
      <c r="T2954" s="7">
        <v>0</v>
      </c>
      <c r="U2954" s="7">
        <f t="shared" si="853"/>
        <v>1148.3248749999998</v>
      </c>
      <c r="V2954" s="7">
        <f t="shared" si="854"/>
        <v>1573.3448749999998</v>
      </c>
      <c r="W2954" s="7">
        <f t="shared" si="855"/>
        <v>2659.5</v>
      </c>
      <c r="X2954" s="7">
        <f t="shared" si="856"/>
        <v>6385.5</v>
      </c>
      <c r="Y2954" s="7">
        <f t="shared" si="857"/>
        <v>40767.155124999997</v>
      </c>
      <c r="Z2954" s="7" t="s">
        <v>224</v>
      </c>
      <c r="AA2954" s="7">
        <v>2021</v>
      </c>
      <c r="AB2954" s="7">
        <v>0</v>
      </c>
    </row>
    <row r="2955" spans="1:28" x14ac:dyDescent="0.25">
      <c r="A2955" s="7">
        <v>41</v>
      </c>
      <c r="B2955" s="7" t="s">
        <v>269</v>
      </c>
      <c r="C2955" s="7" t="s">
        <v>103</v>
      </c>
      <c r="D2955" s="7" t="s">
        <v>10</v>
      </c>
      <c r="E2955" s="7" t="s">
        <v>53</v>
      </c>
      <c r="F2955" s="7" t="s">
        <v>98</v>
      </c>
      <c r="G2955" s="7">
        <v>300000</v>
      </c>
      <c r="H2955" s="7">
        <f t="shared" si="846"/>
        <v>285457.48</v>
      </c>
      <c r="I2955" s="7">
        <f t="shared" si="847"/>
        <v>8610</v>
      </c>
      <c r="J2955" s="7">
        <f t="shared" si="848"/>
        <v>21299.999999999996</v>
      </c>
      <c r="K2955" s="7">
        <f t="shared" si="849"/>
        <v>686.4</v>
      </c>
      <c r="L2955" s="7">
        <f t="shared" si="850"/>
        <v>4742.3999999999996</v>
      </c>
      <c r="M2955" s="7">
        <f t="shared" si="851"/>
        <v>11060.4</v>
      </c>
      <c r="N2955" s="7">
        <v>1190.1199999999999</v>
      </c>
      <c r="O2955" s="7">
        <f t="shared" si="852"/>
        <v>47589.32</v>
      </c>
      <c r="P2955" s="7">
        <v>25</v>
      </c>
      <c r="Q2955" s="7">
        <v>0</v>
      </c>
      <c r="R2955" s="7">
        <v>0</v>
      </c>
      <c r="S2955" s="7">
        <v>0</v>
      </c>
      <c r="T2955" s="7">
        <v>0</v>
      </c>
      <c r="U2955" s="7">
        <f t="shared" si="853"/>
        <v>59947.307291666664</v>
      </c>
      <c r="V2955" s="7">
        <f t="shared" si="854"/>
        <v>59972.307291666664</v>
      </c>
      <c r="W2955" s="7">
        <f t="shared" si="855"/>
        <v>14542.52</v>
      </c>
      <c r="X2955" s="7">
        <f t="shared" si="856"/>
        <v>32360.399999999994</v>
      </c>
      <c r="Y2955" s="7">
        <f t="shared" si="857"/>
        <v>225485.17270833335</v>
      </c>
      <c r="Z2955" s="7" t="s">
        <v>224</v>
      </c>
      <c r="AA2955" s="7">
        <v>2021</v>
      </c>
      <c r="AB2955" s="7">
        <v>0</v>
      </c>
    </row>
    <row r="2956" spans="1:28" x14ac:dyDescent="0.25">
      <c r="A2956" s="7">
        <v>42</v>
      </c>
      <c r="B2956" s="7" t="s">
        <v>270</v>
      </c>
      <c r="C2956" s="7" t="s">
        <v>103</v>
      </c>
      <c r="D2956" s="8" t="s">
        <v>7</v>
      </c>
      <c r="E2956" s="7" t="s">
        <v>54</v>
      </c>
      <c r="F2956" s="7" t="s">
        <v>100</v>
      </c>
      <c r="G2956" s="7">
        <v>18000</v>
      </c>
      <c r="H2956" s="7">
        <f t="shared" si="846"/>
        <v>16936.2</v>
      </c>
      <c r="I2956" s="7">
        <f t="shared" si="847"/>
        <v>516.6</v>
      </c>
      <c r="J2956" s="7">
        <f t="shared" si="848"/>
        <v>1277.9999999999998</v>
      </c>
      <c r="K2956" s="7">
        <f t="shared" si="849"/>
        <v>198.00000000000003</v>
      </c>
      <c r="L2956" s="7">
        <f t="shared" si="850"/>
        <v>547.20000000000005</v>
      </c>
      <c r="M2956" s="7">
        <f t="shared" si="851"/>
        <v>1276.2</v>
      </c>
      <c r="N2956" s="7">
        <v>0</v>
      </c>
      <c r="O2956" s="7">
        <f t="shared" si="852"/>
        <v>3816</v>
      </c>
      <c r="P2956" s="7">
        <v>25</v>
      </c>
      <c r="Q2956" s="7">
        <v>500</v>
      </c>
      <c r="R2956" s="7">
        <v>0</v>
      </c>
      <c r="S2956" s="7">
        <v>0</v>
      </c>
      <c r="T2956" s="7">
        <v>100</v>
      </c>
      <c r="U2956" s="7">
        <f t="shared" si="853"/>
        <v>0</v>
      </c>
      <c r="V2956" s="7">
        <f t="shared" si="854"/>
        <v>625</v>
      </c>
      <c r="W2956" s="7">
        <f t="shared" si="855"/>
        <v>1063.8000000000002</v>
      </c>
      <c r="X2956" s="7">
        <f t="shared" si="856"/>
        <v>2554.1999999999998</v>
      </c>
      <c r="Y2956" s="7">
        <f t="shared" si="857"/>
        <v>16311.2</v>
      </c>
      <c r="Z2956" s="7" t="s">
        <v>224</v>
      </c>
      <c r="AA2956" s="7">
        <v>2021</v>
      </c>
      <c r="AB2956" s="7">
        <v>0</v>
      </c>
    </row>
    <row r="2957" spans="1:28" x14ac:dyDescent="0.25">
      <c r="A2957" s="7">
        <v>43</v>
      </c>
      <c r="B2957" s="7" t="s">
        <v>271</v>
      </c>
      <c r="C2957" s="7" t="s">
        <v>102</v>
      </c>
      <c r="D2957" s="8" t="s">
        <v>10</v>
      </c>
      <c r="E2957" s="7" t="s">
        <v>44</v>
      </c>
      <c r="F2957" s="7" t="s">
        <v>84</v>
      </c>
      <c r="G2957" s="7">
        <v>45000</v>
      </c>
      <c r="H2957" s="7">
        <f t="shared" si="846"/>
        <v>42340.5</v>
      </c>
      <c r="I2957" s="7">
        <f t="shared" si="847"/>
        <v>1291.5</v>
      </c>
      <c r="J2957" s="7">
        <f t="shared" si="848"/>
        <v>3194.9999999999995</v>
      </c>
      <c r="K2957" s="7">
        <f t="shared" si="849"/>
        <v>495.00000000000006</v>
      </c>
      <c r="L2957" s="7">
        <f t="shared" si="850"/>
        <v>1368</v>
      </c>
      <c r="M2957" s="7">
        <f t="shared" si="851"/>
        <v>3190.5</v>
      </c>
      <c r="N2957" s="7">
        <v>0</v>
      </c>
      <c r="O2957" s="7">
        <f t="shared" si="852"/>
        <v>9540</v>
      </c>
      <c r="P2957" s="7">
        <v>25</v>
      </c>
      <c r="Q2957" s="7">
        <v>0</v>
      </c>
      <c r="R2957" s="7">
        <v>400.02</v>
      </c>
      <c r="S2957" s="7">
        <v>0</v>
      </c>
      <c r="T2957" s="7">
        <v>100</v>
      </c>
      <c r="U2957" s="7">
        <f t="shared" si="853"/>
        <v>1148.3248749999998</v>
      </c>
      <c r="V2957" s="7">
        <f t="shared" si="854"/>
        <v>1673.3448749999998</v>
      </c>
      <c r="W2957" s="7">
        <f t="shared" si="855"/>
        <v>2659.5</v>
      </c>
      <c r="X2957" s="7">
        <f t="shared" si="856"/>
        <v>6385.5</v>
      </c>
      <c r="Y2957" s="7">
        <f t="shared" si="857"/>
        <v>40667.155124999997</v>
      </c>
      <c r="Z2957" s="7" t="s">
        <v>224</v>
      </c>
      <c r="AA2957" s="7">
        <v>2021</v>
      </c>
      <c r="AB2957" s="7">
        <v>0</v>
      </c>
    </row>
    <row r="2958" spans="1:28" x14ac:dyDescent="0.25">
      <c r="A2958" s="7">
        <v>44</v>
      </c>
      <c r="B2958" s="7" t="s">
        <v>272</v>
      </c>
      <c r="C2958" s="7" t="s">
        <v>103</v>
      </c>
      <c r="D2958" s="7" t="s">
        <v>17</v>
      </c>
      <c r="E2958" s="7" t="s">
        <v>273</v>
      </c>
      <c r="F2958" s="7" t="s">
        <v>99</v>
      </c>
      <c r="G2958" s="7">
        <v>150000</v>
      </c>
      <c r="H2958" s="7">
        <f t="shared" si="846"/>
        <v>141135</v>
      </c>
      <c r="I2958" s="7">
        <f t="shared" si="847"/>
        <v>4305</v>
      </c>
      <c r="J2958" s="7">
        <f t="shared" si="848"/>
        <v>10649.999999999998</v>
      </c>
      <c r="K2958" s="7">
        <f t="shared" si="849"/>
        <v>686.4</v>
      </c>
      <c r="L2958" s="7">
        <f t="shared" si="850"/>
        <v>4560</v>
      </c>
      <c r="M2958" s="7">
        <f t="shared" si="851"/>
        <v>10635</v>
      </c>
      <c r="N2958" s="7">
        <v>0</v>
      </c>
      <c r="O2958" s="7">
        <f t="shared" si="852"/>
        <v>30836.399999999998</v>
      </c>
      <c r="P2958" s="7">
        <v>25</v>
      </c>
      <c r="Q2958" s="7">
        <v>0</v>
      </c>
      <c r="R2958" s="7">
        <v>0</v>
      </c>
      <c r="S2958" s="7">
        <v>0</v>
      </c>
      <c r="T2958" s="7">
        <v>100</v>
      </c>
      <c r="U2958" s="7">
        <f t="shared" si="853"/>
        <v>23866.687291666665</v>
      </c>
      <c r="V2958" s="7">
        <f t="shared" si="854"/>
        <v>23991.687291666665</v>
      </c>
      <c r="W2958" s="7">
        <f t="shared" si="855"/>
        <v>8865</v>
      </c>
      <c r="X2958" s="7">
        <f t="shared" si="856"/>
        <v>21285</v>
      </c>
      <c r="Y2958" s="7">
        <f t="shared" si="857"/>
        <v>117143.31270833334</v>
      </c>
      <c r="Z2958" s="7" t="s">
        <v>224</v>
      </c>
      <c r="AA2958" s="7">
        <v>2021</v>
      </c>
      <c r="AB2958" s="7">
        <v>0</v>
      </c>
    </row>
    <row r="2959" spans="1:28" x14ac:dyDescent="0.25">
      <c r="A2959" s="7">
        <v>45</v>
      </c>
      <c r="B2959" s="7" t="s">
        <v>274</v>
      </c>
      <c r="C2959" s="7" t="s">
        <v>103</v>
      </c>
      <c r="D2959" s="8" t="s">
        <v>18</v>
      </c>
      <c r="E2959" s="7" t="s">
        <v>55</v>
      </c>
      <c r="F2959" s="7" t="s">
        <v>84</v>
      </c>
      <c r="G2959" s="7">
        <v>83000</v>
      </c>
      <c r="H2959" s="7">
        <f t="shared" si="846"/>
        <v>76904.58</v>
      </c>
      <c r="I2959" s="7">
        <f t="shared" si="847"/>
        <v>2382.1</v>
      </c>
      <c r="J2959" s="7">
        <f t="shared" si="848"/>
        <v>5892.9999999999991</v>
      </c>
      <c r="K2959" s="7">
        <f t="shared" si="849"/>
        <v>686.4</v>
      </c>
      <c r="L2959" s="7">
        <f t="shared" si="850"/>
        <v>2523.1999999999998</v>
      </c>
      <c r="M2959" s="7">
        <f t="shared" si="851"/>
        <v>5884.7000000000007</v>
      </c>
      <c r="N2959" s="7">
        <v>1190.1199999999999</v>
      </c>
      <c r="O2959" s="7">
        <f t="shared" si="852"/>
        <v>18559.519999999997</v>
      </c>
      <c r="P2959" s="7">
        <v>25</v>
      </c>
      <c r="Q2959" s="7">
        <v>16476.740000000002</v>
      </c>
      <c r="R2959" s="7">
        <v>0</v>
      </c>
      <c r="S2959" s="7">
        <v>0</v>
      </c>
      <c r="T2959" s="7">
        <v>100</v>
      </c>
      <c r="U2959" s="7">
        <f t="shared" si="853"/>
        <v>7809.0822916666657</v>
      </c>
      <c r="V2959" s="7">
        <f t="shared" si="854"/>
        <v>24410.822291666667</v>
      </c>
      <c r="W2959" s="7">
        <f t="shared" si="855"/>
        <v>6095.4199999999992</v>
      </c>
      <c r="X2959" s="7">
        <f t="shared" si="856"/>
        <v>11777.7</v>
      </c>
      <c r="Y2959" s="7">
        <f t="shared" si="857"/>
        <v>52493.757708333331</v>
      </c>
      <c r="Z2959" s="7" t="s">
        <v>224</v>
      </c>
      <c r="AA2959" s="7">
        <v>2021</v>
      </c>
      <c r="AB2959" s="7">
        <v>0</v>
      </c>
    </row>
    <row r="2960" spans="1:28" x14ac:dyDescent="0.25">
      <c r="A2960" s="7">
        <v>46</v>
      </c>
      <c r="B2960" s="7" t="s">
        <v>275</v>
      </c>
      <c r="C2960" s="7" t="s">
        <v>103</v>
      </c>
      <c r="D2960" s="7" t="s">
        <v>9</v>
      </c>
      <c r="E2960" s="7" t="s">
        <v>54</v>
      </c>
      <c r="F2960" s="7" t="s">
        <v>100</v>
      </c>
      <c r="G2960" s="7">
        <v>28000</v>
      </c>
      <c r="H2960" s="7">
        <f t="shared" si="846"/>
        <v>25155.08</v>
      </c>
      <c r="I2960" s="7">
        <f t="shared" si="847"/>
        <v>803.6</v>
      </c>
      <c r="J2960" s="7">
        <f t="shared" si="848"/>
        <v>1987.9999999999998</v>
      </c>
      <c r="K2960" s="7">
        <f t="shared" si="849"/>
        <v>308.00000000000006</v>
      </c>
      <c r="L2960" s="7">
        <f t="shared" si="850"/>
        <v>851.2</v>
      </c>
      <c r="M2960" s="7">
        <f t="shared" si="851"/>
        <v>1985.2</v>
      </c>
      <c r="N2960" s="7">
        <v>1190.1199999999999</v>
      </c>
      <c r="O2960" s="7">
        <f t="shared" si="852"/>
        <v>7126.12</v>
      </c>
      <c r="P2960" s="7">
        <v>25</v>
      </c>
      <c r="Q2960" s="7">
        <v>200</v>
      </c>
      <c r="R2960" s="7">
        <v>0</v>
      </c>
      <c r="S2960" s="7">
        <v>0</v>
      </c>
      <c r="T2960" s="7">
        <v>100</v>
      </c>
      <c r="U2960" s="7">
        <f t="shared" si="853"/>
        <v>0</v>
      </c>
      <c r="V2960" s="7">
        <f t="shared" si="854"/>
        <v>325</v>
      </c>
      <c r="W2960" s="7">
        <f t="shared" si="855"/>
        <v>2844.92</v>
      </c>
      <c r="X2960" s="7">
        <f t="shared" si="856"/>
        <v>3973.2</v>
      </c>
      <c r="Y2960" s="7">
        <f t="shared" si="857"/>
        <v>24830.080000000002</v>
      </c>
      <c r="Z2960" s="7" t="s">
        <v>224</v>
      </c>
      <c r="AA2960" s="7">
        <v>2021</v>
      </c>
      <c r="AB2960" s="7">
        <v>0</v>
      </c>
    </row>
    <row r="2961" spans="1:28" x14ac:dyDescent="0.25">
      <c r="A2961" s="7">
        <v>47</v>
      </c>
      <c r="B2961" s="7" t="s">
        <v>276</v>
      </c>
      <c r="C2961" s="7" t="s">
        <v>103</v>
      </c>
      <c r="D2961" s="7" t="s">
        <v>94</v>
      </c>
      <c r="E2961" s="7" t="s">
        <v>56</v>
      </c>
      <c r="F2961" s="7" t="s">
        <v>99</v>
      </c>
      <c r="G2961" s="7">
        <v>250000</v>
      </c>
      <c r="H2961" s="7">
        <f t="shared" si="846"/>
        <v>238082.6</v>
      </c>
      <c r="I2961" s="7">
        <f t="shared" si="847"/>
        <v>7175</v>
      </c>
      <c r="J2961" s="7">
        <f t="shared" si="848"/>
        <v>17750</v>
      </c>
      <c r="K2961" s="7">
        <f t="shared" si="849"/>
        <v>686.4</v>
      </c>
      <c r="L2961" s="7">
        <f t="shared" si="850"/>
        <v>4742.3999999999996</v>
      </c>
      <c r="M2961" s="7">
        <f t="shared" si="851"/>
        <v>11060.4</v>
      </c>
      <c r="N2961" s="7">
        <v>0</v>
      </c>
      <c r="O2961" s="7">
        <f t="shared" si="852"/>
        <v>41414.200000000004</v>
      </c>
      <c r="P2961" s="7">
        <v>25</v>
      </c>
      <c r="Q2961" s="7">
        <v>0</v>
      </c>
      <c r="R2961" s="7">
        <v>0</v>
      </c>
      <c r="S2961" s="7">
        <v>0</v>
      </c>
      <c r="T2961" s="7">
        <v>0</v>
      </c>
      <c r="U2961" s="7">
        <f t="shared" si="853"/>
        <v>48103.587291666678</v>
      </c>
      <c r="V2961" s="7">
        <f t="shared" si="854"/>
        <v>48128.587291666678</v>
      </c>
      <c r="W2961" s="7">
        <f t="shared" si="855"/>
        <v>11917.4</v>
      </c>
      <c r="X2961" s="7">
        <f t="shared" si="856"/>
        <v>28810.400000000001</v>
      </c>
      <c r="Y2961" s="7">
        <f t="shared" si="857"/>
        <v>189954.01270833332</v>
      </c>
      <c r="Z2961" s="7" t="s">
        <v>224</v>
      </c>
      <c r="AA2961" s="7">
        <v>2021</v>
      </c>
      <c r="AB2961" s="7">
        <v>0</v>
      </c>
    </row>
    <row r="2962" spans="1:28" x14ac:dyDescent="0.25">
      <c r="A2962" s="7">
        <v>48</v>
      </c>
      <c r="B2962" s="7" t="s">
        <v>277</v>
      </c>
      <c r="C2962" s="7" t="s">
        <v>103</v>
      </c>
      <c r="D2962" s="7" t="s">
        <v>10</v>
      </c>
      <c r="E2962" s="7" t="s">
        <v>44</v>
      </c>
      <c r="F2962" s="7" t="s">
        <v>84</v>
      </c>
      <c r="G2962" s="7">
        <v>40000</v>
      </c>
      <c r="H2962" s="7">
        <f t="shared" si="846"/>
        <v>37636</v>
      </c>
      <c r="I2962" s="7">
        <f t="shared" si="847"/>
        <v>1148</v>
      </c>
      <c r="J2962" s="7">
        <f t="shared" si="848"/>
        <v>2839.9999999999995</v>
      </c>
      <c r="K2962" s="7">
        <f t="shared" si="849"/>
        <v>440.00000000000006</v>
      </c>
      <c r="L2962" s="7">
        <f t="shared" si="850"/>
        <v>1216</v>
      </c>
      <c r="M2962" s="7">
        <f t="shared" si="851"/>
        <v>2836</v>
      </c>
      <c r="N2962" s="7">
        <v>0</v>
      </c>
      <c r="O2962" s="7">
        <f t="shared" si="852"/>
        <v>8480</v>
      </c>
      <c r="P2962" s="7">
        <v>25</v>
      </c>
      <c r="Q2962" s="7">
        <v>6690.13</v>
      </c>
      <c r="R2962" s="7">
        <v>600.03</v>
      </c>
      <c r="S2962" s="7">
        <v>0</v>
      </c>
      <c r="T2962" s="7">
        <v>100</v>
      </c>
      <c r="U2962" s="7">
        <f t="shared" si="853"/>
        <v>442.64987499999984</v>
      </c>
      <c r="V2962" s="7">
        <f t="shared" si="854"/>
        <v>7857.8098749999999</v>
      </c>
      <c r="W2962" s="7">
        <f t="shared" si="855"/>
        <v>2364</v>
      </c>
      <c r="X2962" s="7">
        <f t="shared" si="856"/>
        <v>5676</v>
      </c>
      <c r="Y2962" s="7">
        <f t="shared" si="857"/>
        <v>29778.190125000001</v>
      </c>
      <c r="Z2962" s="7" t="s">
        <v>224</v>
      </c>
      <c r="AA2962" s="7">
        <v>2021</v>
      </c>
      <c r="AB2962" s="7">
        <v>0</v>
      </c>
    </row>
    <row r="2963" spans="1:28" x14ac:dyDescent="0.25">
      <c r="A2963" s="7">
        <v>49</v>
      </c>
      <c r="B2963" s="7" t="s">
        <v>278</v>
      </c>
      <c r="C2963" s="7" t="s">
        <v>103</v>
      </c>
      <c r="D2963" s="8" t="s">
        <v>14</v>
      </c>
      <c r="E2963" s="7" t="s">
        <v>32</v>
      </c>
      <c r="F2963" s="7" t="s">
        <v>100</v>
      </c>
      <c r="G2963" s="7">
        <v>30000</v>
      </c>
      <c r="H2963" s="7">
        <f t="shared" si="846"/>
        <v>28227</v>
      </c>
      <c r="I2963" s="7">
        <f t="shared" si="847"/>
        <v>861</v>
      </c>
      <c r="J2963" s="7">
        <f t="shared" si="848"/>
        <v>2130</v>
      </c>
      <c r="K2963" s="7">
        <f t="shared" si="849"/>
        <v>330.00000000000006</v>
      </c>
      <c r="L2963" s="7">
        <f t="shared" si="850"/>
        <v>912</v>
      </c>
      <c r="M2963" s="7">
        <f t="shared" si="851"/>
        <v>2127</v>
      </c>
      <c r="N2963" s="7">
        <v>0</v>
      </c>
      <c r="O2963" s="7">
        <f t="shared" si="852"/>
        <v>6360</v>
      </c>
      <c r="P2963" s="7">
        <v>25</v>
      </c>
      <c r="Q2963" s="7">
        <v>1000</v>
      </c>
      <c r="R2963" s="7">
        <v>0</v>
      </c>
      <c r="S2963" s="7">
        <v>0</v>
      </c>
      <c r="T2963" s="7">
        <v>100</v>
      </c>
      <c r="U2963" s="7">
        <f t="shared" si="853"/>
        <v>0</v>
      </c>
      <c r="V2963" s="7">
        <f t="shared" si="854"/>
        <v>1125</v>
      </c>
      <c r="W2963" s="7">
        <f t="shared" si="855"/>
        <v>1773</v>
      </c>
      <c r="X2963" s="7">
        <f t="shared" si="856"/>
        <v>4257</v>
      </c>
      <c r="Y2963" s="7">
        <f t="shared" si="857"/>
        <v>27102</v>
      </c>
      <c r="Z2963" s="7" t="s">
        <v>224</v>
      </c>
      <c r="AA2963" s="7">
        <v>2021</v>
      </c>
      <c r="AB2963" s="7">
        <v>0</v>
      </c>
    </row>
    <row r="2964" spans="1:28" x14ac:dyDescent="0.25">
      <c r="A2964" s="7">
        <v>50</v>
      </c>
      <c r="B2964" s="7" t="s">
        <v>279</v>
      </c>
      <c r="C2964" s="7" t="s">
        <v>103</v>
      </c>
      <c r="D2964" s="7" t="s">
        <v>22</v>
      </c>
      <c r="E2964" s="7" t="s">
        <v>32</v>
      </c>
      <c r="F2964" s="7" t="s">
        <v>100</v>
      </c>
      <c r="G2964" s="7">
        <v>31000</v>
      </c>
      <c r="H2964" s="7">
        <f t="shared" si="846"/>
        <v>27977.78</v>
      </c>
      <c r="I2964" s="7">
        <f t="shared" si="847"/>
        <v>889.7</v>
      </c>
      <c r="J2964" s="7">
        <f t="shared" si="848"/>
        <v>2201</v>
      </c>
      <c r="K2964" s="7">
        <f t="shared" si="849"/>
        <v>341.00000000000006</v>
      </c>
      <c r="L2964" s="7">
        <f t="shared" si="850"/>
        <v>942.4</v>
      </c>
      <c r="M2964" s="7">
        <f t="shared" si="851"/>
        <v>2197.9</v>
      </c>
      <c r="N2964" s="7">
        <v>1190.1199999999999</v>
      </c>
      <c r="O2964" s="7">
        <f t="shared" si="852"/>
        <v>7762.12</v>
      </c>
      <c r="P2964" s="7">
        <v>25</v>
      </c>
      <c r="Q2964" s="7">
        <v>0</v>
      </c>
      <c r="R2964" s="7">
        <v>0</v>
      </c>
      <c r="S2964" s="7">
        <v>0</v>
      </c>
      <c r="T2964" s="7">
        <v>100</v>
      </c>
      <c r="U2964" s="7">
        <f t="shared" si="853"/>
        <v>0</v>
      </c>
      <c r="V2964" s="7">
        <f t="shared" si="854"/>
        <v>125</v>
      </c>
      <c r="W2964" s="7">
        <f t="shared" si="855"/>
        <v>3022.22</v>
      </c>
      <c r="X2964" s="7">
        <f t="shared" si="856"/>
        <v>4398.8999999999996</v>
      </c>
      <c r="Y2964" s="7">
        <f t="shared" si="857"/>
        <v>27852.78</v>
      </c>
      <c r="Z2964" s="7" t="s">
        <v>224</v>
      </c>
      <c r="AA2964" s="7">
        <v>2021</v>
      </c>
      <c r="AB2964" s="7">
        <v>0</v>
      </c>
    </row>
    <row r="2965" spans="1:28" x14ac:dyDescent="0.25">
      <c r="A2965" s="7">
        <v>51</v>
      </c>
      <c r="B2965" s="7" t="s">
        <v>280</v>
      </c>
      <c r="C2965" s="7" t="s">
        <v>102</v>
      </c>
      <c r="D2965" s="7" t="s">
        <v>6</v>
      </c>
      <c r="E2965" s="7" t="s">
        <v>36</v>
      </c>
      <c r="F2965" s="7" t="s">
        <v>100</v>
      </c>
      <c r="G2965" s="7">
        <v>32000</v>
      </c>
      <c r="H2965" s="7">
        <f t="shared" si="846"/>
        <v>30108.799999999999</v>
      </c>
      <c r="I2965" s="7">
        <f t="shared" si="847"/>
        <v>918.4</v>
      </c>
      <c r="J2965" s="7">
        <f t="shared" si="848"/>
        <v>2272</v>
      </c>
      <c r="K2965" s="7">
        <f t="shared" si="849"/>
        <v>352.00000000000006</v>
      </c>
      <c r="L2965" s="7">
        <f t="shared" si="850"/>
        <v>972.8</v>
      </c>
      <c r="M2965" s="7">
        <f t="shared" si="851"/>
        <v>2268.8000000000002</v>
      </c>
      <c r="N2965" s="7">
        <v>0</v>
      </c>
      <c r="O2965" s="7">
        <f t="shared" si="852"/>
        <v>6784</v>
      </c>
      <c r="P2965" s="7">
        <v>25</v>
      </c>
      <c r="Q2965" s="7">
        <v>0</v>
      </c>
      <c r="R2965" s="7">
        <v>400.02</v>
      </c>
      <c r="S2965" s="7">
        <v>0</v>
      </c>
      <c r="T2965" s="7">
        <v>100</v>
      </c>
      <c r="U2965" s="7">
        <f t="shared" si="853"/>
        <v>0</v>
      </c>
      <c r="V2965" s="7">
        <f t="shared" si="854"/>
        <v>525.02</v>
      </c>
      <c r="W2965" s="7">
        <f t="shared" si="855"/>
        <v>1891.1999999999998</v>
      </c>
      <c r="X2965" s="7">
        <f t="shared" si="856"/>
        <v>4540.8</v>
      </c>
      <c r="Y2965" s="7">
        <f t="shared" si="857"/>
        <v>29583.78</v>
      </c>
      <c r="Z2965" s="7" t="s">
        <v>224</v>
      </c>
      <c r="AA2965" s="7">
        <v>2021</v>
      </c>
      <c r="AB2965" s="7">
        <v>0</v>
      </c>
    </row>
    <row r="2966" spans="1:28" x14ac:dyDescent="0.25">
      <c r="A2966" s="7">
        <v>52</v>
      </c>
      <c r="B2966" s="7" t="s">
        <v>281</v>
      </c>
      <c r="C2966" s="7" t="s">
        <v>103</v>
      </c>
      <c r="D2966" s="7" t="s">
        <v>22</v>
      </c>
      <c r="E2966" s="7" t="s">
        <v>57</v>
      </c>
      <c r="F2966" s="7" t="s">
        <v>100</v>
      </c>
      <c r="G2966" s="7">
        <v>21500</v>
      </c>
      <c r="H2966" s="7">
        <f t="shared" si="846"/>
        <v>20229.349999999999</v>
      </c>
      <c r="I2966" s="7">
        <f t="shared" si="847"/>
        <v>617.04999999999995</v>
      </c>
      <c r="J2966" s="7">
        <f t="shared" si="848"/>
        <v>1526.4999999999998</v>
      </c>
      <c r="K2966" s="7">
        <f t="shared" si="849"/>
        <v>236.50000000000003</v>
      </c>
      <c r="L2966" s="7">
        <f t="shared" si="850"/>
        <v>653.6</v>
      </c>
      <c r="M2966" s="7">
        <f t="shared" si="851"/>
        <v>1524.3500000000001</v>
      </c>
      <c r="N2966" s="7">
        <v>0</v>
      </c>
      <c r="O2966" s="7">
        <f t="shared" si="852"/>
        <v>4558</v>
      </c>
      <c r="P2966" s="7">
        <v>25</v>
      </c>
      <c r="Q2966" s="7">
        <v>7239.75</v>
      </c>
      <c r="R2966" s="7">
        <v>0</v>
      </c>
      <c r="S2966" s="7">
        <v>0</v>
      </c>
      <c r="T2966" s="7">
        <v>100</v>
      </c>
      <c r="U2966" s="7">
        <f t="shared" si="853"/>
        <v>0</v>
      </c>
      <c r="V2966" s="7">
        <f t="shared" si="854"/>
        <v>7364.75</v>
      </c>
      <c r="W2966" s="7">
        <f t="shared" si="855"/>
        <v>1270.6500000000001</v>
      </c>
      <c r="X2966" s="7">
        <f t="shared" si="856"/>
        <v>3050.85</v>
      </c>
      <c r="Y2966" s="7">
        <f t="shared" si="857"/>
        <v>12864.6</v>
      </c>
      <c r="Z2966" s="7" t="s">
        <v>224</v>
      </c>
      <c r="AA2966" s="7">
        <v>2021</v>
      </c>
      <c r="AB2966" s="7">
        <v>0</v>
      </c>
    </row>
    <row r="2967" spans="1:28" x14ac:dyDescent="0.25">
      <c r="A2967" s="7">
        <v>53</v>
      </c>
      <c r="B2967" s="7" t="s">
        <v>282</v>
      </c>
      <c r="C2967" s="7" t="s">
        <v>102</v>
      </c>
      <c r="D2967" s="7" t="s">
        <v>6</v>
      </c>
      <c r="E2967" s="7" t="s">
        <v>37</v>
      </c>
      <c r="F2967" s="7" t="s">
        <v>100</v>
      </c>
      <c r="G2967" s="7">
        <v>10000</v>
      </c>
      <c r="H2967" s="7">
        <f t="shared" si="846"/>
        <v>9409</v>
      </c>
      <c r="I2967" s="7">
        <f t="shared" si="847"/>
        <v>287</v>
      </c>
      <c r="J2967" s="7">
        <f t="shared" si="848"/>
        <v>709.99999999999989</v>
      </c>
      <c r="K2967" s="7">
        <f t="shared" si="849"/>
        <v>110.00000000000001</v>
      </c>
      <c r="L2967" s="7">
        <f t="shared" si="850"/>
        <v>304</v>
      </c>
      <c r="M2967" s="7">
        <f t="shared" si="851"/>
        <v>709</v>
      </c>
      <c r="N2967" s="7">
        <v>0</v>
      </c>
      <c r="O2967" s="7">
        <f t="shared" si="852"/>
        <v>2120</v>
      </c>
      <c r="P2967" s="7">
        <v>25</v>
      </c>
      <c r="Q2967" s="7">
        <v>500</v>
      </c>
      <c r="R2967" s="7">
        <v>0</v>
      </c>
      <c r="S2967" s="7">
        <v>0</v>
      </c>
      <c r="T2967" s="7">
        <v>100</v>
      </c>
      <c r="U2967" s="7">
        <f t="shared" si="853"/>
        <v>0</v>
      </c>
      <c r="V2967" s="7">
        <f t="shared" si="854"/>
        <v>625</v>
      </c>
      <c r="W2967" s="7">
        <f t="shared" si="855"/>
        <v>591</v>
      </c>
      <c r="X2967" s="7">
        <f t="shared" si="856"/>
        <v>1419</v>
      </c>
      <c r="Y2967" s="7">
        <f t="shared" si="857"/>
        <v>8784</v>
      </c>
      <c r="Z2967" s="7" t="s">
        <v>224</v>
      </c>
      <c r="AA2967" s="7">
        <v>2021</v>
      </c>
      <c r="AB2967" s="7">
        <v>0</v>
      </c>
    </row>
    <row r="2968" spans="1:28" x14ac:dyDescent="0.25">
      <c r="A2968" s="7">
        <v>54</v>
      </c>
      <c r="B2968" s="7" t="s">
        <v>283</v>
      </c>
      <c r="C2968" s="7" t="s">
        <v>103</v>
      </c>
      <c r="D2968" s="7" t="s">
        <v>94</v>
      </c>
      <c r="E2968" s="7" t="s">
        <v>58</v>
      </c>
      <c r="F2968" s="7" t="s">
        <v>84</v>
      </c>
      <c r="G2968" s="7">
        <v>42000</v>
      </c>
      <c r="H2968" s="7">
        <f t="shared" si="846"/>
        <v>39517.800000000003</v>
      </c>
      <c r="I2968" s="7">
        <f t="shared" si="847"/>
        <v>1205.4000000000001</v>
      </c>
      <c r="J2968" s="7">
        <f t="shared" si="848"/>
        <v>2981.9999999999995</v>
      </c>
      <c r="K2968" s="7">
        <f t="shared" si="849"/>
        <v>462.00000000000006</v>
      </c>
      <c r="L2968" s="7">
        <f t="shared" si="850"/>
        <v>1276.8</v>
      </c>
      <c r="M2968" s="7">
        <f t="shared" si="851"/>
        <v>2977.8</v>
      </c>
      <c r="N2968" s="7">
        <v>0</v>
      </c>
      <c r="O2968" s="7">
        <f t="shared" si="852"/>
        <v>8904</v>
      </c>
      <c r="P2968" s="7">
        <v>25</v>
      </c>
      <c r="Q2968" s="7">
        <v>0</v>
      </c>
      <c r="R2968" s="7">
        <v>0</v>
      </c>
      <c r="S2968" s="7">
        <v>1008</v>
      </c>
      <c r="T2968" s="7">
        <v>100</v>
      </c>
      <c r="U2968" s="7">
        <f t="shared" si="853"/>
        <v>724.91987500000039</v>
      </c>
      <c r="V2968" s="7">
        <f t="shared" si="854"/>
        <v>1857.9198750000005</v>
      </c>
      <c r="W2968" s="7">
        <f t="shared" si="855"/>
        <v>2482.1999999999998</v>
      </c>
      <c r="X2968" s="7">
        <f t="shared" si="856"/>
        <v>5959.7999999999993</v>
      </c>
      <c r="Y2968" s="7">
        <f t="shared" si="857"/>
        <v>37659.880124999996</v>
      </c>
      <c r="Z2968" s="7" t="s">
        <v>224</v>
      </c>
      <c r="AA2968" s="7">
        <v>2021</v>
      </c>
      <c r="AB2968" s="7">
        <v>0</v>
      </c>
    </row>
    <row r="2969" spans="1:28" x14ac:dyDescent="0.25">
      <c r="A2969" s="7">
        <v>55</v>
      </c>
      <c r="B2969" s="7" t="s">
        <v>284</v>
      </c>
      <c r="C2969" s="7" t="s">
        <v>103</v>
      </c>
      <c r="D2969" s="8" t="s">
        <v>14</v>
      </c>
      <c r="E2969" s="7" t="s">
        <v>59</v>
      </c>
      <c r="F2969" s="7" t="s">
        <v>100</v>
      </c>
      <c r="G2969" s="7">
        <v>30000</v>
      </c>
      <c r="H2969" s="7">
        <f t="shared" si="846"/>
        <v>28227</v>
      </c>
      <c r="I2969" s="7">
        <f t="shared" si="847"/>
        <v>861</v>
      </c>
      <c r="J2969" s="7">
        <f t="shared" si="848"/>
        <v>2130</v>
      </c>
      <c r="K2969" s="7">
        <f t="shared" si="849"/>
        <v>330.00000000000006</v>
      </c>
      <c r="L2969" s="7">
        <f t="shared" si="850"/>
        <v>912</v>
      </c>
      <c r="M2969" s="7">
        <f t="shared" si="851"/>
        <v>2127</v>
      </c>
      <c r="N2969" s="7">
        <v>0</v>
      </c>
      <c r="O2969" s="7">
        <f t="shared" si="852"/>
        <v>6360</v>
      </c>
      <c r="P2969" s="7">
        <v>25</v>
      </c>
      <c r="Q2969" s="7">
        <v>0</v>
      </c>
      <c r="R2969" s="7">
        <v>0</v>
      </c>
      <c r="S2969" s="7">
        <v>0</v>
      </c>
      <c r="T2969" s="7">
        <v>100</v>
      </c>
      <c r="U2969" s="7">
        <f t="shared" si="853"/>
        <v>0</v>
      </c>
      <c r="V2969" s="7">
        <f t="shared" si="854"/>
        <v>125</v>
      </c>
      <c r="W2969" s="7">
        <f t="shared" si="855"/>
        <v>1773</v>
      </c>
      <c r="X2969" s="7">
        <f t="shared" si="856"/>
        <v>4257</v>
      </c>
      <c r="Y2969" s="7">
        <f t="shared" si="857"/>
        <v>28102</v>
      </c>
      <c r="Z2969" s="7" t="s">
        <v>224</v>
      </c>
      <c r="AA2969" s="7">
        <v>2021</v>
      </c>
      <c r="AB2969" s="7">
        <v>0</v>
      </c>
    </row>
    <row r="2970" spans="1:28" x14ac:dyDescent="0.25">
      <c r="A2970" s="7">
        <v>56</v>
      </c>
      <c r="B2970" s="7" t="s">
        <v>285</v>
      </c>
      <c r="C2970" s="7" t="s">
        <v>103</v>
      </c>
      <c r="D2970" s="7" t="s">
        <v>22</v>
      </c>
      <c r="E2970" s="7" t="s">
        <v>54</v>
      </c>
      <c r="F2970" s="7" t="s">
        <v>100</v>
      </c>
      <c r="G2970" s="7">
        <v>20000</v>
      </c>
      <c r="H2970" s="7">
        <f t="shared" si="846"/>
        <v>18818</v>
      </c>
      <c r="I2970" s="7">
        <f t="shared" si="847"/>
        <v>574</v>
      </c>
      <c r="J2970" s="7">
        <f t="shared" si="848"/>
        <v>1419.9999999999998</v>
      </c>
      <c r="K2970" s="7">
        <f t="shared" si="849"/>
        <v>220.00000000000003</v>
      </c>
      <c r="L2970" s="7">
        <f t="shared" si="850"/>
        <v>608</v>
      </c>
      <c r="M2970" s="7">
        <f t="shared" si="851"/>
        <v>1418</v>
      </c>
      <c r="N2970" s="7">
        <v>0</v>
      </c>
      <c r="O2970" s="7">
        <f t="shared" si="852"/>
        <v>4240</v>
      </c>
      <c r="P2970" s="7">
        <v>25</v>
      </c>
      <c r="Q2970" s="7">
        <v>0</v>
      </c>
      <c r="R2970" s="7">
        <v>0</v>
      </c>
      <c r="S2970" s="7">
        <v>0</v>
      </c>
      <c r="T2970" s="7">
        <v>0</v>
      </c>
      <c r="U2970" s="7">
        <f t="shared" si="853"/>
        <v>0</v>
      </c>
      <c r="V2970" s="7">
        <f t="shared" si="854"/>
        <v>25</v>
      </c>
      <c r="W2970" s="7">
        <f t="shared" si="855"/>
        <v>1182</v>
      </c>
      <c r="X2970" s="7">
        <f t="shared" si="856"/>
        <v>2838</v>
      </c>
      <c r="Y2970" s="7">
        <f t="shared" si="857"/>
        <v>18793</v>
      </c>
      <c r="Z2970" s="7" t="s">
        <v>224</v>
      </c>
      <c r="AA2970" s="7">
        <v>2021</v>
      </c>
      <c r="AB2970" s="7">
        <v>0</v>
      </c>
    </row>
    <row r="2971" spans="1:28" x14ac:dyDescent="0.25">
      <c r="A2971" s="7">
        <v>57</v>
      </c>
      <c r="B2971" s="7" t="s">
        <v>286</v>
      </c>
      <c r="C2971" s="7" t="s">
        <v>103</v>
      </c>
      <c r="D2971" s="7" t="s">
        <v>19</v>
      </c>
      <c r="E2971" s="7" t="s">
        <v>60</v>
      </c>
      <c r="F2971" s="7" t="s">
        <v>100</v>
      </c>
      <c r="G2971" s="7">
        <v>28000</v>
      </c>
      <c r="H2971" s="7">
        <f t="shared" si="846"/>
        <v>26345.200000000001</v>
      </c>
      <c r="I2971" s="7">
        <f t="shared" si="847"/>
        <v>803.6</v>
      </c>
      <c r="J2971" s="7">
        <f t="shared" si="848"/>
        <v>1987.9999999999998</v>
      </c>
      <c r="K2971" s="7">
        <f t="shared" si="849"/>
        <v>308.00000000000006</v>
      </c>
      <c r="L2971" s="7">
        <f t="shared" si="850"/>
        <v>851.2</v>
      </c>
      <c r="M2971" s="7">
        <f t="shared" si="851"/>
        <v>1985.2</v>
      </c>
      <c r="N2971" s="7">
        <v>0</v>
      </c>
      <c r="O2971" s="7">
        <f t="shared" si="852"/>
        <v>5936</v>
      </c>
      <c r="P2971" s="7">
        <v>25</v>
      </c>
      <c r="Q2971" s="7">
        <v>5991.65</v>
      </c>
      <c r="R2971" s="7">
        <v>0</v>
      </c>
      <c r="S2971" s="7">
        <v>0</v>
      </c>
      <c r="T2971" s="7">
        <v>100</v>
      </c>
      <c r="U2971" s="7">
        <f t="shared" si="853"/>
        <v>0</v>
      </c>
      <c r="V2971" s="7">
        <f t="shared" si="854"/>
        <v>6116.65</v>
      </c>
      <c r="W2971" s="7">
        <f t="shared" si="855"/>
        <v>1654.8000000000002</v>
      </c>
      <c r="X2971" s="7">
        <f t="shared" si="856"/>
        <v>3973.2</v>
      </c>
      <c r="Y2971" s="7">
        <f t="shared" si="857"/>
        <v>20228.55</v>
      </c>
      <c r="Z2971" s="7" t="s">
        <v>224</v>
      </c>
      <c r="AA2971" s="7">
        <v>2021</v>
      </c>
      <c r="AB2971" s="7">
        <v>0</v>
      </c>
    </row>
    <row r="2972" spans="1:28" x14ac:dyDescent="0.25">
      <c r="A2972" s="7">
        <v>58</v>
      </c>
      <c r="B2972" s="7" t="s">
        <v>287</v>
      </c>
      <c r="C2972" s="7" t="s">
        <v>102</v>
      </c>
      <c r="D2972" s="7" t="s">
        <v>6</v>
      </c>
      <c r="E2972" s="7" t="s">
        <v>36</v>
      </c>
      <c r="F2972" s="7" t="s">
        <v>100</v>
      </c>
      <c r="G2972" s="7">
        <v>30000</v>
      </c>
      <c r="H2972" s="7">
        <f t="shared" si="846"/>
        <v>28227</v>
      </c>
      <c r="I2972" s="7">
        <f t="shared" si="847"/>
        <v>861</v>
      </c>
      <c r="J2972" s="7">
        <f t="shared" si="848"/>
        <v>2130</v>
      </c>
      <c r="K2972" s="7">
        <f t="shared" si="849"/>
        <v>330.00000000000006</v>
      </c>
      <c r="L2972" s="7">
        <f t="shared" si="850"/>
        <v>912</v>
      </c>
      <c r="M2972" s="7">
        <f t="shared" si="851"/>
        <v>2127</v>
      </c>
      <c r="N2972" s="7">
        <v>0</v>
      </c>
      <c r="O2972" s="7">
        <f t="shared" si="852"/>
        <v>6360</v>
      </c>
      <c r="P2972" s="7">
        <v>25</v>
      </c>
      <c r="Q2972" s="7">
        <v>0</v>
      </c>
      <c r="R2972" s="7">
        <v>0</v>
      </c>
      <c r="S2972" s="7">
        <v>0</v>
      </c>
      <c r="T2972" s="7">
        <v>100</v>
      </c>
      <c r="U2972" s="7">
        <f t="shared" si="853"/>
        <v>0</v>
      </c>
      <c r="V2972" s="7">
        <f t="shared" si="854"/>
        <v>125</v>
      </c>
      <c r="W2972" s="7">
        <f t="shared" si="855"/>
        <v>1773</v>
      </c>
      <c r="X2972" s="7">
        <f t="shared" si="856"/>
        <v>4257</v>
      </c>
      <c r="Y2972" s="7">
        <f t="shared" si="857"/>
        <v>28102</v>
      </c>
      <c r="Z2972" s="7" t="s">
        <v>224</v>
      </c>
      <c r="AA2972" s="7">
        <v>2021</v>
      </c>
      <c r="AB2972" s="7">
        <v>0</v>
      </c>
    </row>
    <row r="2973" spans="1:28" x14ac:dyDescent="0.25">
      <c r="A2973" s="7">
        <v>59</v>
      </c>
      <c r="B2973" s="7" t="s">
        <v>288</v>
      </c>
      <c r="C2973" s="7" t="s">
        <v>102</v>
      </c>
      <c r="D2973" s="8" t="s">
        <v>12</v>
      </c>
      <c r="E2973" s="7" t="s">
        <v>46</v>
      </c>
      <c r="F2973" s="7" t="s">
        <v>84</v>
      </c>
      <c r="G2973" s="7">
        <v>32000</v>
      </c>
      <c r="H2973" s="7">
        <f t="shared" si="846"/>
        <v>30108.799999999999</v>
      </c>
      <c r="I2973" s="7">
        <f t="shared" si="847"/>
        <v>918.4</v>
      </c>
      <c r="J2973" s="7">
        <f t="shared" si="848"/>
        <v>2272</v>
      </c>
      <c r="K2973" s="7">
        <f t="shared" si="849"/>
        <v>352.00000000000006</v>
      </c>
      <c r="L2973" s="7">
        <f t="shared" si="850"/>
        <v>972.8</v>
      </c>
      <c r="M2973" s="7">
        <f t="shared" si="851"/>
        <v>2268.8000000000002</v>
      </c>
      <c r="N2973" s="7">
        <v>0</v>
      </c>
      <c r="O2973" s="7">
        <f t="shared" si="852"/>
        <v>6784</v>
      </c>
      <c r="P2973" s="7">
        <v>25</v>
      </c>
      <c r="Q2973" s="7">
        <v>0</v>
      </c>
      <c r="R2973" s="7">
        <v>0</v>
      </c>
      <c r="S2973" s="7">
        <v>0</v>
      </c>
      <c r="T2973" s="7">
        <v>100</v>
      </c>
      <c r="U2973" s="7">
        <f t="shared" si="853"/>
        <v>0</v>
      </c>
      <c r="V2973" s="7">
        <f t="shared" si="854"/>
        <v>125</v>
      </c>
      <c r="W2973" s="7">
        <f t="shared" si="855"/>
        <v>1891.1999999999998</v>
      </c>
      <c r="X2973" s="7">
        <f t="shared" si="856"/>
        <v>4540.8</v>
      </c>
      <c r="Y2973" s="7">
        <f t="shared" si="857"/>
        <v>29983.8</v>
      </c>
      <c r="Z2973" s="7" t="s">
        <v>224</v>
      </c>
      <c r="AA2973" s="7">
        <v>2021</v>
      </c>
      <c r="AB2973" s="7">
        <v>0</v>
      </c>
    </row>
    <row r="2974" spans="1:28" x14ac:dyDescent="0.25">
      <c r="A2974" s="7">
        <v>60</v>
      </c>
      <c r="B2974" s="7" t="s">
        <v>289</v>
      </c>
      <c r="C2974" s="7" t="s">
        <v>102</v>
      </c>
      <c r="D2974" s="7" t="s">
        <v>16</v>
      </c>
      <c r="E2974" s="7" t="s">
        <v>61</v>
      </c>
      <c r="F2974" s="7" t="s">
        <v>84</v>
      </c>
      <c r="G2974" s="7">
        <v>65000</v>
      </c>
      <c r="H2974" s="7">
        <f t="shared" si="846"/>
        <v>57588.14</v>
      </c>
      <c r="I2974" s="7">
        <f t="shared" si="847"/>
        <v>1865.5</v>
      </c>
      <c r="J2974" s="7">
        <f t="shared" si="848"/>
        <v>4615</v>
      </c>
      <c r="K2974" s="7">
        <f t="shared" si="849"/>
        <v>686.4</v>
      </c>
      <c r="L2974" s="7">
        <f t="shared" si="850"/>
        <v>1976</v>
      </c>
      <c r="M2974" s="7">
        <f t="shared" si="851"/>
        <v>4608.5</v>
      </c>
      <c r="N2974" s="7">
        <v>3570.36</v>
      </c>
      <c r="O2974" s="7">
        <f t="shared" si="852"/>
        <v>17321.759999999998</v>
      </c>
      <c r="P2974" s="7">
        <v>25</v>
      </c>
      <c r="Q2974" s="7">
        <v>0</v>
      </c>
      <c r="R2974" s="7">
        <v>0</v>
      </c>
      <c r="S2974" s="7">
        <v>0</v>
      </c>
      <c r="T2974" s="7">
        <v>100</v>
      </c>
      <c r="U2974" s="7">
        <f t="shared" si="853"/>
        <v>3713.477833333332</v>
      </c>
      <c r="V2974" s="7">
        <f t="shared" si="854"/>
        <v>3838.477833333332</v>
      </c>
      <c r="W2974" s="7">
        <f t="shared" si="855"/>
        <v>7411.8600000000006</v>
      </c>
      <c r="X2974" s="7">
        <f t="shared" si="856"/>
        <v>9223.5</v>
      </c>
      <c r="Y2974" s="7">
        <f t="shared" si="857"/>
        <v>53749.662166666669</v>
      </c>
      <c r="Z2974" s="7" t="s">
        <v>224</v>
      </c>
      <c r="AA2974" s="7">
        <v>2021</v>
      </c>
      <c r="AB2974" s="7">
        <v>0</v>
      </c>
    </row>
    <row r="2975" spans="1:28" x14ac:dyDescent="0.25">
      <c r="A2975" s="7">
        <v>61</v>
      </c>
      <c r="B2975" s="7" t="s">
        <v>290</v>
      </c>
      <c r="C2975" s="7" t="s">
        <v>102</v>
      </c>
      <c r="D2975" s="7" t="s">
        <v>6</v>
      </c>
      <c r="E2975" s="7" t="s">
        <v>26</v>
      </c>
      <c r="F2975" s="7" t="s">
        <v>100</v>
      </c>
      <c r="G2975" s="7">
        <v>32000</v>
      </c>
      <c r="H2975" s="7">
        <f t="shared" si="846"/>
        <v>30108.799999999999</v>
      </c>
      <c r="I2975" s="7">
        <f t="shared" si="847"/>
        <v>918.4</v>
      </c>
      <c r="J2975" s="7">
        <f t="shared" si="848"/>
        <v>2272</v>
      </c>
      <c r="K2975" s="7">
        <f t="shared" si="849"/>
        <v>352.00000000000006</v>
      </c>
      <c r="L2975" s="7">
        <f t="shared" si="850"/>
        <v>972.8</v>
      </c>
      <c r="M2975" s="7">
        <f t="shared" si="851"/>
        <v>2268.8000000000002</v>
      </c>
      <c r="N2975" s="7">
        <v>0</v>
      </c>
      <c r="O2975" s="7">
        <f t="shared" si="852"/>
        <v>6784</v>
      </c>
      <c r="P2975" s="7">
        <v>25</v>
      </c>
      <c r="Q2975" s="7">
        <v>0</v>
      </c>
      <c r="R2975" s="7">
        <v>0</v>
      </c>
      <c r="S2975" s="7">
        <v>0</v>
      </c>
      <c r="T2975" s="7">
        <v>100</v>
      </c>
      <c r="U2975" s="7">
        <f t="shared" si="853"/>
        <v>0</v>
      </c>
      <c r="V2975" s="7">
        <f t="shared" si="854"/>
        <v>125</v>
      </c>
      <c r="W2975" s="7">
        <f t="shared" si="855"/>
        <v>1891.1999999999998</v>
      </c>
      <c r="X2975" s="7">
        <f t="shared" si="856"/>
        <v>4540.8</v>
      </c>
      <c r="Y2975" s="7">
        <f t="shared" si="857"/>
        <v>29983.8</v>
      </c>
      <c r="Z2975" s="7" t="s">
        <v>224</v>
      </c>
      <c r="AA2975" s="7">
        <v>2021</v>
      </c>
      <c r="AB2975" s="7">
        <v>0</v>
      </c>
    </row>
    <row r="2976" spans="1:28" x14ac:dyDescent="0.25">
      <c r="A2976" s="7">
        <v>62</v>
      </c>
      <c r="B2976" s="7" t="s">
        <v>291</v>
      </c>
      <c r="C2976" s="7" t="s">
        <v>103</v>
      </c>
      <c r="D2976" s="7" t="s">
        <v>6</v>
      </c>
      <c r="E2976" s="7" t="s">
        <v>52</v>
      </c>
      <c r="F2976" s="7" t="s">
        <v>100</v>
      </c>
      <c r="G2976" s="7">
        <v>22000</v>
      </c>
      <c r="H2976" s="7">
        <f t="shared" si="846"/>
        <v>20699.8</v>
      </c>
      <c r="I2976" s="7">
        <f t="shared" si="847"/>
        <v>631.4</v>
      </c>
      <c r="J2976" s="7">
        <f t="shared" si="848"/>
        <v>1561.9999999999998</v>
      </c>
      <c r="K2976" s="7">
        <f t="shared" si="849"/>
        <v>242.00000000000003</v>
      </c>
      <c r="L2976" s="7">
        <f t="shared" si="850"/>
        <v>668.8</v>
      </c>
      <c r="M2976" s="7">
        <f t="shared" si="851"/>
        <v>1559.8000000000002</v>
      </c>
      <c r="N2976" s="7">
        <v>0</v>
      </c>
      <c r="O2976" s="7">
        <f t="shared" si="852"/>
        <v>4664</v>
      </c>
      <c r="P2976" s="7">
        <v>25</v>
      </c>
      <c r="Q2976" s="7">
        <v>0</v>
      </c>
      <c r="R2976" s="7">
        <v>0</v>
      </c>
      <c r="S2976" s="7">
        <v>0</v>
      </c>
      <c r="T2976" s="7">
        <v>100</v>
      </c>
      <c r="U2976" s="7">
        <f t="shared" si="853"/>
        <v>0</v>
      </c>
      <c r="V2976" s="7">
        <f t="shared" si="854"/>
        <v>125</v>
      </c>
      <c r="W2976" s="7">
        <f t="shared" si="855"/>
        <v>1300.1999999999998</v>
      </c>
      <c r="X2976" s="7">
        <f t="shared" si="856"/>
        <v>3121.8</v>
      </c>
      <c r="Y2976" s="7">
        <f t="shared" si="857"/>
        <v>20574.8</v>
      </c>
      <c r="Z2976" s="7" t="s">
        <v>224</v>
      </c>
      <c r="AA2976" s="7">
        <v>2021</v>
      </c>
      <c r="AB2976" s="7">
        <v>0</v>
      </c>
    </row>
    <row r="2977" spans="1:28" x14ac:dyDescent="0.25">
      <c r="A2977" s="7">
        <v>63</v>
      </c>
      <c r="B2977" s="7" t="s">
        <v>292</v>
      </c>
      <c r="C2977" s="7" t="s">
        <v>102</v>
      </c>
      <c r="D2977" s="7" t="s">
        <v>20</v>
      </c>
      <c r="E2977" s="7" t="s">
        <v>62</v>
      </c>
      <c r="F2977" s="7" t="s">
        <v>99</v>
      </c>
      <c r="G2977" s="7">
        <v>110000</v>
      </c>
      <c r="H2977" s="7">
        <f t="shared" si="846"/>
        <v>103499</v>
      </c>
      <c r="I2977" s="7">
        <f t="shared" si="847"/>
        <v>3157</v>
      </c>
      <c r="J2977" s="7">
        <f t="shared" si="848"/>
        <v>7809.9999999999991</v>
      </c>
      <c r="K2977" s="7">
        <f t="shared" si="849"/>
        <v>686.4</v>
      </c>
      <c r="L2977" s="7">
        <f t="shared" si="850"/>
        <v>3344</v>
      </c>
      <c r="M2977" s="7">
        <f t="shared" si="851"/>
        <v>7799.0000000000009</v>
      </c>
      <c r="N2977" s="7">
        <v>0</v>
      </c>
      <c r="O2977" s="7">
        <f t="shared" si="852"/>
        <v>22796.400000000001</v>
      </c>
      <c r="P2977" s="7">
        <v>25</v>
      </c>
      <c r="Q2977" s="7">
        <v>0</v>
      </c>
      <c r="R2977" s="7">
        <v>0</v>
      </c>
      <c r="S2977" s="7">
        <v>0</v>
      </c>
      <c r="T2977" s="7">
        <v>0</v>
      </c>
      <c r="U2977" s="7">
        <f t="shared" si="853"/>
        <v>14457.687291666667</v>
      </c>
      <c r="V2977" s="7">
        <f t="shared" si="854"/>
        <v>14482.687291666667</v>
      </c>
      <c r="W2977" s="7">
        <f t="shared" si="855"/>
        <v>6501</v>
      </c>
      <c r="X2977" s="7">
        <f t="shared" si="856"/>
        <v>15609</v>
      </c>
      <c r="Y2977" s="7">
        <f t="shared" si="857"/>
        <v>89016.312708333338</v>
      </c>
      <c r="Z2977" s="7" t="s">
        <v>224</v>
      </c>
      <c r="AA2977" s="7">
        <v>2021</v>
      </c>
      <c r="AB2977" s="7">
        <v>0</v>
      </c>
    </row>
    <row r="2978" spans="1:28" x14ac:dyDescent="0.25">
      <c r="A2978" s="7">
        <v>64</v>
      </c>
      <c r="B2978" s="7" t="s">
        <v>293</v>
      </c>
      <c r="C2978" s="7" t="s">
        <v>102</v>
      </c>
      <c r="D2978" s="7" t="s">
        <v>8</v>
      </c>
      <c r="E2978" s="7" t="s">
        <v>63</v>
      </c>
      <c r="F2978" s="7" t="s">
        <v>99</v>
      </c>
      <c r="G2978" s="7">
        <v>130000</v>
      </c>
      <c r="H2978" s="7">
        <f t="shared" si="846"/>
        <v>122317</v>
      </c>
      <c r="I2978" s="7">
        <f t="shared" si="847"/>
        <v>3731</v>
      </c>
      <c r="J2978" s="7">
        <f t="shared" si="848"/>
        <v>9230</v>
      </c>
      <c r="K2978" s="7">
        <f t="shared" si="849"/>
        <v>686.4</v>
      </c>
      <c r="L2978" s="7">
        <f t="shared" si="850"/>
        <v>3952</v>
      </c>
      <c r="M2978" s="7">
        <f t="shared" si="851"/>
        <v>9217</v>
      </c>
      <c r="N2978" s="7">
        <v>0</v>
      </c>
      <c r="O2978" s="7">
        <f t="shared" si="852"/>
        <v>26816.400000000001</v>
      </c>
      <c r="P2978" s="7">
        <v>25</v>
      </c>
      <c r="Q2978" s="7">
        <v>0</v>
      </c>
      <c r="R2978" s="7">
        <v>0</v>
      </c>
      <c r="S2978" s="7">
        <v>0</v>
      </c>
      <c r="T2978" s="7">
        <v>100</v>
      </c>
      <c r="U2978" s="7">
        <f t="shared" si="853"/>
        <v>19162.187291666665</v>
      </c>
      <c r="V2978" s="7">
        <f t="shared" si="854"/>
        <v>19287.187291666665</v>
      </c>
      <c r="W2978" s="7">
        <f t="shared" si="855"/>
        <v>7683</v>
      </c>
      <c r="X2978" s="7">
        <f t="shared" si="856"/>
        <v>18447</v>
      </c>
      <c r="Y2978" s="7">
        <f t="shared" si="857"/>
        <v>103029.81270833334</v>
      </c>
      <c r="Z2978" s="7" t="s">
        <v>224</v>
      </c>
      <c r="AA2978" s="7">
        <v>2021</v>
      </c>
      <c r="AB2978" s="7">
        <v>0</v>
      </c>
    </row>
    <row r="2979" spans="1:28" x14ac:dyDescent="0.25">
      <c r="A2979" s="7">
        <v>65</v>
      </c>
      <c r="B2979" s="7" t="s">
        <v>294</v>
      </c>
      <c r="C2979" s="7" t="s">
        <v>103</v>
      </c>
      <c r="D2979" s="7" t="s">
        <v>7</v>
      </c>
      <c r="E2979" s="7" t="s">
        <v>54</v>
      </c>
      <c r="F2979" s="7" t="s">
        <v>99</v>
      </c>
      <c r="G2979" s="7">
        <v>45000</v>
      </c>
      <c r="H2979" s="7">
        <f t="shared" si="846"/>
        <v>42340.5</v>
      </c>
      <c r="I2979" s="7">
        <f t="shared" si="847"/>
        <v>1291.5</v>
      </c>
      <c r="J2979" s="7">
        <f t="shared" si="848"/>
        <v>3194.9999999999995</v>
      </c>
      <c r="K2979" s="7">
        <f t="shared" si="849"/>
        <v>495.00000000000006</v>
      </c>
      <c r="L2979" s="7">
        <f t="shared" si="850"/>
        <v>1368</v>
      </c>
      <c r="M2979" s="7">
        <f t="shared" si="851"/>
        <v>3190.5</v>
      </c>
      <c r="N2979" s="7">
        <v>0</v>
      </c>
      <c r="O2979" s="7">
        <f t="shared" si="852"/>
        <v>9540</v>
      </c>
      <c r="P2979" s="7">
        <v>25</v>
      </c>
      <c r="Q2979" s="7">
        <v>0</v>
      </c>
      <c r="R2979" s="7">
        <v>0</v>
      </c>
      <c r="S2979" s="7">
        <v>0</v>
      </c>
      <c r="T2979" s="7">
        <v>100</v>
      </c>
      <c r="U2979" s="7">
        <f t="shared" si="853"/>
        <v>1148.3248749999998</v>
      </c>
      <c r="V2979" s="7">
        <f t="shared" si="854"/>
        <v>1273.3248749999998</v>
      </c>
      <c r="W2979" s="7">
        <f t="shared" si="855"/>
        <v>2659.5</v>
      </c>
      <c r="X2979" s="7">
        <f t="shared" si="856"/>
        <v>6385.5</v>
      </c>
      <c r="Y2979" s="7">
        <f t="shared" si="857"/>
        <v>41067.175125000002</v>
      </c>
      <c r="Z2979" s="7" t="s">
        <v>224</v>
      </c>
      <c r="AA2979" s="7">
        <v>2021</v>
      </c>
      <c r="AB2979" s="7">
        <v>0</v>
      </c>
    </row>
    <row r="2980" spans="1:28" x14ac:dyDescent="0.25">
      <c r="A2980" s="7">
        <v>66</v>
      </c>
      <c r="B2980" s="7" t="s">
        <v>295</v>
      </c>
      <c r="C2980" s="7" t="s">
        <v>102</v>
      </c>
      <c r="D2980" s="7" t="s">
        <v>22</v>
      </c>
      <c r="E2980" s="7" t="s">
        <v>26</v>
      </c>
      <c r="F2980" s="7" t="s">
        <v>100</v>
      </c>
      <c r="G2980" s="7">
        <v>25000</v>
      </c>
      <c r="H2980" s="7">
        <f t="shared" ref="H2980:H3016" si="858">+G2980-(I2980+L2980+N2980)</f>
        <v>23522.5</v>
      </c>
      <c r="I2980" s="7">
        <f t="shared" ref="I2980:I3016" si="859">IF(G2980&lt;=312000,G2980*2.87%,8954.4)</f>
        <v>717.5</v>
      </c>
      <c r="J2980" s="7">
        <f t="shared" ref="J2980:J3016" si="860">IF(G2980&lt;=312000,G2980*7.1%,22152)</f>
        <v>1774.9999999999998</v>
      </c>
      <c r="K2980" s="7">
        <f t="shared" ref="K2980:K3016" si="861">IF(G2980&lt;=62400,G2980*1.1%,686.4)</f>
        <v>275</v>
      </c>
      <c r="L2980" s="7">
        <f t="shared" ref="L2980:L3016" si="862">IF(G2980&lt;=156000,G2980*3.04%,4742.4)</f>
        <v>760</v>
      </c>
      <c r="M2980" s="7">
        <f t="shared" ref="M2980:M3016" si="863">IF(G2980&lt;=156000,G2980*7.09%,11060.4)</f>
        <v>1772.5000000000002</v>
      </c>
      <c r="N2980" s="7">
        <v>0</v>
      </c>
      <c r="O2980" s="7">
        <f t="shared" ref="O2980:O3016" si="864">+I2980+J2980+K2980+L2980+M2980+N2980</f>
        <v>5300</v>
      </c>
      <c r="P2980" s="7">
        <v>25</v>
      </c>
      <c r="Q2980" s="7">
        <v>0</v>
      </c>
      <c r="R2980" s="7">
        <v>0</v>
      </c>
      <c r="S2980" s="7">
        <v>0</v>
      </c>
      <c r="T2980" s="7">
        <v>100</v>
      </c>
      <c r="U2980" s="7">
        <f t="shared" ref="U2980:U3016" si="865">IF((H2980*12)&gt;867123.01,(79776+(((H2980*12)-867123.01)*0.25))/12,IF((H2980*12)&gt;624329.01,(31216+(((H2980*12)-624329.01)*0.2))/12,IF((H2980*12)&gt;416220.01,(((H2980*12)-416220.01)*0.15)/12,0)))</f>
        <v>0</v>
      </c>
      <c r="V2980" s="7">
        <f t="shared" ref="V2980:V3016" si="866">P2980+Q2980+R2980+S2980+T2980+U2980</f>
        <v>125</v>
      </c>
      <c r="W2980" s="7">
        <f t="shared" ref="W2980:W3043" si="867">+I2980+L2980+N2980</f>
        <v>1477.5</v>
      </c>
      <c r="X2980" s="7">
        <f t="shared" ref="X2980:X3016" si="868">+J2980+M2980</f>
        <v>3547.5</v>
      </c>
      <c r="Y2980" s="7">
        <f t="shared" ref="Y2980:Y3016" si="869">+G2980-(V2980+W2980)</f>
        <v>23397.5</v>
      </c>
      <c r="Z2980" s="7" t="s">
        <v>224</v>
      </c>
      <c r="AA2980" s="7">
        <v>2021</v>
      </c>
      <c r="AB2980" s="7">
        <v>0</v>
      </c>
    </row>
    <row r="2981" spans="1:28" x14ac:dyDescent="0.25">
      <c r="A2981" s="7">
        <v>67</v>
      </c>
      <c r="B2981" s="7" t="s">
        <v>296</v>
      </c>
      <c r="C2981" s="7" t="s">
        <v>102</v>
      </c>
      <c r="D2981" s="7" t="s">
        <v>6</v>
      </c>
      <c r="E2981" s="7" t="s">
        <v>37</v>
      </c>
      <c r="F2981" s="7" t="s">
        <v>100</v>
      </c>
      <c r="G2981" s="7">
        <v>10000</v>
      </c>
      <c r="H2981" s="7">
        <f t="shared" si="858"/>
        <v>9409</v>
      </c>
      <c r="I2981" s="7">
        <f t="shared" si="859"/>
        <v>287</v>
      </c>
      <c r="J2981" s="7">
        <f t="shared" si="860"/>
        <v>709.99999999999989</v>
      </c>
      <c r="K2981" s="7">
        <f t="shared" si="861"/>
        <v>110.00000000000001</v>
      </c>
      <c r="L2981" s="7">
        <f t="shared" si="862"/>
        <v>304</v>
      </c>
      <c r="M2981" s="7">
        <f t="shared" si="863"/>
        <v>709</v>
      </c>
      <c r="N2981" s="7">
        <v>0</v>
      </c>
      <c r="O2981" s="7">
        <f t="shared" si="864"/>
        <v>2120</v>
      </c>
      <c r="P2981" s="7">
        <v>25</v>
      </c>
      <c r="Q2981" s="7">
        <v>0</v>
      </c>
      <c r="R2981" s="7">
        <v>0</v>
      </c>
      <c r="S2981" s="7">
        <v>0</v>
      </c>
      <c r="T2981" s="7">
        <v>100</v>
      </c>
      <c r="U2981" s="7">
        <f t="shared" si="865"/>
        <v>0</v>
      </c>
      <c r="V2981" s="7">
        <f t="shared" si="866"/>
        <v>125</v>
      </c>
      <c r="W2981" s="7">
        <f t="shared" si="867"/>
        <v>591</v>
      </c>
      <c r="X2981" s="7">
        <f t="shared" si="868"/>
        <v>1419</v>
      </c>
      <c r="Y2981" s="7">
        <f t="shared" si="869"/>
        <v>9284</v>
      </c>
      <c r="Z2981" s="7" t="s">
        <v>224</v>
      </c>
      <c r="AA2981" s="7">
        <v>2021</v>
      </c>
      <c r="AB2981" s="7">
        <v>0</v>
      </c>
    </row>
    <row r="2982" spans="1:28" x14ac:dyDescent="0.25">
      <c r="A2982" s="7">
        <v>68</v>
      </c>
      <c r="B2982" s="7" t="s">
        <v>297</v>
      </c>
      <c r="C2982" s="7" t="s">
        <v>102</v>
      </c>
      <c r="D2982" s="7" t="s">
        <v>8</v>
      </c>
      <c r="E2982" s="7" t="s">
        <v>64</v>
      </c>
      <c r="F2982" s="7" t="s">
        <v>84</v>
      </c>
      <c r="G2982" s="7">
        <v>60000</v>
      </c>
      <c r="H2982" s="7">
        <f t="shared" si="858"/>
        <v>56454</v>
      </c>
      <c r="I2982" s="7">
        <f t="shared" si="859"/>
        <v>1722</v>
      </c>
      <c r="J2982" s="7">
        <f t="shared" si="860"/>
        <v>4260</v>
      </c>
      <c r="K2982" s="7">
        <f t="shared" si="861"/>
        <v>660.00000000000011</v>
      </c>
      <c r="L2982" s="7">
        <f t="shared" si="862"/>
        <v>1824</v>
      </c>
      <c r="M2982" s="7">
        <f t="shared" si="863"/>
        <v>4254</v>
      </c>
      <c r="N2982" s="7">
        <v>0</v>
      </c>
      <c r="O2982" s="7">
        <f t="shared" si="864"/>
        <v>12720</v>
      </c>
      <c r="P2982" s="7">
        <v>25</v>
      </c>
      <c r="Q2982" s="7">
        <v>2691.21</v>
      </c>
      <c r="R2982" s="7">
        <v>950.05</v>
      </c>
      <c r="S2982" s="7">
        <v>1220</v>
      </c>
      <c r="T2982" s="7">
        <v>100</v>
      </c>
      <c r="U2982" s="7">
        <f t="shared" si="865"/>
        <v>3486.6498333333329</v>
      </c>
      <c r="V2982" s="7">
        <f t="shared" si="866"/>
        <v>8472.9098333333332</v>
      </c>
      <c r="W2982" s="7">
        <f t="shared" si="867"/>
        <v>3546</v>
      </c>
      <c r="X2982" s="7">
        <f t="shared" si="868"/>
        <v>8514</v>
      </c>
      <c r="Y2982" s="7">
        <f t="shared" si="869"/>
        <v>47981.090166666669</v>
      </c>
      <c r="Z2982" s="7" t="s">
        <v>224</v>
      </c>
      <c r="AA2982" s="7">
        <v>2021</v>
      </c>
      <c r="AB2982" s="7">
        <v>0</v>
      </c>
    </row>
    <row r="2983" spans="1:28" x14ac:dyDescent="0.25">
      <c r="A2983" s="7">
        <v>69</v>
      </c>
      <c r="B2983" s="7" t="s">
        <v>298</v>
      </c>
      <c r="C2983" s="7" t="s">
        <v>102</v>
      </c>
      <c r="D2983" s="7" t="s">
        <v>17</v>
      </c>
      <c r="E2983" s="7" t="s">
        <v>36</v>
      </c>
      <c r="F2983" s="7" t="s">
        <v>100</v>
      </c>
      <c r="G2983" s="7">
        <v>32000</v>
      </c>
      <c r="H2983" s="7">
        <f t="shared" si="858"/>
        <v>27728.560000000001</v>
      </c>
      <c r="I2983" s="7">
        <f t="shared" si="859"/>
        <v>918.4</v>
      </c>
      <c r="J2983" s="7">
        <f t="shared" si="860"/>
        <v>2272</v>
      </c>
      <c r="K2983" s="7">
        <f t="shared" si="861"/>
        <v>352.00000000000006</v>
      </c>
      <c r="L2983" s="7">
        <f t="shared" si="862"/>
        <v>972.8</v>
      </c>
      <c r="M2983" s="7">
        <f t="shared" si="863"/>
        <v>2268.8000000000002</v>
      </c>
      <c r="N2983" s="7">
        <v>2380.2399999999998</v>
      </c>
      <c r="O2983" s="7">
        <f t="shared" si="864"/>
        <v>9164.24</v>
      </c>
      <c r="P2983" s="7">
        <v>25</v>
      </c>
      <c r="Q2983" s="7">
        <v>3875.52</v>
      </c>
      <c r="R2983" s="7">
        <v>0</v>
      </c>
      <c r="S2983" s="7">
        <v>0</v>
      </c>
      <c r="T2983" s="7">
        <v>100</v>
      </c>
      <c r="U2983" s="7">
        <f t="shared" si="865"/>
        <v>0</v>
      </c>
      <c r="V2983" s="7">
        <f t="shared" si="866"/>
        <v>4000.52</v>
      </c>
      <c r="W2983" s="7">
        <f t="shared" si="867"/>
        <v>4271.4399999999996</v>
      </c>
      <c r="X2983" s="7">
        <f t="shared" si="868"/>
        <v>4540.8</v>
      </c>
      <c r="Y2983" s="7">
        <f t="shared" si="869"/>
        <v>23728.04</v>
      </c>
      <c r="Z2983" s="7" t="s">
        <v>224</v>
      </c>
      <c r="AA2983" s="7">
        <v>2021</v>
      </c>
      <c r="AB2983" s="7">
        <v>0</v>
      </c>
    </row>
    <row r="2984" spans="1:28" x14ac:dyDescent="0.25">
      <c r="A2984" s="7">
        <v>70</v>
      </c>
      <c r="B2984" s="7" t="s">
        <v>299</v>
      </c>
      <c r="C2984" s="7" t="s">
        <v>102</v>
      </c>
      <c r="D2984" s="8" t="s">
        <v>7</v>
      </c>
      <c r="E2984" s="7" t="s">
        <v>30</v>
      </c>
      <c r="F2984" s="7" t="s">
        <v>99</v>
      </c>
      <c r="G2984" s="7">
        <v>80000</v>
      </c>
      <c r="H2984" s="7">
        <f t="shared" si="858"/>
        <v>74081.88</v>
      </c>
      <c r="I2984" s="7">
        <f t="shared" si="859"/>
        <v>2296</v>
      </c>
      <c r="J2984" s="7">
        <f t="shared" si="860"/>
        <v>5679.9999999999991</v>
      </c>
      <c r="K2984" s="7">
        <f t="shared" si="861"/>
        <v>686.4</v>
      </c>
      <c r="L2984" s="7">
        <f t="shared" si="862"/>
        <v>2432</v>
      </c>
      <c r="M2984" s="7">
        <f t="shared" si="863"/>
        <v>5672</v>
      </c>
      <c r="N2984" s="7">
        <v>1190.1199999999999</v>
      </c>
      <c r="O2984" s="7">
        <f t="shared" si="864"/>
        <v>17956.52</v>
      </c>
      <c r="P2984" s="7">
        <v>25</v>
      </c>
      <c r="Q2984" s="7">
        <v>0</v>
      </c>
      <c r="R2984" s="7">
        <v>0</v>
      </c>
      <c r="S2984" s="7">
        <v>0</v>
      </c>
      <c r="T2984" s="7">
        <v>100</v>
      </c>
      <c r="U2984" s="7">
        <f t="shared" si="865"/>
        <v>7103.4072916666673</v>
      </c>
      <c r="V2984" s="7">
        <f t="shared" si="866"/>
        <v>7228.4072916666673</v>
      </c>
      <c r="W2984" s="7">
        <f t="shared" si="867"/>
        <v>5918.12</v>
      </c>
      <c r="X2984" s="7">
        <f t="shared" si="868"/>
        <v>11352</v>
      </c>
      <c r="Y2984" s="7">
        <f t="shared" si="869"/>
        <v>66853.472708333327</v>
      </c>
      <c r="Z2984" s="7" t="s">
        <v>224</v>
      </c>
      <c r="AA2984" s="7">
        <v>2021</v>
      </c>
      <c r="AB2984" s="7">
        <v>0</v>
      </c>
    </row>
    <row r="2985" spans="1:28" x14ac:dyDescent="0.25">
      <c r="A2985" s="7">
        <v>71</v>
      </c>
      <c r="B2985" s="7" t="s">
        <v>300</v>
      </c>
      <c r="C2985" s="7" t="s">
        <v>102</v>
      </c>
      <c r="D2985" s="7" t="s">
        <v>94</v>
      </c>
      <c r="E2985" s="7" t="s">
        <v>65</v>
      </c>
      <c r="F2985" s="7" t="s">
        <v>85</v>
      </c>
      <c r="G2985" s="7">
        <v>50000</v>
      </c>
      <c r="H2985" s="7">
        <f t="shared" si="858"/>
        <v>47045</v>
      </c>
      <c r="I2985" s="7">
        <f t="shared" si="859"/>
        <v>1435</v>
      </c>
      <c r="J2985" s="7">
        <f t="shared" si="860"/>
        <v>3549.9999999999995</v>
      </c>
      <c r="K2985" s="7">
        <f t="shared" si="861"/>
        <v>550</v>
      </c>
      <c r="L2985" s="7">
        <f t="shared" si="862"/>
        <v>1520</v>
      </c>
      <c r="M2985" s="7">
        <f t="shared" si="863"/>
        <v>3545.0000000000005</v>
      </c>
      <c r="N2985" s="7">
        <v>0</v>
      </c>
      <c r="O2985" s="7">
        <f t="shared" si="864"/>
        <v>10600</v>
      </c>
      <c r="P2985" s="7">
        <v>25</v>
      </c>
      <c r="Q2985" s="7">
        <v>1000</v>
      </c>
      <c r="R2985" s="7">
        <v>0</v>
      </c>
      <c r="S2985" s="7">
        <v>1220</v>
      </c>
      <c r="T2985" s="7">
        <v>100</v>
      </c>
      <c r="U2985" s="7">
        <f t="shared" si="865"/>
        <v>1853.9998749999997</v>
      </c>
      <c r="V2985" s="7">
        <f t="shared" si="866"/>
        <v>4198.9998749999995</v>
      </c>
      <c r="W2985" s="7">
        <f t="shared" si="867"/>
        <v>2955</v>
      </c>
      <c r="X2985" s="7">
        <f t="shared" si="868"/>
        <v>7095</v>
      </c>
      <c r="Y2985" s="7">
        <f t="shared" si="869"/>
        <v>42846.000124999999</v>
      </c>
      <c r="Z2985" s="7" t="s">
        <v>224</v>
      </c>
      <c r="AA2985" s="7">
        <v>2021</v>
      </c>
      <c r="AB2985" s="7">
        <v>0</v>
      </c>
    </row>
    <row r="2986" spans="1:28" x14ac:dyDescent="0.25">
      <c r="A2986" s="7">
        <v>72</v>
      </c>
      <c r="B2986" s="7" t="s">
        <v>301</v>
      </c>
      <c r="C2986" s="7" t="s">
        <v>102</v>
      </c>
      <c r="D2986" s="7" t="s">
        <v>6</v>
      </c>
      <c r="E2986" s="7" t="s">
        <v>37</v>
      </c>
      <c r="F2986" s="7" t="s">
        <v>100</v>
      </c>
      <c r="G2986" s="7">
        <v>15000</v>
      </c>
      <c r="H2986" s="7">
        <f t="shared" si="858"/>
        <v>14113.5</v>
      </c>
      <c r="I2986" s="7">
        <f t="shared" si="859"/>
        <v>430.5</v>
      </c>
      <c r="J2986" s="7">
        <f t="shared" si="860"/>
        <v>1065</v>
      </c>
      <c r="K2986" s="7">
        <f t="shared" si="861"/>
        <v>165.00000000000003</v>
      </c>
      <c r="L2986" s="7">
        <f t="shared" si="862"/>
        <v>456</v>
      </c>
      <c r="M2986" s="7">
        <f t="shared" si="863"/>
        <v>1063.5</v>
      </c>
      <c r="N2986" s="7">
        <v>0</v>
      </c>
      <c r="O2986" s="7">
        <f t="shared" si="864"/>
        <v>3180</v>
      </c>
      <c r="P2986" s="7">
        <v>25</v>
      </c>
      <c r="Q2986" s="7">
        <v>2000</v>
      </c>
      <c r="R2986" s="7">
        <v>0</v>
      </c>
      <c r="S2986" s="7">
        <v>0</v>
      </c>
      <c r="T2986" s="7">
        <v>0</v>
      </c>
      <c r="U2986" s="7">
        <f t="shared" si="865"/>
        <v>0</v>
      </c>
      <c r="V2986" s="7">
        <f t="shared" si="866"/>
        <v>2025</v>
      </c>
      <c r="W2986" s="7">
        <f t="shared" si="867"/>
        <v>886.5</v>
      </c>
      <c r="X2986" s="7">
        <f t="shared" si="868"/>
        <v>2128.5</v>
      </c>
      <c r="Y2986" s="7">
        <f t="shared" si="869"/>
        <v>12088.5</v>
      </c>
      <c r="Z2986" s="7" t="s">
        <v>224</v>
      </c>
      <c r="AA2986" s="7">
        <v>2021</v>
      </c>
      <c r="AB2986" s="7">
        <v>0</v>
      </c>
    </row>
    <row r="2987" spans="1:28" x14ac:dyDescent="0.25">
      <c r="A2987" s="7">
        <v>73</v>
      </c>
      <c r="B2987" s="7" t="s">
        <v>302</v>
      </c>
      <c r="C2987" s="7" t="s">
        <v>102</v>
      </c>
      <c r="D2987" s="8" t="s">
        <v>14</v>
      </c>
      <c r="E2987" s="7" t="s">
        <v>66</v>
      </c>
      <c r="F2987" s="7" t="s">
        <v>84</v>
      </c>
      <c r="G2987" s="7">
        <v>55000</v>
      </c>
      <c r="H2987" s="7">
        <f t="shared" si="858"/>
        <v>51749.5</v>
      </c>
      <c r="I2987" s="7">
        <f t="shared" si="859"/>
        <v>1578.5</v>
      </c>
      <c r="J2987" s="7">
        <f t="shared" si="860"/>
        <v>3904.9999999999995</v>
      </c>
      <c r="K2987" s="7">
        <f t="shared" si="861"/>
        <v>605.00000000000011</v>
      </c>
      <c r="L2987" s="7">
        <f t="shared" si="862"/>
        <v>1672</v>
      </c>
      <c r="M2987" s="7">
        <f t="shared" si="863"/>
        <v>3899.5000000000005</v>
      </c>
      <c r="N2987" s="7">
        <v>0</v>
      </c>
      <c r="O2987" s="7">
        <f t="shared" si="864"/>
        <v>11660</v>
      </c>
      <c r="P2987" s="7">
        <v>25</v>
      </c>
      <c r="Q2987" s="7">
        <v>0</v>
      </c>
      <c r="R2987" s="7">
        <v>0</v>
      </c>
      <c r="S2987" s="7">
        <v>0</v>
      </c>
      <c r="T2987" s="7">
        <v>100</v>
      </c>
      <c r="U2987" s="7">
        <f t="shared" si="865"/>
        <v>2559.6748749999997</v>
      </c>
      <c r="V2987" s="7">
        <f t="shared" si="866"/>
        <v>2684.6748749999997</v>
      </c>
      <c r="W2987" s="7">
        <f t="shared" si="867"/>
        <v>3250.5</v>
      </c>
      <c r="X2987" s="7">
        <f t="shared" si="868"/>
        <v>7804.5</v>
      </c>
      <c r="Y2987" s="7">
        <f t="shared" si="869"/>
        <v>49064.825125000003</v>
      </c>
      <c r="Z2987" s="7" t="s">
        <v>224</v>
      </c>
      <c r="AA2987" s="7">
        <v>2021</v>
      </c>
      <c r="AB2987" s="7">
        <v>0</v>
      </c>
    </row>
    <row r="2988" spans="1:28" x14ac:dyDescent="0.25">
      <c r="A2988" s="7">
        <v>74</v>
      </c>
      <c r="B2988" s="7" t="s">
        <v>303</v>
      </c>
      <c r="C2988" s="7" t="s">
        <v>102</v>
      </c>
      <c r="D2988" s="7" t="s">
        <v>17</v>
      </c>
      <c r="E2988" s="7" t="s">
        <v>67</v>
      </c>
      <c r="F2988" s="7" t="s">
        <v>84</v>
      </c>
      <c r="G2988" s="7">
        <v>95000</v>
      </c>
      <c r="H2988" s="7">
        <f t="shared" si="858"/>
        <v>87005.26</v>
      </c>
      <c r="I2988" s="7">
        <f t="shared" si="859"/>
        <v>2726.5</v>
      </c>
      <c r="J2988" s="7">
        <f t="shared" si="860"/>
        <v>6744.9999999999991</v>
      </c>
      <c r="K2988" s="7">
        <f t="shared" si="861"/>
        <v>686.4</v>
      </c>
      <c r="L2988" s="7">
        <f t="shared" si="862"/>
        <v>2888</v>
      </c>
      <c r="M2988" s="7">
        <f t="shared" si="863"/>
        <v>6735.5</v>
      </c>
      <c r="N2988" s="7">
        <v>2380.2399999999998</v>
      </c>
      <c r="O2988" s="7">
        <f t="shared" si="864"/>
        <v>22161.64</v>
      </c>
      <c r="P2988" s="7">
        <v>25</v>
      </c>
      <c r="Q2988" s="7">
        <v>6978</v>
      </c>
      <c r="R2988" s="7">
        <v>800.04</v>
      </c>
      <c r="S2988" s="7">
        <v>1905</v>
      </c>
      <c r="T2988" s="7">
        <v>100</v>
      </c>
      <c r="U2988" s="7">
        <f t="shared" si="865"/>
        <v>10334.252291666664</v>
      </c>
      <c r="V2988" s="7">
        <f t="shared" si="866"/>
        <v>20142.292291666665</v>
      </c>
      <c r="W2988" s="7">
        <f t="shared" si="867"/>
        <v>7994.74</v>
      </c>
      <c r="X2988" s="7">
        <f t="shared" si="868"/>
        <v>13480.5</v>
      </c>
      <c r="Y2988" s="7">
        <f t="shared" si="869"/>
        <v>66862.967708333337</v>
      </c>
      <c r="Z2988" s="7" t="s">
        <v>224</v>
      </c>
      <c r="AA2988" s="7">
        <v>2021</v>
      </c>
      <c r="AB2988" s="7">
        <v>0</v>
      </c>
    </row>
    <row r="2989" spans="1:28" x14ac:dyDescent="0.25">
      <c r="A2989" s="7">
        <v>75</v>
      </c>
      <c r="B2989" s="7" t="s">
        <v>304</v>
      </c>
      <c r="C2989" s="7" t="s">
        <v>103</v>
      </c>
      <c r="D2989" s="8" t="s">
        <v>21</v>
      </c>
      <c r="E2989" s="7" t="s">
        <v>68</v>
      </c>
      <c r="F2989" s="7" t="s">
        <v>84</v>
      </c>
      <c r="G2989" s="7">
        <v>46000</v>
      </c>
      <c r="H2989" s="7">
        <f t="shared" si="858"/>
        <v>42091.28</v>
      </c>
      <c r="I2989" s="7">
        <f t="shared" si="859"/>
        <v>1320.2</v>
      </c>
      <c r="J2989" s="7">
        <f t="shared" si="860"/>
        <v>3265.9999999999995</v>
      </c>
      <c r="K2989" s="7">
        <f t="shared" si="861"/>
        <v>506.00000000000006</v>
      </c>
      <c r="L2989" s="7">
        <f t="shared" si="862"/>
        <v>1398.4</v>
      </c>
      <c r="M2989" s="7">
        <f t="shared" si="863"/>
        <v>3261.4</v>
      </c>
      <c r="N2989" s="7">
        <v>1190.1199999999999</v>
      </c>
      <c r="O2989" s="7">
        <f t="shared" si="864"/>
        <v>10942.119999999999</v>
      </c>
      <c r="P2989" s="7">
        <v>25</v>
      </c>
      <c r="Q2989" s="7">
        <v>2042.65</v>
      </c>
      <c r="R2989" s="7">
        <v>350.02</v>
      </c>
      <c r="S2989" s="7">
        <v>0</v>
      </c>
      <c r="T2989" s="7">
        <v>100</v>
      </c>
      <c r="U2989" s="7">
        <f t="shared" si="865"/>
        <v>1110.9418749999998</v>
      </c>
      <c r="V2989" s="7">
        <f t="shared" si="866"/>
        <v>3628.6118749999996</v>
      </c>
      <c r="W2989" s="7">
        <f t="shared" si="867"/>
        <v>3908.7200000000003</v>
      </c>
      <c r="X2989" s="7">
        <f t="shared" si="868"/>
        <v>6527.4</v>
      </c>
      <c r="Y2989" s="7">
        <f t="shared" si="869"/>
        <v>38462.668124999997</v>
      </c>
      <c r="Z2989" s="7" t="s">
        <v>224</v>
      </c>
      <c r="AA2989" s="7">
        <v>2021</v>
      </c>
      <c r="AB2989" s="7">
        <v>0</v>
      </c>
    </row>
    <row r="2990" spans="1:28" x14ac:dyDescent="0.25">
      <c r="A2990" s="7">
        <v>76</v>
      </c>
      <c r="B2990" s="7" t="s">
        <v>305</v>
      </c>
      <c r="C2990" s="7" t="s">
        <v>102</v>
      </c>
      <c r="D2990" s="8" t="s">
        <v>4</v>
      </c>
      <c r="E2990" s="7" t="s">
        <v>306</v>
      </c>
      <c r="F2990" s="7" t="s">
        <v>84</v>
      </c>
      <c r="G2990" s="7">
        <v>93000</v>
      </c>
      <c r="H2990" s="7">
        <f t="shared" si="858"/>
        <v>86313.58</v>
      </c>
      <c r="I2990" s="7">
        <f t="shared" si="859"/>
        <v>2669.1</v>
      </c>
      <c r="J2990" s="7">
        <f t="shared" si="860"/>
        <v>6602.9999999999991</v>
      </c>
      <c r="K2990" s="7">
        <f t="shared" si="861"/>
        <v>686.4</v>
      </c>
      <c r="L2990" s="7">
        <f t="shared" si="862"/>
        <v>2827.2</v>
      </c>
      <c r="M2990" s="7">
        <f t="shared" si="863"/>
        <v>6593.7000000000007</v>
      </c>
      <c r="N2990" s="7">
        <v>1190.1199999999999</v>
      </c>
      <c r="O2990" s="7">
        <f t="shared" si="864"/>
        <v>20569.519999999997</v>
      </c>
      <c r="P2990" s="7">
        <v>25</v>
      </c>
      <c r="Q2990" s="7">
        <v>1000</v>
      </c>
      <c r="R2990" s="7">
        <v>0</v>
      </c>
      <c r="S2990" s="7">
        <v>0</v>
      </c>
      <c r="T2990" s="7">
        <v>100</v>
      </c>
      <c r="U2990" s="7">
        <f t="shared" si="865"/>
        <v>10161.332291666666</v>
      </c>
      <c r="V2990" s="7">
        <f t="shared" si="866"/>
        <v>11286.332291666666</v>
      </c>
      <c r="W2990" s="7">
        <f t="shared" si="867"/>
        <v>6686.4199999999992</v>
      </c>
      <c r="X2990" s="7">
        <f t="shared" si="868"/>
        <v>13196.7</v>
      </c>
      <c r="Y2990" s="7">
        <f t="shared" si="869"/>
        <v>75027.247708333336</v>
      </c>
      <c r="Z2990" s="7" t="s">
        <v>224</v>
      </c>
      <c r="AA2990" s="7">
        <v>2021</v>
      </c>
      <c r="AB2990" s="7">
        <v>0</v>
      </c>
    </row>
    <row r="2991" spans="1:28" x14ac:dyDescent="0.25">
      <c r="A2991" s="7">
        <v>77</v>
      </c>
      <c r="B2991" s="7" t="s">
        <v>307</v>
      </c>
      <c r="C2991" s="7" t="s">
        <v>103</v>
      </c>
      <c r="D2991" s="8" t="s">
        <v>10</v>
      </c>
      <c r="E2991" s="7" t="s">
        <v>69</v>
      </c>
      <c r="F2991" s="7" t="s">
        <v>84</v>
      </c>
      <c r="G2991" s="7">
        <v>95000</v>
      </c>
      <c r="H2991" s="7">
        <f t="shared" si="858"/>
        <v>89385.5</v>
      </c>
      <c r="I2991" s="7">
        <f t="shared" si="859"/>
        <v>2726.5</v>
      </c>
      <c r="J2991" s="7">
        <f t="shared" si="860"/>
        <v>6744.9999999999991</v>
      </c>
      <c r="K2991" s="7">
        <f t="shared" si="861"/>
        <v>686.4</v>
      </c>
      <c r="L2991" s="7">
        <f t="shared" si="862"/>
        <v>2888</v>
      </c>
      <c r="M2991" s="7">
        <f t="shared" si="863"/>
        <v>6735.5</v>
      </c>
      <c r="N2991" s="7">
        <v>0</v>
      </c>
      <c r="O2991" s="7">
        <f t="shared" si="864"/>
        <v>19781.400000000001</v>
      </c>
      <c r="P2991" s="7">
        <v>25</v>
      </c>
      <c r="Q2991" s="7">
        <v>11802.09</v>
      </c>
      <c r="R2991" s="7">
        <v>500.03</v>
      </c>
      <c r="S2991" s="7">
        <v>1270</v>
      </c>
      <c r="T2991" s="7">
        <v>100</v>
      </c>
      <c r="U2991" s="7">
        <f t="shared" si="865"/>
        <v>10929.312291666667</v>
      </c>
      <c r="V2991" s="7">
        <f t="shared" si="866"/>
        <v>24626.432291666668</v>
      </c>
      <c r="W2991" s="7">
        <f t="shared" si="867"/>
        <v>5614.5</v>
      </c>
      <c r="X2991" s="7">
        <f t="shared" si="868"/>
        <v>13480.5</v>
      </c>
      <c r="Y2991" s="7">
        <f t="shared" si="869"/>
        <v>64759.067708333328</v>
      </c>
      <c r="Z2991" s="7" t="s">
        <v>224</v>
      </c>
      <c r="AA2991" s="7">
        <v>2021</v>
      </c>
      <c r="AB2991" s="7">
        <v>0</v>
      </c>
    </row>
    <row r="2992" spans="1:28" x14ac:dyDescent="0.25">
      <c r="A2992" s="7">
        <v>78</v>
      </c>
      <c r="B2992" s="7" t="s">
        <v>308</v>
      </c>
      <c r="C2992" s="7" t="s">
        <v>103</v>
      </c>
      <c r="D2992" s="7" t="s">
        <v>94</v>
      </c>
      <c r="E2992" s="7" t="s">
        <v>70</v>
      </c>
      <c r="F2992" s="7" t="s">
        <v>84</v>
      </c>
      <c r="G2992" s="7">
        <v>50000</v>
      </c>
      <c r="H2992" s="7">
        <f t="shared" si="858"/>
        <v>47045</v>
      </c>
      <c r="I2992" s="7">
        <f t="shared" si="859"/>
        <v>1435</v>
      </c>
      <c r="J2992" s="7">
        <f t="shared" si="860"/>
        <v>3549.9999999999995</v>
      </c>
      <c r="K2992" s="7">
        <f t="shared" si="861"/>
        <v>550</v>
      </c>
      <c r="L2992" s="7">
        <f t="shared" si="862"/>
        <v>1520</v>
      </c>
      <c r="M2992" s="7">
        <f t="shared" si="863"/>
        <v>3545.0000000000005</v>
      </c>
      <c r="N2992" s="7">
        <v>0</v>
      </c>
      <c r="O2992" s="7">
        <f t="shared" si="864"/>
        <v>10600</v>
      </c>
      <c r="P2992" s="7">
        <v>25</v>
      </c>
      <c r="Q2992" s="7">
        <v>500</v>
      </c>
      <c r="R2992" s="7">
        <v>800.04</v>
      </c>
      <c r="S2992" s="7">
        <v>0</v>
      </c>
      <c r="T2992" s="7">
        <v>100</v>
      </c>
      <c r="U2992" s="7">
        <f t="shared" si="865"/>
        <v>1853.9998749999997</v>
      </c>
      <c r="V2992" s="7">
        <f t="shared" si="866"/>
        <v>3279.0398749999995</v>
      </c>
      <c r="W2992" s="7">
        <f t="shared" si="867"/>
        <v>2955</v>
      </c>
      <c r="X2992" s="7">
        <f t="shared" si="868"/>
        <v>7095</v>
      </c>
      <c r="Y2992" s="7">
        <f t="shared" si="869"/>
        <v>43765.960124999998</v>
      </c>
      <c r="Z2992" s="7" t="s">
        <v>224</v>
      </c>
      <c r="AA2992" s="7">
        <v>2021</v>
      </c>
      <c r="AB2992" s="7">
        <v>0</v>
      </c>
    </row>
    <row r="2993" spans="1:28" x14ac:dyDescent="0.25">
      <c r="A2993" s="7">
        <v>79</v>
      </c>
      <c r="B2993" s="7" t="s">
        <v>309</v>
      </c>
      <c r="C2993" s="7" t="s">
        <v>103</v>
      </c>
      <c r="D2993" s="8" t="s">
        <v>14</v>
      </c>
      <c r="E2993" s="7" t="s">
        <v>72</v>
      </c>
      <c r="F2993" s="7" t="s">
        <v>84</v>
      </c>
      <c r="G2993" s="7">
        <v>40000</v>
      </c>
      <c r="H2993" s="7">
        <f t="shared" si="858"/>
        <v>37636</v>
      </c>
      <c r="I2993" s="7">
        <f t="shared" si="859"/>
        <v>1148</v>
      </c>
      <c r="J2993" s="7">
        <f t="shared" si="860"/>
        <v>2839.9999999999995</v>
      </c>
      <c r="K2993" s="7">
        <f t="shared" si="861"/>
        <v>440.00000000000006</v>
      </c>
      <c r="L2993" s="7">
        <f t="shared" si="862"/>
        <v>1216</v>
      </c>
      <c r="M2993" s="7">
        <f t="shared" si="863"/>
        <v>2836</v>
      </c>
      <c r="N2993" s="7">
        <v>0</v>
      </c>
      <c r="O2993" s="7">
        <f t="shared" si="864"/>
        <v>8480</v>
      </c>
      <c r="P2993" s="7">
        <v>25</v>
      </c>
      <c r="Q2993" s="7">
        <v>7189.37</v>
      </c>
      <c r="R2993" s="7">
        <v>0</v>
      </c>
      <c r="S2993" s="7">
        <v>0</v>
      </c>
      <c r="T2993" s="7">
        <v>100</v>
      </c>
      <c r="U2993" s="7">
        <f t="shared" si="865"/>
        <v>442.64987499999984</v>
      </c>
      <c r="V2993" s="7">
        <f t="shared" si="866"/>
        <v>7757.019875</v>
      </c>
      <c r="W2993" s="7">
        <f t="shared" si="867"/>
        <v>2364</v>
      </c>
      <c r="X2993" s="7">
        <f t="shared" si="868"/>
        <v>5676</v>
      </c>
      <c r="Y2993" s="7">
        <f t="shared" si="869"/>
        <v>29878.980125000002</v>
      </c>
      <c r="Z2993" s="7" t="s">
        <v>224</v>
      </c>
      <c r="AA2993" s="7">
        <v>2021</v>
      </c>
      <c r="AB2993" s="7">
        <v>0</v>
      </c>
    </row>
    <row r="2994" spans="1:28" x14ac:dyDescent="0.25">
      <c r="A2994" s="7">
        <v>80</v>
      </c>
      <c r="B2994" s="7" t="s">
        <v>310</v>
      </c>
      <c r="C2994" s="7" t="s">
        <v>102</v>
      </c>
      <c r="D2994" s="7" t="s">
        <v>19</v>
      </c>
      <c r="E2994" s="7" t="s">
        <v>71</v>
      </c>
      <c r="F2994" s="7" t="s">
        <v>98</v>
      </c>
      <c r="G2994" s="7">
        <v>300000</v>
      </c>
      <c r="H2994" s="7">
        <f t="shared" si="858"/>
        <v>286647.59999999998</v>
      </c>
      <c r="I2994" s="7">
        <f t="shared" si="859"/>
        <v>8610</v>
      </c>
      <c r="J2994" s="7">
        <f t="shared" si="860"/>
        <v>21299.999999999996</v>
      </c>
      <c r="K2994" s="7">
        <f t="shared" si="861"/>
        <v>686.4</v>
      </c>
      <c r="L2994" s="7">
        <f t="shared" si="862"/>
        <v>4742.3999999999996</v>
      </c>
      <c r="M2994" s="7">
        <f t="shared" si="863"/>
        <v>11060.4</v>
      </c>
      <c r="N2994" s="7">
        <v>0</v>
      </c>
      <c r="O2994" s="7">
        <f t="shared" si="864"/>
        <v>46399.199999999997</v>
      </c>
      <c r="P2994" s="7">
        <v>25</v>
      </c>
      <c r="Q2994" s="7">
        <v>0</v>
      </c>
      <c r="R2994" s="7">
        <v>0</v>
      </c>
      <c r="S2994" s="7">
        <v>0</v>
      </c>
      <c r="T2994" s="7">
        <v>0</v>
      </c>
      <c r="U2994" s="7">
        <f t="shared" si="865"/>
        <v>60244.837291666656</v>
      </c>
      <c r="V2994" s="7">
        <f t="shared" si="866"/>
        <v>60269.837291666656</v>
      </c>
      <c r="W2994" s="7">
        <f t="shared" si="867"/>
        <v>13352.4</v>
      </c>
      <c r="X2994" s="7">
        <f t="shared" si="868"/>
        <v>32360.399999999994</v>
      </c>
      <c r="Y2994" s="7">
        <f t="shared" si="869"/>
        <v>226377.76270833335</v>
      </c>
      <c r="Z2994" s="7" t="s">
        <v>224</v>
      </c>
      <c r="AA2994" s="7">
        <v>2021</v>
      </c>
      <c r="AB2994" s="7">
        <v>0</v>
      </c>
    </row>
    <row r="2995" spans="1:28" x14ac:dyDescent="0.25">
      <c r="A2995" s="7">
        <v>81</v>
      </c>
      <c r="B2995" s="7" t="s">
        <v>311</v>
      </c>
      <c r="C2995" s="7" t="s">
        <v>102</v>
      </c>
      <c r="D2995" s="8" t="s">
        <v>19</v>
      </c>
      <c r="E2995" s="7" t="s">
        <v>73</v>
      </c>
      <c r="F2995" s="7" t="s">
        <v>84</v>
      </c>
      <c r="G2995" s="7">
        <v>40000</v>
      </c>
      <c r="H2995" s="7">
        <f t="shared" si="858"/>
        <v>37636</v>
      </c>
      <c r="I2995" s="7">
        <f t="shared" si="859"/>
        <v>1148</v>
      </c>
      <c r="J2995" s="7">
        <f t="shared" si="860"/>
        <v>2839.9999999999995</v>
      </c>
      <c r="K2995" s="7">
        <f t="shared" si="861"/>
        <v>440.00000000000006</v>
      </c>
      <c r="L2995" s="7">
        <f t="shared" si="862"/>
        <v>1216</v>
      </c>
      <c r="M2995" s="7">
        <f t="shared" si="863"/>
        <v>2836</v>
      </c>
      <c r="N2995" s="7">
        <v>0</v>
      </c>
      <c r="O2995" s="7">
        <f t="shared" si="864"/>
        <v>8480</v>
      </c>
      <c r="P2995" s="7">
        <v>25</v>
      </c>
      <c r="Q2995" s="7">
        <v>1500</v>
      </c>
      <c r="R2995" s="7">
        <v>0</v>
      </c>
      <c r="S2995" s="7">
        <v>0</v>
      </c>
      <c r="T2995" s="7">
        <v>100</v>
      </c>
      <c r="U2995" s="7">
        <f t="shared" si="865"/>
        <v>442.64987499999984</v>
      </c>
      <c r="V2995" s="7">
        <f t="shared" si="866"/>
        <v>2067.6498750000001</v>
      </c>
      <c r="W2995" s="7">
        <f t="shared" si="867"/>
        <v>2364</v>
      </c>
      <c r="X2995" s="7">
        <f t="shared" si="868"/>
        <v>5676</v>
      </c>
      <c r="Y2995" s="7">
        <f t="shared" si="869"/>
        <v>35568.350124999997</v>
      </c>
      <c r="Z2995" s="7" t="s">
        <v>224</v>
      </c>
      <c r="AA2995" s="7">
        <v>2021</v>
      </c>
      <c r="AB2995" s="7">
        <v>0</v>
      </c>
    </row>
    <row r="2996" spans="1:28" x14ac:dyDescent="0.25">
      <c r="A2996" s="7">
        <v>82</v>
      </c>
      <c r="B2996" s="7" t="s">
        <v>312</v>
      </c>
      <c r="C2996" s="7" t="s">
        <v>102</v>
      </c>
      <c r="D2996" s="7" t="s">
        <v>22</v>
      </c>
      <c r="E2996" s="8" t="s">
        <v>36</v>
      </c>
      <c r="F2996" s="7" t="s">
        <v>100</v>
      </c>
      <c r="G2996" s="7">
        <v>32000</v>
      </c>
      <c r="H2996" s="7">
        <f t="shared" si="858"/>
        <v>30108.799999999999</v>
      </c>
      <c r="I2996" s="7">
        <f t="shared" si="859"/>
        <v>918.4</v>
      </c>
      <c r="J2996" s="7">
        <f t="shared" si="860"/>
        <v>2272</v>
      </c>
      <c r="K2996" s="7">
        <f t="shared" si="861"/>
        <v>352.00000000000006</v>
      </c>
      <c r="L2996" s="7">
        <f t="shared" si="862"/>
        <v>972.8</v>
      </c>
      <c r="M2996" s="7">
        <f t="shared" si="863"/>
        <v>2268.8000000000002</v>
      </c>
      <c r="N2996" s="7">
        <v>0</v>
      </c>
      <c r="O2996" s="7">
        <f t="shared" si="864"/>
        <v>6784</v>
      </c>
      <c r="P2996" s="7">
        <v>25</v>
      </c>
      <c r="Q2996" s="7">
        <v>10000</v>
      </c>
      <c r="R2996" s="7">
        <v>0</v>
      </c>
      <c r="S2996" s="7">
        <v>0</v>
      </c>
      <c r="T2996" s="7">
        <v>100</v>
      </c>
      <c r="U2996" s="7">
        <f t="shared" si="865"/>
        <v>0</v>
      </c>
      <c r="V2996" s="7">
        <f t="shared" si="866"/>
        <v>10125</v>
      </c>
      <c r="W2996" s="7">
        <f t="shared" si="867"/>
        <v>1891.1999999999998</v>
      </c>
      <c r="X2996" s="7">
        <f t="shared" si="868"/>
        <v>4540.8</v>
      </c>
      <c r="Y2996" s="7">
        <f t="shared" si="869"/>
        <v>19983.8</v>
      </c>
      <c r="Z2996" s="7" t="s">
        <v>224</v>
      </c>
      <c r="AA2996" s="7">
        <v>2021</v>
      </c>
      <c r="AB2996" s="7">
        <v>0</v>
      </c>
    </row>
    <row r="2997" spans="1:28" x14ac:dyDescent="0.25">
      <c r="A2997" s="7">
        <v>83</v>
      </c>
      <c r="B2997" s="7" t="s">
        <v>313</v>
      </c>
      <c r="C2997" s="7" t="s">
        <v>103</v>
      </c>
      <c r="D2997" s="7" t="s">
        <v>10</v>
      </c>
      <c r="E2997" s="7" t="s">
        <v>74</v>
      </c>
      <c r="F2997" s="7" t="s">
        <v>84</v>
      </c>
      <c r="G2997" s="7">
        <v>36000</v>
      </c>
      <c r="H2997" s="7">
        <f t="shared" si="858"/>
        <v>33872.400000000001</v>
      </c>
      <c r="I2997" s="7">
        <f t="shared" si="859"/>
        <v>1033.2</v>
      </c>
      <c r="J2997" s="7">
        <f t="shared" si="860"/>
        <v>2555.9999999999995</v>
      </c>
      <c r="K2997" s="7">
        <f t="shared" si="861"/>
        <v>396.00000000000006</v>
      </c>
      <c r="L2997" s="7">
        <f t="shared" si="862"/>
        <v>1094.4000000000001</v>
      </c>
      <c r="M2997" s="7">
        <f t="shared" si="863"/>
        <v>2552.4</v>
      </c>
      <c r="N2997" s="7">
        <v>0</v>
      </c>
      <c r="O2997" s="7">
        <f t="shared" si="864"/>
        <v>7632</v>
      </c>
      <c r="P2997" s="7">
        <v>25</v>
      </c>
      <c r="Q2997" s="7">
        <v>0</v>
      </c>
      <c r="R2997" s="7">
        <v>1050.05</v>
      </c>
      <c r="S2997" s="7">
        <v>0</v>
      </c>
      <c r="T2997" s="7">
        <v>100</v>
      </c>
      <c r="U2997" s="7">
        <f t="shared" si="865"/>
        <v>0</v>
      </c>
      <c r="V2997" s="7">
        <f t="shared" si="866"/>
        <v>1175.05</v>
      </c>
      <c r="W2997" s="7">
        <f t="shared" si="867"/>
        <v>2127.6000000000004</v>
      </c>
      <c r="X2997" s="7">
        <f t="shared" si="868"/>
        <v>5108.3999999999996</v>
      </c>
      <c r="Y2997" s="7">
        <f t="shared" si="869"/>
        <v>32697.35</v>
      </c>
      <c r="Z2997" s="7" t="s">
        <v>224</v>
      </c>
      <c r="AA2997" s="7">
        <v>2021</v>
      </c>
      <c r="AB2997" s="7">
        <v>0</v>
      </c>
    </row>
    <row r="2998" spans="1:28" x14ac:dyDescent="0.25">
      <c r="A2998" s="7">
        <v>84</v>
      </c>
      <c r="B2998" s="7" t="s">
        <v>314</v>
      </c>
      <c r="C2998" s="7" t="s">
        <v>102</v>
      </c>
      <c r="D2998" s="8" t="s">
        <v>7</v>
      </c>
      <c r="E2998" s="7" t="s">
        <v>75</v>
      </c>
      <c r="F2998" s="7" t="s">
        <v>99</v>
      </c>
      <c r="G2998" s="7">
        <v>65000</v>
      </c>
      <c r="H2998" s="7">
        <f t="shared" si="858"/>
        <v>61158.5</v>
      </c>
      <c r="I2998" s="7">
        <f t="shared" si="859"/>
        <v>1865.5</v>
      </c>
      <c r="J2998" s="7">
        <f t="shared" si="860"/>
        <v>4615</v>
      </c>
      <c r="K2998" s="7">
        <f t="shared" si="861"/>
        <v>686.4</v>
      </c>
      <c r="L2998" s="7">
        <f t="shared" si="862"/>
        <v>1976</v>
      </c>
      <c r="M2998" s="7">
        <f t="shared" si="863"/>
        <v>4608.5</v>
      </c>
      <c r="N2998" s="7">
        <v>0</v>
      </c>
      <c r="O2998" s="7">
        <f t="shared" si="864"/>
        <v>13751.4</v>
      </c>
      <c r="P2998" s="7">
        <v>25</v>
      </c>
      <c r="Q2998" s="7">
        <v>7139.91</v>
      </c>
      <c r="R2998" s="7">
        <v>200.01</v>
      </c>
      <c r="S2998" s="7">
        <v>1270</v>
      </c>
      <c r="T2998" s="7">
        <v>100</v>
      </c>
      <c r="U2998" s="7">
        <f t="shared" si="865"/>
        <v>4427.5498333333335</v>
      </c>
      <c r="V2998" s="7">
        <f t="shared" si="866"/>
        <v>13162.469833333333</v>
      </c>
      <c r="W2998" s="7">
        <f t="shared" si="867"/>
        <v>3841.5</v>
      </c>
      <c r="X2998" s="7">
        <f t="shared" si="868"/>
        <v>9223.5</v>
      </c>
      <c r="Y2998" s="7">
        <f t="shared" si="869"/>
        <v>47996.030166666664</v>
      </c>
      <c r="Z2998" s="7" t="s">
        <v>224</v>
      </c>
      <c r="AA2998" s="7">
        <v>2021</v>
      </c>
      <c r="AB2998" s="7">
        <v>0</v>
      </c>
    </row>
    <row r="2999" spans="1:28" x14ac:dyDescent="0.25">
      <c r="A2999" s="7">
        <v>85</v>
      </c>
      <c r="B2999" s="7" t="s">
        <v>315</v>
      </c>
      <c r="C2999" s="7" t="s">
        <v>102</v>
      </c>
      <c r="D2999" s="8" t="s">
        <v>17</v>
      </c>
      <c r="E2999" s="7" t="s">
        <v>76</v>
      </c>
      <c r="F2999" s="7" t="s">
        <v>84</v>
      </c>
      <c r="G2999" s="7">
        <v>50000</v>
      </c>
      <c r="H2999" s="7">
        <f t="shared" si="858"/>
        <v>45854.879999999997</v>
      </c>
      <c r="I2999" s="7">
        <f t="shared" si="859"/>
        <v>1435</v>
      </c>
      <c r="J2999" s="7">
        <f t="shared" si="860"/>
        <v>3549.9999999999995</v>
      </c>
      <c r="K2999" s="7">
        <f t="shared" si="861"/>
        <v>550</v>
      </c>
      <c r="L2999" s="7">
        <f t="shared" si="862"/>
        <v>1520</v>
      </c>
      <c r="M2999" s="7">
        <f t="shared" si="863"/>
        <v>3545.0000000000005</v>
      </c>
      <c r="N2999" s="7">
        <v>1190.1199999999999</v>
      </c>
      <c r="O2999" s="7">
        <f t="shared" si="864"/>
        <v>11790.119999999999</v>
      </c>
      <c r="P2999" s="7">
        <v>25</v>
      </c>
      <c r="Q2999" s="7">
        <v>2467.5300000000002</v>
      </c>
      <c r="R2999" s="7">
        <v>650.03</v>
      </c>
      <c r="S2999" s="7">
        <v>0</v>
      </c>
      <c r="T2999" s="7">
        <v>100</v>
      </c>
      <c r="U2999" s="7">
        <f t="shared" si="865"/>
        <v>1675.4818749999993</v>
      </c>
      <c r="V2999" s="7">
        <f t="shared" si="866"/>
        <v>4918.0418749999999</v>
      </c>
      <c r="W2999" s="7">
        <f t="shared" si="867"/>
        <v>4145.12</v>
      </c>
      <c r="X2999" s="7">
        <f t="shared" si="868"/>
        <v>7095</v>
      </c>
      <c r="Y2999" s="7">
        <f t="shared" si="869"/>
        <v>40936.838125000002</v>
      </c>
      <c r="Z2999" s="7" t="s">
        <v>224</v>
      </c>
      <c r="AA2999" s="7">
        <v>2021</v>
      </c>
      <c r="AB2999" s="7">
        <v>0</v>
      </c>
    </row>
    <row r="3000" spans="1:28" x14ac:dyDescent="0.25">
      <c r="A3000" s="7">
        <v>86</v>
      </c>
      <c r="B3000" s="7" t="s">
        <v>316</v>
      </c>
      <c r="C3000" s="7" t="s">
        <v>103</v>
      </c>
      <c r="D3000" s="7" t="s">
        <v>22</v>
      </c>
      <c r="E3000" s="7" t="s">
        <v>54</v>
      </c>
      <c r="F3000" s="7" t="s">
        <v>100</v>
      </c>
      <c r="G3000" s="7">
        <v>20000</v>
      </c>
      <c r="H3000" s="7">
        <f t="shared" si="858"/>
        <v>18818</v>
      </c>
      <c r="I3000" s="7">
        <f t="shared" si="859"/>
        <v>574</v>
      </c>
      <c r="J3000" s="7">
        <f t="shared" si="860"/>
        <v>1419.9999999999998</v>
      </c>
      <c r="K3000" s="7">
        <f t="shared" si="861"/>
        <v>220.00000000000003</v>
      </c>
      <c r="L3000" s="7">
        <f t="shared" si="862"/>
        <v>608</v>
      </c>
      <c r="M3000" s="7">
        <f t="shared" si="863"/>
        <v>1418</v>
      </c>
      <c r="N3000" s="7">
        <v>0</v>
      </c>
      <c r="O3000" s="7">
        <f t="shared" si="864"/>
        <v>4240</v>
      </c>
      <c r="P3000" s="7">
        <v>25</v>
      </c>
      <c r="Q3000" s="7">
        <v>0</v>
      </c>
      <c r="R3000" s="7">
        <v>0</v>
      </c>
      <c r="S3000" s="7">
        <v>0</v>
      </c>
      <c r="T3000" s="7">
        <v>0</v>
      </c>
      <c r="U3000" s="7">
        <f t="shared" si="865"/>
        <v>0</v>
      </c>
      <c r="V3000" s="7">
        <f t="shared" si="866"/>
        <v>25</v>
      </c>
      <c r="W3000" s="7">
        <f t="shared" si="867"/>
        <v>1182</v>
      </c>
      <c r="X3000" s="7">
        <f t="shared" si="868"/>
        <v>2838</v>
      </c>
      <c r="Y3000" s="7">
        <f t="shared" si="869"/>
        <v>18793</v>
      </c>
      <c r="Z3000" s="7" t="s">
        <v>224</v>
      </c>
      <c r="AA3000" s="7">
        <v>2021</v>
      </c>
      <c r="AB3000" s="7">
        <v>0</v>
      </c>
    </row>
    <row r="3001" spans="1:28" x14ac:dyDescent="0.25">
      <c r="A3001" s="7">
        <v>87</v>
      </c>
      <c r="B3001" s="7" t="s">
        <v>317</v>
      </c>
      <c r="C3001" s="7" t="s">
        <v>103</v>
      </c>
      <c r="D3001" s="7" t="s">
        <v>318</v>
      </c>
      <c r="E3001" s="7" t="s">
        <v>77</v>
      </c>
      <c r="F3001" s="7" t="s">
        <v>99</v>
      </c>
      <c r="G3001" s="7">
        <v>250000</v>
      </c>
      <c r="H3001" s="7">
        <f t="shared" si="858"/>
        <v>238082.6</v>
      </c>
      <c r="I3001" s="7">
        <f t="shared" si="859"/>
        <v>7175</v>
      </c>
      <c r="J3001" s="7">
        <f t="shared" si="860"/>
        <v>17750</v>
      </c>
      <c r="K3001" s="7">
        <f t="shared" si="861"/>
        <v>686.4</v>
      </c>
      <c r="L3001" s="7">
        <f t="shared" si="862"/>
        <v>4742.3999999999996</v>
      </c>
      <c r="M3001" s="7">
        <f t="shared" si="863"/>
        <v>11060.4</v>
      </c>
      <c r="N3001" s="7">
        <v>0</v>
      </c>
      <c r="O3001" s="7">
        <f t="shared" si="864"/>
        <v>41414.200000000004</v>
      </c>
      <c r="P3001" s="7">
        <v>25</v>
      </c>
      <c r="Q3001" s="7">
        <v>0</v>
      </c>
      <c r="R3001" s="7">
        <v>0</v>
      </c>
      <c r="S3001" s="7">
        <v>0</v>
      </c>
      <c r="T3001" s="7">
        <v>0</v>
      </c>
      <c r="U3001" s="7">
        <f t="shared" si="865"/>
        <v>48103.587291666678</v>
      </c>
      <c r="V3001" s="7">
        <f t="shared" si="866"/>
        <v>48128.587291666678</v>
      </c>
      <c r="W3001" s="7">
        <f>+I3001+L3001+N3001</f>
        <v>11917.4</v>
      </c>
      <c r="X3001" s="7">
        <f>+J3001+M3001</f>
        <v>28810.400000000001</v>
      </c>
      <c r="Y3001" s="7">
        <f t="shared" si="869"/>
        <v>189954.01270833332</v>
      </c>
      <c r="Z3001" s="7" t="s">
        <v>224</v>
      </c>
      <c r="AA3001" s="7">
        <v>2021</v>
      </c>
      <c r="AB3001" s="7">
        <v>0</v>
      </c>
    </row>
    <row r="3002" spans="1:28" x14ac:dyDescent="0.25">
      <c r="A3002" s="7">
        <v>88</v>
      </c>
      <c r="B3002" s="7" t="s">
        <v>319</v>
      </c>
      <c r="C3002" s="7" t="s">
        <v>103</v>
      </c>
      <c r="D3002" s="7" t="s">
        <v>94</v>
      </c>
      <c r="E3002" s="8" t="s">
        <v>54</v>
      </c>
      <c r="F3002" s="7" t="s">
        <v>100</v>
      </c>
      <c r="G3002" s="7">
        <v>20000</v>
      </c>
      <c r="H3002" s="7">
        <f t="shared" si="858"/>
        <v>18818</v>
      </c>
      <c r="I3002" s="7">
        <f t="shared" si="859"/>
        <v>574</v>
      </c>
      <c r="J3002" s="7">
        <f t="shared" si="860"/>
        <v>1419.9999999999998</v>
      </c>
      <c r="K3002" s="7">
        <f t="shared" si="861"/>
        <v>220.00000000000003</v>
      </c>
      <c r="L3002" s="7">
        <f t="shared" si="862"/>
        <v>608</v>
      </c>
      <c r="M3002" s="7">
        <f t="shared" si="863"/>
        <v>1418</v>
      </c>
      <c r="N3002" s="7">
        <v>0</v>
      </c>
      <c r="O3002" s="7">
        <f t="shared" si="864"/>
        <v>4240</v>
      </c>
      <c r="P3002" s="7">
        <v>25</v>
      </c>
      <c r="Q3002" s="7">
        <v>0</v>
      </c>
      <c r="R3002" s="7">
        <v>0</v>
      </c>
      <c r="S3002" s="7">
        <v>0</v>
      </c>
      <c r="T3002" s="7">
        <v>0</v>
      </c>
      <c r="U3002" s="7">
        <f t="shared" si="865"/>
        <v>0</v>
      </c>
      <c r="V3002" s="7">
        <f t="shared" si="866"/>
        <v>25</v>
      </c>
      <c r="W3002" s="7">
        <v>1182</v>
      </c>
      <c r="X3002" s="7">
        <f t="shared" ref="X3002:X3003" si="870">+J3002+M3002</f>
        <v>2838</v>
      </c>
      <c r="Y3002" s="7">
        <f t="shared" si="869"/>
        <v>18793</v>
      </c>
      <c r="Z3002" s="7" t="s">
        <v>224</v>
      </c>
      <c r="AA3002" s="7">
        <v>2021</v>
      </c>
      <c r="AB3002" s="7">
        <v>0</v>
      </c>
    </row>
    <row r="3003" spans="1:28" x14ac:dyDescent="0.25">
      <c r="A3003" s="7">
        <v>89</v>
      </c>
      <c r="B3003" s="7" t="s">
        <v>320</v>
      </c>
      <c r="C3003" s="7" t="s">
        <v>103</v>
      </c>
      <c r="D3003" s="7" t="s">
        <v>94</v>
      </c>
      <c r="E3003" s="7" t="s">
        <v>52</v>
      </c>
      <c r="F3003" s="7" t="s">
        <v>100</v>
      </c>
      <c r="G3003" s="7">
        <v>20000</v>
      </c>
      <c r="H3003" s="7">
        <f t="shared" si="858"/>
        <v>18818</v>
      </c>
      <c r="I3003" s="7">
        <f t="shared" si="859"/>
        <v>574</v>
      </c>
      <c r="J3003" s="7">
        <f t="shared" si="860"/>
        <v>1419.9999999999998</v>
      </c>
      <c r="K3003" s="7">
        <f t="shared" si="861"/>
        <v>220.00000000000003</v>
      </c>
      <c r="L3003" s="7">
        <f t="shared" si="862"/>
        <v>608</v>
      </c>
      <c r="M3003" s="7">
        <f t="shared" si="863"/>
        <v>1418</v>
      </c>
      <c r="N3003" s="7">
        <v>0</v>
      </c>
      <c r="O3003" s="7">
        <f t="shared" si="864"/>
        <v>4240</v>
      </c>
      <c r="P3003" s="7">
        <v>25</v>
      </c>
      <c r="Q3003" s="7">
        <v>0</v>
      </c>
      <c r="R3003" s="7">
        <v>0</v>
      </c>
      <c r="S3003" s="7">
        <v>0</v>
      </c>
      <c r="T3003" s="7">
        <v>0</v>
      </c>
      <c r="U3003" s="7">
        <f t="shared" si="865"/>
        <v>0</v>
      </c>
      <c r="V3003" s="7">
        <f t="shared" si="866"/>
        <v>25</v>
      </c>
      <c r="W3003" s="7">
        <v>1182</v>
      </c>
      <c r="X3003" s="7">
        <f t="shared" si="870"/>
        <v>2838</v>
      </c>
      <c r="Y3003" s="7">
        <f t="shared" si="869"/>
        <v>18793</v>
      </c>
      <c r="Z3003" s="7" t="s">
        <v>224</v>
      </c>
      <c r="AA3003" s="7">
        <v>2021</v>
      </c>
      <c r="AB3003" s="7">
        <v>0</v>
      </c>
    </row>
    <row r="3004" spans="1:28" x14ac:dyDescent="0.25">
      <c r="A3004" s="7">
        <v>90</v>
      </c>
      <c r="B3004" s="7" t="s">
        <v>321</v>
      </c>
      <c r="C3004" s="7" t="s">
        <v>103</v>
      </c>
      <c r="D3004" s="7" t="s">
        <v>22</v>
      </c>
      <c r="E3004" s="7" t="s">
        <v>52</v>
      </c>
      <c r="F3004" s="7" t="s">
        <v>100</v>
      </c>
      <c r="G3004" s="7">
        <v>28000</v>
      </c>
      <c r="H3004" s="7">
        <f t="shared" si="858"/>
        <v>26345.200000000001</v>
      </c>
      <c r="I3004" s="7">
        <f t="shared" si="859"/>
        <v>803.6</v>
      </c>
      <c r="J3004" s="7">
        <f t="shared" si="860"/>
        <v>1987.9999999999998</v>
      </c>
      <c r="K3004" s="7">
        <f t="shared" si="861"/>
        <v>308.00000000000006</v>
      </c>
      <c r="L3004" s="7">
        <f t="shared" si="862"/>
        <v>851.2</v>
      </c>
      <c r="M3004" s="7">
        <f t="shared" si="863"/>
        <v>1985.2</v>
      </c>
      <c r="N3004" s="7">
        <v>0</v>
      </c>
      <c r="O3004" s="7">
        <f t="shared" si="864"/>
        <v>5936</v>
      </c>
      <c r="P3004" s="7">
        <v>25</v>
      </c>
      <c r="Q3004" s="7">
        <v>0</v>
      </c>
      <c r="R3004" s="7">
        <v>0</v>
      </c>
      <c r="S3004" s="7">
        <v>1270</v>
      </c>
      <c r="T3004" s="7">
        <v>100</v>
      </c>
      <c r="U3004" s="7">
        <f t="shared" si="865"/>
        <v>0</v>
      </c>
      <c r="V3004" s="7">
        <f t="shared" si="866"/>
        <v>1395</v>
      </c>
      <c r="W3004" s="7">
        <f t="shared" si="867"/>
        <v>1654.8000000000002</v>
      </c>
      <c r="X3004" s="7">
        <f t="shared" si="868"/>
        <v>3973.2</v>
      </c>
      <c r="Y3004" s="7">
        <f t="shared" si="869"/>
        <v>24950.2</v>
      </c>
      <c r="Z3004" s="7" t="s">
        <v>224</v>
      </c>
      <c r="AA3004" s="7">
        <v>2021</v>
      </c>
      <c r="AB3004" s="7">
        <v>0</v>
      </c>
    </row>
    <row r="3005" spans="1:28" x14ac:dyDescent="0.25">
      <c r="A3005" s="7">
        <v>91</v>
      </c>
      <c r="B3005" s="7" t="s">
        <v>322</v>
      </c>
      <c r="C3005" s="7" t="s">
        <v>103</v>
      </c>
      <c r="D3005" s="7" t="s">
        <v>22</v>
      </c>
      <c r="E3005" s="7" t="s">
        <v>54</v>
      </c>
      <c r="F3005" s="7" t="s">
        <v>100</v>
      </c>
      <c r="G3005" s="7">
        <v>28000</v>
      </c>
      <c r="H3005" s="7">
        <f t="shared" si="858"/>
        <v>26345.200000000001</v>
      </c>
      <c r="I3005" s="7">
        <f t="shared" si="859"/>
        <v>803.6</v>
      </c>
      <c r="J3005" s="7">
        <f t="shared" si="860"/>
        <v>1987.9999999999998</v>
      </c>
      <c r="K3005" s="7">
        <f t="shared" si="861"/>
        <v>308.00000000000006</v>
      </c>
      <c r="L3005" s="7">
        <f t="shared" si="862"/>
        <v>851.2</v>
      </c>
      <c r="M3005" s="7">
        <f t="shared" si="863"/>
        <v>1985.2</v>
      </c>
      <c r="N3005" s="7">
        <v>0</v>
      </c>
      <c r="O3005" s="7">
        <f t="shared" si="864"/>
        <v>5936</v>
      </c>
      <c r="P3005" s="7">
        <v>25</v>
      </c>
      <c r="Q3005" s="7">
        <v>0</v>
      </c>
      <c r="R3005" s="7">
        <v>0</v>
      </c>
      <c r="S3005" s="7">
        <v>0</v>
      </c>
      <c r="T3005" s="7">
        <v>100</v>
      </c>
      <c r="U3005" s="7">
        <f t="shared" si="865"/>
        <v>0</v>
      </c>
      <c r="V3005" s="7">
        <f t="shared" si="866"/>
        <v>125</v>
      </c>
      <c r="W3005" s="7">
        <f t="shared" si="867"/>
        <v>1654.8000000000002</v>
      </c>
      <c r="X3005" s="7">
        <f t="shared" si="868"/>
        <v>3973.2</v>
      </c>
      <c r="Y3005" s="7">
        <f t="shared" si="869"/>
        <v>26220.2</v>
      </c>
      <c r="Z3005" s="7" t="s">
        <v>224</v>
      </c>
      <c r="AA3005" s="7">
        <v>2021</v>
      </c>
      <c r="AB3005" s="7">
        <v>0</v>
      </c>
    </row>
    <row r="3006" spans="1:28" x14ac:dyDescent="0.25">
      <c r="A3006" s="7">
        <v>92</v>
      </c>
      <c r="B3006" s="7" t="s">
        <v>323</v>
      </c>
      <c r="C3006" s="7" t="s">
        <v>103</v>
      </c>
      <c r="D3006" s="7" t="s">
        <v>22</v>
      </c>
      <c r="E3006" s="7" t="s">
        <v>78</v>
      </c>
      <c r="F3006" s="7" t="s">
        <v>100</v>
      </c>
      <c r="G3006" s="7">
        <v>30000</v>
      </c>
      <c r="H3006" s="7">
        <f t="shared" si="858"/>
        <v>28227</v>
      </c>
      <c r="I3006" s="7">
        <f t="shared" si="859"/>
        <v>861</v>
      </c>
      <c r="J3006" s="7">
        <f t="shared" si="860"/>
        <v>2130</v>
      </c>
      <c r="K3006" s="7">
        <f t="shared" si="861"/>
        <v>330.00000000000006</v>
      </c>
      <c r="L3006" s="7">
        <f t="shared" si="862"/>
        <v>912</v>
      </c>
      <c r="M3006" s="7">
        <f t="shared" si="863"/>
        <v>2127</v>
      </c>
      <c r="N3006" s="7">
        <v>0</v>
      </c>
      <c r="O3006" s="7">
        <f t="shared" si="864"/>
        <v>6360</v>
      </c>
      <c r="P3006" s="7">
        <v>25</v>
      </c>
      <c r="Q3006" s="7">
        <v>200</v>
      </c>
      <c r="R3006" s="7">
        <v>0</v>
      </c>
      <c r="S3006" s="7">
        <v>0</v>
      </c>
      <c r="T3006" s="7">
        <v>100</v>
      </c>
      <c r="U3006" s="7">
        <f t="shared" si="865"/>
        <v>0</v>
      </c>
      <c r="V3006" s="7">
        <f t="shared" si="866"/>
        <v>325</v>
      </c>
      <c r="W3006" s="7">
        <f t="shared" si="867"/>
        <v>1773</v>
      </c>
      <c r="X3006" s="7">
        <f t="shared" si="868"/>
        <v>4257</v>
      </c>
      <c r="Y3006" s="7">
        <f t="shared" si="869"/>
        <v>27902</v>
      </c>
      <c r="Z3006" s="7" t="s">
        <v>224</v>
      </c>
      <c r="AA3006" s="7">
        <v>2021</v>
      </c>
      <c r="AB3006" s="7">
        <v>0</v>
      </c>
    </row>
    <row r="3007" spans="1:28" x14ac:dyDescent="0.25">
      <c r="A3007" s="7">
        <v>93</v>
      </c>
      <c r="B3007" s="7" t="s">
        <v>324</v>
      </c>
      <c r="C3007" s="7" t="s">
        <v>102</v>
      </c>
      <c r="D3007" s="7" t="s">
        <v>16</v>
      </c>
      <c r="E3007" s="7" t="s">
        <v>79</v>
      </c>
      <c r="F3007" s="7" t="s">
        <v>84</v>
      </c>
      <c r="G3007" s="7">
        <v>54000</v>
      </c>
      <c r="H3007" s="7">
        <f t="shared" si="858"/>
        <v>50808.6</v>
      </c>
      <c r="I3007" s="7">
        <f t="shared" si="859"/>
        <v>1549.8</v>
      </c>
      <c r="J3007" s="7">
        <f t="shared" si="860"/>
        <v>3833.9999999999995</v>
      </c>
      <c r="K3007" s="7">
        <f t="shared" si="861"/>
        <v>594.00000000000011</v>
      </c>
      <c r="L3007" s="7">
        <f t="shared" si="862"/>
        <v>1641.6</v>
      </c>
      <c r="M3007" s="7">
        <f t="shared" si="863"/>
        <v>3828.6000000000004</v>
      </c>
      <c r="N3007" s="7">
        <v>0</v>
      </c>
      <c r="O3007" s="7">
        <f t="shared" si="864"/>
        <v>11448</v>
      </c>
      <c r="P3007" s="7">
        <v>25</v>
      </c>
      <c r="Q3007" s="7">
        <v>500</v>
      </c>
      <c r="R3007" s="7">
        <v>400.02</v>
      </c>
      <c r="S3007" s="7">
        <v>0</v>
      </c>
      <c r="T3007" s="7">
        <v>100</v>
      </c>
      <c r="U3007" s="7">
        <f t="shared" si="865"/>
        <v>2418.539874999999</v>
      </c>
      <c r="V3007" s="7">
        <f t="shared" si="866"/>
        <v>3443.559874999999</v>
      </c>
      <c r="W3007" s="7">
        <f t="shared" si="867"/>
        <v>3191.3999999999996</v>
      </c>
      <c r="X3007" s="7">
        <f t="shared" si="868"/>
        <v>7662.6</v>
      </c>
      <c r="Y3007" s="7">
        <f t="shared" si="869"/>
        <v>47365.040125</v>
      </c>
      <c r="Z3007" s="7" t="s">
        <v>224</v>
      </c>
      <c r="AA3007" s="7">
        <v>2021</v>
      </c>
      <c r="AB3007" s="7">
        <v>0</v>
      </c>
    </row>
    <row r="3008" spans="1:28" x14ac:dyDescent="0.25">
      <c r="A3008" s="7">
        <v>94</v>
      </c>
      <c r="B3008" s="7" t="s">
        <v>325</v>
      </c>
      <c r="C3008" s="7" t="s">
        <v>103</v>
      </c>
      <c r="D3008" s="7" t="s">
        <v>94</v>
      </c>
      <c r="E3008" s="7" t="s">
        <v>80</v>
      </c>
      <c r="F3008" s="7" t="s">
        <v>99</v>
      </c>
      <c r="G3008" s="7">
        <v>150000</v>
      </c>
      <c r="H3008" s="7">
        <f t="shared" si="858"/>
        <v>141135</v>
      </c>
      <c r="I3008" s="7">
        <f t="shared" si="859"/>
        <v>4305</v>
      </c>
      <c r="J3008" s="7">
        <f t="shared" si="860"/>
        <v>10649.999999999998</v>
      </c>
      <c r="K3008" s="7">
        <f t="shared" si="861"/>
        <v>686.4</v>
      </c>
      <c r="L3008" s="7">
        <f t="shared" si="862"/>
        <v>4560</v>
      </c>
      <c r="M3008" s="7">
        <f t="shared" si="863"/>
        <v>10635</v>
      </c>
      <c r="N3008" s="7">
        <v>0</v>
      </c>
      <c r="O3008" s="7">
        <f t="shared" si="864"/>
        <v>30836.399999999998</v>
      </c>
      <c r="P3008" s="7">
        <v>25</v>
      </c>
      <c r="Q3008" s="7">
        <v>0</v>
      </c>
      <c r="R3008" s="7">
        <v>0</v>
      </c>
      <c r="S3008" s="7">
        <v>0</v>
      </c>
      <c r="T3008" s="7">
        <v>0</v>
      </c>
      <c r="U3008" s="7">
        <f t="shared" si="865"/>
        <v>23866.687291666665</v>
      </c>
      <c r="V3008" s="7">
        <f t="shared" si="866"/>
        <v>23891.687291666665</v>
      </c>
      <c r="W3008" s="7">
        <f t="shared" si="867"/>
        <v>8865</v>
      </c>
      <c r="X3008" s="7">
        <f t="shared" si="868"/>
        <v>21285</v>
      </c>
      <c r="Y3008" s="7">
        <f t="shared" si="869"/>
        <v>117243.31270833334</v>
      </c>
      <c r="Z3008" s="7" t="s">
        <v>224</v>
      </c>
      <c r="AA3008" s="7">
        <v>2021</v>
      </c>
      <c r="AB3008" s="7">
        <v>0</v>
      </c>
    </row>
    <row r="3009" spans="1:28" x14ac:dyDescent="0.25">
      <c r="A3009" s="7">
        <v>95</v>
      </c>
      <c r="B3009" s="7" t="s">
        <v>326</v>
      </c>
      <c r="C3009" s="7" t="s">
        <v>103</v>
      </c>
      <c r="D3009" s="7" t="s">
        <v>21</v>
      </c>
      <c r="E3009" s="7" t="s">
        <v>81</v>
      </c>
      <c r="F3009" s="7" t="s">
        <v>84</v>
      </c>
      <c r="G3009" s="7">
        <v>150000</v>
      </c>
      <c r="H3009" s="7">
        <f t="shared" si="858"/>
        <v>137564.64000000001</v>
      </c>
      <c r="I3009" s="7">
        <f t="shared" si="859"/>
        <v>4305</v>
      </c>
      <c r="J3009" s="7">
        <f t="shared" si="860"/>
        <v>10649.999999999998</v>
      </c>
      <c r="K3009" s="7">
        <f t="shared" si="861"/>
        <v>686.4</v>
      </c>
      <c r="L3009" s="7">
        <f t="shared" si="862"/>
        <v>4560</v>
      </c>
      <c r="M3009" s="7">
        <f t="shared" si="863"/>
        <v>10635</v>
      </c>
      <c r="N3009" s="7">
        <v>3570.36</v>
      </c>
      <c r="O3009" s="7">
        <f t="shared" si="864"/>
        <v>34406.759999999995</v>
      </c>
      <c r="P3009" s="7">
        <v>25</v>
      </c>
      <c r="Q3009" s="7">
        <v>10934.9</v>
      </c>
      <c r="R3009" s="7">
        <v>1050.05</v>
      </c>
      <c r="S3009" s="7">
        <v>0</v>
      </c>
      <c r="T3009" s="7">
        <v>100</v>
      </c>
      <c r="U3009" s="7">
        <f t="shared" si="865"/>
        <v>22974.097291666669</v>
      </c>
      <c r="V3009" s="7">
        <f t="shared" si="866"/>
        <v>35084.047291666669</v>
      </c>
      <c r="W3009" s="7">
        <f t="shared" si="867"/>
        <v>12435.36</v>
      </c>
      <c r="X3009" s="7">
        <f t="shared" si="868"/>
        <v>21285</v>
      </c>
      <c r="Y3009" s="7">
        <f t="shared" si="869"/>
        <v>102480.59270833334</v>
      </c>
      <c r="Z3009" s="7" t="s">
        <v>224</v>
      </c>
      <c r="AA3009" s="7">
        <v>2021</v>
      </c>
      <c r="AB3009" s="7">
        <v>0</v>
      </c>
    </row>
    <row r="3010" spans="1:28" x14ac:dyDescent="0.25">
      <c r="A3010" s="7">
        <v>96</v>
      </c>
      <c r="B3010" s="7" t="s">
        <v>327</v>
      </c>
      <c r="C3010" s="7" t="s">
        <v>102</v>
      </c>
      <c r="D3010" s="7" t="s">
        <v>23</v>
      </c>
      <c r="E3010" s="7" t="s">
        <v>82</v>
      </c>
      <c r="F3010" s="7" t="s">
        <v>99</v>
      </c>
      <c r="G3010" s="7">
        <v>150000</v>
      </c>
      <c r="H3010" s="7">
        <f t="shared" si="858"/>
        <v>141135</v>
      </c>
      <c r="I3010" s="7">
        <f t="shared" si="859"/>
        <v>4305</v>
      </c>
      <c r="J3010" s="7">
        <f t="shared" si="860"/>
        <v>10649.999999999998</v>
      </c>
      <c r="K3010" s="7">
        <f t="shared" si="861"/>
        <v>686.4</v>
      </c>
      <c r="L3010" s="7">
        <f t="shared" si="862"/>
        <v>4560</v>
      </c>
      <c r="M3010" s="7">
        <f t="shared" si="863"/>
        <v>10635</v>
      </c>
      <c r="N3010" s="7">
        <v>0</v>
      </c>
      <c r="O3010" s="7">
        <f t="shared" si="864"/>
        <v>30836.399999999998</v>
      </c>
      <c r="P3010" s="7">
        <v>25</v>
      </c>
      <c r="Q3010" s="7">
        <v>0</v>
      </c>
      <c r="R3010" s="7">
        <v>0</v>
      </c>
      <c r="S3010" s="7">
        <v>2125</v>
      </c>
      <c r="T3010" s="7">
        <v>0</v>
      </c>
      <c r="U3010" s="7">
        <f t="shared" si="865"/>
        <v>23866.687291666665</v>
      </c>
      <c r="V3010" s="7">
        <f t="shared" si="866"/>
        <v>26016.687291666665</v>
      </c>
      <c r="W3010" s="7">
        <f t="shared" si="867"/>
        <v>8865</v>
      </c>
      <c r="X3010" s="7">
        <f t="shared" si="868"/>
        <v>21285</v>
      </c>
      <c r="Y3010" s="7">
        <f t="shared" si="869"/>
        <v>115118.31270833334</v>
      </c>
      <c r="Z3010" s="7" t="s">
        <v>224</v>
      </c>
      <c r="AA3010" s="7">
        <v>2021</v>
      </c>
      <c r="AB3010" s="7">
        <v>0</v>
      </c>
    </row>
    <row r="3011" spans="1:28" x14ac:dyDescent="0.25">
      <c r="A3011" s="7">
        <v>97</v>
      </c>
      <c r="B3011" s="7" t="s">
        <v>328</v>
      </c>
      <c r="C3011" s="7" t="s">
        <v>103</v>
      </c>
      <c r="D3011" s="7" t="s">
        <v>6</v>
      </c>
      <c r="E3011" s="7" t="s">
        <v>83</v>
      </c>
      <c r="F3011" s="7" t="s">
        <v>84</v>
      </c>
      <c r="G3011" s="7">
        <v>33875</v>
      </c>
      <c r="H3011" s="7">
        <f t="shared" si="858"/>
        <v>31872.987499999999</v>
      </c>
      <c r="I3011" s="7">
        <f t="shared" si="859"/>
        <v>972.21249999999998</v>
      </c>
      <c r="J3011" s="7">
        <f t="shared" si="860"/>
        <v>2405.125</v>
      </c>
      <c r="K3011" s="7">
        <f t="shared" si="861"/>
        <v>372.62500000000006</v>
      </c>
      <c r="L3011" s="7">
        <f t="shared" si="862"/>
        <v>1029.8</v>
      </c>
      <c r="M3011" s="7">
        <f t="shared" si="863"/>
        <v>2401.7375000000002</v>
      </c>
      <c r="N3011" s="7">
        <v>0</v>
      </c>
      <c r="O3011" s="7">
        <f t="shared" si="864"/>
        <v>7181.5</v>
      </c>
      <c r="P3011" s="7">
        <v>25</v>
      </c>
      <c r="Q3011" s="7">
        <v>0</v>
      </c>
      <c r="R3011" s="7">
        <v>0</v>
      </c>
      <c r="S3011" s="7">
        <v>0</v>
      </c>
      <c r="T3011" s="7">
        <v>100</v>
      </c>
      <c r="U3011" s="7">
        <f t="shared" si="865"/>
        <v>0</v>
      </c>
      <c r="V3011" s="7">
        <f t="shared" si="866"/>
        <v>125</v>
      </c>
      <c r="W3011" s="7">
        <f t="shared" si="867"/>
        <v>2002.0124999999998</v>
      </c>
      <c r="X3011" s="7">
        <f t="shared" si="868"/>
        <v>4806.8625000000002</v>
      </c>
      <c r="Y3011" s="7">
        <f t="shared" si="869"/>
        <v>31747.987499999999</v>
      </c>
      <c r="Z3011" s="7" t="s">
        <v>224</v>
      </c>
      <c r="AA3011" s="7">
        <v>2021</v>
      </c>
      <c r="AB3011" s="7">
        <v>0</v>
      </c>
    </row>
    <row r="3012" spans="1:28" x14ac:dyDescent="0.25">
      <c r="A3012" s="7">
        <v>98</v>
      </c>
      <c r="B3012" s="7" t="s">
        <v>329</v>
      </c>
      <c r="C3012" s="7" t="s">
        <v>103</v>
      </c>
      <c r="D3012" s="7" t="s">
        <v>94</v>
      </c>
      <c r="E3012" s="7" t="s">
        <v>52</v>
      </c>
      <c r="F3012" s="7" t="s">
        <v>100</v>
      </c>
      <c r="G3012" s="7">
        <v>20000</v>
      </c>
      <c r="H3012" s="7">
        <f t="shared" si="858"/>
        <v>18818</v>
      </c>
      <c r="I3012" s="7">
        <f t="shared" si="859"/>
        <v>574</v>
      </c>
      <c r="J3012" s="7">
        <f t="shared" si="860"/>
        <v>1419.9999999999998</v>
      </c>
      <c r="K3012" s="7">
        <f t="shared" si="861"/>
        <v>220.00000000000003</v>
      </c>
      <c r="L3012" s="7">
        <f t="shared" si="862"/>
        <v>608</v>
      </c>
      <c r="M3012" s="7">
        <f t="shared" si="863"/>
        <v>1418</v>
      </c>
      <c r="N3012" s="7">
        <v>0</v>
      </c>
      <c r="O3012" s="7">
        <f t="shared" si="864"/>
        <v>4240</v>
      </c>
      <c r="P3012" s="7">
        <v>25</v>
      </c>
      <c r="Q3012" s="7">
        <v>0</v>
      </c>
      <c r="R3012" s="7">
        <v>0</v>
      </c>
      <c r="S3012" s="7">
        <v>0</v>
      </c>
      <c r="T3012" s="7">
        <v>0</v>
      </c>
      <c r="U3012" s="7">
        <f t="shared" si="865"/>
        <v>0</v>
      </c>
      <c r="V3012" s="7">
        <f t="shared" si="866"/>
        <v>25</v>
      </c>
      <c r="W3012" s="7">
        <v>1182</v>
      </c>
      <c r="X3012" s="7">
        <f>+J3012+M3012</f>
        <v>2838</v>
      </c>
      <c r="Y3012" s="7">
        <f>+G3012-(V3012+W3012)</f>
        <v>18793</v>
      </c>
      <c r="Z3012" s="7" t="s">
        <v>224</v>
      </c>
      <c r="AA3012" s="7">
        <v>2021</v>
      </c>
      <c r="AB3012" s="7">
        <v>0</v>
      </c>
    </row>
    <row r="3013" spans="1:28" x14ac:dyDescent="0.25">
      <c r="A3013" s="7">
        <v>99</v>
      </c>
      <c r="B3013" s="7" t="s">
        <v>330</v>
      </c>
      <c r="C3013" s="7" t="s">
        <v>102</v>
      </c>
      <c r="D3013" s="7" t="s">
        <v>16</v>
      </c>
      <c r="E3013" s="7" t="s">
        <v>95</v>
      </c>
      <c r="F3013" s="7" t="s">
        <v>84</v>
      </c>
      <c r="G3013" s="7">
        <v>32000</v>
      </c>
      <c r="H3013" s="7">
        <f t="shared" si="858"/>
        <v>30108.799999999999</v>
      </c>
      <c r="I3013" s="7">
        <f t="shared" si="859"/>
        <v>918.4</v>
      </c>
      <c r="J3013" s="7">
        <f t="shared" si="860"/>
        <v>2272</v>
      </c>
      <c r="K3013" s="7">
        <f t="shared" si="861"/>
        <v>352.00000000000006</v>
      </c>
      <c r="L3013" s="7">
        <f t="shared" si="862"/>
        <v>972.8</v>
      </c>
      <c r="M3013" s="7">
        <f t="shared" si="863"/>
        <v>2268.8000000000002</v>
      </c>
      <c r="N3013" s="7">
        <v>0</v>
      </c>
      <c r="O3013" s="7">
        <f t="shared" si="864"/>
        <v>6784</v>
      </c>
      <c r="P3013" s="7">
        <v>25</v>
      </c>
      <c r="Q3013" s="7">
        <v>0</v>
      </c>
      <c r="R3013" s="7">
        <v>0</v>
      </c>
      <c r="S3013" s="7">
        <v>336</v>
      </c>
      <c r="T3013" s="7">
        <v>100</v>
      </c>
      <c r="U3013" s="7">
        <f t="shared" si="865"/>
        <v>0</v>
      </c>
      <c r="V3013" s="7">
        <f t="shared" si="866"/>
        <v>461</v>
      </c>
      <c r="W3013" s="7">
        <f t="shared" si="867"/>
        <v>1891.1999999999998</v>
      </c>
      <c r="X3013" s="7">
        <f t="shared" si="868"/>
        <v>4540.8</v>
      </c>
      <c r="Y3013" s="7">
        <f t="shared" si="869"/>
        <v>29647.8</v>
      </c>
      <c r="Z3013" s="7" t="s">
        <v>224</v>
      </c>
      <c r="AA3013" s="7">
        <v>2021</v>
      </c>
      <c r="AB3013" s="7">
        <v>0</v>
      </c>
    </row>
    <row r="3014" spans="1:28" x14ac:dyDescent="0.25">
      <c r="A3014" s="7">
        <v>100</v>
      </c>
      <c r="B3014" s="7" t="s">
        <v>331</v>
      </c>
      <c r="C3014" s="7" t="s">
        <v>103</v>
      </c>
      <c r="D3014" s="7" t="s">
        <v>10</v>
      </c>
      <c r="E3014" s="7" t="s">
        <v>54</v>
      </c>
      <c r="F3014" s="7" t="s">
        <v>100</v>
      </c>
      <c r="G3014" s="7">
        <v>25000</v>
      </c>
      <c r="H3014" s="7">
        <f t="shared" si="858"/>
        <v>23522.5</v>
      </c>
      <c r="I3014" s="7">
        <f t="shared" si="859"/>
        <v>717.5</v>
      </c>
      <c r="J3014" s="7">
        <f t="shared" si="860"/>
        <v>1774.9999999999998</v>
      </c>
      <c r="K3014" s="7">
        <f t="shared" si="861"/>
        <v>275</v>
      </c>
      <c r="L3014" s="7">
        <f t="shared" si="862"/>
        <v>760</v>
      </c>
      <c r="M3014" s="7">
        <f t="shared" si="863"/>
        <v>1772.5000000000002</v>
      </c>
      <c r="N3014" s="7">
        <v>0</v>
      </c>
      <c r="O3014" s="7">
        <f t="shared" si="864"/>
        <v>5300</v>
      </c>
      <c r="P3014" s="7">
        <v>25</v>
      </c>
      <c r="Q3014" s="7">
        <v>0</v>
      </c>
      <c r="R3014" s="7">
        <v>0</v>
      </c>
      <c r="S3014" s="7">
        <v>0</v>
      </c>
      <c r="T3014" s="7">
        <v>100</v>
      </c>
      <c r="U3014" s="7">
        <f t="shared" si="865"/>
        <v>0</v>
      </c>
      <c r="V3014" s="7">
        <f t="shared" si="866"/>
        <v>125</v>
      </c>
      <c r="W3014" s="7">
        <f t="shared" si="867"/>
        <v>1477.5</v>
      </c>
      <c r="X3014" s="7">
        <f t="shared" si="868"/>
        <v>3547.5</v>
      </c>
      <c r="Y3014" s="7">
        <f t="shared" si="869"/>
        <v>23397.5</v>
      </c>
      <c r="Z3014" s="7" t="s">
        <v>224</v>
      </c>
      <c r="AA3014" s="7">
        <v>2021</v>
      </c>
      <c r="AB3014" s="7">
        <v>0</v>
      </c>
    </row>
    <row r="3015" spans="1:28" x14ac:dyDescent="0.25">
      <c r="A3015" s="7">
        <v>101</v>
      </c>
      <c r="B3015" s="7" t="s">
        <v>332</v>
      </c>
      <c r="C3015" s="7" t="s">
        <v>102</v>
      </c>
      <c r="D3015" s="8" t="s">
        <v>14</v>
      </c>
      <c r="E3015" s="7" t="s">
        <v>333</v>
      </c>
      <c r="F3015" s="7" t="s">
        <v>84</v>
      </c>
      <c r="G3015" s="7">
        <v>150000</v>
      </c>
      <c r="H3015" s="7">
        <f t="shared" si="858"/>
        <v>139944.88</v>
      </c>
      <c r="I3015" s="7">
        <f t="shared" si="859"/>
        <v>4305</v>
      </c>
      <c r="J3015" s="7">
        <f t="shared" si="860"/>
        <v>10649.999999999998</v>
      </c>
      <c r="K3015" s="7">
        <f t="shared" si="861"/>
        <v>686.4</v>
      </c>
      <c r="L3015" s="7">
        <f t="shared" si="862"/>
        <v>4560</v>
      </c>
      <c r="M3015" s="7">
        <f t="shared" si="863"/>
        <v>10635</v>
      </c>
      <c r="N3015" s="7">
        <v>1190.1199999999999</v>
      </c>
      <c r="O3015" s="7">
        <f t="shared" si="864"/>
        <v>32026.519999999997</v>
      </c>
      <c r="P3015" s="7">
        <v>25</v>
      </c>
      <c r="Q3015" s="7">
        <v>2000</v>
      </c>
      <c r="R3015" s="7">
        <v>0</v>
      </c>
      <c r="S3015" s="7">
        <v>3660</v>
      </c>
      <c r="T3015" s="7">
        <v>100</v>
      </c>
      <c r="U3015" s="7">
        <f t="shared" si="865"/>
        <v>23569.157291666666</v>
      </c>
      <c r="V3015" s="7">
        <f t="shared" si="866"/>
        <v>29354.157291666666</v>
      </c>
      <c r="W3015" s="7">
        <f t="shared" si="867"/>
        <v>10055.119999999999</v>
      </c>
      <c r="X3015" s="7">
        <f t="shared" si="868"/>
        <v>21285</v>
      </c>
      <c r="Y3015" s="7">
        <f t="shared" si="869"/>
        <v>110590.72270833334</v>
      </c>
      <c r="Z3015" s="7" t="s">
        <v>224</v>
      </c>
      <c r="AA3015" s="7">
        <v>2021</v>
      </c>
      <c r="AB3015" s="7">
        <v>0</v>
      </c>
    </row>
    <row r="3016" spans="1:28" x14ac:dyDescent="0.25">
      <c r="A3016" s="7">
        <v>102</v>
      </c>
      <c r="B3016" s="7" t="s">
        <v>334</v>
      </c>
      <c r="C3016" s="7" t="s">
        <v>102</v>
      </c>
      <c r="D3016" s="7" t="s">
        <v>6</v>
      </c>
      <c r="E3016" s="7" t="s">
        <v>335</v>
      </c>
      <c r="F3016" s="7" t="s">
        <v>84</v>
      </c>
      <c r="G3016" s="7">
        <v>70000</v>
      </c>
      <c r="H3016" s="7">
        <f t="shared" si="858"/>
        <v>63482.76</v>
      </c>
      <c r="I3016" s="7">
        <f t="shared" si="859"/>
        <v>2009</v>
      </c>
      <c r="J3016" s="7">
        <f t="shared" si="860"/>
        <v>4970</v>
      </c>
      <c r="K3016" s="7">
        <f t="shared" si="861"/>
        <v>686.4</v>
      </c>
      <c r="L3016" s="7">
        <f t="shared" si="862"/>
        <v>2128</v>
      </c>
      <c r="M3016" s="7">
        <f t="shared" si="863"/>
        <v>4963</v>
      </c>
      <c r="N3016" s="7">
        <v>2380.2399999999998</v>
      </c>
      <c r="O3016" s="7">
        <f t="shared" si="864"/>
        <v>17136.64</v>
      </c>
      <c r="P3016" s="7">
        <v>25</v>
      </c>
      <c r="Q3016" s="7">
        <v>0</v>
      </c>
      <c r="R3016" s="7">
        <v>200.01</v>
      </c>
      <c r="S3016" s="7">
        <v>4250</v>
      </c>
      <c r="T3016" s="7">
        <v>100</v>
      </c>
      <c r="U3016" s="7">
        <f t="shared" si="865"/>
        <v>4892.4018333333333</v>
      </c>
      <c r="V3016" s="7">
        <f t="shared" si="866"/>
        <v>9467.4118333333336</v>
      </c>
      <c r="W3016" s="7">
        <f t="shared" si="867"/>
        <v>6517.24</v>
      </c>
      <c r="X3016" s="7">
        <f t="shared" si="868"/>
        <v>9933</v>
      </c>
      <c r="Y3016" s="7">
        <f t="shared" si="869"/>
        <v>54015.348166666663</v>
      </c>
      <c r="Z3016" s="7" t="s">
        <v>224</v>
      </c>
      <c r="AA3016" s="7">
        <v>2021</v>
      </c>
      <c r="AB3016" s="7">
        <v>0</v>
      </c>
    </row>
    <row r="3017" spans="1:28" x14ac:dyDescent="0.25">
      <c r="A3017" s="7">
        <v>1</v>
      </c>
      <c r="B3017" s="7" t="s">
        <v>229</v>
      </c>
      <c r="C3017" s="7" t="s">
        <v>102</v>
      </c>
      <c r="D3017" s="8" t="s">
        <v>4</v>
      </c>
      <c r="E3017" s="7" t="s">
        <v>24</v>
      </c>
      <c r="F3017" s="7" t="s">
        <v>84</v>
      </c>
      <c r="G3017" s="7">
        <v>45000</v>
      </c>
      <c r="H3017" s="7">
        <f>+G3017-(I3017+L3017+N3017)</f>
        <v>39960.26</v>
      </c>
      <c r="I3017" s="7">
        <v>1291.5</v>
      </c>
      <c r="J3017" s="7">
        <v>3195</v>
      </c>
      <c r="K3017" s="7">
        <v>495</v>
      </c>
      <c r="L3017" s="7">
        <v>1368</v>
      </c>
      <c r="M3017" s="7">
        <v>3190.5</v>
      </c>
      <c r="N3017" s="7">
        <v>2380.2399999999998</v>
      </c>
      <c r="O3017" s="7">
        <f>+I3017+J3017+K3017+L3017+M3017+N3017</f>
        <v>11920.24</v>
      </c>
      <c r="P3017" s="7">
        <v>25</v>
      </c>
      <c r="Q3017" s="7">
        <v>7487.3</v>
      </c>
      <c r="R3017" s="7">
        <v>50</v>
      </c>
      <c r="S3017" s="7">
        <v>0</v>
      </c>
      <c r="T3017" s="7">
        <v>100</v>
      </c>
      <c r="U3017" s="7">
        <f>IF((H3017*12)&gt;867123.01,(79776+(((H3017*12)-867123.01)*0.25))/12,IF((H3017*12)&gt;624329.01,(31216+(((H3017*12)-624329.01)*0.2))/12,IF((H3017*12)&gt;416220.01,(((H3017*12)-416220.01)*0.15)/12,0)))</f>
        <v>791.28887499999973</v>
      </c>
      <c r="V3017" s="7">
        <f>P3017+Q3017+R3017+S3017+T3017+U3017</f>
        <v>8453.5888749999995</v>
      </c>
      <c r="W3017" s="7">
        <f t="shared" si="867"/>
        <v>5039.74</v>
      </c>
      <c r="X3017" s="7">
        <f>+J3017++K3017+M3017</f>
        <v>6880.5</v>
      </c>
      <c r="Y3017" s="7">
        <f>+G3017-(V3017+W3017)</f>
        <v>31506.671125000001</v>
      </c>
      <c r="Z3017" s="7" t="s">
        <v>225</v>
      </c>
      <c r="AA3017" s="7">
        <v>2021</v>
      </c>
      <c r="AB3017" s="7">
        <v>0</v>
      </c>
    </row>
    <row r="3018" spans="1:28" x14ac:dyDescent="0.25">
      <c r="A3018" s="7">
        <v>2</v>
      </c>
      <c r="B3018" s="7" t="s">
        <v>230</v>
      </c>
      <c r="C3018" s="7" t="s">
        <v>103</v>
      </c>
      <c r="D3018" s="8" t="s">
        <v>5</v>
      </c>
      <c r="E3018" s="7" t="s">
        <v>25</v>
      </c>
      <c r="F3018" s="7" t="s">
        <v>84</v>
      </c>
      <c r="G3018" s="7">
        <v>80000</v>
      </c>
      <c r="H3018" s="7">
        <f t="shared" ref="H3018:H3081" si="871">+G3018-(I3018+L3018+N3018)</f>
        <v>75272</v>
      </c>
      <c r="I3018" s="7">
        <v>2296</v>
      </c>
      <c r="J3018" s="7">
        <v>5680</v>
      </c>
      <c r="K3018" s="7">
        <v>686.4</v>
      </c>
      <c r="L3018" s="7">
        <v>2432</v>
      </c>
      <c r="M3018" s="7">
        <v>5672</v>
      </c>
      <c r="N3018" s="7">
        <v>0</v>
      </c>
      <c r="O3018" s="7">
        <f t="shared" ref="O3018:O3081" si="872">+I3018+J3018+K3018+L3018+M3018+N3018</f>
        <v>16766.400000000001</v>
      </c>
      <c r="P3018" s="7">
        <v>25</v>
      </c>
      <c r="Q3018" s="7">
        <v>200</v>
      </c>
      <c r="R3018" s="7">
        <v>950.05</v>
      </c>
      <c r="S3018" s="7">
        <v>0</v>
      </c>
      <c r="T3018" s="7">
        <v>100</v>
      </c>
      <c r="U3018" s="7">
        <f t="shared" ref="U3018:U3081" si="873">IF((H3018*12)&gt;867123.01,(79776+(((H3018*12)-867123.01)*0.25))/12,IF((H3018*12)&gt;624329.01,(31216+(((H3018*12)-624329.01)*0.2))/12,IF((H3018*12)&gt;416220.01,(((H3018*12)-416220.01)*0.15)/12,0)))</f>
        <v>7400.9372916666662</v>
      </c>
      <c r="V3018" s="7">
        <f t="shared" ref="V3018:V3081" si="874">P3018+Q3018+R3018+S3018+T3018+U3018</f>
        <v>8675.9872916666664</v>
      </c>
      <c r="W3018" s="7">
        <f t="shared" si="867"/>
        <v>4728</v>
      </c>
      <c r="X3018" s="7">
        <f t="shared" ref="X3018:X3081" si="875">+J3018+M3018</f>
        <v>11352</v>
      </c>
      <c r="Y3018" s="7">
        <f t="shared" ref="Y3018:Y3081" si="876">+G3018-(V3018+W3018)</f>
        <v>66596.012708333335</v>
      </c>
      <c r="Z3018" s="7" t="s">
        <v>225</v>
      </c>
      <c r="AA3018" s="7">
        <v>2021</v>
      </c>
      <c r="AB3018" s="7">
        <v>0</v>
      </c>
    </row>
    <row r="3019" spans="1:28" x14ac:dyDescent="0.25">
      <c r="A3019" s="7">
        <v>3</v>
      </c>
      <c r="B3019" s="7" t="s">
        <v>231</v>
      </c>
      <c r="C3019" s="7" t="s">
        <v>102</v>
      </c>
      <c r="D3019" s="7" t="s">
        <v>6</v>
      </c>
      <c r="E3019" s="7" t="s">
        <v>26</v>
      </c>
      <c r="F3019" s="7" t="s">
        <v>100</v>
      </c>
      <c r="G3019" s="7">
        <v>31000</v>
      </c>
      <c r="H3019" s="7">
        <f t="shared" si="871"/>
        <v>29167.9</v>
      </c>
      <c r="I3019" s="7">
        <v>889.7</v>
      </c>
      <c r="J3019" s="7">
        <v>2201</v>
      </c>
      <c r="K3019" s="7">
        <v>341</v>
      </c>
      <c r="L3019" s="7">
        <v>942.4</v>
      </c>
      <c r="M3019" s="7">
        <v>2197.9</v>
      </c>
      <c r="N3019" s="7">
        <v>0</v>
      </c>
      <c r="O3019" s="7">
        <f t="shared" si="872"/>
        <v>6572</v>
      </c>
      <c r="P3019" s="7">
        <v>25</v>
      </c>
      <c r="Q3019" s="7">
        <v>0</v>
      </c>
      <c r="R3019" s="7">
        <v>0</v>
      </c>
      <c r="S3019" s="7">
        <v>0</v>
      </c>
      <c r="T3019" s="7">
        <v>100</v>
      </c>
      <c r="U3019" s="7">
        <f t="shared" si="873"/>
        <v>0</v>
      </c>
      <c r="V3019" s="7">
        <f t="shared" si="874"/>
        <v>125</v>
      </c>
      <c r="W3019" s="7">
        <f t="shared" si="867"/>
        <v>1832.1</v>
      </c>
      <c r="X3019" s="7">
        <f t="shared" si="875"/>
        <v>4398.8999999999996</v>
      </c>
      <c r="Y3019" s="7">
        <f t="shared" si="876"/>
        <v>29042.9</v>
      </c>
      <c r="Z3019" s="7" t="s">
        <v>225</v>
      </c>
      <c r="AA3019" s="7">
        <v>2021</v>
      </c>
      <c r="AB3019" s="7">
        <v>0</v>
      </c>
    </row>
    <row r="3020" spans="1:28" x14ac:dyDescent="0.25">
      <c r="A3020" s="7">
        <v>4</v>
      </c>
      <c r="B3020" s="7" t="s">
        <v>232</v>
      </c>
      <c r="C3020" s="7" t="s">
        <v>102</v>
      </c>
      <c r="D3020" s="7" t="s">
        <v>6</v>
      </c>
      <c r="E3020" s="7" t="s">
        <v>26</v>
      </c>
      <c r="F3020" s="7" t="s">
        <v>100</v>
      </c>
      <c r="G3020" s="7">
        <v>22000</v>
      </c>
      <c r="H3020" s="7">
        <f t="shared" si="871"/>
        <v>19509.68</v>
      </c>
      <c r="I3020" s="7">
        <v>631.4</v>
      </c>
      <c r="J3020" s="7">
        <v>1562</v>
      </c>
      <c r="K3020" s="7">
        <v>242</v>
      </c>
      <c r="L3020" s="7">
        <v>668.8</v>
      </c>
      <c r="M3020" s="7">
        <v>1559.8</v>
      </c>
      <c r="N3020" s="7">
        <v>1190.1199999999999</v>
      </c>
      <c r="O3020" s="7">
        <f t="shared" si="872"/>
        <v>5854.12</v>
      </c>
      <c r="P3020" s="7">
        <v>25</v>
      </c>
      <c r="Q3020" s="7">
        <v>0</v>
      </c>
      <c r="R3020" s="7">
        <v>0</v>
      </c>
      <c r="S3020" s="7">
        <v>0</v>
      </c>
      <c r="T3020" s="7">
        <v>100</v>
      </c>
      <c r="U3020" s="7">
        <f t="shared" si="873"/>
        <v>0</v>
      </c>
      <c r="V3020" s="7">
        <f t="shared" si="874"/>
        <v>125</v>
      </c>
      <c r="W3020" s="7">
        <f t="shared" si="867"/>
        <v>2490.3199999999997</v>
      </c>
      <c r="X3020" s="7">
        <f t="shared" si="875"/>
        <v>3121.8</v>
      </c>
      <c r="Y3020" s="7">
        <f t="shared" si="876"/>
        <v>19384.68</v>
      </c>
      <c r="Z3020" s="7" t="s">
        <v>225</v>
      </c>
      <c r="AA3020" s="7">
        <v>2021</v>
      </c>
      <c r="AB3020" s="7">
        <v>0</v>
      </c>
    </row>
    <row r="3021" spans="1:28" x14ac:dyDescent="0.25">
      <c r="A3021" s="7">
        <v>5</v>
      </c>
      <c r="B3021" s="7" t="s">
        <v>233</v>
      </c>
      <c r="C3021" s="7" t="s">
        <v>103</v>
      </c>
      <c r="D3021" s="8" t="s">
        <v>7</v>
      </c>
      <c r="E3021" s="7" t="s">
        <v>27</v>
      </c>
      <c r="F3021" s="7" t="s">
        <v>98</v>
      </c>
      <c r="G3021" s="7">
        <v>400000</v>
      </c>
      <c r="H3021" s="7">
        <f t="shared" si="871"/>
        <v>386303.2</v>
      </c>
      <c r="I3021" s="7">
        <v>8954.4</v>
      </c>
      <c r="J3021" s="7">
        <v>22152</v>
      </c>
      <c r="K3021" s="7">
        <v>686.4</v>
      </c>
      <c r="L3021" s="7">
        <v>4742.3999999999996</v>
      </c>
      <c r="M3021" s="7">
        <v>11060.4</v>
      </c>
      <c r="N3021" s="7">
        <v>0</v>
      </c>
      <c r="O3021" s="7">
        <f t="shared" si="872"/>
        <v>47595.600000000006</v>
      </c>
      <c r="P3021" s="7">
        <v>25</v>
      </c>
      <c r="Q3021" s="7">
        <v>0</v>
      </c>
      <c r="R3021" s="7">
        <v>0</v>
      </c>
      <c r="S3021" s="7">
        <v>0</v>
      </c>
      <c r="T3021" s="7">
        <v>0</v>
      </c>
      <c r="U3021" s="7">
        <f t="shared" si="873"/>
        <v>85158.737291666679</v>
      </c>
      <c r="V3021" s="7">
        <f t="shared" si="874"/>
        <v>85183.737291666679</v>
      </c>
      <c r="W3021" s="7">
        <f t="shared" si="867"/>
        <v>13696.8</v>
      </c>
      <c r="X3021" s="7">
        <f t="shared" si="875"/>
        <v>33212.400000000001</v>
      </c>
      <c r="Y3021" s="7">
        <f t="shared" si="876"/>
        <v>301119.46270833333</v>
      </c>
      <c r="Z3021" s="7" t="s">
        <v>225</v>
      </c>
      <c r="AA3021" s="7">
        <v>2021</v>
      </c>
      <c r="AB3021" s="7">
        <v>0</v>
      </c>
    </row>
    <row r="3022" spans="1:28" x14ac:dyDescent="0.25">
      <c r="A3022" s="7">
        <v>6</v>
      </c>
      <c r="B3022" s="7" t="s">
        <v>234</v>
      </c>
      <c r="C3022" s="7" t="s">
        <v>103</v>
      </c>
      <c r="D3022" s="7" t="s">
        <v>6</v>
      </c>
      <c r="E3022" s="7" t="s">
        <v>28</v>
      </c>
      <c r="F3022" s="7" t="s">
        <v>100</v>
      </c>
      <c r="G3022" s="7">
        <v>21500</v>
      </c>
      <c r="H3022" s="7">
        <f t="shared" si="871"/>
        <v>20229.349999999999</v>
      </c>
      <c r="I3022" s="7">
        <v>617.04999999999995</v>
      </c>
      <c r="J3022" s="7">
        <v>1526.5</v>
      </c>
      <c r="K3022" s="7">
        <v>236.5</v>
      </c>
      <c r="L3022" s="7">
        <v>653.6</v>
      </c>
      <c r="M3022" s="7">
        <v>1524.35</v>
      </c>
      <c r="N3022" s="7">
        <v>0</v>
      </c>
      <c r="O3022" s="7">
        <f t="shared" si="872"/>
        <v>4558</v>
      </c>
      <c r="P3022" s="7">
        <v>25</v>
      </c>
      <c r="Q3022" s="7">
        <v>4444</v>
      </c>
      <c r="R3022" s="7">
        <v>0</v>
      </c>
      <c r="S3022" s="7">
        <v>0</v>
      </c>
      <c r="T3022" s="7">
        <v>100</v>
      </c>
      <c r="U3022" s="7">
        <f t="shared" si="873"/>
        <v>0</v>
      </c>
      <c r="V3022" s="7">
        <f t="shared" si="874"/>
        <v>4569</v>
      </c>
      <c r="W3022" s="7">
        <f t="shared" si="867"/>
        <v>1270.6500000000001</v>
      </c>
      <c r="X3022" s="7">
        <f t="shared" si="875"/>
        <v>3050.85</v>
      </c>
      <c r="Y3022" s="7">
        <f t="shared" si="876"/>
        <v>15660.35</v>
      </c>
      <c r="Z3022" s="7" t="s">
        <v>225</v>
      </c>
      <c r="AA3022" s="7">
        <v>2021</v>
      </c>
      <c r="AB3022" s="7">
        <v>0</v>
      </c>
    </row>
    <row r="3023" spans="1:28" x14ac:dyDescent="0.25">
      <c r="A3023" s="7">
        <v>7</v>
      </c>
      <c r="B3023" s="7" t="s">
        <v>235</v>
      </c>
      <c r="C3023" s="7" t="s">
        <v>102</v>
      </c>
      <c r="D3023" s="7" t="s">
        <v>8</v>
      </c>
      <c r="E3023" s="7" t="s">
        <v>29</v>
      </c>
      <c r="F3023" s="7" t="s">
        <v>99</v>
      </c>
      <c r="G3023" s="7">
        <v>130000</v>
      </c>
      <c r="H3023" s="7">
        <f t="shared" si="871"/>
        <v>122317</v>
      </c>
      <c r="I3023" s="7">
        <v>3731</v>
      </c>
      <c r="J3023" s="7">
        <v>9230</v>
      </c>
      <c r="K3023" s="7">
        <v>686.4</v>
      </c>
      <c r="L3023" s="7">
        <v>3952</v>
      </c>
      <c r="M3023" s="7">
        <v>9217</v>
      </c>
      <c r="N3023" s="7">
        <v>0</v>
      </c>
      <c r="O3023" s="7">
        <f t="shared" si="872"/>
        <v>26816.400000000001</v>
      </c>
      <c r="P3023" s="7">
        <v>25</v>
      </c>
      <c r="Q3023" s="7">
        <v>0</v>
      </c>
      <c r="R3023" s="7">
        <v>0</v>
      </c>
      <c r="S3023" s="7">
        <v>0</v>
      </c>
      <c r="T3023" s="7">
        <v>100</v>
      </c>
      <c r="U3023" s="7">
        <f t="shared" si="873"/>
        <v>19162.187291666665</v>
      </c>
      <c r="V3023" s="7">
        <f t="shared" si="874"/>
        <v>19287.187291666665</v>
      </c>
      <c r="W3023" s="7">
        <f t="shared" si="867"/>
        <v>7683</v>
      </c>
      <c r="X3023" s="7">
        <f t="shared" si="875"/>
        <v>18447</v>
      </c>
      <c r="Y3023" s="7">
        <f t="shared" si="876"/>
        <v>103029.81270833334</v>
      </c>
      <c r="Z3023" s="7" t="s">
        <v>225</v>
      </c>
      <c r="AA3023" s="7">
        <v>2021</v>
      </c>
      <c r="AB3023" s="7">
        <v>0</v>
      </c>
    </row>
    <row r="3024" spans="1:28" x14ac:dyDescent="0.25">
      <c r="A3024" s="7">
        <v>8</v>
      </c>
      <c r="B3024" s="7" t="s">
        <v>236</v>
      </c>
      <c r="C3024" s="7" t="s">
        <v>102</v>
      </c>
      <c r="D3024" s="7" t="s">
        <v>7</v>
      </c>
      <c r="E3024" s="7" t="s">
        <v>30</v>
      </c>
      <c r="F3024" s="7" t="s">
        <v>99</v>
      </c>
      <c r="G3024" s="7">
        <v>150000</v>
      </c>
      <c r="H3024" s="7">
        <f t="shared" si="871"/>
        <v>141135</v>
      </c>
      <c r="I3024" s="7">
        <v>4305</v>
      </c>
      <c r="J3024" s="7">
        <v>10650</v>
      </c>
      <c r="K3024" s="7">
        <v>686.4</v>
      </c>
      <c r="L3024" s="7">
        <v>4560</v>
      </c>
      <c r="M3024" s="7">
        <v>10635</v>
      </c>
      <c r="N3024" s="7">
        <v>0</v>
      </c>
      <c r="O3024" s="7">
        <f t="shared" si="872"/>
        <v>30836.400000000001</v>
      </c>
      <c r="P3024" s="7">
        <v>25</v>
      </c>
      <c r="Q3024" s="7">
        <v>0</v>
      </c>
      <c r="R3024" s="7">
        <v>0</v>
      </c>
      <c r="S3024" s="7">
        <v>0</v>
      </c>
      <c r="T3024" s="7">
        <v>100</v>
      </c>
      <c r="U3024" s="7">
        <f t="shared" si="873"/>
        <v>23866.687291666665</v>
      </c>
      <c r="V3024" s="7">
        <f t="shared" si="874"/>
        <v>23991.687291666665</v>
      </c>
      <c r="W3024" s="7">
        <f t="shared" si="867"/>
        <v>8865</v>
      </c>
      <c r="X3024" s="7">
        <f t="shared" si="875"/>
        <v>21285</v>
      </c>
      <c r="Y3024" s="7">
        <f t="shared" si="876"/>
        <v>117143.31270833334</v>
      </c>
      <c r="Z3024" s="7" t="s">
        <v>225</v>
      </c>
      <c r="AA3024" s="7">
        <v>2021</v>
      </c>
      <c r="AB3024" s="7">
        <v>0</v>
      </c>
    </row>
    <row r="3025" spans="1:28" x14ac:dyDescent="0.25">
      <c r="A3025" s="7">
        <v>9</v>
      </c>
      <c r="B3025" s="7" t="s">
        <v>237</v>
      </c>
      <c r="C3025" s="7" t="s">
        <v>102</v>
      </c>
      <c r="D3025" s="7" t="s">
        <v>22</v>
      </c>
      <c r="E3025" s="7" t="s">
        <v>31</v>
      </c>
      <c r="F3025" s="7" t="s">
        <v>99</v>
      </c>
      <c r="G3025" s="7">
        <v>145000</v>
      </c>
      <c r="H3025" s="7">
        <f t="shared" si="871"/>
        <v>135240.38</v>
      </c>
      <c r="I3025" s="7">
        <v>4161.5</v>
      </c>
      <c r="J3025" s="7">
        <v>10295</v>
      </c>
      <c r="K3025" s="7">
        <v>686.4</v>
      </c>
      <c r="L3025" s="7">
        <v>4408</v>
      </c>
      <c r="M3025" s="7">
        <v>10280.5</v>
      </c>
      <c r="N3025" s="7">
        <v>1190.1199999999999</v>
      </c>
      <c r="O3025" s="7">
        <f t="shared" si="872"/>
        <v>31021.52</v>
      </c>
      <c r="P3025" s="7">
        <v>25</v>
      </c>
      <c r="Q3025" s="7">
        <v>1000</v>
      </c>
      <c r="R3025" s="7">
        <v>250.01</v>
      </c>
      <c r="S3025" s="7">
        <v>0</v>
      </c>
      <c r="T3025" s="7">
        <v>100</v>
      </c>
      <c r="U3025" s="7">
        <f t="shared" si="873"/>
        <v>22393.032291666666</v>
      </c>
      <c r="V3025" s="7">
        <f t="shared" si="874"/>
        <v>23768.042291666665</v>
      </c>
      <c r="W3025" s="7">
        <f t="shared" si="867"/>
        <v>9759.619999999999</v>
      </c>
      <c r="X3025" s="7">
        <f t="shared" si="875"/>
        <v>20575.5</v>
      </c>
      <c r="Y3025" s="7">
        <f t="shared" si="876"/>
        <v>111472.33770833333</v>
      </c>
      <c r="Z3025" s="7" t="s">
        <v>225</v>
      </c>
      <c r="AA3025" s="7">
        <v>2021</v>
      </c>
      <c r="AB3025" s="7">
        <v>0</v>
      </c>
    </row>
    <row r="3026" spans="1:28" x14ac:dyDescent="0.25">
      <c r="A3026" s="7">
        <v>10</v>
      </c>
      <c r="B3026" s="7" t="s">
        <v>238</v>
      </c>
      <c r="C3026" s="7" t="s">
        <v>103</v>
      </c>
      <c r="D3026" s="8" t="s">
        <v>6</v>
      </c>
      <c r="E3026" s="7" t="s">
        <v>32</v>
      </c>
      <c r="F3026" s="7" t="s">
        <v>84</v>
      </c>
      <c r="G3026" s="7">
        <v>20000</v>
      </c>
      <c r="H3026" s="7">
        <f t="shared" si="871"/>
        <v>18818</v>
      </c>
      <c r="I3026" s="7">
        <v>574</v>
      </c>
      <c r="J3026" s="7">
        <v>1420</v>
      </c>
      <c r="K3026" s="7">
        <v>220</v>
      </c>
      <c r="L3026" s="7">
        <v>608</v>
      </c>
      <c r="M3026" s="7">
        <v>1418</v>
      </c>
      <c r="N3026" s="7">
        <v>0</v>
      </c>
      <c r="O3026" s="7">
        <f t="shared" si="872"/>
        <v>4240</v>
      </c>
      <c r="P3026" s="7">
        <v>25</v>
      </c>
      <c r="Q3026" s="7">
        <v>0</v>
      </c>
      <c r="R3026" s="7">
        <v>0</v>
      </c>
      <c r="S3026" s="7">
        <v>0</v>
      </c>
      <c r="T3026" s="7">
        <v>0</v>
      </c>
      <c r="U3026" s="7">
        <f t="shared" si="873"/>
        <v>0</v>
      </c>
      <c r="V3026" s="7">
        <f t="shared" si="874"/>
        <v>25</v>
      </c>
      <c r="W3026" s="7">
        <f t="shared" si="867"/>
        <v>1182</v>
      </c>
      <c r="X3026" s="7">
        <f t="shared" si="875"/>
        <v>2838</v>
      </c>
      <c r="Y3026" s="7">
        <f t="shared" si="876"/>
        <v>18793</v>
      </c>
      <c r="Z3026" s="7" t="s">
        <v>225</v>
      </c>
      <c r="AA3026" s="7">
        <v>2021</v>
      </c>
      <c r="AB3026" s="7">
        <v>0</v>
      </c>
    </row>
    <row r="3027" spans="1:28" x14ac:dyDescent="0.25">
      <c r="A3027" s="7">
        <v>11</v>
      </c>
      <c r="B3027" s="7" t="s">
        <v>239</v>
      </c>
      <c r="C3027" s="7" t="s">
        <v>102</v>
      </c>
      <c r="D3027" s="7" t="s">
        <v>10</v>
      </c>
      <c r="E3027" s="7" t="s">
        <v>33</v>
      </c>
      <c r="F3027" s="7" t="s">
        <v>100</v>
      </c>
      <c r="G3027" s="7">
        <v>23100</v>
      </c>
      <c r="H3027" s="7">
        <f t="shared" si="871"/>
        <v>20544.669999999998</v>
      </c>
      <c r="I3027" s="7">
        <v>662.97</v>
      </c>
      <c r="J3027" s="7">
        <v>1640.1</v>
      </c>
      <c r="K3027" s="7">
        <v>254.1</v>
      </c>
      <c r="L3027" s="7">
        <v>702.24</v>
      </c>
      <c r="M3027" s="7">
        <v>1637.79</v>
      </c>
      <c r="N3027" s="7">
        <v>1190.1199999999999</v>
      </c>
      <c r="O3027" s="7">
        <f t="shared" si="872"/>
        <v>6087.32</v>
      </c>
      <c r="P3027" s="7">
        <v>25</v>
      </c>
      <c r="Q3027" s="7">
        <v>1298.79</v>
      </c>
      <c r="R3027" s="7">
        <v>0</v>
      </c>
      <c r="S3027" s="7">
        <v>0</v>
      </c>
      <c r="T3027" s="7">
        <v>100</v>
      </c>
      <c r="U3027" s="7">
        <f t="shared" si="873"/>
        <v>0</v>
      </c>
      <c r="V3027" s="7">
        <f t="shared" si="874"/>
        <v>1423.79</v>
      </c>
      <c r="W3027" s="7">
        <f t="shared" si="867"/>
        <v>2555.33</v>
      </c>
      <c r="X3027" s="7">
        <f t="shared" si="875"/>
        <v>3277.89</v>
      </c>
      <c r="Y3027" s="7">
        <f t="shared" si="876"/>
        <v>19120.88</v>
      </c>
      <c r="Z3027" s="7" t="s">
        <v>225</v>
      </c>
      <c r="AA3027" s="7">
        <v>2021</v>
      </c>
      <c r="AB3027" s="7">
        <v>0</v>
      </c>
    </row>
    <row r="3028" spans="1:28" x14ac:dyDescent="0.25">
      <c r="A3028" s="7">
        <v>12</v>
      </c>
      <c r="B3028" s="7" t="s">
        <v>240</v>
      </c>
      <c r="C3028" s="7" t="s">
        <v>103</v>
      </c>
      <c r="D3028" s="7" t="s">
        <v>11</v>
      </c>
      <c r="E3028" s="7" t="s">
        <v>34</v>
      </c>
      <c r="F3028" s="7" t="s">
        <v>99</v>
      </c>
      <c r="G3028" s="7">
        <v>300000</v>
      </c>
      <c r="H3028" s="7">
        <f t="shared" si="871"/>
        <v>285457.48</v>
      </c>
      <c r="I3028" s="7">
        <v>8610</v>
      </c>
      <c r="J3028" s="7">
        <v>21300</v>
      </c>
      <c r="K3028" s="7">
        <v>686.4</v>
      </c>
      <c r="L3028" s="7">
        <v>4742.3999999999996</v>
      </c>
      <c r="M3028" s="7">
        <v>11060.4</v>
      </c>
      <c r="N3028" s="7">
        <v>1190.1199999999999</v>
      </c>
      <c r="O3028" s="7">
        <f t="shared" si="872"/>
        <v>47589.320000000007</v>
      </c>
      <c r="P3028" s="7">
        <v>25</v>
      </c>
      <c r="Q3028" s="7">
        <v>0</v>
      </c>
      <c r="R3028" s="7">
        <v>0</v>
      </c>
      <c r="S3028" s="7">
        <v>2440</v>
      </c>
      <c r="T3028" s="7">
        <v>100</v>
      </c>
      <c r="U3028" s="7">
        <f t="shared" si="873"/>
        <v>59947.307291666664</v>
      </c>
      <c r="V3028" s="7">
        <f t="shared" si="874"/>
        <v>62512.307291666664</v>
      </c>
      <c r="W3028" s="7">
        <f t="shared" si="867"/>
        <v>14542.52</v>
      </c>
      <c r="X3028" s="7">
        <f t="shared" si="875"/>
        <v>32360.400000000001</v>
      </c>
      <c r="Y3028" s="7">
        <f t="shared" si="876"/>
        <v>222945.17270833335</v>
      </c>
      <c r="Z3028" s="7" t="s">
        <v>225</v>
      </c>
      <c r="AA3028" s="7">
        <v>2021</v>
      </c>
      <c r="AB3028" s="7">
        <v>0</v>
      </c>
    </row>
    <row r="3029" spans="1:28" x14ac:dyDescent="0.25">
      <c r="A3029" s="7">
        <v>13</v>
      </c>
      <c r="B3029" s="7" t="s">
        <v>241</v>
      </c>
      <c r="C3029" s="7" t="s">
        <v>102</v>
      </c>
      <c r="D3029" s="8" t="s">
        <v>12</v>
      </c>
      <c r="E3029" s="7" t="s">
        <v>35</v>
      </c>
      <c r="F3029" s="7" t="s">
        <v>84</v>
      </c>
      <c r="G3029" s="7">
        <v>85000</v>
      </c>
      <c r="H3029" s="7">
        <f t="shared" si="871"/>
        <v>77596.259999999995</v>
      </c>
      <c r="I3029" s="7">
        <v>2439.5</v>
      </c>
      <c r="J3029" s="7">
        <v>6035</v>
      </c>
      <c r="K3029" s="7">
        <v>686.4</v>
      </c>
      <c r="L3029" s="7">
        <v>2584</v>
      </c>
      <c r="M3029" s="7">
        <v>6026.5</v>
      </c>
      <c r="N3029" s="7">
        <v>2380.2399999999998</v>
      </c>
      <c r="O3029" s="7">
        <f t="shared" si="872"/>
        <v>20151.64</v>
      </c>
      <c r="P3029" s="7">
        <v>25</v>
      </c>
      <c r="Q3029" s="7">
        <v>0</v>
      </c>
      <c r="R3029" s="7">
        <v>0</v>
      </c>
      <c r="S3029" s="7">
        <v>0</v>
      </c>
      <c r="T3029" s="7">
        <v>100</v>
      </c>
      <c r="U3029" s="7">
        <f t="shared" si="873"/>
        <v>7982.002291666664</v>
      </c>
      <c r="V3029" s="7">
        <f t="shared" si="874"/>
        <v>8107.002291666664</v>
      </c>
      <c r="W3029" s="7">
        <f t="shared" si="867"/>
        <v>7403.74</v>
      </c>
      <c r="X3029" s="7">
        <f t="shared" si="875"/>
        <v>12061.5</v>
      </c>
      <c r="Y3029" s="7">
        <f t="shared" si="876"/>
        <v>69489.257708333331</v>
      </c>
      <c r="Z3029" s="7" t="s">
        <v>225</v>
      </c>
      <c r="AA3029" s="7">
        <v>2021</v>
      </c>
      <c r="AB3029" s="7">
        <v>0</v>
      </c>
    </row>
    <row r="3030" spans="1:28" x14ac:dyDescent="0.25">
      <c r="A3030" s="7">
        <v>14</v>
      </c>
      <c r="B3030" s="7" t="s">
        <v>242</v>
      </c>
      <c r="C3030" s="7" t="s">
        <v>103</v>
      </c>
      <c r="D3030" s="8" t="s">
        <v>13</v>
      </c>
      <c r="E3030" s="7" t="s">
        <v>90</v>
      </c>
      <c r="F3030" s="7" t="s">
        <v>84</v>
      </c>
      <c r="G3030" s="7">
        <v>125000</v>
      </c>
      <c r="H3030" s="7">
        <f t="shared" si="871"/>
        <v>115232.26</v>
      </c>
      <c r="I3030" s="7">
        <v>3587.5</v>
      </c>
      <c r="J3030" s="7">
        <v>8875</v>
      </c>
      <c r="K3030" s="7">
        <v>686.4</v>
      </c>
      <c r="L3030" s="7">
        <v>3800</v>
      </c>
      <c r="M3030" s="7">
        <v>8862.5</v>
      </c>
      <c r="N3030" s="7">
        <v>2380.2399999999998</v>
      </c>
      <c r="O3030" s="7">
        <f t="shared" si="872"/>
        <v>28191.64</v>
      </c>
      <c r="P3030" s="7">
        <v>25</v>
      </c>
      <c r="Q3030" s="7">
        <v>0</v>
      </c>
      <c r="R3030" s="7">
        <v>0</v>
      </c>
      <c r="S3030" s="7">
        <v>0</v>
      </c>
      <c r="T3030" s="7">
        <v>100</v>
      </c>
      <c r="U3030" s="7">
        <f t="shared" si="873"/>
        <v>17391.002291666664</v>
      </c>
      <c r="V3030" s="7">
        <f t="shared" si="874"/>
        <v>17516.002291666664</v>
      </c>
      <c r="W3030" s="7">
        <f t="shared" si="867"/>
        <v>9767.74</v>
      </c>
      <c r="X3030" s="7">
        <f t="shared" si="875"/>
        <v>17737.5</v>
      </c>
      <c r="Y3030" s="7">
        <f t="shared" si="876"/>
        <v>97716.257708333345</v>
      </c>
      <c r="Z3030" s="7" t="s">
        <v>225</v>
      </c>
      <c r="AA3030" s="7">
        <v>2021</v>
      </c>
      <c r="AB3030" s="7">
        <v>0</v>
      </c>
    </row>
    <row r="3031" spans="1:28" x14ac:dyDescent="0.25">
      <c r="A3031" s="7">
        <v>15</v>
      </c>
      <c r="B3031" s="7" t="s">
        <v>243</v>
      </c>
      <c r="C3031" s="7" t="s">
        <v>102</v>
      </c>
      <c r="D3031" s="7" t="s">
        <v>6</v>
      </c>
      <c r="E3031" s="7" t="s">
        <v>36</v>
      </c>
      <c r="F3031" s="7" t="s">
        <v>100</v>
      </c>
      <c r="G3031" s="7">
        <v>30000</v>
      </c>
      <c r="H3031" s="7">
        <f t="shared" si="871"/>
        <v>27036.880000000001</v>
      </c>
      <c r="I3031" s="7">
        <v>861</v>
      </c>
      <c r="J3031" s="7">
        <v>2130</v>
      </c>
      <c r="K3031" s="7">
        <v>330</v>
      </c>
      <c r="L3031" s="7">
        <v>912</v>
      </c>
      <c r="M3031" s="7">
        <v>2127</v>
      </c>
      <c r="N3031" s="7">
        <v>1190.1199999999999</v>
      </c>
      <c r="O3031" s="7">
        <f t="shared" si="872"/>
        <v>7550.12</v>
      </c>
      <c r="P3031" s="7">
        <v>25</v>
      </c>
      <c r="Q3031" s="7">
        <v>0</v>
      </c>
      <c r="R3031" s="7">
        <v>0</v>
      </c>
      <c r="S3031" s="7">
        <v>0</v>
      </c>
      <c r="T3031" s="7">
        <v>100</v>
      </c>
      <c r="U3031" s="7">
        <f t="shared" si="873"/>
        <v>0</v>
      </c>
      <c r="V3031" s="7">
        <f t="shared" si="874"/>
        <v>125</v>
      </c>
      <c r="W3031" s="7">
        <f t="shared" si="867"/>
        <v>2963.12</v>
      </c>
      <c r="X3031" s="7">
        <f t="shared" si="875"/>
        <v>4257</v>
      </c>
      <c r="Y3031" s="7">
        <f t="shared" si="876"/>
        <v>26911.88</v>
      </c>
      <c r="Z3031" s="7" t="s">
        <v>225</v>
      </c>
      <c r="AA3031" s="7">
        <v>2021</v>
      </c>
      <c r="AB3031" s="7">
        <v>0</v>
      </c>
    </row>
    <row r="3032" spans="1:28" x14ac:dyDescent="0.25">
      <c r="A3032" s="7">
        <v>16</v>
      </c>
      <c r="B3032" s="7" t="s">
        <v>244</v>
      </c>
      <c r="C3032" s="7" t="s">
        <v>102</v>
      </c>
      <c r="D3032" s="8" t="s">
        <v>4</v>
      </c>
      <c r="E3032" s="7" t="s">
        <v>91</v>
      </c>
      <c r="F3032" s="7" t="s">
        <v>84</v>
      </c>
      <c r="G3032" s="7">
        <v>150000</v>
      </c>
      <c r="H3032" s="7">
        <f t="shared" si="871"/>
        <v>139944.88</v>
      </c>
      <c r="I3032" s="7">
        <v>4305</v>
      </c>
      <c r="J3032" s="7">
        <v>10650</v>
      </c>
      <c r="K3032" s="7">
        <v>686.4</v>
      </c>
      <c r="L3032" s="7">
        <v>4560</v>
      </c>
      <c r="M3032" s="7">
        <v>10635</v>
      </c>
      <c r="N3032" s="7">
        <v>1190.1199999999999</v>
      </c>
      <c r="O3032" s="7">
        <f t="shared" si="872"/>
        <v>32026.52</v>
      </c>
      <c r="P3032" s="7">
        <v>25</v>
      </c>
      <c r="Q3032" s="7">
        <v>10684.52</v>
      </c>
      <c r="R3032" s="7">
        <v>150.01</v>
      </c>
      <c r="S3032" s="7">
        <v>1270</v>
      </c>
      <c r="T3032" s="7">
        <v>100</v>
      </c>
      <c r="U3032" s="7">
        <f t="shared" si="873"/>
        <v>23569.157291666666</v>
      </c>
      <c r="V3032" s="7">
        <f t="shared" si="874"/>
        <v>35798.687291666669</v>
      </c>
      <c r="W3032" s="7">
        <f t="shared" si="867"/>
        <v>10055.119999999999</v>
      </c>
      <c r="X3032" s="7">
        <f t="shared" si="875"/>
        <v>21285</v>
      </c>
      <c r="Y3032" s="7">
        <f t="shared" si="876"/>
        <v>104146.19270833333</v>
      </c>
      <c r="Z3032" s="7" t="s">
        <v>225</v>
      </c>
      <c r="AA3032" s="7">
        <v>2021</v>
      </c>
      <c r="AB3032" s="7">
        <v>0</v>
      </c>
    </row>
    <row r="3033" spans="1:28" x14ac:dyDescent="0.25">
      <c r="A3033" s="7">
        <v>17</v>
      </c>
      <c r="B3033" s="7" t="s">
        <v>245</v>
      </c>
      <c r="C3033" s="7" t="s">
        <v>102</v>
      </c>
      <c r="D3033" s="7" t="s">
        <v>22</v>
      </c>
      <c r="E3033" s="7" t="s">
        <v>37</v>
      </c>
      <c r="F3033" s="7" t="s">
        <v>100</v>
      </c>
      <c r="G3033" s="7">
        <v>19000</v>
      </c>
      <c r="H3033" s="7">
        <f t="shared" si="871"/>
        <v>17877.099999999999</v>
      </c>
      <c r="I3033" s="7">
        <v>545.29999999999995</v>
      </c>
      <c r="J3033" s="7">
        <v>1349</v>
      </c>
      <c r="K3033" s="7">
        <v>209</v>
      </c>
      <c r="L3033" s="7">
        <v>577.6</v>
      </c>
      <c r="M3033" s="7">
        <v>1347.1</v>
      </c>
      <c r="N3033" s="7">
        <v>0</v>
      </c>
      <c r="O3033" s="7">
        <f t="shared" si="872"/>
        <v>4028</v>
      </c>
      <c r="P3033" s="7">
        <v>25</v>
      </c>
      <c r="Q3033" s="7">
        <v>2497.7199999999998</v>
      </c>
      <c r="R3033" s="7">
        <v>0</v>
      </c>
      <c r="S3033" s="7">
        <v>0</v>
      </c>
      <c r="T3033" s="7">
        <v>100</v>
      </c>
      <c r="U3033" s="7">
        <f t="shared" si="873"/>
        <v>0</v>
      </c>
      <c r="V3033" s="7">
        <f t="shared" si="874"/>
        <v>2622.72</v>
      </c>
      <c r="W3033" s="7">
        <f t="shared" si="867"/>
        <v>1122.9000000000001</v>
      </c>
      <c r="X3033" s="7">
        <f t="shared" si="875"/>
        <v>2696.1</v>
      </c>
      <c r="Y3033" s="7">
        <f t="shared" si="876"/>
        <v>15254.380000000001</v>
      </c>
      <c r="Z3033" s="7" t="s">
        <v>225</v>
      </c>
      <c r="AA3033" s="7">
        <v>2021</v>
      </c>
      <c r="AB3033" s="7">
        <v>0</v>
      </c>
    </row>
    <row r="3034" spans="1:28" x14ac:dyDescent="0.25">
      <c r="A3034" s="7">
        <v>18</v>
      </c>
      <c r="B3034" s="7" t="s">
        <v>246</v>
      </c>
      <c r="C3034" s="7" t="s">
        <v>102</v>
      </c>
      <c r="D3034" s="8" t="s">
        <v>14</v>
      </c>
      <c r="E3034" s="7" t="s">
        <v>38</v>
      </c>
      <c r="F3034" s="7" t="s">
        <v>100</v>
      </c>
      <c r="G3034" s="7">
        <v>31000</v>
      </c>
      <c r="H3034" s="7">
        <f t="shared" si="871"/>
        <v>29167.9</v>
      </c>
      <c r="I3034" s="7">
        <v>889.7</v>
      </c>
      <c r="J3034" s="7">
        <v>2201</v>
      </c>
      <c r="K3034" s="7">
        <v>341</v>
      </c>
      <c r="L3034" s="7">
        <v>942.4</v>
      </c>
      <c r="M3034" s="7">
        <v>2197.9</v>
      </c>
      <c r="N3034" s="7">
        <v>0</v>
      </c>
      <c r="O3034" s="7">
        <f t="shared" si="872"/>
        <v>6572</v>
      </c>
      <c r="P3034" s="7">
        <v>25</v>
      </c>
      <c r="Q3034" s="7">
        <v>5492.41</v>
      </c>
      <c r="R3034" s="7">
        <v>0</v>
      </c>
      <c r="S3034" s="7">
        <v>0</v>
      </c>
      <c r="T3034" s="7">
        <v>100</v>
      </c>
      <c r="U3034" s="7">
        <f t="shared" si="873"/>
        <v>0</v>
      </c>
      <c r="V3034" s="7">
        <f t="shared" si="874"/>
        <v>5617.41</v>
      </c>
      <c r="W3034" s="7">
        <f t="shared" si="867"/>
        <v>1832.1</v>
      </c>
      <c r="X3034" s="7">
        <f t="shared" si="875"/>
        <v>4398.8999999999996</v>
      </c>
      <c r="Y3034" s="7">
        <f t="shared" si="876"/>
        <v>23550.489999999998</v>
      </c>
      <c r="Z3034" s="7" t="s">
        <v>225</v>
      </c>
      <c r="AA3034" s="7">
        <v>2021</v>
      </c>
      <c r="AB3034" s="7">
        <v>0</v>
      </c>
    </row>
    <row r="3035" spans="1:28" x14ac:dyDescent="0.25">
      <c r="A3035" s="7">
        <v>19</v>
      </c>
      <c r="B3035" s="7" t="s">
        <v>247</v>
      </c>
      <c r="C3035" s="7" t="s">
        <v>102</v>
      </c>
      <c r="D3035" s="8" t="s">
        <v>14</v>
      </c>
      <c r="E3035" s="8" t="s">
        <v>36</v>
      </c>
      <c r="F3035" s="7" t="s">
        <v>100</v>
      </c>
      <c r="G3035" s="7">
        <v>25000</v>
      </c>
      <c r="H3035" s="7">
        <f t="shared" si="871"/>
        <v>23522.5</v>
      </c>
      <c r="I3035" s="7">
        <v>717.5</v>
      </c>
      <c r="J3035" s="7">
        <v>1775</v>
      </c>
      <c r="K3035" s="7">
        <v>275</v>
      </c>
      <c r="L3035" s="7">
        <v>760</v>
      </c>
      <c r="M3035" s="7">
        <v>1772.5</v>
      </c>
      <c r="N3035" s="7">
        <v>0</v>
      </c>
      <c r="O3035" s="7">
        <f t="shared" si="872"/>
        <v>5300</v>
      </c>
      <c r="P3035" s="7">
        <v>25</v>
      </c>
      <c r="Q3035" s="7">
        <v>5000</v>
      </c>
      <c r="R3035" s="7">
        <v>0</v>
      </c>
      <c r="S3035" s="7">
        <v>0</v>
      </c>
      <c r="T3035" s="7">
        <v>100</v>
      </c>
      <c r="U3035" s="7">
        <f t="shared" si="873"/>
        <v>0</v>
      </c>
      <c r="V3035" s="7">
        <f t="shared" si="874"/>
        <v>5125</v>
      </c>
      <c r="W3035" s="7">
        <f t="shared" si="867"/>
        <v>1477.5</v>
      </c>
      <c r="X3035" s="7">
        <f t="shared" si="875"/>
        <v>3547.5</v>
      </c>
      <c r="Y3035" s="7">
        <f t="shared" si="876"/>
        <v>18397.5</v>
      </c>
      <c r="Z3035" s="7" t="s">
        <v>225</v>
      </c>
      <c r="AA3035" s="7">
        <v>2021</v>
      </c>
      <c r="AB3035" s="7">
        <v>0</v>
      </c>
    </row>
    <row r="3036" spans="1:28" x14ac:dyDescent="0.25">
      <c r="A3036" s="7">
        <v>20</v>
      </c>
      <c r="B3036" s="7" t="s">
        <v>248</v>
      </c>
      <c r="C3036" s="7" t="s">
        <v>102</v>
      </c>
      <c r="D3036" s="7" t="s">
        <v>10</v>
      </c>
      <c r="E3036" s="7" t="s">
        <v>39</v>
      </c>
      <c r="F3036" s="7" t="s">
        <v>84</v>
      </c>
      <c r="G3036" s="7">
        <v>65000</v>
      </c>
      <c r="H3036" s="7">
        <f t="shared" si="871"/>
        <v>61158.5</v>
      </c>
      <c r="I3036" s="7">
        <v>1865.5</v>
      </c>
      <c r="J3036" s="7">
        <v>4615</v>
      </c>
      <c r="K3036" s="7">
        <v>686.4</v>
      </c>
      <c r="L3036" s="7">
        <v>1976</v>
      </c>
      <c r="M3036" s="7">
        <v>4608.5</v>
      </c>
      <c r="N3036" s="7">
        <v>0</v>
      </c>
      <c r="O3036" s="7">
        <f t="shared" si="872"/>
        <v>13751.4</v>
      </c>
      <c r="P3036" s="7">
        <v>25</v>
      </c>
      <c r="Q3036" s="7">
        <v>6000</v>
      </c>
      <c r="R3036" s="7">
        <v>850.04</v>
      </c>
      <c r="S3036" s="7">
        <v>0</v>
      </c>
      <c r="T3036" s="7">
        <v>100</v>
      </c>
      <c r="U3036" s="7">
        <f t="shared" si="873"/>
        <v>4427.5498333333335</v>
      </c>
      <c r="V3036" s="7">
        <f t="shared" si="874"/>
        <v>11402.589833333333</v>
      </c>
      <c r="W3036" s="7">
        <f t="shared" si="867"/>
        <v>3841.5</v>
      </c>
      <c r="X3036" s="7">
        <f t="shared" si="875"/>
        <v>9223.5</v>
      </c>
      <c r="Y3036" s="7">
        <f t="shared" si="876"/>
        <v>49755.910166666668</v>
      </c>
      <c r="Z3036" s="7" t="s">
        <v>225</v>
      </c>
      <c r="AA3036" s="7">
        <v>2021</v>
      </c>
      <c r="AB3036" s="7">
        <v>0</v>
      </c>
    </row>
    <row r="3037" spans="1:28" x14ac:dyDescent="0.25">
      <c r="A3037" s="7">
        <v>21</v>
      </c>
      <c r="B3037" s="7" t="s">
        <v>249</v>
      </c>
      <c r="C3037" s="7" t="s">
        <v>103</v>
      </c>
      <c r="D3037" s="7" t="s">
        <v>10</v>
      </c>
      <c r="E3037" s="7" t="s">
        <v>40</v>
      </c>
      <c r="F3037" s="7" t="s">
        <v>85</v>
      </c>
      <c r="G3037" s="7">
        <v>45000</v>
      </c>
      <c r="H3037" s="7">
        <f t="shared" si="871"/>
        <v>41150.379999999997</v>
      </c>
      <c r="I3037" s="7">
        <v>1291.5</v>
      </c>
      <c r="J3037" s="7">
        <v>3195</v>
      </c>
      <c r="K3037" s="7">
        <v>495</v>
      </c>
      <c r="L3037" s="7">
        <v>1368</v>
      </c>
      <c r="M3037" s="7">
        <v>3190.5</v>
      </c>
      <c r="N3037" s="7">
        <v>1190.1199999999999</v>
      </c>
      <c r="O3037" s="7">
        <f t="shared" si="872"/>
        <v>10730.119999999999</v>
      </c>
      <c r="P3037" s="7">
        <v>25</v>
      </c>
      <c r="Q3037" s="7">
        <v>500</v>
      </c>
      <c r="R3037" s="7">
        <v>1050.05</v>
      </c>
      <c r="S3037" s="7">
        <v>0</v>
      </c>
      <c r="T3037" s="7">
        <v>0</v>
      </c>
      <c r="U3037" s="7">
        <f t="shared" si="873"/>
        <v>969.8068749999992</v>
      </c>
      <c r="V3037" s="7">
        <f t="shared" si="874"/>
        <v>2544.856874999999</v>
      </c>
      <c r="W3037" s="7">
        <f t="shared" si="867"/>
        <v>3849.62</v>
      </c>
      <c r="X3037" s="7">
        <f t="shared" si="875"/>
        <v>6385.5</v>
      </c>
      <c r="Y3037" s="7">
        <f t="shared" si="876"/>
        <v>38605.523125</v>
      </c>
      <c r="Z3037" s="7" t="s">
        <v>225</v>
      </c>
      <c r="AA3037" s="7">
        <v>2021</v>
      </c>
      <c r="AB3037" s="7">
        <v>0</v>
      </c>
    </row>
    <row r="3038" spans="1:28" x14ac:dyDescent="0.25">
      <c r="A3038" s="7">
        <v>22</v>
      </c>
      <c r="B3038" s="7" t="s">
        <v>250</v>
      </c>
      <c r="C3038" s="7" t="s">
        <v>103</v>
      </c>
      <c r="D3038" s="7" t="s">
        <v>22</v>
      </c>
      <c r="E3038" s="7" t="s">
        <v>41</v>
      </c>
      <c r="F3038" s="7" t="s">
        <v>100</v>
      </c>
      <c r="G3038" s="7">
        <v>24800</v>
      </c>
      <c r="H3038" s="7">
        <f t="shared" si="871"/>
        <v>23334.32</v>
      </c>
      <c r="I3038" s="7">
        <v>711.76</v>
      </c>
      <c r="J3038" s="7">
        <v>1760.8</v>
      </c>
      <c r="K3038" s="7">
        <v>272.8</v>
      </c>
      <c r="L3038" s="7">
        <v>753.92</v>
      </c>
      <c r="M3038" s="7">
        <v>1758.32</v>
      </c>
      <c r="N3038" s="7">
        <v>0</v>
      </c>
      <c r="O3038" s="7">
        <f t="shared" si="872"/>
        <v>5257.6</v>
      </c>
      <c r="P3038" s="7">
        <v>25</v>
      </c>
      <c r="Q3038" s="7">
        <v>2456.5700000000002</v>
      </c>
      <c r="R3038" s="7">
        <v>0</v>
      </c>
      <c r="S3038" s="7">
        <v>0</v>
      </c>
      <c r="T3038" s="7">
        <v>100</v>
      </c>
      <c r="U3038" s="7">
        <f t="shared" si="873"/>
        <v>0</v>
      </c>
      <c r="V3038" s="7">
        <f t="shared" si="874"/>
        <v>2581.5700000000002</v>
      </c>
      <c r="W3038" s="7">
        <f t="shared" si="867"/>
        <v>1465.6799999999998</v>
      </c>
      <c r="X3038" s="7">
        <f t="shared" si="875"/>
        <v>3519.12</v>
      </c>
      <c r="Y3038" s="7">
        <f t="shared" si="876"/>
        <v>20752.75</v>
      </c>
      <c r="Z3038" s="7" t="s">
        <v>225</v>
      </c>
      <c r="AA3038" s="7">
        <v>2021</v>
      </c>
      <c r="AB3038" s="7">
        <v>0</v>
      </c>
    </row>
    <row r="3039" spans="1:28" x14ac:dyDescent="0.25">
      <c r="A3039" s="7">
        <v>23</v>
      </c>
      <c r="B3039" s="7" t="s">
        <v>251</v>
      </c>
      <c r="C3039" s="7" t="s">
        <v>102</v>
      </c>
      <c r="D3039" s="7" t="s">
        <v>15</v>
      </c>
      <c r="E3039" s="7" t="s">
        <v>92</v>
      </c>
      <c r="F3039" s="7" t="s">
        <v>99</v>
      </c>
      <c r="G3039" s="7">
        <v>55000</v>
      </c>
      <c r="H3039" s="7">
        <f t="shared" si="871"/>
        <v>48179.14</v>
      </c>
      <c r="I3039" s="7">
        <v>1578.5</v>
      </c>
      <c r="J3039" s="7">
        <v>3905</v>
      </c>
      <c r="K3039" s="7">
        <v>605</v>
      </c>
      <c r="L3039" s="7">
        <v>1672</v>
      </c>
      <c r="M3039" s="7">
        <v>3899.5</v>
      </c>
      <c r="N3039" s="7">
        <v>3570.36</v>
      </c>
      <c r="O3039" s="7">
        <f t="shared" si="872"/>
        <v>15230.36</v>
      </c>
      <c r="P3039" s="7">
        <v>25</v>
      </c>
      <c r="Q3039" s="7">
        <v>0</v>
      </c>
      <c r="R3039" s="7">
        <v>0</v>
      </c>
      <c r="S3039" s="7">
        <v>0</v>
      </c>
      <c r="T3039" s="7">
        <v>100</v>
      </c>
      <c r="U3039" s="7">
        <f t="shared" si="873"/>
        <v>2024.1208749999989</v>
      </c>
      <c r="V3039" s="7">
        <f t="shared" si="874"/>
        <v>2149.1208749999987</v>
      </c>
      <c r="W3039" s="7">
        <f t="shared" si="867"/>
        <v>6820.8600000000006</v>
      </c>
      <c r="X3039" s="7">
        <f t="shared" si="875"/>
        <v>7804.5</v>
      </c>
      <c r="Y3039" s="7">
        <f t="shared" si="876"/>
        <v>46030.019124999999</v>
      </c>
      <c r="Z3039" s="7" t="s">
        <v>225</v>
      </c>
      <c r="AA3039" s="7">
        <v>2021</v>
      </c>
      <c r="AB3039" s="7">
        <v>0</v>
      </c>
    </row>
    <row r="3040" spans="1:28" x14ac:dyDescent="0.25">
      <c r="A3040" s="7">
        <v>24</v>
      </c>
      <c r="B3040" s="7" t="s">
        <v>252</v>
      </c>
      <c r="C3040" s="7" t="s">
        <v>102</v>
      </c>
      <c r="D3040" s="8" t="s">
        <v>94</v>
      </c>
      <c r="E3040" s="7" t="s">
        <v>36</v>
      </c>
      <c r="F3040" s="7" t="s">
        <v>100</v>
      </c>
      <c r="G3040" s="7">
        <v>30000</v>
      </c>
      <c r="H3040" s="7">
        <f t="shared" si="871"/>
        <v>28227</v>
      </c>
      <c r="I3040" s="7">
        <v>861</v>
      </c>
      <c r="J3040" s="7">
        <v>2130</v>
      </c>
      <c r="K3040" s="7">
        <v>330</v>
      </c>
      <c r="L3040" s="7">
        <v>912</v>
      </c>
      <c r="M3040" s="7">
        <v>2127</v>
      </c>
      <c r="N3040" s="7">
        <v>0</v>
      </c>
      <c r="O3040" s="7">
        <f t="shared" si="872"/>
        <v>6360</v>
      </c>
      <c r="P3040" s="7">
        <v>25</v>
      </c>
      <c r="Q3040" s="7">
        <v>0</v>
      </c>
      <c r="R3040" s="7">
        <v>0</v>
      </c>
      <c r="S3040" s="7">
        <v>0</v>
      </c>
      <c r="T3040" s="7">
        <v>100</v>
      </c>
      <c r="U3040" s="7">
        <f t="shared" si="873"/>
        <v>0</v>
      </c>
      <c r="V3040" s="7">
        <f t="shared" si="874"/>
        <v>125</v>
      </c>
      <c r="W3040" s="7">
        <f t="shared" si="867"/>
        <v>1773</v>
      </c>
      <c r="X3040" s="7">
        <f t="shared" si="875"/>
        <v>4257</v>
      </c>
      <c r="Y3040" s="7">
        <f t="shared" si="876"/>
        <v>28102</v>
      </c>
      <c r="Z3040" s="7" t="s">
        <v>225</v>
      </c>
      <c r="AA3040" s="7">
        <v>2021</v>
      </c>
      <c r="AB3040" s="7">
        <v>0</v>
      </c>
    </row>
    <row r="3041" spans="1:28" x14ac:dyDescent="0.25">
      <c r="A3041" s="7">
        <v>25</v>
      </c>
      <c r="B3041" s="7" t="s">
        <v>253</v>
      </c>
      <c r="C3041" s="7" t="s">
        <v>102</v>
      </c>
      <c r="D3041" s="7" t="s">
        <v>6</v>
      </c>
      <c r="E3041" s="7" t="s">
        <v>42</v>
      </c>
      <c r="F3041" s="7" t="s">
        <v>100</v>
      </c>
      <c r="G3041" s="7">
        <v>30000</v>
      </c>
      <c r="H3041" s="7">
        <f t="shared" si="871"/>
        <v>28227</v>
      </c>
      <c r="I3041" s="7">
        <v>861</v>
      </c>
      <c r="J3041" s="7">
        <v>2130</v>
      </c>
      <c r="K3041" s="7">
        <v>330</v>
      </c>
      <c r="L3041" s="7">
        <v>912</v>
      </c>
      <c r="M3041" s="7">
        <v>2127</v>
      </c>
      <c r="N3041" s="7">
        <v>0</v>
      </c>
      <c r="O3041" s="7">
        <f t="shared" si="872"/>
        <v>6360</v>
      </c>
      <c r="P3041" s="7">
        <v>25</v>
      </c>
      <c r="Q3041" s="7">
        <v>0</v>
      </c>
      <c r="R3041" s="7">
        <v>0</v>
      </c>
      <c r="S3041" s="7">
        <v>0</v>
      </c>
      <c r="T3041" s="7">
        <v>100</v>
      </c>
      <c r="U3041" s="7">
        <f t="shared" si="873"/>
        <v>0</v>
      </c>
      <c r="V3041" s="7">
        <f t="shared" si="874"/>
        <v>125</v>
      </c>
      <c r="W3041" s="7">
        <f t="shared" si="867"/>
        <v>1773</v>
      </c>
      <c r="X3041" s="7">
        <f t="shared" si="875"/>
        <v>4257</v>
      </c>
      <c r="Y3041" s="7">
        <f t="shared" si="876"/>
        <v>28102</v>
      </c>
      <c r="Z3041" s="7" t="s">
        <v>225</v>
      </c>
      <c r="AA3041" s="7">
        <v>2021</v>
      </c>
      <c r="AB3041" s="7">
        <v>0</v>
      </c>
    </row>
    <row r="3042" spans="1:28" x14ac:dyDescent="0.25">
      <c r="A3042" s="7">
        <v>26</v>
      </c>
      <c r="B3042" s="7" t="s">
        <v>254</v>
      </c>
      <c r="C3042" s="7" t="s">
        <v>102</v>
      </c>
      <c r="D3042" s="7" t="s">
        <v>10</v>
      </c>
      <c r="E3042" s="7" t="s">
        <v>43</v>
      </c>
      <c r="F3042" s="7" t="s">
        <v>84</v>
      </c>
      <c r="G3042" s="7">
        <v>50000</v>
      </c>
      <c r="H3042" s="7">
        <f t="shared" si="871"/>
        <v>45854.879999999997</v>
      </c>
      <c r="I3042" s="7">
        <v>1435</v>
      </c>
      <c r="J3042" s="7">
        <v>3550</v>
      </c>
      <c r="K3042" s="7">
        <v>550</v>
      </c>
      <c r="L3042" s="7">
        <v>1520</v>
      </c>
      <c r="M3042" s="7">
        <v>3545</v>
      </c>
      <c r="N3042" s="7">
        <v>1190.1199999999999</v>
      </c>
      <c r="O3042" s="7">
        <f t="shared" si="872"/>
        <v>11790.119999999999</v>
      </c>
      <c r="P3042" s="7">
        <v>25</v>
      </c>
      <c r="Q3042" s="7">
        <v>5000</v>
      </c>
      <c r="R3042" s="7">
        <v>1000.05</v>
      </c>
      <c r="S3042" s="7">
        <v>0</v>
      </c>
      <c r="T3042" s="7">
        <v>100</v>
      </c>
      <c r="U3042" s="7">
        <f t="shared" si="873"/>
        <v>1675.4818749999993</v>
      </c>
      <c r="V3042" s="7">
        <f t="shared" si="874"/>
        <v>7800.5318749999997</v>
      </c>
      <c r="W3042" s="7">
        <f t="shared" si="867"/>
        <v>4145.12</v>
      </c>
      <c r="X3042" s="7">
        <f t="shared" si="875"/>
        <v>7095</v>
      </c>
      <c r="Y3042" s="7">
        <f t="shared" si="876"/>
        <v>38054.348125000004</v>
      </c>
      <c r="Z3042" s="7" t="s">
        <v>225</v>
      </c>
      <c r="AA3042" s="7">
        <v>2021</v>
      </c>
      <c r="AB3042" s="7">
        <v>0</v>
      </c>
    </row>
    <row r="3043" spans="1:28" x14ac:dyDescent="0.25">
      <c r="A3043" s="7">
        <v>27</v>
      </c>
      <c r="B3043" s="7" t="s">
        <v>255</v>
      </c>
      <c r="C3043" s="7" t="s">
        <v>102</v>
      </c>
      <c r="D3043" s="7" t="s">
        <v>10</v>
      </c>
      <c r="E3043" s="7" t="s">
        <v>44</v>
      </c>
      <c r="F3043" s="7" t="s">
        <v>84</v>
      </c>
      <c r="G3043" s="7">
        <v>45000</v>
      </c>
      <c r="H3043" s="7">
        <f t="shared" si="871"/>
        <v>42340.5</v>
      </c>
      <c r="I3043" s="7">
        <v>1291.5</v>
      </c>
      <c r="J3043" s="7">
        <v>3195</v>
      </c>
      <c r="K3043" s="7">
        <v>495</v>
      </c>
      <c r="L3043" s="7">
        <v>1368</v>
      </c>
      <c r="M3043" s="7">
        <v>3190.5</v>
      </c>
      <c r="N3043" s="7">
        <v>0</v>
      </c>
      <c r="O3043" s="7">
        <f t="shared" si="872"/>
        <v>9540</v>
      </c>
      <c r="P3043" s="7">
        <v>25</v>
      </c>
      <c r="Q3043" s="7">
        <v>0</v>
      </c>
      <c r="R3043" s="7">
        <v>1000.05</v>
      </c>
      <c r="S3043" s="7">
        <v>0</v>
      </c>
      <c r="T3043" s="7">
        <v>100</v>
      </c>
      <c r="U3043" s="7">
        <f t="shared" si="873"/>
        <v>1148.3248749999998</v>
      </c>
      <c r="V3043" s="7">
        <f t="shared" si="874"/>
        <v>2273.3748749999995</v>
      </c>
      <c r="W3043" s="7">
        <f t="shared" si="867"/>
        <v>2659.5</v>
      </c>
      <c r="X3043" s="7">
        <f t="shared" si="875"/>
        <v>6385.5</v>
      </c>
      <c r="Y3043" s="7">
        <f t="shared" si="876"/>
        <v>40067.125124999999</v>
      </c>
      <c r="Z3043" s="7" t="s">
        <v>225</v>
      </c>
      <c r="AA3043" s="7">
        <v>2021</v>
      </c>
      <c r="AB3043" s="7">
        <v>0</v>
      </c>
    </row>
    <row r="3044" spans="1:28" x14ac:dyDescent="0.25">
      <c r="A3044" s="7">
        <v>28</v>
      </c>
      <c r="B3044" s="7" t="s">
        <v>256</v>
      </c>
      <c r="C3044" s="7" t="s">
        <v>102</v>
      </c>
      <c r="D3044" s="7" t="s">
        <v>16</v>
      </c>
      <c r="E3044" s="7" t="s">
        <v>45</v>
      </c>
      <c r="F3044" s="7" t="s">
        <v>84</v>
      </c>
      <c r="G3044" s="7">
        <v>44000</v>
      </c>
      <c r="H3044" s="7">
        <f t="shared" si="871"/>
        <v>40209.480000000003</v>
      </c>
      <c r="I3044" s="7">
        <v>1262.8</v>
      </c>
      <c r="J3044" s="7">
        <v>3124</v>
      </c>
      <c r="K3044" s="7">
        <v>484</v>
      </c>
      <c r="L3044" s="7">
        <v>1337.6</v>
      </c>
      <c r="M3044" s="7">
        <v>3119.6</v>
      </c>
      <c r="N3044" s="7">
        <v>1190.1199999999999</v>
      </c>
      <c r="O3044" s="7">
        <f t="shared" si="872"/>
        <v>10518.119999999999</v>
      </c>
      <c r="P3044" s="7">
        <v>25</v>
      </c>
      <c r="Q3044" s="7">
        <v>0</v>
      </c>
      <c r="R3044" s="7">
        <v>500.03</v>
      </c>
      <c r="S3044" s="7">
        <v>0</v>
      </c>
      <c r="T3044" s="7">
        <v>100</v>
      </c>
      <c r="U3044" s="7">
        <f t="shared" si="873"/>
        <v>828.671875</v>
      </c>
      <c r="V3044" s="7">
        <f t="shared" si="874"/>
        <v>1453.701875</v>
      </c>
      <c r="W3044" s="7">
        <f t="shared" ref="W3044:W3107" si="877">+I3044+L3044+N3044</f>
        <v>3790.5199999999995</v>
      </c>
      <c r="X3044" s="7">
        <f t="shared" si="875"/>
        <v>6243.6</v>
      </c>
      <c r="Y3044" s="7">
        <f t="shared" si="876"/>
        <v>38755.778124999997</v>
      </c>
      <c r="Z3044" s="7" t="s">
        <v>225</v>
      </c>
      <c r="AA3044" s="7">
        <v>2021</v>
      </c>
      <c r="AB3044" s="7">
        <v>0</v>
      </c>
    </row>
    <row r="3045" spans="1:28" x14ac:dyDescent="0.25">
      <c r="A3045" s="7">
        <v>29</v>
      </c>
      <c r="B3045" s="7" t="s">
        <v>257</v>
      </c>
      <c r="C3045" s="7" t="s">
        <v>102</v>
      </c>
      <c r="D3045" s="7" t="s">
        <v>22</v>
      </c>
      <c r="E3045" s="7" t="s">
        <v>37</v>
      </c>
      <c r="F3045" s="7" t="s">
        <v>100</v>
      </c>
      <c r="G3045" s="7">
        <v>19000</v>
      </c>
      <c r="H3045" s="7">
        <f t="shared" si="871"/>
        <v>17877.099999999999</v>
      </c>
      <c r="I3045" s="7">
        <v>545.29999999999995</v>
      </c>
      <c r="J3045" s="7">
        <v>1349</v>
      </c>
      <c r="K3045" s="7">
        <v>209</v>
      </c>
      <c r="L3045" s="7">
        <v>577.6</v>
      </c>
      <c r="M3045" s="7">
        <v>1347.1</v>
      </c>
      <c r="N3045" s="7">
        <v>0</v>
      </c>
      <c r="O3045" s="7">
        <f t="shared" si="872"/>
        <v>4028</v>
      </c>
      <c r="P3045" s="7">
        <v>25</v>
      </c>
      <c r="Q3045" s="7">
        <v>500</v>
      </c>
      <c r="R3045" s="7">
        <v>0</v>
      </c>
      <c r="S3045" s="7">
        <v>0</v>
      </c>
      <c r="T3045" s="7">
        <v>100</v>
      </c>
      <c r="U3045" s="7">
        <f t="shared" si="873"/>
        <v>0</v>
      </c>
      <c r="V3045" s="7">
        <f t="shared" si="874"/>
        <v>625</v>
      </c>
      <c r="W3045" s="7">
        <f t="shared" si="877"/>
        <v>1122.9000000000001</v>
      </c>
      <c r="X3045" s="7">
        <f t="shared" si="875"/>
        <v>2696.1</v>
      </c>
      <c r="Y3045" s="7">
        <f t="shared" si="876"/>
        <v>17252.099999999999</v>
      </c>
      <c r="Z3045" s="7" t="s">
        <v>225</v>
      </c>
      <c r="AA3045" s="7">
        <v>2021</v>
      </c>
      <c r="AB3045" s="7">
        <v>0</v>
      </c>
    </row>
    <row r="3046" spans="1:28" x14ac:dyDescent="0.25">
      <c r="A3046" s="7">
        <v>30</v>
      </c>
      <c r="B3046" s="7" t="s">
        <v>258</v>
      </c>
      <c r="C3046" s="7" t="s">
        <v>102</v>
      </c>
      <c r="D3046" s="7" t="s">
        <v>16</v>
      </c>
      <c r="E3046" s="7" t="s">
        <v>31</v>
      </c>
      <c r="F3046" s="7" t="s">
        <v>99</v>
      </c>
      <c r="G3046" s="7">
        <v>90000</v>
      </c>
      <c r="H3046" s="7">
        <f t="shared" si="871"/>
        <v>84681</v>
      </c>
      <c r="I3046" s="7">
        <v>2583</v>
      </c>
      <c r="J3046" s="7">
        <v>6390</v>
      </c>
      <c r="K3046" s="7">
        <v>686.4</v>
      </c>
      <c r="L3046" s="7">
        <v>2736</v>
      </c>
      <c r="M3046" s="7">
        <v>6381</v>
      </c>
      <c r="N3046" s="7">
        <v>0</v>
      </c>
      <c r="O3046" s="7">
        <f t="shared" si="872"/>
        <v>18776.400000000001</v>
      </c>
      <c r="P3046" s="7">
        <v>25</v>
      </c>
      <c r="Q3046" s="7">
        <v>0</v>
      </c>
      <c r="R3046" s="7">
        <v>0</v>
      </c>
      <c r="S3046" s="7">
        <v>0</v>
      </c>
      <c r="T3046" s="7">
        <v>0</v>
      </c>
      <c r="U3046" s="7">
        <f t="shared" si="873"/>
        <v>9753.1872916666671</v>
      </c>
      <c r="V3046" s="7">
        <f t="shared" si="874"/>
        <v>9778.1872916666671</v>
      </c>
      <c r="W3046" s="7">
        <f t="shared" si="877"/>
        <v>5319</v>
      </c>
      <c r="X3046" s="7">
        <f t="shared" si="875"/>
        <v>12771</v>
      </c>
      <c r="Y3046" s="7">
        <f t="shared" si="876"/>
        <v>74902.812708333338</v>
      </c>
      <c r="Z3046" s="7" t="s">
        <v>225</v>
      </c>
      <c r="AA3046" s="7">
        <v>2021</v>
      </c>
      <c r="AB3046" s="7">
        <v>0</v>
      </c>
    </row>
    <row r="3047" spans="1:28" x14ac:dyDescent="0.25">
      <c r="A3047" s="7">
        <v>31</v>
      </c>
      <c r="B3047" s="7" t="s">
        <v>259</v>
      </c>
      <c r="C3047" s="7" t="s">
        <v>102</v>
      </c>
      <c r="D3047" s="8" t="s">
        <v>10</v>
      </c>
      <c r="E3047" s="7" t="s">
        <v>46</v>
      </c>
      <c r="F3047" s="7" t="s">
        <v>84</v>
      </c>
      <c r="G3047" s="7">
        <v>45000</v>
      </c>
      <c r="H3047" s="7">
        <f t="shared" si="871"/>
        <v>39960.26</v>
      </c>
      <c r="I3047" s="7">
        <v>1291.5</v>
      </c>
      <c r="J3047" s="7">
        <v>3195</v>
      </c>
      <c r="K3047" s="7">
        <v>495</v>
      </c>
      <c r="L3047" s="7">
        <v>1368</v>
      </c>
      <c r="M3047" s="7">
        <v>3190.5</v>
      </c>
      <c r="N3047" s="7">
        <v>2380.2399999999998</v>
      </c>
      <c r="O3047" s="7">
        <f t="shared" si="872"/>
        <v>11920.24</v>
      </c>
      <c r="P3047" s="7">
        <v>25</v>
      </c>
      <c r="Q3047" s="7">
        <v>5742.03</v>
      </c>
      <c r="R3047" s="7">
        <v>1050.05</v>
      </c>
      <c r="S3047" s="7">
        <v>0</v>
      </c>
      <c r="T3047" s="7">
        <v>100</v>
      </c>
      <c r="U3047" s="7">
        <f t="shared" si="873"/>
        <v>791.28887499999973</v>
      </c>
      <c r="V3047" s="7">
        <f t="shared" si="874"/>
        <v>7708.3688750000001</v>
      </c>
      <c r="W3047" s="7">
        <f t="shared" si="877"/>
        <v>5039.74</v>
      </c>
      <c r="X3047" s="7">
        <f t="shared" si="875"/>
        <v>6385.5</v>
      </c>
      <c r="Y3047" s="7">
        <f t="shared" si="876"/>
        <v>32251.891125000002</v>
      </c>
      <c r="Z3047" s="7" t="s">
        <v>225</v>
      </c>
      <c r="AA3047" s="7">
        <v>2021</v>
      </c>
      <c r="AB3047" s="7">
        <v>0</v>
      </c>
    </row>
    <row r="3048" spans="1:28" x14ac:dyDescent="0.25">
      <c r="A3048" s="7">
        <v>32</v>
      </c>
      <c r="B3048" s="7" t="s">
        <v>260</v>
      </c>
      <c r="C3048" s="7" t="s">
        <v>102</v>
      </c>
      <c r="D3048" s="8" t="s">
        <v>6</v>
      </c>
      <c r="E3048" s="8" t="s">
        <v>36</v>
      </c>
      <c r="F3048" s="7" t="s">
        <v>100</v>
      </c>
      <c r="G3048" s="7">
        <v>26000</v>
      </c>
      <c r="H3048" s="7">
        <f t="shared" si="871"/>
        <v>24463.4</v>
      </c>
      <c r="I3048" s="7">
        <v>746.2</v>
      </c>
      <c r="J3048" s="7">
        <v>1846</v>
      </c>
      <c r="K3048" s="7">
        <v>286</v>
      </c>
      <c r="L3048" s="7">
        <v>790.4</v>
      </c>
      <c r="M3048" s="7">
        <v>1843.4</v>
      </c>
      <c r="N3048" s="7">
        <v>0</v>
      </c>
      <c r="O3048" s="7">
        <f t="shared" si="872"/>
        <v>5512</v>
      </c>
      <c r="P3048" s="7">
        <v>25</v>
      </c>
      <c r="Q3048" s="7">
        <v>0</v>
      </c>
      <c r="R3048" s="7">
        <v>0</v>
      </c>
      <c r="S3048" s="7">
        <v>0</v>
      </c>
      <c r="T3048" s="7">
        <v>0</v>
      </c>
      <c r="U3048" s="7">
        <f t="shared" si="873"/>
        <v>0</v>
      </c>
      <c r="V3048" s="7">
        <f t="shared" si="874"/>
        <v>25</v>
      </c>
      <c r="W3048" s="7">
        <f t="shared" si="877"/>
        <v>1536.6</v>
      </c>
      <c r="X3048" s="7">
        <f t="shared" si="875"/>
        <v>3689.4</v>
      </c>
      <c r="Y3048" s="7">
        <f t="shared" si="876"/>
        <v>24438.400000000001</v>
      </c>
      <c r="Z3048" s="7" t="s">
        <v>225</v>
      </c>
      <c r="AA3048" s="7">
        <v>2021</v>
      </c>
      <c r="AB3048" s="7">
        <v>0</v>
      </c>
    </row>
    <row r="3049" spans="1:28" x14ac:dyDescent="0.25">
      <c r="A3049" s="7">
        <v>33</v>
      </c>
      <c r="B3049" s="7" t="s">
        <v>261</v>
      </c>
      <c r="C3049" s="7" t="s">
        <v>102</v>
      </c>
      <c r="D3049" s="7" t="s">
        <v>7</v>
      </c>
      <c r="E3049" s="7" t="s">
        <v>47</v>
      </c>
      <c r="F3049" s="7" t="s">
        <v>99</v>
      </c>
      <c r="G3049" s="7">
        <v>145000</v>
      </c>
      <c r="H3049" s="7">
        <f t="shared" si="871"/>
        <v>136430.5</v>
      </c>
      <c r="I3049" s="7">
        <v>4161.5</v>
      </c>
      <c r="J3049" s="7">
        <v>10295</v>
      </c>
      <c r="K3049" s="7">
        <v>686.4</v>
      </c>
      <c r="L3049" s="7">
        <v>4408</v>
      </c>
      <c r="M3049" s="7">
        <v>10280.5</v>
      </c>
      <c r="N3049" s="7">
        <v>0</v>
      </c>
      <c r="O3049" s="7">
        <f t="shared" si="872"/>
        <v>29831.4</v>
      </c>
      <c r="P3049" s="7">
        <v>25</v>
      </c>
      <c r="Q3049" s="7">
        <v>0</v>
      </c>
      <c r="R3049" s="7">
        <v>0</v>
      </c>
      <c r="S3049" s="7">
        <v>0</v>
      </c>
      <c r="T3049" s="7">
        <v>100</v>
      </c>
      <c r="U3049" s="7">
        <f t="shared" si="873"/>
        <v>22690.562291666665</v>
      </c>
      <c r="V3049" s="7">
        <f t="shared" si="874"/>
        <v>22815.562291666665</v>
      </c>
      <c r="W3049" s="7">
        <f t="shared" si="877"/>
        <v>8569.5</v>
      </c>
      <c r="X3049" s="7">
        <f t="shared" si="875"/>
        <v>20575.5</v>
      </c>
      <c r="Y3049" s="7">
        <f t="shared" si="876"/>
        <v>113614.93770833334</v>
      </c>
      <c r="Z3049" s="7" t="s">
        <v>225</v>
      </c>
      <c r="AA3049" s="7">
        <v>2021</v>
      </c>
      <c r="AB3049" s="7">
        <v>0</v>
      </c>
    </row>
    <row r="3050" spans="1:28" x14ac:dyDescent="0.25">
      <c r="A3050" s="7">
        <v>34</v>
      </c>
      <c r="B3050" s="7" t="s">
        <v>262</v>
      </c>
      <c r="C3050" s="7" t="s">
        <v>102</v>
      </c>
      <c r="D3050" s="8" t="s">
        <v>4</v>
      </c>
      <c r="E3050" s="7" t="s">
        <v>93</v>
      </c>
      <c r="F3050" s="7" t="s">
        <v>84</v>
      </c>
      <c r="G3050" s="7">
        <v>31500</v>
      </c>
      <c r="H3050" s="7">
        <f t="shared" si="871"/>
        <v>28448.23</v>
      </c>
      <c r="I3050" s="7">
        <v>904.05</v>
      </c>
      <c r="J3050" s="7">
        <v>2236.5</v>
      </c>
      <c r="K3050" s="7">
        <v>346.5</v>
      </c>
      <c r="L3050" s="7">
        <v>957.6</v>
      </c>
      <c r="M3050" s="7">
        <v>2233.35</v>
      </c>
      <c r="N3050" s="7">
        <v>1190.1199999999999</v>
      </c>
      <c r="O3050" s="7">
        <f t="shared" si="872"/>
        <v>7868.12</v>
      </c>
      <c r="P3050" s="7">
        <v>25</v>
      </c>
      <c r="Q3050" s="7">
        <v>6104.46</v>
      </c>
      <c r="R3050" s="7">
        <v>400.02</v>
      </c>
      <c r="S3050" s="7">
        <v>635</v>
      </c>
      <c r="T3050" s="7">
        <v>100</v>
      </c>
      <c r="U3050" s="7">
        <f t="shared" si="873"/>
        <v>0</v>
      </c>
      <c r="V3050" s="7">
        <f t="shared" si="874"/>
        <v>7264.48</v>
      </c>
      <c r="W3050" s="7">
        <f t="shared" si="877"/>
        <v>3051.77</v>
      </c>
      <c r="X3050" s="7">
        <f t="shared" si="875"/>
        <v>4469.8500000000004</v>
      </c>
      <c r="Y3050" s="7">
        <f t="shared" si="876"/>
        <v>21183.75</v>
      </c>
      <c r="Z3050" s="7" t="s">
        <v>225</v>
      </c>
      <c r="AA3050" s="7">
        <v>2021</v>
      </c>
      <c r="AB3050" s="7">
        <v>0</v>
      </c>
    </row>
    <row r="3051" spans="1:28" x14ac:dyDescent="0.25">
      <c r="A3051" s="7">
        <v>35</v>
      </c>
      <c r="B3051" s="7" t="s">
        <v>263</v>
      </c>
      <c r="C3051" s="7" t="s">
        <v>102</v>
      </c>
      <c r="D3051" s="7" t="s">
        <v>21</v>
      </c>
      <c r="E3051" s="7" t="s">
        <v>48</v>
      </c>
      <c r="F3051" s="7" t="s">
        <v>84</v>
      </c>
      <c r="G3051" s="7">
        <v>120000</v>
      </c>
      <c r="H3051" s="7">
        <f t="shared" si="871"/>
        <v>111717.88</v>
      </c>
      <c r="I3051" s="7">
        <v>3444</v>
      </c>
      <c r="J3051" s="7">
        <v>8520</v>
      </c>
      <c r="K3051" s="7">
        <v>686.4</v>
      </c>
      <c r="L3051" s="7">
        <v>3648</v>
      </c>
      <c r="M3051" s="7">
        <v>8508</v>
      </c>
      <c r="N3051" s="7">
        <v>1190.1199999999999</v>
      </c>
      <c r="O3051" s="7">
        <f t="shared" si="872"/>
        <v>25996.52</v>
      </c>
      <c r="P3051" s="7">
        <v>25</v>
      </c>
      <c r="Q3051" s="7">
        <v>8487.86</v>
      </c>
      <c r="R3051" s="7">
        <v>400.02</v>
      </c>
      <c r="S3051" s="7">
        <v>0</v>
      </c>
      <c r="T3051" s="7">
        <v>100</v>
      </c>
      <c r="U3051" s="7">
        <f t="shared" si="873"/>
        <v>16512.407291666666</v>
      </c>
      <c r="V3051" s="7">
        <f t="shared" si="874"/>
        <v>25525.287291666667</v>
      </c>
      <c r="W3051" s="7">
        <f t="shared" si="877"/>
        <v>8282.119999999999</v>
      </c>
      <c r="X3051" s="7">
        <f t="shared" si="875"/>
        <v>17028</v>
      </c>
      <c r="Y3051" s="7">
        <f t="shared" si="876"/>
        <v>86192.592708333337</v>
      </c>
      <c r="Z3051" s="7" t="s">
        <v>225</v>
      </c>
      <c r="AA3051" s="7">
        <v>2021</v>
      </c>
      <c r="AB3051" s="7">
        <v>0</v>
      </c>
    </row>
    <row r="3052" spans="1:28" x14ac:dyDescent="0.25">
      <c r="A3052" s="7">
        <v>36</v>
      </c>
      <c r="B3052" s="7" t="s">
        <v>264</v>
      </c>
      <c r="C3052" s="7" t="s">
        <v>102</v>
      </c>
      <c r="D3052" s="7" t="s">
        <v>7</v>
      </c>
      <c r="E3052" s="7" t="s">
        <v>49</v>
      </c>
      <c r="F3052" s="7" t="s">
        <v>99</v>
      </c>
      <c r="G3052" s="7">
        <v>150000</v>
      </c>
      <c r="H3052" s="7">
        <f t="shared" si="871"/>
        <v>141135</v>
      </c>
      <c r="I3052" s="7">
        <v>4305</v>
      </c>
      <c r="J3052" s="7">
        <v>10650</v>
      </c>
      <c r="K3052" s="7">
        <v>686.4</v>
      </c>
      <c r="L3052" s="7">
        <v>4560</v>
      </c>
      <c r="M3052" s="7">
        <v>10635</v>
      </c>
      <c r="N3052" s="7">
        <v>0</v>
      </c>
      <c r="O3052" s="7">
        <f t="shared" si="872"/>
        <v>30836.400000000001</v>
      </c>
      <c r="P3052" s="7">
        <v>25</v>
      </c>
      <c r="Q3052" s="7">
        <v>0</v>
      </c>
      <c r="R3052" s="7">
        <v>0</v>
      </c>
      <c r="S3052" s="7">
        <v>0</v>
      </c>
      <c r="T3052" s="7">
        <v>100</v>
      </c>
      <c r="U3052" s="7">
        <f t="shared" si="873"/>
        <v>23866.687291666665</v>
      </c>
      <c r="V3052" s="7">
        <f t="shared" si="874"/>
        <v>23991.687291666665</v>
      </c>
      <c r="W3052" s="7">
        <f t="shared" si="877"/>
        <v>8865</v>
      </c>
      <c r="X3052" s="7">
        <f t="shared" si="875"/>
        <v>21285</v>
      </c>
      <c r="Y3052" s="7">
        <f t="shared" si="876"/>
        <v>117143.31270833334</v>
      </c>
      <c r="Z3052" s="7" t="s">
        <v>225</v>
      </c>
      <c r="AA3052" s="7">
        <v>2021</v>
      </c>
      <c r="AB3052" s="7">
        <v>0</v>
      </c>
    </row>
    <row r="3053" spans="1:28" x14ac:dyDescent="0.25">
      <c r="A3053" s="7">
        <v>37</v>
      </c>
      <c r="B3053" s="7" t="s">
        <v>265</v>
      </c>
      <c r="C3053" s="7" t="s">
        <v>102</v>
      </c>
      <c r="D3053" s="8" t="s">
        <v>10</v>
      </c>
      <c r="E3053" s="7" t="s">
        <v>50</v>
      </c>
      <c r="F3053" s="7" t="s">
        <v>84</v>
      </c>
      <c r="G3053" s="7">
        <v>50000</v>
      </c>
      <c r="H3053" s="7">
        <f t="shared" si="871"/>
        <v>44664.76</v>
      </c>
      <c r="I3053" s="7">
        <v>1435</v>
      </c>
      <c r="J3053" s="7">
        <v>3550</v>
      </c>
      <c r="K3053" s="7">
        <v>550</v>
      </c>
      <c r="L3053" s="7">
        <v>1520</v>
      </c>
      <c r="M3053" s="7">
        <v>3545</v>
      </c>
      <c r="N3053" s="7">
        <v>2380.2399999999998</v>
      </c>
      <c r="O3053" s="7">
        <f t="shared" si="872"/>
        <v>12980.24</v>
      </c>
      <c r="P3053" s="7">
        <v>25</v>
      </c>
      <c r="Q3053" s="7">
        <v>0</v>
      </c>
      <c r="R3053" s="7">
        <v>350.02</v>
      </c>
      <c r="S3053" s="7">
        <v>0</v>
      </c>
      <c r="T3053" s="7">
        <v>100</v>
      </c>
      <c r="U3053" s="7">
        <f t="shared" si="873"/>
        <v>1496.9638749999997</v>
      </c>
      <c r="V3053" s="7">
        <f t="shared" si="874"/>
        <v>1971.9838749999997</v>
      </c>
      <c r="W3053" s="7">
        <f t="shared" si="877"/>
        <v>5335.24</v>
      </c>
      <c r="X3053" s="7">
        <f t="shared" si="875"/>
        <v>7095</v>
      </c>
      <c r="Y3053" s="7">
        <f t="shared" si="876"/>
        <v>42692.776125000004</v>
      </c>
      <c r="Z3053" s="7" t="s">
        <v>225</v>
      </c>
      <c r="AA3053" s="7">
        <v>2021</v>
      </c>
      <c r="AB3053" s="7">
        <v>0</v>
      </c>
    </row>
    <row r="3054" spans="1:28" x14ac:dyDescent="0.25">
      <c r="A3054" s="7">
        <v>38</v>
      </c>
      <c r="B3054" s="7" t="s">
        <v>266</v>
      </c>
      <c r="C3054" s="7" t="s">
        <v>102</v>
      </c>
      <c r="D3054" s="7" t="s">
        <v>6</v>
      </c>
      <c r="E3054" s="7" t="s">
        <v>26</v>
      </c>
      <c r="F3054" s="7" t="s">
        <v>100</v>
      </c>
      <c r="G3054" s="7">
        <v>23100</v>
      </c>
      <c r="H3054" s="7">
        <f t="shared" si="871"/>
        <v>21734.79</v>
      </c>
      <c r="I3054" s="7">
        <v>662.97</v>
      </c>
      <c r="J3054" s="7">
        <v>1640.1</v>
      </c>
      <c r="K3054" s="7">
        <v>254.1</v>
      </c>
      <c r="L3054" s="7">
        <v>702.24</v>
      </c>
      <c r="M3054" s="7">
        <v>1637.79</v>
      </c>
      <c r="N3054" s="7">
        <v>0</v>
      </c>
      <c r="O3054" s="7">
        <f t="shared" si="872"/>
        <v>4897.2</v>
      </c>
      <c r="P3054" s="7">
        <v>25</v>
      </c>
      <c r="Q3054" s="7">
        <v>0</v>
      </c>
      <c r="R3054" s="7">
        <v>0</v>
      </c>
      <c r="S3054" s="7">
        <v>0</v>
      </c>
      <c r="T3054" s="7">
        <v>100</v>
      </c>
      <c r="U3054" s="7">
        <f t="shared" si="873"/>
        <v>0</v>
      </c>
      <c r="V3054" s="7">
        <f t="shared" si="874"/>
        <v>125</v>
      </c>
      <c r="W3054" s="7">
        <f t="shared" si="877"/>
        <v>1365.21</v>
      </c>
      <c r="X3054" s="7">
        <f t="shared" si="875"/>
        <v>3277.89</v>
      </c>
      <c r="Y3054" s="7">
        <f t="shared" si="876"/>
        <v>21609.79</v>
      </c>
      <c r="Z3054" s="7" t="s">
        <v>225</v>
      </c>
      <c r="AA3054" s="7">
        <v>2021</v>
      </c>
      <c r="AB3054" s="7">
        <v>0</v>
      </c>
    </row>
    <row r="3055" spans="1:28" x14ac:dyDescent="0.25">
      <c r="A3055" s="7">
        <v>39</v>
      </c>
      <c r="B3055" s="7" t="s">
        <v>267</v>
      </c>
      <c r="C3055" s="7" t="s">
        <v>103</v>
      </c>
      <c r="D3055" s="7" t="s">
        <v>6</v>
      </c>
      <c r="E3055" s="7" t="s">
        <v>26</v>
      </c>
      <c r="F3055" s="7" t="s">
        <v>100</v>
      </c>
      <c r="G3055" s="7">
        <v>22000</v>
      </c>
      <c r="H3055" s="7">
        <f t="shared" si="871"/>
        <v>19509.68</v>
      </c>
      <c r="I3055" s="7">
        <v>631.4</v>
      </c>
      <c r="J3055" s="7">
        <v>1562</v>
      </c>
      <c r="K3055" s="7">
        <v>242</v>
      </c>
      <c r="L3055" s="7">
        <v>668.8</v>
      </c>
      <c r="M3055" s="7">
        <v>1559.8</v>
      </c>
      <c r="N3055" s="7">
        <v>1190.1199999999999</v>
      </c>
      <c r="O3055" s="7">
        <f t="shared" si="872"/>
        <v>5854.12</v>
      </c>
      <c r="P3055" s="7">
        <v>25</v>
      </c>
      <c r="Q3055" s="7">
        <v>0</v>
      </c>
      <c r="R3055" s="7">
        <v>0</v>
      </c>
      <c r="S3055" s="7">
        <v>0</v>
      </c>
      <c r="T3055" s="7">
        <v>100</v>
      </c>
      <c r="U3055" s="7">
        <f t="shared" si="873"/>
        <v>0</v>
      </c>
      <c r="V3055" s="7">
        <f t="shared" si="874"/>
        <v>125</v>
      </c>
      <c r="W3055" s="7">
        <f t="shared" si="877"/>
        <v>2490.3199999999997</v>
      </c>
      <c r="X3055" s="7">
        <f t="shared" si="875"/>
        <v>3121.8</v>
      </c>
      <c r="Y3055" s="7">
        <f t="shared" si="876"/>
        <v>19384.68</v>
      </c>
      <c r="Z3055" s="7" t="s">
        <v>225</v>
      </c>
      <c r="AA3055" s="7">
        <v>2021</v>
      </c>
      <c r="AB3055" s="7">
        <v>0</v>
      </c>
    </row>
    <row r="3056" spans="1:28" x14ac:dyDescent="0.25">
      <c r="A3056" s="7">
        <v>40</v>
      </c>
      <c r="B3056" s="7" t="s">
        <v>268</v>
      </c>
      <c r="C3056" s="7" t="s">
        <v>103</v>
      </c>
      <c r="D3056" s="7" t="s">
        <v>94</v>
      </c>
      <c r="E3056" s="7" t="s">
        <v>51</v>
      </c>
      <c r="F3056" s="7" t="s">
        <v>100</v>
      </c>
      <c r="G3056" s="7">
        <v>45000</v>
      </c>
      <c r="H3056" s="7">
        <f t="shared" si="871"/>
        <v>42340.5</v>
      </c>
      <c r="I3056" s="7">
        <v>1291.5</v>
      </c>
      <c r="J3056" s="7">
        <v>3195</v>
      </c>
      <c r="K3056" s="7">
        <v>495</v>
      </c>
      <c r="L3056" s="7">
        <v>1368</v>
      </c>
      <c r="M3056" s="7">
        <v>3190.5</v>
      </c>
      <c r="N3056" s="7">
        <v>0</v>
      </c>
      <c r="O3056" s="7">
        <f t="shared" si="872"/>
        <v>9540</v>
      </c>
      <c r="P3056" s="7">
        <v>25</v>
      </c>
      <c r="Q3056" s="7">
        <v>0</v>
      </c>
      <c r="R3056" s="7">
        <v>0</v>
      </c>
      <c r="S3056" s="7">
        <v>0</v>
      </c>
      <c r="T3056" s="7">
        <v>0</v>
      </c>
      <c r="U3056" s="7">
        <f t="shared" si="873"/>
        <v>1148.3248749999998</v>
      </c>
      <c r="V3056" s="7">
        <f t="shared" si="874"/>
        <v>1173.3248749999998</v>
      </c>
      <c r="W3056" s="7">
        <f t="shared" si="877"/>
        <v>2659.5</v>
      </c>
      <c r="X3056" s="7">
        <f t="shared" si="875"/>
        <v>6385.5</v>
      </c>
      <c r="Y3056" s="7">
        <f t="shared" si="876"/>
        <v>41167.175125000002</v>
      </c>
      <c r="Z3056" s="7" t="s">
        <v>225</v>
      </c>
      <c r="AA3056" s="7">
        <v>2021</v>
      </c>
      <c r="AB3056" s="7">
        <v>0</v>
      </c>
    </row>
    <row r="3057" spans="1:28" x14ac:dyDescent="0.25">
      <c r="A3057" s="7">
        <v>41</v>
      </c>
      <c r="B3057" s="7" t="s">
        <v>269</v>
      </c>
      <c r="C3057" s="7" t="s">
        <v>103</v>
      </c>
      <c r="D3057" s="7" t="s">
        <v>10</v>
      </c>
      <c r="E3057" s="7" t="s">
        <v>53</v>
      </c>
      <c r="F3057" s="7" t="s">
        <v>98</v>
      </c>
      <c r="G3057" s="7">
        <v>300000</v>
      </c>
      <c r="H3057" s="7">
        <f t="shared" si="871"/>
        <v>285457.48</v>
      </c>
      <c r="I3057" s="7">
        <v>8610</v>
      </c>
      <c r="J3057" s="7">
        <v>21300</v>
      </c>
      <c r="K3057" s="7">
        <v>686.4</v>
      </c>
      <c r="L3057" s="7">
        <v>4742.3999999999996</v>
      </c>
      <c r="M3057" s="7">
        <v>11060.4</v>
      </c>
      <c r="N3057" s="7">
        <v>1190.1199999999999</v>
      </c>
      <c r="O3057" s="7">
        <f t="shared" si="872"/>
        <v>47589.320000000007</v>
      </c>
      <c r="P3057" s="7">
        <v>25</v>
      </c>
      <c r="Q3057" s="7">
        <v>0</v>
      </c>
      <c r="R3057" s="7">
        <v>0</v>
      </c>
      <c r="S3057" s="7">
        <v>0</v>
      </c>
      <c r="T3057" s="7">
        <v>0</v>
      </c>
      <c r="U3057" s="7">
        <f t="shared" si="873"/>
        <v>59947.307291666664</v>
      </c>
      <c r="V3057" s="7">
        <f t="shared" si="874"/>
        <v>59972.307291666664</v>
      </c>
      <c r="W3057" s="7">
        <f t="shared" si="877"/>
        <v>14542.52</v>
      </c>
      <c r="X3057" s="7">
        <f t="shared" si="875"/>
        <v>32360.400000000001</v>
      </c>
      <c r="Y3057" s="7">
        <f t="shared" si="876"/>
        <v>225485.17270833335</v>
      </c>
      <c r="Z3057" s="7" t="s">
        <v>225</v>
      </c>
      <c r="AA3057" s="7">
        <v>2021</v>
      </c>
      <c r="AB3057" s="7">
        <v>0</v>
      </c>
    </row>
    <row r="3058" spans="1:28" x14ac:dyDescent="0.25">
      <c r="A3058" s="7">
        <v>42</v>
      </c>
      <c r="B3058" s="7" t="s">
        <v>270</v>
      </c>
      <c r="C3058" s="7" t="s">
        <v>103</v>
      </c>
      <c r="D3058" s="8" t="s">
        <v>7</v>
      </c>
      <c r="E3058" s="7" t="s">
        <v>54</v>
      </c>
      <c r="F3058" s="7" t="s">
        <v>100</v>
      </c>
      <c r="G3058" s="7">
        <v>18000</v>
      </c>
      <c r="H3058" s="7">
        <f t="shared" si="871"/>
        <v>16936.2</v>
      </c>
      <c r="I3058" s="7">
        <v>516.6</v>
      </c>
      <c r="J3058" s="7">
        <v>1278</v>
      </c>
      <c r="K3058" s="7">
        <v>198</v>
      </c>
      <c r="L3058" s="7">
        <v>547.20000000000005</v>
      </c>
      <c r="M3058" s="7">
        <v>1276.2</v>
      </c>
      <c r="N3058" s="7">
        <v>0</v>
      </c>
      <c r="O3058" s="7">
        <f t="shared" si="872"/>
        <v>3816</v>
      </c>
      <c r="P3058" s="7">
        <v>25</v>
      </c>
      <c r="Q3058" s="7">
        <v>500</v>
      </c>
      <c r="R3058" s="7">
        <v>0</v>
      </c>
      <c r="S3058" s="7">
        <v>0</v>
      </c>
      <c r="T3058" s="7">
        <v>100</v>
      </c>
      <c r="U3058" s="7">
        <f t="shared" si="873"/>
        <v>0</v>
      </c>
      <c r="V3058" s="7">
        <f t="shared" si="874"/>
        <v>625</v>
      </c>
      <c r="W3058" s="7">
        <f t="shared" si="877"/>
        <v>1063.8000000000002</v>
      </c>
      <c r="X3058" s="7">
        <f t="shared" si="875"/>
        <v>2554.1999999999998</v>
      </c>
      <c r="Y3058" s="7">
        <f t="shared" si="876"/>
        <v>16311.2</v>
      </c>
      <c r="Z3058" s="7" t="s">
        <v>225</v>
      </c>
      <c r="AA3058" s="7">
        <v>2021</v>
      </c>
      <c r="AB3058" s="7">
        <v>0</v>
      </c>
    </row>
    <row r="3059" spans="1:28" x14ac:dyDescent="0.25">
      <c r="A3059" s="7">
        <v>43</v>
      </c>
      <c r="B3059" s="7" t="s">
        <v>271</v>
      </c>
      <c r="C3059" s="7" t="s">
        <v>102</v>
      </c>
      <c r="D3059" s="8" t="s">
        <v>10</v>
      </c>
      <c r="E3059" s="7" t="s">
        <v>44</v>
      </c>
      <c r="F3059" s="7" t="s">
        <v>84</v>
      </c>
      <c r="G3059" s="7">
        <v>45000</v>
      </c>
      <c r="H3059" s="7">
        <f t="shared" si="871"/>
        <v>42340.5</v>
      </c>
      <c r="I3059" s="7">
        <v>1291.5</v>
      </c>
      <c r="J3059" s="7">
        <v>3195</v>
      </c>
      <c r="K3059" s="7">
        <v>495</v>
      </c>
      <c r="L3059" s="7">
        <v>1368</v>
      </c>
      <c r="M3059" s="7">
        <v>3190.5</v>
      </c>
      <c r="N3059" s="7">
        <v>0</v>
      </c>
      <c r="O3059" s="7">
        <f t="shared" si="872"/>
        <v>9540</v>
      </c>
      <c r="P3059" s="7">
        <v>25</v>
      </c>
      <c r="Q3059" s="7">
        <v>0</v>
      </c>
      <c r="R3059" s="7">
        <v>50</v>
      </c>
      <c r="S3059" s="7">
        <v>0</v>
      </c>
      <c r="T3059" s="7">
        <v>100</v>
      </c>
      <c r="U3059" s="7">
        <f t="shared" si="873"/>
        <v>1148.3248749999998</v>
      </c>
      <c r="V3059" s="7">
        <f t="shared" si="874"/>
        <v>1323.3248749999998</v>
      </c>
      <c r="W3059" s="7">
        <f t="shared" si="877"/>
        <v>2659.5</v>
      </c>
      <c r="X3059" s="7">
        <f t="shared" si="875"/>
        <v>6385.5</v>
      </c>
      <c r="Y3059" s="7">
        <f t="shared" si="876"/>
        <v>41017.175125000002</v>
      </c>
      <c r="Z3059" s="7" t="s">
        <v>225</v>
      </c>
      <c r="AA3059" s="7">
        <v>2021</v>
      </c>
      <c r="AB3059" s="7">
        <v>0</v>
      </c>
    </row>
    <row r="3060" spans="1:28" x14ac:dyDescent="0.25">
      <c r="A3060" s="7">
        <v>44</v>
      </c>
      <c r="B3060" s="7" t="s">
        <v>272</v>
      </c>
      <c r="C3060" s="7" t="s">
        <v>103</v>
      </c>
      <c r="D3060" s="7" t="s">
        <v>17</v>
      </c>
      <c r="E3060" s="7" t="s">
        <v>273</v>
      </c>
      <c r="F3060" s="7" t="s">
        <v>99</v>
      </c>
      <c r="G3060" s="7">
        <v>150000</v>
      </c>
      <c r="H3060" s="7">
        <f t="shared" si="871"/>
        <v>141135</v>
      </c>
      <c r="I3060" s="7">
        <v>4305</v>
      </c>
      <c r="J3060" s="7">
        <v>10650</v>
      </c>
      <c r="K3060" s="7">
        <v>686.4</v>
      </c>
      <c r="L3060" s="7">
        <v>4560</v>
      </c>
      <c r="M3060" s="7">
        <v>10635</v>
      </c>
      <c r="N3060" s="7">
        <v>0</v>
      </c>
      <c r="O3060" s="7">
        <f t="shared" si="872"/>
        <v>30836.400000000001</v>
      </c>
      <c r="P3060" s="7">
        <v>25</v>
      </c>
      <c r="Q3060" s="7">
        <v>0</v>
      </c>
      <c r="R3060" s="7">
        <v>0</v>
      </c>
      <c r="S3060" s="7">
        <v>0</v>
      </c>
      <c r="T3060" s="7">
        <v>100</v>
      </c>
      <c r="U3060" s="7">
        <f t="shared" si="873"/>
        <v>23866.687291666665</v>
      </c>
      <c r="V3060" s="7">
        <f t="shared" si="874"/>
        <v>23991.687291666665</v>
      </c>
      <c r="W3060" s="7">
        <f t="shared" si="877"/>
        <v>8865</v>
      </c>
      <c r="X3060" s="7">
        <f t="shared" si="875"/>
        <v>21285</v>
      </c>
      <c r="Y3060" s="7">
        <f t="shared" si="876"/>
        <v>117143.31270833334</v>
      </c>
      <c r="Z3060" s="7" t="s">
        <v>225</v>
      </c>
      <c r="AA3060" s="7">
        <v>2021</v>
      </c>
      <c r="AB3060" s="7">
        <v>0</v>
      </c>
    </row>
    <row r="3061" spans="1:28" x14ac:dyDescent="0.25">
      <c r="A3061" s="7">
        <v>45</v>
      </c>
      <c r="B3061" s="7" t="s">
        <v>274</v>
      </c>
      <c r="C3061" s="7" t="s">
        <v>103</v>
      </c>
      <c r="D3061" s="8" t="s">
        <v>18</v>
      </c>
      <c r="E3061" s="7" t="s">
        <v>55</v>
      </c>
      <c r="F3061" s="7" t="s">
        <v>84</v>
      </c>
      <c r="G3061" s="7">
        <v>83000</v>
      </c>
      <c r="H3061" s="7">
        <f t="shared" si="871"/>
        <v>76904.58</v>
      </c>
      <c r="I3061" s="7">
        <v>2382.1</v>
      </c>
      <c r="J3061" s="7">
        <v>5893</v>
      </c>
      <c r="K3061" s="7">
        <v>686.4</v>
      </c>
      <c r="L3061" s="7">
        <v>2523.1999999999998</v>
      </c>
      <c r="M3061" s="7">
        <v>5884.7</v>
      </c>
      <c r="N3061" s="7">
        <v>1190.1199999999999</v>
      </c>
      <c r="O3061" s="7">
        <f t="shared" si="872"/>
        <v>18559.52</v>
      </c>
      <c r="P3061" s="7">
        <v>25</v>
      </c>
      <c r="Q3061" s="7">
        <v>16476.740000000002</v>
      </c>
      <c r="R3061" s="7">
        <v>0</v>
      </c>
      <c r="S3061" s="7">
        <v>0</v>
      </c>
      <c r="T3061" s="7">
        <v>100</v>
      </c>
      <c r="U3061" s="7">
        <f t="shared" si="873"/>
        <v>7809.0822916666657</v>
      </c>
      <c r="V3061" s="7">
        <f t="shared" si="874"/>
        <v>24410.822291666667</v>
      </c>
      <c r="W3061" s="7">
        <f t="shared" si="877"/>
        <v>6095.4199999999992</v>
      </c>
      <c r="X3061" s="7">
        <f t="shared" si="875"/>
        <v>11777.7</v>
      </c>
      <c r="Y3061" s="7">
        <f t="shared" si="876"/>
        <v>52493.757708333331</v>
      </c>
      <c r="Z3061" s="7" t="s">
        <v>225</v>
      </c>
      <c r="AA3061" s="7">
        <v>2021</v>
      </c>
      <c r="AB3061" s="7">
        <v>0</v>
      </c>
    </row>
    <row r="3062" spans="1:28" x14ac:dyDescent="0.25">
      <c r="A3062" s="7">
        <v>46</v>
      </c>
      <c r="B3062" s="7" t="s">
        <v>275</v>
      </c>
      <c r="C3062" s="7" t="s">
        <v>103</v>
      </c>
      <c r="D3062" s="7" t="s">
        <v>9</v>
      </c>
      <c r="E3062" s="7" t="s">
        <v>54</v>
      </c>
      <c r="F3062" s="7" t="s">
        <v>100</v>
      </c>
      <c r="G3062" s="7">
        <v>28000</v>
      </c>
      <c r="H3062" s="7">
        <f t="shared" si="871"/>
        <v>25155.08</v>
      </c>
      <c r="I3062" s="7">
        <v>803.6</v>
      </c>
      <c r="J3062" s="7">
        <v>1988</v>
      </c>
      <c r="K3062" s="7">
        <v>308</v>
      </c>
      <c r="L3062" s="7">
        <v>851.2</v>
      </c>
      <c r="M3062" s="7">
        <v>1985.2</v>
      </c>
      <c r="N3062" s="7">
        <v>1190.1199999999999</v>
      </c>
      <c r="O3062" s="7">
        <f t="shared" si="872"/>
        <v>7126.12</v>
      </c>
      <c r="P3062" s="7">
        <v>25</v>
      </c>
      <c r="Q3062" s="7">
        <v>200</v>
      </c>
      <c r="R3062" s="7">
        <v>0</v>
      </c>
      <c r="S3062" s="7">
        <v>0</v>
      </c>
      <c r="T3062" s="7">
        <v>100</v>
      </c>
      <c r="U3062" s="7">
        <f t="shared" si="873"/>
        <v>0</v>
      </c>
      <c r="V3062" s="7">
        <f t="shared" si="874"/>
        <v>325</v>
      </c>
      <c r="W3062" s="7">
        <f t="shared" si="877"/>
        <v>2844.92</v>
      </c>
      <c r="X3062" s="7">
        <f t="shared" si="875"/>
        <v>3973.2</v>
      </c>
      <c r="Y3062" s="7">
        <f t="shared" si="876"/>
        <v>24830.080000000002</v>
      </c>
      <c r="Z3062" s="7" t="s">
        <v>225</v>
      </c>
      <c r="AA3062" s="7">
        <v>2021</v>
      </c>
      <c r="AB3062" s="7">
        <v>0</v>
      </c>
    </row>
    <row r="3063" spans="1:28" x14ac:dyDescent="0.25">
      <c r="A3063" s="7">
        <v>47</v>
      </c>
      <c r="B3063" s="7" t="s">
        <v>276</v>
      </c>
      <c r="C3063" s="7" t="s">
        <v>103</v>
      </c>
      <c r="D3063" s="7" t="s">
        <v>94</v>
      </c>
      <c r="E3063" s="7" t="s">
        <v>56</v>
      </c>
      <c r="F3063" s="7" t="s">
        <v>99</v>
      </c>
      <c r="G3063" s="7">
        <v>250000</v>
      </c>
      <c r="H3063" s="7">
        <f t="shared" si="871"/>
        <v>238082.6</v>
      </c>
      <c r="I3063" s="7">
        <v>7175</v>
      </c>
      <c r="J3063" s="7">
        <v>17750</v>
      </c>
      <c r="K3063" s="7">
        <v>686.4</v>
      </c>
      <c r="L3063" s="7">
        <v>4742.3999999999996</v>
      </c>
      <c r="M3063" s="7">
        <v>11060.4</v>
      </c>
      <c r="N3063" s="7">
        <v>0</v>
      </c>
      <c r="O3063" s="7">
        <f t="shared" si="872"/>
        <v>41414.200000000004</v>
      </c>
      <c r="P3063" s="7">
        <v>25</v>
      </c>
      <c r="Q3063" s="7">
        <v>0</v>
      </c>
      <c r="R3063" s="7">
        <v>0</v>
      </c>
      <c r="S3063" s="7">
        <v>0</v>
      </c>
      <c r="T3063" s="7">
        <v>0</v>
      </c>
      <c r="U3063" s="7">
        <f t="shared" si="873"/>
        <v>48103.587291666678</v>
      </c>
      <c r="V3063" s="7">
        <f t="shared" si="874"/>
        <v>48128.587291666678</v>
      </c>
      <c r="W3063" s="7">
        <f t="shared" si="877"/>
        <v>11917.4</v>
      </c>
      <c r="X3063" s="7">
        <f t="shared" si="875"/>
        <v>28810.400000000001</v>
      </c>
      <c r="Y3063" s="7">
        <f t="shared" si="876"/>
        <v>189954.01270833332</v>
      </c>
      <c r="Z3063" s="7" t="s">
        <v>225</v>
      </c>
      <c r="AA3063" s="7">
        <v>2021</v>
      </c>
      <c r="AB3063" s="7">
        <v>0</v>
      </c>
    </row>
    <row r="3064" spans="1:28" x14ac:dyDescent="0.25">
      <c r="A3064" s="7">
        <v>48</v>
      </c>
      <c r="B3064" s="7" t="s">
        <v>277</v>
      </c>
      <c r="C3064" s="7" t="s">
        <v>103</v>
      </c>
      <c r="D3064" s="7" t="s">
        <v>10</v>
      </c>
      <c r="E3064" s="7" t="s">
        <v>44</v>
      </c>
      <c r="F3064" s="7" t="s">
        <v>84</v>
      </c>
      <c r="G3064" s="7">
        <v>40000</v>
      </c>
      <c r="H3064" s="7">
        <f t="shared" si="871"/>
        <v>37636</v>
      </c>
      <c r="I3064" s="7">
        <v>1148</v>
      </c>
      <c r="J3064" s="7">
        <v>2840</v>
      </c>
      <c r="K3064" s="7">
        <v>440</v>
      </c>
      <c r="L3064" s="7">
        <v>1216</v>
      </c>
      <c r="M3064" s="7">
        <v>2836</v>
      </c>
      <c r="N3064" s="7">
        <v>0</v>
      </c>
      <c r="O3064" s="7">
        <f t="shared" si="872"/>
        <v>8480</v>
      </c>
      <c r="P3064" s="7">
        <v>25</v>
      </c>
      <c r="Q3064" s="7">
        <v>6690.13</v>
      </c>
      <c r="R3064" s="7">
        <v>800.04</v>
      </c>
      <c r="S3064" s="7">
        <v>0</v>
      </c>
      <c r="T3064" s="7">
        <v>100</v>
      </c>
      <c r="U3064" s="7">
        <f t="shared" si="873"/>
        <v>442.64987499999984</v>
      </c>
      <c r="V3064" s="7">
        <f t="shared" si="874"/>
        <v>8057.8198750000001</v>
      </c>
      <c r="W3064" s="7">
        <f t="shared" si="877"/>
        <v>2364</v>
      </c>
      <c r="X3064" s="7">
        <f t="shared" si="875"/>
        <v>5676</v>
      </c>
      <c r="Y3064" s="7">
        <f t="shared" si="876"/>
        <v>29578.180124999999</v>
      </c>
      <c r="Z3064" s="7" t="s">
        <v>225</v>
      </c>
      <c r="AA3064" s="7">
        <v>2021</v>
      </c>
      <c r="AB3064" s="7">
        <v>0</v>
      </c>
    </row>
    <row r="3065" spans="1:28" x14ac:dyDescent="0.25">
      <c r="A3065" s="7">
        <v>49</v>
      </c>
      <c r="B3065" s="7" t="s">
        <v>278</v>
      </c>
      <c r="C3065" s="7" t="s">
        <v>103</v>
      </c>
      <c r="D3065" s="8" t="s">
        <v>14</v>
      </c>
      <c r="E3065" s="7" t="s">
        <v>32</v>
      </c>
      <c r="F3065" s="7" t="s">
        <v>100</v>
      </c>
      <c r="G3065" s="7">
        <v>30000</v>
      </c>
      <c r="H3065" s="7">
        <f t="shared" si="871"/>
        <v>28227</v>
      </c>
      <c r="I3065" s="7">
        <v>861</v>
      </c>
      <c r="J3065" s="7">
        <v>2130</v>
      </c>
      <c r="K3065" s="7">
        <v>330</v>
      </c>
      <c r="L3065" s="7">
        <v>912</v>
      </c>
      <c r="M3065" s="7">
        <v>2127</v>
      </c>
      <c r="N3065" s="7">
        <v>0</v>
      </c>
      <c r="O3065" s="7">
        <f t="shared" si="872"/>
        <v>6360</v>
      </c>
      <c r="P3065" s="7">
        <v>25</v>
      </c>
      <c r="Q3065" s="7">
        <v>1000</v>
      </c>
      <c r="R3065" s="7">
        <v>0</v>
      </c>
      <c r="S3065" s="7">
        <v>0</v>
      </c>
      <c r="T3065" s="7">
        <v>100</v>
      </c>
      <c r="U3065" s="7">
        <f t="shared" si="873"/>
        <v>0</v>
      </c>
      <c r="V3065" s="7">
        <f t="shared" si="874"/>
        <v>1125</v>
      </c>
      <c r="W3065" s="7">
        <f t="shared" si="877"/>
        <v>1773</v>
      </c>
      <c r="X3065" s="7">
        <f t="shared" si="875"/>
        <v>4257</v>
      </c>
      <c r="Y3065" s="7">
        <f t="shared" si="876"/>
        <v>27102</v>
      </c>
      <c r="Z3065" s="7" t="s">
        <v>225</v>
      </c>
      <c r="AA3065" s="7">
        <v>2021</v>
      </c>
      <c r="AB3065" s="7">
        <v>0</v>
      </c>
    </row>
    <row r="3066" spans="1:28" x14ac:dyDescent="0.25">
      <c r="A3066" s="7">
        <v>50</v>
      </c>
      <c r="B3066" s="7" t="s">
        <v>279</v>
      </c>
      <c r="C3066" s="7" t="s">
        <v>103</v>
      </c>
      <c r="D3066" s="7" t="s">
        <v>22</v>
      </c>
      <c r="E3066" s="7" t="s">
        <v>32</v>
      </c>
      <c r="F3066" s="7" t="s">
        <v>100</v>
      </c>
      <c r="G3066" s="7">
        <v>31000</v>
      </c>
      <c r="H3066" s="7">
        <f t="shared" si="871"/>
        <v>27977.78</v>
      </c>
      <c r="I3066" s="7">
        <v>889.7</v>
      </c>
      <c r="J3066" s="7">
        <v>2201</v>
      </c>
      <c r="K3066" s="7">
        <v>341</v>
      </c>
      <c r="L3066" s="7">
        <v>942.4</v>
      </c>
      <c r="M3066" s="7">
        <v>2197.9</v>
      </c>
      <c r="N3066" s="7">
        <v>1190.1199999999999</v>
      </c>
      <c r="O3066" s="7">
        <f t="shared" si="872"/>
        <v>7762.12</v>
      </c>
      <c r="P3066" s="7">
        <v>25</v>
      </c>
      <c r="Q3066" s="7">
        <v>0</v>
      </c>
      <c r="R3066" s="7">
        <v>0</v>
      </c>
      <c r="S3066" s="7">
        <v>0</v>
      </c>
      <c r="T3066" s="7">
        <v>100</v>
      </c>
      <c r="U3066" s="7">
        <f t="shared" si="873"/>
        <v>0</v>
      </c>
      <c r="V3066" s="7">
        <f t="shared" si="874"/>
        <v>125</v>
      </c>
      <c r="W3066" s="7">
        <f t="shared" si="877"/>
        <v>3022.22</v>
      </c>
      <c r="X3066" s="7">
        <f t="shared" si="875"/>
        <v>4398.8999999999996</v>
      </c>
      <c r="Y3066" s="7">
        <f t="shared" si="876"/>
        <v>27852.78</v>
      </c>
      <c r="Z3066" s="7" t="s">
        <v>225</v>
      </c>
      <c r="AA3066" s="7">
        <v>2021</v>
      </c>
      <c r="AB3066" s="7">
        <v>0</v>
      </c>
    </row>
    <row r="3067" spans="1:28" x14ac:dyDescent="0.25">
      <c r="A3067" s="7">
        <v>51</v>
      </c>
      <c r="B3067" s="7" t="s">
        <v>280</v>
      </c>
      <c r="C3067" s="7" t="s">
        <v>102</v>
      </c>
      <c r="D3067" s="7" t="s">
        <v>6</v>
      </c>
      <c r="E3067" s="7" t="s">
        <v>36</v>
      </c>
      <c r="F3067" s="7" t="s">
        <v>100</v>
      </c>
      <c r="G3067" s="7">
        <v>32000</v>
      </c>
      <c r="H3067" s="7">
        <f t="shared" si="871"/>
        <v>30108.799999999999</v>
      </c>
      <c r="I3067" s="7">
        <v>918.4</v>
      </c>
      <c r="J3067" s="7">
        <v>2272</v>
      </c>
      <c r="K3067" s="7">
        <v>352</v>
      </c>
      <c r="L3067" s="7">
        <v>972.8</v>
      </c>
      <c r="M3067" s="7">
        <v>2268.8000000000002</v>
      </c>
      <c r="N3067" s="7">
        <v>0</v>
      </c>
      <c r="O3067" s="7">
        <f t="shared" si="872"/>
        <v>6784</v>
      </c>
      <c r="P3067" s="7">
        <v>25</v>
      </c>
      <c r="Q3067" s="7">
        <v>0</v>
      </c>
      <c r="R3067" s="7">
        <v>350</v>
      </c>
      <c r="S3067" s="7">
        <v>0</v>
      </c>
      <c r="T3067" s="7">
        <v>100</v>
      </c>
      <c r="U3067" s="7">
        <f t="shared" si="873"/>
        <v>0</v>
      </c>
      <c r="V3067" s="7">
        <f t="shared" si="874"/>
        <v>475</v>
      </c>
      <c r="W3067" s="7">
        <f t="shared" si="877"/>
        <v>1891.1999999999998</v>
      </c>
      <c r="X3067" s="7">
        <f t="shared" si="875"/>
        <v>4540.8</v>
      </c>
      <c r="Y3067" s="7">
        <f t="shared" si="876"/>
        <v>29633.8</v>
      </c>
      <c r="Z3067" s="7" t="s">
        <v>225</v>
      </c>
      <c r="AA3067" s="7">
        <v>2021</v>
      </c>
      <c r="AB3067" s="7">
        <v>0</v>
      </c>
    </row>
    <row r="3068" spans="1:28" x14ac:dyDescent="0.25">
      <c r="A3068" s="7">
        <v>52</v>
      </c>
      <c r="B3068" s="7" t="s">
        <v>281</v>
      </c>
      <c r="C3068" s="7" t="s">
        <v>103</v>
      </c>
      <c r="D3068" s="7" t="s">
        <v>22</v>
      </c>
      <c r="E3068" s="7" t="s">
        <v>57</v>
      </c>
      <c r="F3068" s="7" t="s">
        <v>100</v>
      </c>
      <c r="G3068" s="7">
        <v>21500</v>
      </c>
      <c r="H3068" s="7">
        <f t="shared" si="871"/>
        <v>20229.349999999999</v>
      </c>
      <c r="I3068" s="7">
        <v>617.04999999999995</v>
      </c>
      <c r="J3068" s="7">
        <v>1526.5</v>
      </c>
      <c r="K3068" s="7">
        <v>236.5</v>
      </c>
      <c r="L3068" s="7">
        <v>653.6</v>
      </c>
      <c r="M3068" s="7">
        <v>1524.35</v>
      </c>
      <c r="N3068" s="7">
        <v>0</v>
      </c>
      <c r="O3068" s="7">
        <f t="shared" si="872"/>
        <v>4558</v>
      </c>
      <c r="P3068" s="7">
        <v>25</v>
      </c>
      <c r="Q3068" s="7">
        <v>7239.75</v>
      </c>
      <c r="R3068" s="7">
        <v>0</v>
      </c>
      <c r="S3068" s="7">
        <v>0</v>
      </c>
      <c r="T3068" s="7">
        <v>100</v>
      </c>
      <c r="U3068" s="7">
        <f t="shared" si="873"/>
        <v>0</v>
      </c>
      <c r="V3068" s="7">
        <f t="shared" si="874"/>
        <v>7364.75</v>
      </c>
      <c r="W3068" s="7">
        <f t="shared" si="877"/>
        <v>1270.6500000000001</v>
      </c>
      <c r="X3068" s="7">
        <f t="shared" si="875"/>
        <v>3050.85</v>
      </c>
      <c r="Y3068" s="7">
        <f t="shared" si="876"/>
        <v>12864.6</v>
      </c>
      <c r="Z3068" s="7" t="s">
        <v>225</v>
      </c>
      <c r="AA3068" s="7">
        <v>2021</v>
      </c>
      <c r="AB3068" s="7">
        <v>0</v>
      </c>
    </row>
    <row r="3069" spans="1:28" x14ac:dyDescent="0.25">
      <c r="A3069" s="7">
        <v>53</v>
      </c>
      <c r="B3069" s="7" t="s">
        <v>282</v>
      </c>
      <c r="C3069" s="7" t="s">
        <v>102</v>
      </c>
      <c r="D3069" s="7" t="s">
        <v>6</v>
      </c>
      <c r="E3069" s="7" t="s">
        <v>37</v>
      </c>
      <c r="F3069" s="7" t="s">
        <v>100</v>
      </c>
      <c r="G3069" s="7">
        <v>10000</v>
      </c>
      <c r="H3069" s="7">
        <f t="shared" si="871"/>
        <v>9409</v>
      </c>
      <c r="I3069" s="7">
        <v>287</v>
      </c>
      <c r="J3069" s="7">
        <v>710</v>
      </c>
      <c r="K3069" s="7">
        <v>110</v>
      </c>
      <c r="L3069" s="7">
        <v>304</v>
      </c>
      <c r="M3069" s="7">
        <v>709</v>
      </c>
      <c r="N3069" s="7">
        <v>0</v>
      </c>
      <c r="O3069" s="7">
        <f t="shared" si="872"/>
        <v>2120</v>
      </c>
      <c r="P3069" s="7">
        <v>25</v>
      </c>
      <c r="Q3069" s="7">
        <v>500</v>
      </c>
      <c r="R3069" s="7">
        <v>0</v>
      </c>
      <c r="S3069" s="7">
        <v>0</v>
      </c>
      <c r="T3069" s="7">
        <v>100</v>
      </c>
      <c r="U3069" s="7">
        <f t="shared" si="873"/>
        <v>0</v>
      </c>
      <c r="V3069" s="7">
        <f t="shared" si="874"/>
        <v>625</v>
      </c>
      <c r="W3069" s="7">
        <f t="shared" si="877"/>
        <v>591</v>
      </c>
      <c r="X3069" s="7">
        <f t="shared" si="875"/>
        <v>1419</v>
      </c>
      <c r="Y3069" s="7">
        <f t="shared" si="876"/>
        <v>8784</v>
      </c>
      <c r="Z3069" s="7" t="s">
        <v>225</v>
      </c>
      <c r="AA3069" s="7">
        <v>2021</v>
      </c>
      <c r="AB3069" s="7">
        <v>0</v>
      </c>
    </row>
    <row r="3070" spans="1:28" x14ac:dyDescent="0.25">
      <c r="A3070" s="7">
        <v>54</v>
      </c>
      <c r="B3070" s="7" t="s">
        <v>283</v>
      </c>
      <c r="C3070" s="7" t="s">
        <v>103</v>
      </c>
      <c r="D3070" s="7" t="s">
        <v>94</v>
      </c>
      <c r="E3070" s="7" t="s">
        <v>58</v>
      </c>
      <c r="F3070" s="7" t="s">
        <v>84</v>
      </c>
      <c r="G3070" s="7">
        <v>42000</v>
      </c>
      <c r="H3070" s="7">
        <f t="shared" si="871"/>
        <v>39517.800000000003</v>
      </c>
      <c r="I3070" s="7">
        <v>1205.4000000000001</v>
      </c>
      <c r="J3070" s="7">
        <v>2982</v>
      </c>
      <c r="K3070" s="7">
        <v>462</v>
      </c>
      <c r="L3070" s="7">
        <v>1276.8</v>
      </c>
      <c r="M3070" s="7">
        <v>2977.8</v>
      </c>
      <c r="N3070" s="7">
        <v>0</v>
      </c>
      <c r="O3070" s="7">
        <f t="shared" si="872"/>
        <v>8904</v>
      </c>
      <c r="P3070" s="7">
        <v>25</v>
      </c>
      <c r="Q3070" s="7">
        <v>0</v>
      </c>
      <c r="R3070" s="7">
        <v>0</v>
      </c>
      <c r="S3070" s="7">
        <v>1008</v>
      </c>
      <c r="T3070" s="7">
        <v>100</v>
      </c>
      <c r="U3070" s="7">
        <f t="shared" si="873"/>
        <v>724.91987500000039</v>
      </c>
      <c r="V3070" s="7">
        <f t="shared" si="874"/>
        <v>1857.9198750000005</v>
      </c>
      <c r="W3070" s="7">
        <f t="shared" si="877"/>
        <v>2482.1999999999998</v>
      </c>
      <c r="X3070" s="7">
        <f t="shared" si="875"/>
        <v>5959.8</v>
      </c>
      <c r="Y3070" s="7">
        <f t="shared" si="876"/>
        <v>37659.880124999996</v>
      </c>
      <c r="Z3070" s="7" t="s">
        <v>225</v>
      </c>
      <c r="AA3070" s="7">
        <v>2021</v>
      </c>
      <c r="AB3070" s="7">
        <v>0</v>
      </c>
    </row>
    <row r="3071" spans="1:28" x14ac:dyDescent="0.25">
      <c r="A3071" s="7">
        <v>55</v>
      </c>
      <c r="B3071" s="7" t="s">
        <v>284</v>
      </c>
      <c r="C3071" s="7" t="s">
        <v>103</v>
      </c>
      <c r="D3071" s="8" t="s">
        <v>14</v>
      </c>
      <c r="E3071" s="7" t="s">
        <v>59</v>
      </c>
      <c r="F3071" s="7" t="s">
        <v>100</v>
      </c>
      <c r="G3071" s="7">
        <v>30000</v>
      </c>
      <c r="H3071" s="7">
        <f t="shared" si="871"/>
        <v>28227</v>
      </c>
      <c r="I3071" s="7">
        <v>861</v>
      </c>
      <c r="J3071" s="7">
        <v>2130</v>
      </c>
      <c r="K3071" s="7">
        <v>330</v>
      </c>
      <c r="L3071" s="7">
        <v>912</v>
      </c>
      <c r="M3071" s="7">
        <v>2127</v>
      </c>
      <c r="N3071" s="7">
        <v>0</v>
      </c>
      <c r="O3071" s="7">
        <f t="shared" si="872"/>
        <v>6360</v>
      </c>
      <c r="P3071" s="7">
        <v>25</v>
      </c>
      <c r="Q3071" s="7">
        <v>0</v>
      </c>
      <c r="R3071" s="7">
        <v>0</v>
      </c>
      <c r="S3071" s="7">
        <v>0</v>
      </c>
      <c r="T3071" s="7">
        <v>100</v>
      </c>
      <c r="U3071" s="7">
        <f t="shared" si="873"/>
        <v>0</v>
      </c>
      <c r="V3071" s="7">
        <f t="shared" si="874"/>
        <v>125</v>
      </c>
      <c r="W3071" s="7">
        <f t="shared" si="877"/>
        <v>1773</v>
      </c>
      <c r="X3071" s="7">
        <f t="shared" si="875"/>
        <v>4257</v>
      </c>
      <c r="Y3071" s="7">
        <f t="shared" si="876"/>
        <v>28102</v>
      </c>
      <c r="Z3071" s="7" t="s">
        <v>225</v>
      </c>
      <c r="AA3071" s="7">
        <v>2021</v>
      </c>
      <c r="AB3071" s="7">
        <v>0</v>
      </c>
    </row>
    <row r="3072" spans="1:28" x14ac:dyDescent="0.25">
      <c r="A3072" s="7">
        <v>56</v>
      </c>
      <c r="B3072" s="7" t="s">
        <v>285</v>
      </c>
      <c r="C3072" s="7" t="s">
        <v>103</v>
      </c>
      <c r="D3072" s="7" t="s">
        <v>22</v>
      </c>
      <c r="E3072" s="7" t="s">
        <v>54</v>
      </c>
      <c r="F3072" s="7" t="s">
        <v>100</v>
      </c>
      <c r="G3072" s="7">
        <v>20000</v>
      </c>
      <c r="H3072" s="7">
        <f t="shared" si="871"/>
        <v>18818</v>
      </c>
      <c r="I3072" s="7">
        <v>574</v>
      </c>
      <c r="J3072" s="7">
        <v>1420</v>
      </c>
      <c r="K3072" s="7">
        <v>220</v>
      </c>
      <c r="L3072" s="7">
        <v>608</v>
      </c>
      <c r="M3072" s="7">
        <v>1418</v>
      </c>
      <c r="N3072" s="7">
        <v>0</v>
      </c>
      <c r="O3072" s="7">
        <f t="shared" si="872"/>
        <v>4240</v>
      </c>
      <c r="P3072" s="7">
        <v>25</v>
      </c>
      <c r="Q3072" s="7">
        <v>0</v>
      </c>
      <c r="R3072" s="7">
        <v>0</v>
      </c>
      <c r="S3072" s="7">
        <v>0</v>
      </c>
      <c r="T3072" s="7">
        <v>0</v>
      </c>
      <c r="U3072" s="7">
        <f t="shared" si="873"/>
        <v>0</v>
      </c>
      <c r="V3072" s="7">
        <f t="shared" si="874"/>
        <v>25</v>
      </c>
      <c r="W3072" s="7">
        <f t="shared" si="877"/>
        <v>1182</v>
      </c>
      <c r="X3072" s="7">
        <f t="shared" si="875"/>
        <v>2838</v>
      </c>
      <c r="Y3072" s="7">
        <f t="shared" si="876"/>
        <v>18793</v>
      </c>
      <c r="Z3072" s="7" t="s">
        <v>225</v>
      </c>
      <c r="AA3072" s="7">
        <v>2021</v>
      </c>
      <c r="AB3072" s="7">
        <v>0</v>
      </c>
    </row>
    <row r="3073" spans="1:28" x14ac:dyDescent="0.25">
      <c r="A3073" s="7">
        <v>57</v>
      </c>
      <c r="B3073" s="7" t="s">
        <v>286</v>
      </c>
      <c r="C3073" s="7" t="s">
        <v>103</v>
      </c>
      <c r="D3073" s="7" t="s">
        <v>19</v>
      </c>
      <c r="E3073" s="7" t="s">
        <v>60</v>
      </c>
      <c r="F3073" s="7" t="s">
        <v>100</v>
      </c>
      <c r="G3073" s="7">
        <v>28000</v>
      </c>
      <c r="H3073" s="7">
        <f t="shared" si="871"/>
        <v>26345.200000000001</v>
      </c>
      <c r="I3073" s="7">
        <v>803.6</v>
      </c>
      <c r="J3073" s="7">
        <v>1988</v>
      </c>
      <c r="K3073" s="7">
        <v>308</v>
      </c>
      <c r="L3073" s="7">
        <v>851.2</v>
      </c>
      <c r="M3073" s="7">
        <v>1985.2</v>
      </c>
      <c r="N3073" s="7">
        <v>0</v>
      </c>
      <c r="O3073" s="7">
        <f t="shared" si="872"/>
        <v>5936</v>
      </c>
      <c r="P3073" s="7">
        <v>25</v>
      </c>
      <c r="Q3073" s="7">
        <v>5991.65</v>
      </c>
      <c r="R3073" s="7">
        <v>0</v>
      </c>
      <c r="S3073" s="7">
        <v>0</v>
      </c>
      <c r="T3073" s="7">
        <v>100</v>
      </c>
      <c r="U3073" s="7">
        <f t="shared" si="873"/>
        <v>0</v>
      </c>
      <c r="V3073" s="7">
        <f t="shared" si="874"/>
        <v>6116.65</v>
      </c>
      <c r="W3073" s="7">
        <f t="shared" si="877"/>
        <v>1654.8000000000002</v>
      </c>
      <c r="X3073" s="7">
        <f t="shared" si="875"/>
        <v>3973.2</v>
      </c>
      <c r="Y3073" s="7">
        <f t="shared" si="876"/>
        <v>20228.55</v>
      </c>
      <c r="Z3073" s="7" t="s">
        <v>225</v>
      </c>
      <c r="AA3073" s="7">
        <v>2021</v>
      </c>
      <c r="AB3073" s="7">
        <v>0</v>
      </c>
    </row>
    <row r="3074" spans="1:28" x14ac:dyDescent="0.25">
      <c r="A3074" s="7">
        <v>58</v>
      </c>
      <c r="B3074" s="7" t="s">
        <v>287</v>
      </c>
      <c r="C3074" s="7" t="s">
        <v>102</v>
      </c>
      <c r="D3074" s="7" t="s">
        <v>6</v>
      </c>
      <c r="E3074" s="7" t="s">
        <v>36</v>
      </c>
      <c r="F3074" s="7" t="s">
        <v>100</v>
      </c>
      <c r="G3074" s="7">
        <v>30000</v>
      </c>
      <c r="H3074" s="7">
        <f t="shared" si="871"/>
        <v>28227</v>
      </c>
      <c r="I3074" s="7">
        <v>861</v>
      </c>
      <c r="J3074" s="7">
        <v>2130</v>
      </c>
      <c r="K3074" s="7">
        <v>330</v>
      </c>
      <c r="L3074" s="7">
        <v>912</v>
      </c>
      <c r="M3074" s="7">
        <v>2127</v>
      </c>
      <c r="N3074" s="7">
        <v>0</v>
      </c>
      <c r="O3074" s="7">
        <f t="shared" si="872"/>
        <v>6360</v>
      </c>
      <c r="P3074" s="7">
        <v>25</v>
      </c>
      <c r="Q3074" s="7">
        <v>0</v>
      </c>
      <c r="R3074" s="7">
        <v>0</v>
      </c>
      <c r="S3074" s="7">
        <v>0</v>
      </c>
      <c r="T3074" s="7">
        <v>100</v>
      </c>
      <c r="U3074" s="7">
        <f t="shared" si="873"/>
        <v>0</v>
      </c>
      <c r="V3074" s="7">
        <f t="shared" si="874"/>
        <v>125</v>
      </c>
      <c r="W3074" s="7">
        <f t="shared" si="877"/>
        <v>1773</v>
      </c>
      <c r="X3074" s="7">
        <f t="shared" si="875"/>
        <v>4257</v>
      </c>
      <c r="Y3074" s="7">
        <f t="shared" si="876"/>
        <v>28102</v>
      </c>
      <c r="Z3074" s="7" t="s">
        <v>225</v>
      </c>
      <c r="AA3074" s="7">
        <v>2021</v>
      </c>
      <c r="AB3074" s="7">
        <v>0</v>
      </c>
    </row>
    <row r="3075" spans="1:28" x14ac:dyDescent="0.25">
      <c r="A3075" s="7">
        <v>59</v>
      </c>
      <c r="B3075" s="7" t="s">
        <v>288</v>
      </c>
      <c r="C3075" s="7" t="s">
        <v>102</v>
      </c>
      <c r="D3075" s="8" t="s">
        <v>12</v>
      </c>
      <c r="E3075" s="7" t="s">
        <v>46</v>
      </c>
      <c r="F3075" s="7" t="s">
        <v>84</v>
      </c>
      <c r="G3075" s="7">
        <v>32000</v>
      </c>
      <c r="H3075" s="7">
        <f t="shared" si="871"/>
        <v>30108.799999999999</v>
      </c>
      <c r="I3075" s="7">
        <v>918.4</v>
      </c>
      <c r="J3075" s="7">
        <v>2272</v>
      </c>
      <c r="K3075" s="7">
        <v>352</v>
      </c>
      <c r="L3075" s="7">
        <v>972.8</v>
      </c>
      <c r="M3075" s="7">
        <v>2268.8000000000002</v>
      </c>
      <c r="N3075" s="7">
        <v>0</v>
      </c>
      <c r="O3075" s="7">
        <f t="shared" si="872"/>
        <v>6784</v>
      </c>
      <c r="P3075" s="7">
        <v>25</v>
      </c>
      <c r="Q3075" s="7">
        <v>0</v>
      </c>
      <c r="R3075" s="7">
        <v>0</v>
      </c>
      <c r="S3075" s="7">
        <v>0</v>
      </c>
      <c r="T3075" s="7">
        <v>100</v>
      </c>
      <c r="U3075" s="7">
        <f t="shared" si="873"/>
        <v>0</v>
      </c>
      <c r="V3075" s="7">
        <f t="shared" si="874"/>
        <v>125</v>
      </c>
      <c r="W3075" s="7">
        <f t="shared" si="877"/>
        <v>1891.1999999999998</v>
      </c>
      <c r="X3075" s="7">
        <f t="shared" si="875"/>
        <v>4540.8</v>
      </c>
      <c r="Y3075" s="7">
        <f t="shared" si="876"/>
        <v>29983.8</v>
      </c>
      <c r="Z3075" s="7" t="s">
        <v>225</v>
      </c>
      <c r="AA3075" s="7">
        <v>2021</v>
      </c>
      <c r="AB3075" s="7">
        <v>0</v>
      </c>
    </row>
    <row r="3076" spans="1:28" x14ac:dyDescent="0.25">
      <c r="A3076" s="7">
        <v>60</v>
      </c>
      <c r="B3076" s="7" t="s">
        <v>289</v>
      </c>
      <c r="C3076" s="7" t="s">
        <v>102</v>
      </c>
      <c r="D3076" s="7" t="s">
        <v>16</v>
      </c>
      <c r="E3076" s="7" t="s">
        <v>61</v>
      </c>
      <c r="F3076" s="7" t="s">
        <v>84</v>
      </c>
      <c r="G3076" s="7">
        <v>65000</v>
      </c>
      <c r="H3076" s="7">
        <f t="shared" si="871"/>
        <v>57588.14</v>
      </c>
      <c r="I3076" s="7">
        <v>1865.5</v>
      </c>
      <c r="J3076" s="7">
        <v>4615</v>
      </c>
      <c r="K3076" s="7">
        <v>686.4</v>
      </c>
      <c r="L3076" s="7">
        <v>1976</v>
      </c>
      <c r="M3076" s="7">
        <v>4608.5</v>
      </c>
      <c r="N3076" s="7">
        <v>3570.36</v>
      </c>
      <c r="O3076" s="7">
        <f t="shared" si="872"/>
        <v>17321.759999999998</v>
      </c>
      <c r="P3076" s="7">
        <v>25</v>
      </c>
      <c r="Q3076" s="7">
        <v>0</v>
      </c>
      <c r="R3076" s="7">
        <v>0</v>
      </c>
      <c r="S3076" s="7">
        <v>0</v>
      </c>
      <c r="T3076" s="7">
        <v>100</v>
      </c>
      <c r="U3076" s="7">
        <f t="shared" si="873"/>
        <v>3713.477833333332</v>
      </c>
      <c r="V3076" s="7">
        <f t="shared" si="874"/>
        <v>3838.477833333332</v>
      </c>
      <c r="W3076" s="7">
        <f t="shared" si="877"/>
        <v>7411.8600000000006</v>
      </c>
      <c r="X3076" s="7">
        <f t="shared" si="875"/>
        <v>9223.5</v>
      </c>
      <c r="Y3076" s="7">
        <f t="shared" si="876"/>
        <v>53749.662166666669</v>
      </c>
      <c r="Z3076" s="7" t="s">
        <v>225</v>
      </c>
      <c r="AA3076" s="7">
        <v>2021</v>
      </c>
      <c r="AB3076" s="7">
        <v>0</v>
      </c>
    </row>
    <row r="3077" spans="1:28" x14ac:dyDescent="0.25">
      <c r="A3077" s="7">
        <v>61</v>
      </c>
      <c r="B3077" s="7" t="s">
        <v>290</v>
      </c>
      <c r="C3077" s="7" t="s">
        <v>102</v>
      </c>
      <c r="D3077" s="7" t="s">
        <v>6</v>
      </c>
      <c r="E3077" s="7" t="s">
        <v>26</v>
      </c>
      <c r="F3077" s="7" t="s">
        <v>100</v>
      </c>
      <c r="G3077" s="7">
        <v>32000</v>
      </c>
      <c r="H3077" s="7">
        <f t="shared" si="871"/>
        <v>30108.799999999999</v>
      </c>
      <c r="I3077" s="7">
        <v>918.4</v>
      </c>
      <c r="J3077" s="7">
        <v>2272</v>
      </c>
      <c r="K3077" s="7">
        <v>352</v>
      </c>
      <c r="L3077" s="7">
        <v>972.8</v>
      </c>
      <c r="M3077" s="7">
        <v>2268.8000000000002</v>
      </c>
      <c r="N3077" s="7">
        <v>0</v>
      </c>
      <c r="O3077" s="7">
        <f t="shared" si="872"/>
        <v>6784</v>
      </c>
      <c r="P3077" s="7">
        <v>25</v>
      </c>
      <c r="Q3077" s="7">
        <v>0</v>
      </c>
      <c r="R3077" s="7">
        <v>0</v>
      </c>
      <c r="S3077" s="7">
        <v>0</v>
      </c>
      <c r="T3077" s="7">
        <v>100</v>
      </c>
      <c r="U3077" s="7">
        <f t="shared" si="873"/>
        <v>0</v>
      </c>
      <c r="V3077" s="7">
        <f t="shared" si="874"/>
        <v>125</v>
      </c>
      <c r="W3077" s="7">
        <f t="shared" si="877"/>
        <v>1891.1999999999998</v>
      </c>
      <c r="X3077" s="7">
        <f t="shared" si="875"/>
        <v>4540.8</v>
      </c>
      <c r="Y3077" s="7">
        <f t="shared" si="876"/>
        <v>29983.8</v>
      </c>
      <c r="Z3077" s="7" t="s">
        <v>225</v>
      </c>
      <c r="AA3077" s="7">
        <v>2021</v>
      </c>
      <c r="AB3077" s="7">
        <v>0</v>
      </c>
    </row>
    <row r="3078" spans="1:28" x14ac:dyDescent="0.25">
      <c r="A3078" s="7">
        <v>62</v>
      </c>
      <c r="B3078" s="7" t="s">
        <v>291</v>
      </c>
      <c r="C3078" s="7" t="s">
        <v>103</v>
      </c>
      <c r="D3078" s="7" t="s">
        <v>6</v>
      </c>
      <c r="E3078" s="7" t="s">
        <v>52</v>
      </c>
      <c r="F3078" s="7" t="s">
        <v>100</v>
      </c>
      <c r="G3078" s="7">
        <v>22000</v>
      </c>
      <c r="H3078" s="7">
        <f t="shared" si="871"/>
        <v>20699.8</v>
      </c>
      <c r="I3078" s="7">
        <v>631.4</v>
      </c>
      <c r="J3078" s="7">
        <v>1562</v>
      </c>
      <c r="K3078" s="7">
        <v>352</v>
      </c>
      <c r="L3078" s="7">
        <v>668.8</v>
      </c>
      <c r="M3078" s="7">
        <v>1559.8</v>
      </c>
      <c r="N3078" s="7">
        <v>0</v>
      </c>
      <c r="O3078" s="7">
        <f t="shared" si="872"/>
        <v>4774</v>
      </c>
      <c r="P3078" s="7">
        <v>25</v>
      </c>
      <c r="Q3078" s="7">
        <v>0</v>
      </c>
      <c r="R3078" s="7">
        <v>0</v>
      </c>
      <c r="S3078" s="7">
        <v>0</v>
      </c>
      <c r="T3078" s="7">
        <v>100</v>
      </c>
      <c r="U3078" s="7">
        <f t="shared" si="873"/>
        <v>0</v>
      </c>
      <c r="V3078" s="7">
        <f t="shared" si="874"/>
        <v>125</v>
      </c>
      <c r="W3078" s="7">
        <f t="shared" si="877"/>
        <v>1300.1999999999998</v>
      </c>
      <c r="X3078" s="7">
        <f t="shared" si="875"/>
        <v>3121.8</v>
      </c>
      <c r="Y3078" s="7">
        <f t="shared" si="876"/>
        <v>20574.8</v>
      </c>
      <c r="Z3078" s="7" t="s">
        <v>225</v>
      </c>
      <c r="AA3078" s="7">
        <v>2021</v>
      </c>
      <c r="AB3078" s="7">
        <v>0</v>
      </c>
    </row>
    <row r="3079" spans="1:28" x14ac:dyDescent="0.25">
      <c r="A3079" s="7">
        <v>63</v>
      </c>
      <c r="B3079" s="7" t="s">
        <v>292</v>
      </c>
      <c r="C3079" s="7" t="s">
        <v>102</v>
      </c>
      <c r="D3079" s="7" t="s">
        <v>20</v>
      </c>
      <c r="E3079" s="7" t="s">
        <v>62</v>
      </c>
      <c r="F3079" s="7" t="s">
        <v>99</v>
      </c>
      <c r="G3079" s="7">
        <v>110000</v>
      </c>
      <c r="H3079" s="7">
        <f t="shared" si="871"/>
        <v>103499</v>
      </c>
      <c r="I3079" s="7">
        <v>3157</v>
      </c>
      <c r="J3079" s="7">
        <v>7810</v>
      </c>
      <c r="K3079" s="7">
        <v>686.4</v>
      </c>
      <c r="L3079" s="7">
        <v>3344</v>
      </c>
      <c r="M3079" s="7">
        <v>7799</v>
      </c>
      <c r="N3079" s="7">
        <v>0</v>
      </c>
      <c r="O3079" s="7">
        <f t="shared" si="872"/>
        <v>22796.400000000001</v>
      </c>
      <c r="P3079" s="7">
        <v>25</v>
      </c>
      <c r="Q3079" s="7">
        <v>0</v>
      </c>
      <c r="R3079" s="7">
        <v>50</v>
      </c>
      <c r="S3079" s="7">
        <v>0</v>
      </c>
      <c r="T3079" s="7">
        <v>0</v>
      </c>
      <c r="U3079" s="7">
        <f t="shared" si="873"/>
        <v>14457.687291666667</v>
      </c>
      <c r="V3079" s="7">
        <f t="shared" si="874"/>
        <v>14532.687291666667</v>
      </c>
      <c r="W3079" s="7">
        <f t="shared" si="877"/>
        <v>6501</v>
      </c>
      <c r="X3079" s="7">
        <f t="shared" si="875"/>
        <v>15609</v>
      </c>
      <c r="Y3079" s="7">
        <f t="shared" si="876"/>
        <v>88966.312708333338</v>
      </c>
      <c r="Z3079" s="7" t="s">
        <v>225</v>
      </c>
      <c r="AA3079" s="7">
        <v>2021</v>
      </c>
      <c r="AB3079" s="7">
        <v>0</v>
      </c>
    </row>
    <row r="3080" spans="1:28" x14ac:dyDescent="0.25">
      <c r="A3080" s="7">
        <v>64</v>
      </c>
      <c r="B3080" s="7" t="s">
        <v>293</v>
      </c>
      <c r="C3080" s="7" t="s">
        <v>102</v>
      </c>
      <c r="D3080" s="7" t="s">
        <v>8</v>
      </c>
      <c r="E3080" s="7" t="s">
        <v>63</v>
      </c>
      <c r="F3080" s="7" t="s">
        <v>99</v>
      </c>
      <c r="G3080" s="7">
        <v>130000</v>
      </c>
      <c r="H3080" s="7">
        <f t="shared" si="871"/>
        <v>122317</v>
      </c>
      <c r="I3080" s="7">
        <v>3731</v>
      </c>
      <c r="J3080" s="7">
        <v>9230</v>
      </c>
      <c r="K3080" s="7">
        <v>686.4</v>
      </c>
      <c r="L3080" s="7">
        <v>3952</v>
      </c>
      <c r="M3080" s="7">
        <v>9217</v>
      </c>
      <c r="N3080" s="7">
        <v>0</v>
      </c>
      <c r="O3080" s="7">
        <f t="shared" si="872"/>
        <v>26816.400000000001</v>
      </c>
      <c r="P3080" s="7">
        <v>25</v>
      </c>
      <c r="Q3080" s="7">
        <v>0</v>
      </c>
      <c r="R3080" s="7">
        <v>0</v>
      </c>
      <c r="S3080" s="7">
        <v>0</v>
      </c>
      <c r="T3080" s="7">
        <v>100</v>
      </c>
      <c r="U3080" s="7">
        <f t="shared" si="873"/>
        <v>19162.187291666665</v>
      </c>
      <c r="V3080" s="7">
        <f t="shared" si="874"/>
        <v>19287.187291666665</v>
      </c>
      <c r="W3080" s="7">
        <f t="shared" si="877"/>
        <v>7683</v>
      </c>
      <c r="X3080" s="7">
        <f t="shared" si="875"/>
        <v>18447</v>
      </c>
      <c r="Y3080" s="7">
        <f t="shared" si="876"/>
        <v>103029.81270833334</v>
      </c>
      <c r="Z3080" s="7" t="s">
        <v>225</v>
      </c>
      <c r="AA3080" s="7">
        <v>2021</v>
      </c>
      <c r="AB3080" s="7">
        <v>0</v>
      </c>
    </row>
    <row r="3081" spans="1:28" x14ac:dyDescent="0.25">
      <c r="A3081" s="7">
        <v>65</v>
      </c>
      <c r="B3081" s="7" t="s">
        <v>294</v>
      </c>
      <c r="C3081" s="7" t="s">
        <v>103</v>
      </c>
      <c r="D3081" s="7" t="s">
        <v>7</v>
      </c>
      <c r="E3081" s="7" t="s">
        <v>54</v>
      </c>
      <c r="F3081" s="7" t="s">
        <v>99</v>
      </c>
      <c r="G3081" s="7">
        <v>45000</v>
      </c>
      <c r="H3081" s="7">
        <f t="shared" si="871"/>
        <v>42340.5</v>
      </c>
      <c r="I3081" s="7">
        <v>1291.5</v>
      </c>
      <c r="J3081" s="7">
        <v>3195</v>
      </c>
      <c r="K3081" s="7">
        <v>495</v>
      </c>
      <c r="L3081" s="7">
        <v>1368</v>
      </c>
      <c r="M3081" s="7">
        <v>3190.5</v>
      </c>
      <c r="N3081" s="7">
        <v>0</v>
      </c>
      <c r="O3081" s="7">
        <f t="shared" si="872"/>
        <v>9540</v>
      </c>
      <c r="P3081" s="7">
        <v>25</v>
      </c>
      <c r="Q3081" s="7">
        <v>0</v>
      </c>
      <c r="R3081" s="7">
        <v>0</v>
      </c>
      <c r="S3081" s="7">
        <v>0</v>
      </c>
      <c r="T3081" s="7">
        <v>100</v>
      </c>
      <c r="U3081" s="7">
        <f t="shared" si="873"/>
        <v>1148.3248749999998</v>
      </c>
      <c r="V3081" s="7">
        <f t="shared" si="874"/>
        <v>1273.3248749999998</v>
      </c>
      <c r="W3081" s="7">
        <f t="shared" si="877"/>
        <v>2659.5</v>
      </c>
      <c r="X3081" s="7">
        <f t="shared" si="875"/>
        <v>6385.5</v>
      </c>
      <c r="Y3081" s="7">
        <f t="shared" si="876"/>
        <v>41067.175125000002</v>
      </c>
      <c r="Z3081" s="7" t="s">
        <v>225</v>
      </c>
      <c r="AA3081" s="7">
        <v>2021</v>
      </c>
      <c r="AB3081" s="7">
        <v>0</v>
      </c>
    </row>
    <row r="3082" spans="1:28" x14ac:dyDescent="0.25">
      <c r="A3082" s="7">
        <v>66</v>
      </c>
      <c r="B3082" s="7" t="s">
        <v>295</v>
      </c>
      <c r="C3082" s="7" t="s">
        <v>102</v>
      </c>
      <c r="D3082" s="7" t="s">
        <v>22</v>
      </c>
      <c r="E3082" s="7" t="s">
        <v>26</v>
      </c>
      <c r="F3082" s="7" t="s">
        <v>100</v>
      </c>
      <c r="G3082" s="7">
        <v>25000</v>
      </c>
      <c r="H3082" s="7">
        <f t="shared" ref="H3082:H3115" si="878">+G3082-(I3082+L3082+N3082)</f>
        <v>23522.5</v>
      </c>
      <c r="I3082" s="7">
        <v>717.5</v>
      </c>
      <c r="J3082" s="7">
        <v>1775</v>
      </c>
      <c r="K3082" s="7">
        <v>275</v>
      </c>
      <c r="L3082" s="7">
        <v>760</v>
      </c>
      <c r="M3082" s="7">
        <v>1772.5</v>
      </c>
      <c r="N3082" s="7">
        <v>0</v>
      </c>
      <c r="O3082" s="7">
        <f t="shared" ref="O3082:O3115" si="879">+I3082+J3082+K3082+L3082+M3082+N3082</f>
        <v>5300</v>
      </c>
      <c r="P3082" s="7">
        <v>25</v>
      </c>
      <c r="Q3082" s="7">
        <v>0</v>
      </c>
      <c r="R3082" s="7">
        <v>0</v>
      </c>
      <c r="S3082" s="7">
        <v>0</v>
      </c>
      <c r="T3082" s="7">
        <v>100</v>
      </c>
      <c r="U3082" s="7">
        <f t="shared" ref="U3082:U3115" si="880">IF((H3082*12)&gt;867123.01,(79776+(((H3082*12)-867123.01)*0.25))/12,IF((H3082*12)&gt;624329.01,(31216+(((H3082*12)-624329.01)*0.2))/12,IF((H3082*12)&gt;416220.01,(((H3082*12)-416220.01)*0.15)/12,0)))</f>
        <v>0</v>
      </c>
      <c r="V3082" s="7">
        <f t="shared" ref="V3082:V3115" si="881">P3082+Q3082+R3082+S3082+T3082+U3082</f>
        <v>125</v>
      </c>
      <c r="W3082" s="7">
        <f t="shared" si="877"/>
        <v>1477.5</v>
      </c>
      <c r="X3082" s="7">
        <f t="shared" ref="X3082:X3115" si="882">+J3082+M3082</f>
        <v>3547.5</v>
      </c>
      <c r="Y3082" s="7">
        <f t="shared" ref="Y3082:Y3115" si="883">+G3082-(V3082+W3082)</f>
        <v>23397.5</v>
      </c>
      <c r="Z3082" s="7" t="s">
        <v>225</v>
      </c>
      <c r="AA3082" s="7">
        <v>2021</v>
      </c>
      <c r="AB3082" s="7">
        <v>0</v>
      </c>
    </row>
    <row r="3083" spans="1:28" x14ac:dyDescent="0.25">
      <c r="A3083" s="7">
        <v>67</v>
      </c>
      <c r="B3083" s="7" t="s">
        <v>296</v>
      </c>
      <c r="C3083" s="7" t="s">
        <v>102</v>
      </c>
      <c r="D3083" s="7" t="s">
        <v>6</v>
      </c>
      <c r="E3083" s="7" t="s">
        <v>37</v>
      </c>
      <c r="F3083" s="7" t="s">
        <v>100</v>
      </c>
      <c r="G3083" s="7">
        <v>10000</v>
      </c>
      <c r="H3083" s="7">
        <f t="shared" si="878"/>
        <v>9409</v>
      </c>
      <c r="I3083" s="7">
        <v>287</v>
      </c>
      <c r="J3083" s="7">
        <v>710</v>
      </c>
      <c r="K3083" s="7">
        <v>110</v>
      </c>
      <c r="L3083" s="7">
        <v>304</v>
      </c>
      <c r="M3083" s="7">
        <v>709</v>
      </c>
      <c r="N3083" s="7">
        <v>0</v>
      </c>
      <c r="O3083" s="7">
        <f t="shared" si="879"/>
        <v>2120</v>
      </c>
      <c r="P3083" s="7">
        <v>25</v>
      </c>
      <c r="Q3083" s="7">
        <v>0</v>
      </c>
      <c r="R3083" s="7">
        <v>0</v>
      </c>
      <c r="S3083" s="7">
        <v>0</v>
      </c>
      <c r="T3083" s="7">
        <v>100</v>
      </c>
      <c r="U3083" s="7">
        <f t="shared" si="880"/>
        <v>0</v>
      </c>
      <c r="V3083" s="7">
        <f t="shared" si="881"/>
        <v>125</v>
      </c>
      <c r="W3083" s="7">
        <f t="shared" si="877"/>
        <v>591</v>
      </c>
      <c r="X3083" s="7">
        <f t="shared" si="882"/>
        <v>1419</v>
      </c>
      <c r="Y3083" s="7">
        <f t="shared" si="883"/>
        <v>9284</v>
      </c>
      <c r="Z3083" s="7" t="s">
        <v>225</v>
      </c>
      <c r="AA3083" s="7">
        <v>2021</v>
      </c>
      <c r="AB3083" s="7">
        <v>0</v>
      </c>
    </row>
    <row r="3084" spans="1:28" x14ac:dyDescent="0.25">
      <c r="A3084" s="7">
        <v>68</v>
      </c>
      <c r="B3084" s="7" t="s">
        <v>297</v>
      </c>
      <c r="C3084" s="7" t="s">
        <v>102</v>
      </c>
      <c r="D3084" s="7" t="s">
        <v>8</v>
      </c>
      <c r="E3084" s="7" t="s">
        <v>64</v>
      </c>
      <c r="F3084" s="7" t="s">
        <v>84</v>
      </c>
      <c r="G3084" s="7">
        <v>60000</v>
      </c>
      <c r="H3084" s="7">
        <f t="shared" si="878"/>
        <v>56454</v>
      </c>
      <c r="I3084" s="7">
        <v>1722</v>
      </c>
      <c r="J3084" s="7">
        <v>4260</v>
      </c>
      <c r="K3084" s="7">
        <v>660</v>
      </c>
      <c r="L3084" s="7">
        <v>1824</v>
      </c>
      <c r="M3084" s="7">
        <v>4254</v>
      </c>
      <c r="N3084" s="7">
        <v>0</v>
      </c>
      <c r="O3084" s="7">
        <f t="shared" si="879"/>
        <v>12720</v>
      </c>
      <c r="P3084" s="7">
        <v>25</v>
      </c>
      <c r="Q3084" s="7">
        <v>2691.21</v>
      </c>
      <c r="R3084" s="7">
        <v>800.04</v>
      </c>
      <c r="S3084" s="7">
        <v>1220</v>
      </c>
      <c r="T3084" s="7">
        <v>100</v>
      </c>
      <c r="U3084" s="7">
        <f t="shared" si="880"/>
        <v>3486.6498333333329</v>
      </c>
      <c r="V3084" s="7">
        <f t="shared" si="881"/>
        <v>8322.8998333333329</v>
      </c>
      <c r="W3084" s="7">
        <f t="shared" si="877"/>
        <v>3546</v>
      </c>
      <c r="X3084" s="7">
        <f t="shared" si="882"/>
        <v>8514</v>
      </c>
      <c r="Y3084" s="7">
        <f t="shared" si="883"/>
        <v>48131.100166666671</v>
      </c>
      <c r="Z3084" s="7" t="s">
        <v>225</v>
      </c>
      <c r="AA3084" s="7">
        <v>2021</v>
      </c>
      <c r="AB3084" s="7">
        <v>0</v>
      </c>
    </row>
    <row r="3085" spans="1:28" x14ac:dyDescent="0.25">
      <c r="A3085" s="7">
        <v>69</v>
      </c>
      <c r="B3085" s="7" t="s">
        <v>298</v>
      </c>
      <c r="C3085" s="7" t="s">
        <v>102</v>
      </c>
      <c r="D3085" s="7" t="s">
        <v>17</v>
      </c>
      <c r="E3085" s="7" t="s">
        <v>36</v>
      </c>
      <c r="F3085" s="7" t="s">
        <v>100</v>
      </c>
      <c r="G3085" s="7">
        <v>32000</v>
      </c>
      <c r="H3085" s="7">
        <f t="shared" si="878"/>
        <v>27728.560000000001</v>
      </c>
      <c r="I3085" s="7">
        <v>918.4</v>
      </c>
      <c r="J3085" s="7">
        <v>2272</v>
      </c>
      <c r="K3085" s="7">
        <v>352</v>
      </c>
      <c r="L3085" s="7">
        <v>972.8</v>
      </c>
      <c r="M3085" s="7">
        <v>2268.8000000000002</v>
      </c>
      <c r="N3085" s="7">
        <v>2380.2399999999998</v>
      </c>
      <c r="O3085" s="7">
        <f t="shared" si="879"/>
        <v>9164.24</v>
      </c>
      <c r="P3085" s="7">
        <v>25</v>
      </c>
      <c r="Q3085" s="7">
        <v>2995.9</v>
      </c>
      <c r="R3085" s="7">
        <v>0</v>
      </c>
      <c r="S3085" s="7">
        <v>0</v>
      </c>
      <c r="T3085" s="7">
        <v>100</v>
      </c>
      <c r="U3085" s="7">
        <f t="shared" si="880"/>
        <v>0</v>
      </c>
      <c r="V3085" s="7">
        <f t="shared" si="881"/>
        <v>3120.9</v>
      </c>
      <c r="W3085" s="7">
        <f t="shared" si="877"/>
        <v>4271.4399999999996</v>
      </c>
      <c r="X3085" s="7">
        <f t="shared" si="882"/>
        <v>4540.8</v>
      </c>
      <c r="Y3085" s="7">
        <f t="shared" si="883"/>
        <v>24607.66</v>
      </c>
      <c r="Z3085" s="7" t="s">
        <v>225</v>
      </c>
      <c r="AA3085" s="7">
        <v>2021</v>
      </c>
      <c r="AB3085" s="7">
        <v>0</v>
      </c>
    </row>
    <row r="3086" spans="1:28" x14ac:dyDescent="0.25">
      <c r="A3086" s="7">
        <v>70</v>
      </c>
      <c r="B3086" s="7" t="s">
        <v>299</v>
      </c>
      <c r="C3086" s="7" t="s">
        <v>102</v>
      </c>
      <c r="D3086" s="8" t="s">
        <v>7</v>
      </c>
      <c r="E3086" s="7" t="s">
        <v>30</v>
      </c>
      <c r="F3086" s="7" t="s">
        <v>99</v>
      </c>
      <c r="G3086" s="7">
        <v>80000</v>
      </c>
      <c r="H3086" s="7">
        <f t="shared" si="878"/>
        <v>74081.88</v>
      </c>
      <c r="I3086" s="7">
        <v>2296</v>
      </c>
      <c r="J3086" s="7">
        <v>5680</v>
      </c>
      <c r="K3086" s="7">
        <v>686.4</v>
      </c>
      <c r="L3086" s="7">
        <v>2432</v>
      </c>
      <c r="M3086" s="7">
        <v>5672</v>
      </c>
      <c r="N3086" s="7">
        <v>1190.1199999999999</v>
      </c>
      <c r="O3086" s="7">
        <f t="shared" si="879"/>
        <v>17956.52</v>
      </c>
      <c r="P3086" s="7">
        <v>25</v>
      </c>
      <c r="Q3086" s="7">
        <v>0</v>
      </c>
      <c r="R3086" s="7">
        <v>0</v>
      </c>
      <c r="S3086" s="7">
        <v>0</v>
      </c>
      <c r="T3086" s="7">
        <v>100</v>
      </c>
      <c r="U3086" s="7">
        <f t="shared" si="880"/>
        <v>7103.4072916666673</v>
      </c>
      <c r="V3086" s="7">
        <f t="shared" si="881"/>
        <v>7228.4072916666673</v>
      </c>
      <c r="W3086" s="7">
        <f t="shared" si="877"/>
        <v>5918.12</v>
      </c>
      <c r="X3086" s="7">
        <f t="shared" si="882"/>
        <v>11352</v>
      </c>
      <c r="Y3086" s="7">
        <f t="shared" si="883"/>
        <v>66853.472708333327</v>
      </c>
      <c r="Z3086" s="7" t="s">
        <v>225</v>
      </c>
      <c r="AA3086" s="7">
        <v>2021</v>
      </c>
      <c r="AB3086" s="7">
        <v>0</v>
      </c>
    </row>
    <row r="3087" spans="1:28" x14ac:dyDescent="0.25">
      <c r="A3087" s="7">
        <v>71</v>
      </c>
      <c r="B3087" s="7" t="s">
        <v>300</v>
      </c>
      <c r="C3087" s="7" t="s">
        <v>102</v>
      </c>
      <c r="D3087" s="7" t="s">
        <v>94</v>
      </c>
      <c r="E3087" s="7" t="s">
        <v>65</v>
      </c>
      <c r="F3087" s="7" t="s">
        <v>85</v>
      </c>
      <c r="G3087" s="7">
        <v>50000</v>
      </c>
      <c r="H3087" s="7">
        <f t="shared" si="878"/>
        <v>47045</v>
      </c>
      <c r="I3087" s="7">
        <v>1435</v>
      </c>
      <c r="J3087" s="7">
        <v>3550</v>
      </c>
      <c r="K3087" s="7">
        <v>550</v>
      </c>
      <c r="L3087" s="7">
        <v>1520</v>
      </c>
      <c r="M3087" s="7">
        <v>3545</v>
      </c>
      <c r="N3087" s="7">
        <v>0</v>
      </c>
      <c r="O3087" s="7">
        <f t="shared" si="879"/>
        <v>10600</v>
      </c>
      <c r="P3087" s="7">
        <v>25</v>
      </c>
      <c r="Q3087" s="7">
        <v>1000</v>
      </c>
      <c r="R3087" s="7">
        <v>0</v>
      </c>
      <c r="S3087" s="7">
        <v>1220</v>
      </c>
      <c r="T3087" s="7">
        <v>100</v>
      </c>
      <c r="U3087" s="7">
        <f t="shared" si="880"/>
        <v>1853.9998749999997</v>
      </c>
      <c r="V3087" s="7">
        <f t="shared" si="881"/>
        <v>4198.9998749999995</v>
      </c>
      <c r="W3087" s="7">
        <f t="shared" si="877"/>
        <v>2955</v>
      </c>
      <c r="X3087" s="7">
        <f t="shared" si="882"/>
        <v>7095</v>
      </c>
      <c r="Y3087" s="7">
        <f t="shared" si="883"/>
        <v>42846.000124999999</v>
      </c>
      <c r="Z3087" s="7" t="s">
        <v>225</v>
      </c>
      <c r="AA3087" s="7">
        <v>2021</v>
      </c>
      <c r="AB3087" s="7">
        <v>0</v>
      </c>
    </row>
    <row r="3088" spans="1:28" x14ac:dyDescent="0.25">
      <c r="A3088" s="7">
        <v>72</v>
      </c>
      <c r="B3088" s="7" t="s">
        <v>301</v>
      </c>
      <c r="C3088" s="7" t="s">
        <v>102</v>
      </c>
      <c r="D3088" s="7" t="s">
        <v>6</v>
      </c>
      <c r="E3088" s="7" t="s">
        <v>37</v>
      </c>
      <c r="F3088" s="7" t="s">
        <v>100</v>
      </c>
      <c r="G3088" s="7">
        <v>15000</v>
      </c>
      <c r="H3088" s="7">
        <f t="shared" si="878"/>
        <v>14113.5</v>
      </c>
      <c r="I3088" s="7">
        <v>430.5</v>
      </c>
      <c r="J3088" s="7">
        <v>1065</v>
      </c>
      <c r="K3088" s="7">
        <v>165</v>
      </c>
      <c r="L3088" s="7">
        <v>456</v>
      </c>
      <c r="M3088" s="7">
        <v>1063.5</v>
      </c>
      <c r="N3088" s="7">
        <v>0</v>
      </c>
      <c r="O3088" s="7">
        <f t="shared" si="879"/>
        <v>3180</v>
      </c>
      <c r="P3088" s="7">
        <v>25</v>
      </c>
      <c r="Q3088" s="7">
        <v>2000</v>
      </c>
      <c r="R3088" s="7">
        <v>0</v>
      </c>
      <c r="S3088" s="7">
        <v>0</v>
      </c>
      <c r="T3088" s="7">
        <v>0</v>
      </c>
      <c r="U3088" s="7">
        <f t="shared" si="880"/>
        <v>0</v>
      </c>
      <c r="V3088" s="7">
        <f t="shared" si="881"/>
        <v>2025</v>
      </c>
      <c r="W3088" s="7">
        <f t="shared" si="877"/>
        <v>886.5</v>
      </c>
      <c r="X3088" s="7">
        <f t="shared" si="882"/>
        <v>2128.5</v>
      </c>
      <c r="Y3088" s="7">
        <f t="shared" si="883"/>
        <v>12088.5</v>
      </c>
      <c r="Z3088" s="7" t="s">
        <v>225</v>
      </c>
      <c r="AA3088" s="7">
        <v>2021</v>
      </c>
      <c r="AB3088" s="7">
        <v>0</v>
      </c>
    </row>
    <row r="3089" spans="1:28" x14ac:dyDescent="0.25">
      <c r="A3089" s="7">
        <v>73</v>
      </c>
      <c r="B3089" s="7" t="s">
        <v>302</v>
      </c>
      <c r="C3089" s="7" t="s">
        <v>102</v>
      </c>
      <c r="D3089" s="8" t="s">
        <v>14</v>
      </c>
      <c r="E3089" s="7" t="s">
        <v>66</v>
      </c>
      <c r="F3089" s="7" t="s">
        <v>84</v>
      </c>
      <c r="G3089" s="7">
        <v>55000</v>
      </c>
      <c r="H3089" s="7">
        <f t="shared" si="878"/>
        <v>51749.5</v>
      </c>
      <c r="I3089" s="7">
        <v>1578.5</v>
      </c>
      <c r="J3089" s="7">
        <v>3905</v>
      </c>
      <c r="K3089" s="7">
        <v>605</v>
      </c>
      <c r="L3089" s="7">
        <v>1672</v>
      </c>
      <c r="M3089" s="7">
        <v>3899.5</v>
      </c>
      <c r="N3089" s="7">
        <v>0</v>
      </c>
      <c r="O3089" s="7">
        <f t="shared" si="879"/>
        <v>11660</v>
      </c>
      <c r="P3089" s="7">
        <v>25</v>
      </c>
      <c r="Q3089" s="7">
        <v>0</v>
      </c>
      <c r="R3089" s="7">
        <v>0</v>
      </c>
      <c r="S3089" s="7">
        <v>0</v>
      </c>
      <c r="T3089" s="7">
        <v>100</v>
      </c>
      <c r="U3089" s="7">
        <f t="shared" si="880"/>
        <v>2559.6748749999997</v>
      </c>
      <c r="V3089" s="7">
        <f t="shared" si="881"/>
        <v>2684.6748749999997</v>
      </c>
      <c r="W3089" s="7">
        <f t="shared" si="877"/>
        <v>3250.5</v>
      </c>
      <c r="X3089" s="7">
        <f t="shared" si="882"/>
        <v>7804.5</v>
      </c>
      <c r="Y3089" s="7">
        <f t="shared" si="883"/>
        <v>49064.825125000003</v>
      </c>
      <c r="Z3089" s="7" t="s">
        <v>225</v>
      </c>
      <c r="AA3089" s="7">
        <v>2021</v>
      </c>
      <c r="AB3089" s="7">
        <v>0</v>
      </c>
    </row>
    <row r="3090" spans="1:28" x14ac:dyDescent="0.25">
      <c r="A3090" s="7">
        <v>74</v>
      </c>
      <c r="B3090" s="7" t="s">
        <v>303</v>
      </c>
      <c r="C3090" s="7" t="s">
        <v>102</v>
      </c>
      <c r="D3090" s="7" t="s">
        <v>17</v>
      </c>
      <c r="E3090" s="7" t="s">
        <v>67</v>
      </c>
      <c r="F3090" s="7" t="s">
        <v>84</v>
      </c>
      <c r="G3090" s="7">
        <v>95000</v>
      </c>
      <c r="H3090" s="7">
        <f t="shared" si="878"/>
        <v>87005.26</v>
      </c>
      <c r="I3090" s="7">
        <v>2726.5</v>
      </c>
      <c r="J3090" s="7">
        <v>6745</v>
      </c>
      <c r="K3090" s="7">
        <v>686.4</v>
      </c>
      <c r="L3090" s="7">
        <v>2888</v>
      </c>
      <c r="M3090" s="7">
        <v>6735.5</v>
      </c>
      <c r="N3090" s="7">
        <v>2380.2399999999998</v>
      </c>
      <c r="O3090" s="7">
        <f t="shared" si="879"/>
        <v>22161.64</v>
      </c>
      <c r="P3090" s="7">
        <v>25</v>
      </c>
      <c r="Q3090" s="7">
        <v>11983.3</v>
      </c>
      <c r="R3090" s="7">
        <v>150.01</v>
      </c>
      <c r="S3090" s="7">
        <v>1905</v>
      </c>
      <c r="T3090" s="7">
        <v>100</v>
      </c>
      <c r="U3090" s="7">
        <f t="shared" si="880"/>
        <v>10334.252291666664</v>
      </c>
      <c r="V3090" s="7">
        <f t="shared" si="881"/>
        <v>24497.562291666662</v>
      </c>
      <c r="W3090" s="7">
        <f t="shared" si="877"/>
        <v>7994.74</v>
      </c>
      <c r="X3090" s="7">
        <f t="shared" si="882"/>
        <v>13480.5</v>
      </c>
      <c r="Y3090" s="7">
        <f t="shared" si="883"/>
        <v>62507.69770833334</v>
      </c>
      <c r="Z3090" s="7" t="s">
        <v>225</v>
      </c>
      <c r="AA3090" s="7">
        <v>2021</v>
      </c>
      <c r="AB3090" s="7">
        <v>0</v>
      </c>
    </row>
    <row r="3091" spans="1:28" x14ac:dyDescent="0.25">
      <c r="A3091" s="7">
        <v>75</v>
      </c>
      <c r="B3091" s="7" t="s">
        <v>304</v>
      </c>
      <c r="C3091" s="7" t="s">
        <v>103</v>
      </c>
      <c r="D3091" s="8" t="s">
        <v>21</v>
      </c>
      <c r="E3091" s="7" t="s">
        <v>68</v>
      </c>
      <c r="F3091" s="7" t="s">
        <v>84</v>
      </c>
      <c r="G3091" s="7">
        <v>46000</v>
      </c>
      <c r="H3091" s="7">
        <f t="shared" si="878"/>
        <v>42091.28</v>
      </c>
      <c r="I3091" s="7">
        <v>1320.2</v>
      </c>
      <c r="J3091" s="7">
        <v>3266</v>
      </c>
      <c r="K3091" s="7">
        <v>506</v>
      </c>
      <c r="L3091" s="7">
        <v>1398.4</v>
      </c>
      <c r="M3091" s="7">
        <v>3261.4</v>
      </c>
      <c r="N3091" s="7">
        <v>1190.1199999999999</v>
      </c>
      <c r="O3091" s="7">
        <f t="shared" si="879"/>
        <v>10942.119999999999</v>
      </c>
      <c r="P3091" s="7">
        <v>25</v>
      </c>
      <c r="Q3091" s="7">
        <v>2042.65</v>
      </c>
      <c r="R3091" s="7">
        <v>150.01</v>
      </c>
      <c r="S3091" s="7">
        <v>0</v>
      </c>
      <c r="T3091" s="7">
        <v>100</v>
      </c>
      <c r="U3091" s="7">
        <f t="shared" si="880"/>
        <v>1110.9418749999998</v>
      </c>
      <c r="V3091" s="7">
        <f t="shared" si="881"/>
        <v>3428.6018749999994</v>
      </c>
      <c r="W3091" s="7">
        <f t="shared" si="877"/>
        <v>3908.7200000000003</v>
      </c>
      <c r="X3091" s="7">
        <f t="shared" si="882"/>
        <v>6527.4</v>
      </c>
      <c r="Y3091" s="7">
        <f t="shared" si="883"/>
        <v>38662.678124999999</v>
      </c>
      <c r="Z3091" s="7" t="s">
        <v>225</v>
      </c>
      <c r="AA3091" s="7">
        <v>2021</v>
      </c>
      <c r="AB3091" s="7">
        <v>0</v>
      </c>
    </row>
    <row r="3092" spans="1:28" x14ac:dyDescent="0.25">
      <c r="A3092" s="7">
        <v>76</v>
      </c>
      <c r="B3092" s="7" t="s">
        <v>305</v>
      </c>
      <c r="C3092" s="7" t="s">
        <v>102</v>
      </c>
      <c r="D3092" s="8" t="s">
        <v>4</v>
      </c>
      <c r="E3092" s="7" t="s">
        <v>306</v>
      </c>
      <c r="F3092" s="7" t="s">
        <v>84</v>
      </c>
      <c r="G3092" s="7">
        <v>93000</v>
      </c>
      <c r="H3092" s="7">
        <f t="shared" si="878"/>
        <v>86313.58</v>
      </c>
      <c r="I3092" s="7">
        <v>2669.1</v>
      </c>
      <c r="J3092" s="7">
        <v>6603</v>
      </c>
      <c r="K3092" s="7">
        <v>686.4</v>
      </c>
      <c r="L3092" s="7">
        <v>2827.2</v>
      </c>
      <c r="M3092" s="7">
        <v>6593.7</v>
      </c>
      <c r="N3092" s="7">
        <v>1190.1199999999999</v>
      </c>
      <c r="O3092" s="7">
        <f t="shared" si="879"/>
        <v>20569.52</v>
      </c>
      <c r="P3092" s="7">
        <v>25</v>
      </c>
      <c r="Q3092" s="7">
        <v>1000</v>
      </c>
      <c r="R3092" s="7">
        <v>700.04</v>
      </c>
      <c r="S3092" s="7">
        <v>0</v>
      </c>
      <c r="T3092" s="7">
        <v>100</v>
      </c>
      <c r="U3092" s="7">
        <f t="shared" si="880"/>
        <v>10161.332291666666</v>
      </c>
      <c r="V3092" s="7">
        <f t="shared" si="881"/>
        <v>11986.372291666667</v>
      </c>
      <c r="W3092" s="7">
        <f t="shared" si="877"/>
        <v>6686.4199999999992</v>
      </c>
      <c r="X3092" s="7">
        <f t="shared" si="882"/>
        <v>13196.7</v>
      </c>
      <c r="Y3092" s="7">
        <f t="shared" si="883"/>
        <v>74327.207708333328</v>
      </c>
      <c r="Z3092" s="7" t="s">
        <v>225</v>
      </c>
      <c r="AA3092" s="7">
        <v>2021</v>
      </c>
      <c r="AB3092" s="7">
        <v>0</v>
      </c>
    </row>
    <row r="3093" spans="1:28" x14ac:dyDescent="0.25">
      <c r="A3093" s="7">
        <v>77</v>
      </c>
      <c r="B3093" s="7" t="s">
        <v>307</v>
      </c>
      <c r="C3093" s="7" t="s">
        <v>103</v>
      </c>
      <c r="D3093" s="8" t="s">
        <v>10</v>
      </c>
      <c r="E3093" s="7" t="s">
        <v>69</v>
      </c>
      <c r="F3093" s="7" t="s">
        <v>84</v>
      </c>
      <c r="G3093" s="7">
        <v>95000</v>
      </c>
      <c r="H3093" s="7">
        <f t="shared" si="878"/>
        <v>89385.5</v>
      </c>
      <c r="I3093" s="7">
        <v>2726.5</v>
      </c>
      <c r="J3093" s="7">
        <v>6745</v>
      </c>
      <c r="K3093" s="7">
        <v>686.4</v>
      </c>
      <c r="L3093" s="7">
        <v>2888</v>
      </c>
      <c r="M3093" s="7">
        <v>6735.5</v>
      </c>
      <c r="N3093" s="7">
        <v>0</v>
      </c>
      <c r="O3093" s="7">
        <f t="shared" si="879"/>
        <v>19781.400000000001</v>
      </c>
      <c r="P3093" s="7">
        <v>25</v>
      </c>
      <c r="Q3093" s="7">
        <v>11802.09</v>
      </c>
      <c r="R3093" s="7">
        <v>950.05</v>
      </c>
      <c r="S3093" s="7">
        <v>1270</v>
      </c>
      <c r="T3093" s="7">
        <v>100</v>
      </c>
      <c r="U3093" s="7">
        <f t="shared" si="880"/>
        <v>10929.312291666667</v>
      </c>
      <c r="V3093" s="7">
        <f t="shared" si="881"/>
        <v>25076.452291666668</v>
      </c>
      <c r="W3093" s="7">
        <f t="shared" si="877"/>
        <v>5614.5</v>
      </c>
      <c r="X3093" s="7">
        <f t="shared" si="882"/>
        <v>13480.5</v>
      </c>
      <c r="Y3093" s="7">
        <f t="shared" si="883"/>
        <v>64309.047708333332</v>
      </c>
      <c r="Z3093" s="7" t="s">
        <v>225</v>
      </c>
      <c r="AA3093" s="7">
        <v>2021</v>
      </c>
      <c r="AB3093" s="7">
        <v>0</v>
      </c>
    </row>
    <row r="3094" spans="1:28" x14ac:dyDescent="0.25">
      <c r="A3094" s="7">
        <v>78</v>
      </c>
      <c r="B3094" s="7" t="s">
        <v>308</v>
      </c>
      <c r="C3094" s="7" t="s">
        <v>103</v>
      </c>
      <c r="D3094" s="7" t="s">
        <v>94</v>
      </c>
      <c r="E3094" s="7" t="s">
        <v>70</v>
      </c>
      <c r="F3094" s="7" t="s">
        <v>84</v>
      </c>
      <c r="G3094" s="7">
        <v>50000</v>
      </c>
      <c r="H3094" s="7">
        <f t="shared" si="878"/>
        <v>47045</v>
      </c>
      <c r="I3094" s="7">
        <v>1435</v>
      </c>
      <c r="J3094" s="7">
        <v>3550</v>
      </c>
      <c r="K3094" s="7">
        <v>550</v>
      </c>
      <c r="L3094" s="7">
        <v>1520</v>
      </c>
      <c r="M3094" s="7">
        <v>3545</v>
      </c>
      <c r="N3094" s="7">
        <v>0</v>
      </c>
      <c r="O3094" s="7">
        <f t="shared" si="879"/>
        <v>10600</v>
      </c>
      <c r="P3094" s="7">
        <v>25</v>
      </c>
      <c r="Q3094" s="7">
        <v>500</v>
      </c>
      <c r="R3094" s="7">
        <v>1000.05</v>
      </c>
      <c r="S3094" s="7">
        <v>0</v>
      </c>
      <c r="T3094" s="7">
        <v>100</v>
      </c>
      <c r="U3094" s="7">
        <f t="shared" si="880"/>
        <v>1853.9998749999997</v>
      </c>
      <c r="V3094" s="7">
        <f t="shared" si="881"/>
        <v>3479.0498749999997</v>
      </c>
      <c r="W3094" s="7">
        <f t="shared" si="877"/>
        <v>2955</v>
      </c>
      <c r="X3094" s="7">
        <f t="shared" si="882"/>
        <v>7095</v>
      </c>
      <c r="Y3094" s="7">
        <f t="shared" si="883"/>
        <v>43565.950125000003</v>
      </c>
      <c r="Z3094" s="7" t="s">
        <v>225</v>
      </c>
      <c r="AA3094" s="7">
        <v>2021</v>
      </c>
      <c r="AB3094" s="7">
        <v>0</v>
      </c>
    </row>
    <row r="3095" spans="1:28" x14ac:dyDescent="0.25">
      <c r="A3095" s="7">
        <v>79</v>
      </c>
      <c r="B3095" s="7" t="s">
        <v>309</v>
      </c>
      <c r="C3095" s="7" t="s">
        <v>103</v>
      </c>
      <c r="D3095" s="8" t="s">
        <v>14</v>
      </c>
      <c r="E3095" s="7" t="s">
        <v>72</v>
      </c>
      <c r="F3095" s="7" t="s">
        <v>84</v>
      </c>
      <c r="G3095" s="7">
        <v>40000</v>
      </c>
      <c r="H3095" s="7">
        <f t="shared" si="878"/>
        <v>37636</v>
      </c>
      <c r="I3095" s="7">
        <v>1148</v>
      </c>
      <c r="J3095" s="7">
        <v>2840</v>
      </c>
      <c r="K3095" s="7">
        <v>440</v>
      </c>
      <c r="L3095" s="7">
        <v>1216</v>
      </c>
      <c r="M3095" s="7">
        <v>2836</v>
      </c>
      <c r="N3095" s="7">
        <v>0</v>
      </c>
      <c r="O3095" s="7">
        <f t="shared" si="879"/>
        <v>8480</v>
      </c>
      <c r="P3095" s="7">
        <v>25</v>
      </c>
      <c r="Q3095" s="7">
        <v>7189.37</v>
      </c>
      <c r="R3095" s="7">
        <v>600.03</v>
      </c>
      <c r="S3095" s="7">
        <v>0</v>
      </c>
      <c r="T3095" s="7">
        <v>100</v>
      </c>
      <c r="U3095" s="7">
        <f t="shared" si="880"/>
        <v>442.64987499999984</v>
      </c>
      <c r="V3095" s="7">
        <f t="shared" si="881"/>
        <v>8357.0498749999988</v>
      </c>
      <c r="W3095" s="7">
        <f t="shared" si="877"/>
        <v>2364</v>
      </c>
      <c r="X3095" s="7">
        <f t="shared" si="882"/>
        <v>5676</v>
      </c>
      <c r="Y3095" s="7">
        <f t="shared" si="883"/>
        <v>29278.950125000003</v>
      </c>
      <c r="Z3095" s="7" t="s">
        <v>225</v>
      </c>
      <c r="AA3095" s="7">
        <v>2021</v>
      </c>
      <c r="AB3095" s="7">
        <v>0</v>
      </c>
    </row>
    <row r="3096" spans="1:28" x14ac:dyDescent="0.25">
      <c r="A3096" s="7">
        <v>80</v>
      </c>
      <c r="B3096" s="7" t="s">
        <v>310</v>
      </c>
      <c r="C3096" s="7" t="s">
        <v>102</v>
      </c>
      <c r="D3096" s="7" t="s">
        <v>19</v>
      </c>
      <c r="E3096" s="7" t="s">
        <v>71</v>
      </c>
      <c r="F3096" s="7" t="s">
        <v>98</v>
      </c>
      <c r="G3096" s="7">
        <v>300000</v>
      </c>
      <c r="H3096" s="7">
        <f t="shared" si="878"/>
        <v>286647.59999999998</v>
      </c>
      <c r="I3096" s="7">
        <v>8610</v>
      </c>
      <c r="J3096" s="7">
        <v>21300</v>
      </c>
      <c r="K3096" s="7">
        <v>686.4</v>
      </c>
      <c r="L3096" s="7">
        <v>4742.3999999999996</v>
      </c>
      <c r="M3096" s="7">
        <v>11060.4</v>
      </c>
      <c r="N3096" s="7">
        <v>0</v>
      </c>
      <c r="O3096" s="7">
        <f t="shared" si="879"/>
        <v>46399.200000000004</v>
      </c>
      <c r="P3096" s="7">
        <v>25</v>
      </c>
      <c r="Q3096" s="7">
        <v>0</v>
      </c>
      <c r="R3096" s="7">
        <v>0</v>
      </c>
      <c r="S3096" s="7">
        <v>0</v>
      </c>
      <c r="T3096" s="7">
        <v>0</v>
      </c>
      <c r="U3096" s="7">
        <f t="shared" si="880"/>
        <v>60244.837291666656</v>
      </c>
      <c r="V3096" s="7">
        <f t="shared" si="881"/>
        <v>60269.837291666656</v>
      </c>
      <c r="W3096" s="7">
        <f t="shared" si="877"/>
        <v>13352.4</v>
      </c>
      <c r="X3096" s="7">
        <f t="shared" si="882"/>
        <v>32360.400000000001</v>
      </c>
      <c r="Y3096" s="7">
        <f t="shared" si="883"/>
        <v>226377.76270833335</v>
      </c>
      <c r="Z3096" s="7" t="s">
        <v>225</v>
      </c>
      <c r="AA3096" s="7">
        <v>2021</v>
      </c>
      <c r="AB3096" s="7">
        <v>0</v>
      </c>
    </row>
    <row r="3097" spans="1:28" x14ac:dyDescent="0.25">
      <c r="A3097" s="7">
        <v>81</v>
      </c>
      <c r="B3097" s="7" t="s">
        <v>311</v>
      </c>
      <c r="C3097" s="7" t="s">
        <v>102</v>
      </c>
      <c r="D3097" s="8" t="s">
        <v>19</v>
      </c>
      <c r="E3097" s="7" t="s">
        <v>73</v>
      </c>
      <c r="F3097" s="7" t="s">
        <v>84</v>
      </c>
      <c r="G3097" s="7">
        <v>40000</v>
      </c>
      <c r="H3097" s="7">
        <f t="shared" si="878"/>
        <v>37636</v>
      </c>
      <c r="I3097" s="7">
        <v>1148</v>
      </c>
      <c r="J3097" s="7">
        <v>2840</v>
      </c>
      <c r="K3097" s="7">
        <v>440</v>
      </c>
      <c r="L3097" s="7">
        <v>1216</v>
      </c>
      <c r="M3097" s="7">
        <v>2836</v>
      </c>
      <c r="N3097" s="7">
        <v>0</v>
      </c>
      <c r="O3097" s="7">
        <f t="shared" si="879"/>
        <v>8480</v>
      </c>
      <c r="P3097" s="7">
        <v>25</v>
      </c>
      <c r="Q3097" s="7">
        <v>1500</v>
      </c>
      <c r="R3097" s="7">
        <v>100.01</v>
      </c>
      <c r="S3097" s="7">
        <v>0</v>
      </c>
      <c r="T3097" s="7">
        <v>100</v>
      </c>
      <c r="U3097" s="7">
        <f t="shared" si="880"/>
        <v>442.64987499999984</v>
      </c>
      <c r="V3097" s="7">
        <f t="shared" si="881"/>
        <v>2167.6598749999998</v>
      </c>
      <c r="W3097" s="7">
        <f t="shared" si="877"/>
        <v>2364</v>
      </c>
      <c r="X3097" s="7">
        <f t="shared" si="882"/>
        <v>5676</v>
      </c>
      <c r="Y3097" s="7">
        <f t="shared" si="883"/>
        <v>35468.340125000002</v>
      </c>
      <c r="Z3097" s="7" t="s">
        <v>225</v>
      </c>
      <c r="AA3097" s="7">
        <v>2021</v>
      </c>
      <c r="AB3097" s="7">
        <v>0</v>
      </c>
    </row>
    <row r="3098" spans="1:28" x14ac:dyDescent="0.25">
      <c r="A3098" s="7">
        <v>82</v>
      </c>
      <c r="B3098" s="7" t="s">
        <v>312</v>
      </c>
      <c r="C3098" s="7" t="s">
        <v>102</v>
      </c>
      <c r="D3098" s="7" t="s">
        <v>22</v>
      </c>
      <c r="E3098" s="8" t="s">
        <v>36</v>
      </c>
      <c r="F3098" s="7" t="s">
        <v>100</v>
      </c>
      <c r="G3098" s="7">
        <v>32000</v>
      </c>
      <c r="H3098" s="7">
        <f t="shared" si="878"/>
        <v>30108.799999999999</v>
      </c>
      <c r="I3098" s="7">
        <v>918.4</v>
      </c>
      <c r="J3098" s="7">
        <v>2272</v>
      </c>
      <c r="K3098" s="7">
        <v>352</v>
      </c>
      <c r="L3098" s="7">
        <v>972.8</v>
      </c>
      <c r="M3098" s="7">
        <v>2268.8000000000002</v>
      </c>
      <c r="N3098" s="7">
        <v>0</v>
      </c>
      <c r="O3098" s="7">
        <f t="shared" si="879"/>
        <v>6784</v>
      </c>
      <c r="P3098" s="7">
        <v>25</v>
      </c>
      <c r="Q3098" s="7">
        <v>10000</v>
      </c>
      <c r="R3098" s="7">
        <v>0</v>
      </c>
      <c r="S3098" s="7">
        <v>0</v>
      </c>
      <c r="T3098" s="7">
        <v>100</v>
      </c>
      <c r="U3098" s="7">
        <f t="shared" si="880"/>
        <v>0</v>
      </c>
      <c r="V3098" s="7">
        <f t="shared" si="881"/>
        <v>10125</v>
      </c>
      <c r="W3098" s="7">
        <f t="shared" si="877"/>
        <v>1891.1999999999998</v>
      </c>
      <c r="X3098" s="7">
        <f t="shared" si="882"/>
        <v>4540.8</v>
      </c>
      <c r="Y3098" s="7">
        <f t="shared" si="883"/>
        <v>19983.8</v>
      </c>
      <c r="Z3098" s="7" t="s">
        <v>225</v>
      </c>
      <c r="AA3098" s="7">
        <v>2021</v>
      </c>
      <c r="AB3098" s="7">
        <v>0</v>
      </c>
    </row>
    <row r="3099" spans="1:28" x14ac:dyDescent="0.25">
      <c r="A3099" s="7">
        <v>83</v>
      </c>
      <c r="B3099" s="7" t="s">
        <v>313</v>
      </c>
      <c r="C3099" s="7" t="s">
        <v>103</v>
      </c>
      <c r="D3099" s="7" t="s">
        <v>10</v>
      </c>
      <c r="E3099" s="7" t="s">
        <v>74</v>
      </c>
      <c r="F3099" s="7" t="s">
        <v>84</v>
      </c>
      <c r="G3099" s="7">
        <v>36000</v>
      </c>
      <c r="H3099" s="7">
        <f t="shared" si="878"/>
        <v>33872.400000000001</v>
      </c>
      <c r="I3099" s="7">
        <v>1033.2</v>
      </c>
      <c r="J3099" s="7">
        <v>2556</v>
      </c>
      <c r="K3099" s="7">
        <v>396</v>
      </c>
      <c r="L3099" s="7">
        <v>1094.4000000000001</v>
      </c>
      <c r="M3099" s="7">
        <v>2552.4</v>
      </c>
      <c r="N3099" s="7">
        <v>0</v>
      </c>
      <c r="O3099" s="7">
        <f t="shared" si="879"/>
        <v>7632</v>
      </c>
      <c r="P3099" s="7">
        <v>25</v>
      </c>
      <c r="Q3099" s="7">
        <v>0</v>
      </c>
      <c r="R3099" s="7">
        <v>1050.05</v>
      </c>
      <c r="S3099" s="7">
        <v>0</v>
      </c>
      <c r="T3099" s="7">
        <v>100</v>
      </c>
      <c r="U3099" s="7">
        <f t="shared" si="880"/>
        <v>0</v>
      </c>
      <c r="V3099" s="7">
        <f t="shared" si="881"/>
        <v>1175.05</v>
      </c>
      <c r="W3099" s="7">
        <f t="shared" si="877"/>
        <v>2127.6000000000004</v>
      </c>
      <c r="X3099" s="7">
        <f t="shared" si="882"/>
        <v>5108.3999999999996</v>
      </c>
      <c r="Y3099" s="7">
        <f t="shared" si="883"/>
        <v>32697.35</v>
      </c>
      <c r="Z3099" s="7" t="s">
        <v>225</v>
      </c>
      <c r="AA3099" s="7">
        <v>2021</v>
      </c>
      <c r="AB3099" s="7">
        <v>0</v>
      </c>
    </row>
    <row r="3100" spans="1:28" x14ac:dyDescent="0.25">
      <c r="A3100" s="7">
        <v>84</v>
      </c>
      <c r="B3100" s="7" t="s">
        <v>314</v>
      </c>
      <c r="C3100" s="7" t="s">
        <v>102</v>
      </c>
      <c r="D3100" s="8" t="s">
        <v>7</v>
      </c>
      <c r="E3100" s="7" t="s">
        <v>75</v>
      </c>
      <c r="F3100" s="7" t="s">
        <v>99</v>
      </c>
      <c r="G3100" s="7">
        <v>65000</v>
      </c>
      <c r="H3100" s="7">
        <f t="shared" si="878"/>
        <v>61158.5</v>
      </c>
      <c r="I3100" s="7">
        <v>1865.5</v>
      </c>
      <c r="J3100" s="7">
        <v>4615</v>
      </c>
      <c r="K3100" s="7">
        <v>686.4</v>
      </c>
      <c r="L3100" s="7">
        <v>1976</v>
      </c>
      <c r="M3100" s="7">
        <v>4608.5</v>
      </c>
      <c r="N3100" s="7">
        <v>0</v>
      </c>
      <c r="O3100" s="7">
        <f t="shared" si="879"/>
        <v>13751.4</v>
      </c>
      <c r="P3100" s="7">
        <v>25</v>
      </c>
      <c r="Q3100" s="7">
        <v>7139.91</v>
      </c>
      <c r="R3100" s="7">
        <v>200.02</v>
      </c>
      <c r="S3100" s="7">
        <v>1270</v>
      </c>
      <c r="T3100" s="7">
        <v>100</v>
      </c>
      <c r="U3100" s="7">
        <f t="shared" si="880"/>
        <v>4427.5498333333335</v>
      </c>
      <c r="V3100" s="7">
        <f t="shared" si="881"/>
        <v>13162.479833333335</v>
      </c>
      <c r="W3100" s="7">
        <f t="shared" si="877"/>
        <v>3841.5</v>
      </c>
      <c r="X3100" s="7">
        <f t="shared" si="882"/>
        <v>9223.5</v>
      </c>
      <c r="Y3100" s="7">
        <f t="shared" si="883"/>
        <v>47996.020166666669</v>
      </c>
      <c r="Z3100" s="7" t="s">
        <v>225</v>
      </c>
      <c r="AA3100" s="7">
        <v>2021</v>
      </c>
      <c r="AB3100" s="7">
        <v>0</v>
      </c>
    </row>
    <row r="3101" spans="1:28" x14ac:dyDescent="0.25">
      <c r="A3101" s="7">
        <v>85</v>
      </c>
      <c r="B3101" s="7" t="s">
        <v>315</v>
      </c>
      <c r="C3101" s="7" t="s">
        <v>102</v>
      </c>
      <c r="D3101" s="8" t="s">
        <v>17</v>
      </c>
      <c r="E3101" s="7" t="s">
        <v>76</v>
      </c>
      <c r="F3101" s="7" t="s">
        <v>84</v>
      </c>
      <c r="G3101" s="7">
        <v>50000</v>
      </c>
      <c r="H3101" s="7">
        <f t="shared" si="878"/>
        <v>45854.879999999997</v>
      </c>
      <c r="I3101" s="7">
        <v>1435</v>
      </c>
      <c r="J3101" s="7">
        <v>3550</v>
      </c>
      <c r="K3101" s="7">
        <v>550</v>
      </c>
      <c r="L3101" s="7">
        <v>1520</v>
      </c>
      <c r="M3101" s="7">
        <v>3545</v>
      </c>
      <c r="N3101" s="7">
        <v>1190.1199999999999</v>
      </c>
      <c r="O3101" s="7">
        <f t="shared" si="879"/>
        <v>11790.119999999999</v>
      </c>
      <c r="P3101" s="7">
        <v>25</v>
      </c>
      <c r="Q3101" s="7">
        <v>2467.5300000000002</v>
      </c>
      <c r="R3101" s="7">
        <v>850.04</v>
      </c>
      <c r="S3101" s="7">
        <v>0</v>
      </c>
      <c r="T3101" s="7">
        <v>100</v>
      </c>
      <c r="U3101" s="7">
        <f t="shared" si="880"/>
        <v>1675.4818749999993</v>
      </c>
      <c r="V3101" s="7">
        <f t="shared" si="881"/>
        <v>5118.0518749999992</v>
      </c>
      <c r="W3101" s="7">
        <f t="shared" si="877"/>
        <v>4145.12</v>
      </c>
      <c r="X3101" s="7">
        <f t="shared" si="882"/>
        <v>7095</v>
      </c>
      <c r="Y3101" s="7">
        <f t="shared" si="883"/>
        <v>40736.828125</v>
      </c>
      <c r="Z3101" s="7" t="s">
        <v>225</v>
      </c>
      <c r="AA3101" s="7">
        <v>2021</v>
      </c>
      <c r="AB3101" s="7">
        <v>0</v>
      </c>
    </row>
    <row r="3102" spans="1:28" x14ac:dyDescent="0.25">
      <c r="A3102" s="7">
        <v>86</v>
      </c>
      <c r="B3102" s="7" t="s">
        <v>316</v>
      </c>
      <c r="C3102" s="7" t="s">
        <v>103</v>
      </c>
      <c r="D3102" s="7" t="s">
        <v>22</v>
      </c>
      <c r="E3102" s="7" t="s">
        <v>54</v>
      </c>
      <c r="F3102" s="7" t="s">
        <v>100</v>
      </c>
      <c r="G3102" s="7">
        <v>20000</v>
      </c>
      <c r="H3102" s="7">
        <f t="shared" si="878"/>
        <v>18818</v>
      </c>
      <c r="I3102" s="7">
        <v>574</v>
      </c>
      <c r="J3102" s="7">
        <v>1420</v>
      </c>
      <c r="K3102" s="7">
        <v>220</v>
      </c>
      <c r="L3102" s="7">
        <v>608</v>
      </c>
      <c r="M3102" s="7">
        <v>1418</v>
      </c>
      <c r="N3102" s="7">
        <v>0</v>
      </c>
      <c r="O3102" s="7">
        <f t="shared" si="879"/>
        <v>4240</v>
      </c>
      <c r="P3102" s="7">
        <v>25</v>
      </c>
      <c r="Q3102" s="7">
        <v>0</v>
      </c>
      <c r="R3102" s="7">
        <v>0</v>
      </c>
      <c r="S3102" s="7">
        <v>0</v>
      </c>
      <c r="T3102" s="7">
        <v>0</v>
      </c>
      <c r="U3102" s="7">
        <f t="shared" si="880"/>
        <v>0</v>
      </c>
      <c r="V3102" s="7">
        <f t="shared" si="881"/>
        <v>25</v>
      </c>
      <c r="W3102" s="7">
        <f t="shared" si="877"/>
        <v>1182</v>
      </c>
      <c r="X3102" s="7">
        <f t="shared" si="882"/>
        <v>2838</v>
      </c>
      <c r="Y3102" s="7">
        <f t="shared" si="883"/>
        <v>18793</v>
      </c>
      <c r="Z3102" s="7" t="s">
        <v>225</v>
      </c>
      <c r="AA3102" s="7">
        <v>2021</v>
      </c>
      <c r="AB3102" s="7">
        <v>0</v>
      </c>
    </row>
    <row r="3103" spans="1:28" x14ac:dyDescent="0.25">
      <c r="A3103" s="7">
        <v>87</v>
      </c>
      <c r="B3103" s="7" t="s">
        <v>317</v>
      </c>
      <c r="C3103" s="7" t="s">
        <v>103</v>
      </c>
      <c r="D3103" s="7" t="s">
        <v>318</v>
      </c>
      <c r="E3103" s="7" t="s">
        <v>77</v>
      </c>
      <c r="F3103" s="7" t="s">
        <v>99</v>
      </c>
      <c r="G3103" s="7">
        <v>250000</v>
      </c>
      <c r="H3103" s="7">
        <f t="shared" si="878"/>
        <v>238082.6</v>
      </c>
      <c r="I3103" s="7">
        <v>7175</v>
      </c>
      <c r="J3103" s="7">
        <v>17750</v>
      </c>
      <c r="K3103" s="7">
        <v>686.4</v>
      </c>
      <c r="L3103" s="7">
        <v>4742.3999999999996</v>
      </c>
      <c r="M3103" s="7">
        <v>11060.4</v>
      </c>
      <c r="N3103" s="7">
        <v>0</v>
      </c>
      <c r="O3103" s="7">
        <f t="shared" si="879"/>
        <v>41414.200000000004</v>
      </c>
      <c r="P3103" s="7">
        <v>25</v>
      </c>
      <c r="Q3103" s="7">
        <v>0</v>
      </c>
      <c r="R3103" s="7">
        <v>0</v>
      </c>
      <c r="S3103" s="7">
        <v>0</v>
      </c>
      <c r="T3103" s="7">
        <v>0</v>
      </c>
      <c r="U3103" s="7">
        <f t="shared" si="880"/>
        <v>48103.587291666678</v>
      </c>
      <c r="V3103" s="7">
        <f t="shared" si="881"/>
        <v>48128.587291666678</v>
      </c>
      <c r="W3103" s="7">
        <f t="shared" si="877"/>
        <v>11917.4</v>
      </c>
      <c r="X3103" s="7">
        <f t="shared" si="882"/>
        <v>28810.400000000001</v>
      </c>
      <c r="Y3103" s="7">
        <f t="shared" si="883"/>
        <v>189954.01270833332</v>
      </c>
      <c r="Z3103" s="7" t="s">
        <v>225</v>
      </c>
      <c r="AA3103" s="7">
        <v>2021</v>
      </c>
      <c r="AB3103" s="7">
        <v>0</v>
      </c>
    </row>
    <row r="3104" spans="1:28" x14ac:dyDescent="0.25">
      <c r="A3104" s="7">
        <v>88</v>
      </c>
      <c r="B3104" s="7" t="s">
        <v>321</v>
      </c>
      <c r="C3104" s="7" t="s">
        <v>103</v>
      </c>
      <c r="D3104" s="7" t="s">
        <v>22</v>
      </c>
      <c r="E3104" s="7" t="s">
        <v>52</v>
      </c>
      <c r="F3104" s="7" t="s">
        <v>100</v>
      </c>
      <c r="G3104" s="7">
        <v>28000</v>
      </c>
      <c r="H3104" s="7">
        <f t="shared" si="878"/>
        <v>26345.200000000001</v>
      </c>
      <c r="I3104" s="7">
        <v>803.6</v>
      </c>
      <c r="J3104" s="7">
        <v>1988</v>
      </c>
      <c r="K3104" s="7">
        <v>308</v>
      </c>
      <c r="L3104" s="7">
        <v>851.2</v>
      </c>
      <c r="M3104" s="7">
        <v>1985.2</v>
      </c>
      <c r="N3104" s="7">
        <v>0</v>
      </c>
      <c r="O3104" s="7">
        <f t="shared" si="879"/>
        <v>5936</v>
      </c>
      <c r="P3104" s="7">
        <v>25</v>
      </c>
      <c r="Q3104" s="7">
        <v>0</v>
      </c>
      <c r="R3104" s="7">
        <v>0</v>
      </c>
      <c r="S3104" s="7">
        <v>1270</v>
      </c>
      <c r="T3104" s="7">
        <v>100</v>
      </c>
      <c r="U3104" s="7">
        <f t="shared" si="880"/>
        <v>0</v>
      </c>
      <c r="V3104" s="7">
        <f t="shared" si="881"/>
        <v>1395</v>
      </c>
      <c r="W3104" s="7">
        <f t="shared" si="877"/>
        <v>1654.8000000000002</v>
      </c>
      <c r="X3104" s="7">
        <f t="shared" si="882"/>
        <v>3973.2</v>
      </c>
      <c r="Y3104" s="7">
        <f t="shared" si="883"/>
        <v>24950.2</v>
      </c>
      <c r="Z3104" s="7" t="s">
        <v>225</v>
      </c>
      <c r="AA3104" s="7">
        <v>2021</v>
      </c>
      <c r="AB3104" s="7">
        <v>0</v>
      </c>
    </row>
    <row r="3105" spans="1:28" x14ac:dyDescent="0.25">
      <c r="A3105" s="7">
        <v>89</v>
      </c>
      <c r="B3105" s="7" t="s">
        <v>322</v>
      </c>
      <c r="C3105" s="7" t="s">
        <v>103</v>
      </c>
      <c r="D3105" s="7" t="s">
        <v>22</v>
      </c>
      <c r="E3105" s="7" t="s">
        <v>54</v>
      </c>
      <c r="F3105" s="7" t="s">
        <v>100</v>
      </c>
      <c r="G3105" s="7">
        <v>28000</v>
      </c>
      <c r="H3105" s="7">
        <f t="shared" si="878"/>
        <v>26345.200000000001</v>
      </c>
      <c r="I3105" s="7">
        <v>803.6</v>
      </c>
      <c r="J3105" s="7">
        <v>1988</v>
      </c>
      <c r="K3105" s="7">
        <v>308</v>
      </c>
      <c r="L3105" s="7">
        <v>851.2</v>
      </c>
      <c r="M3105" s="7">
        <v>1985.2</v>
      </c>
      <c r="N3105" s="7">
        <v>0</v>
      </c>
      <c r="O3105" s="7">
        <f t="shared" si="879"/>
        <v>5936</v>
      </c>
      <c r="P3105" s="7">
        <v>25</v>
      </c>
      <c r="Q3105" s="7">
        <v>0</v>
      </c>
      <c r="R3105" s="7">
        <v>0</v>
      </c>
      <c r="S3105" s="7">
        <v>0</v>
      </c>
      <c r="T3105" s="7">
        <v>100</v>
      </c>
      <c r="U3105" s="7">
        <f t="shared" si="880"/>
        <v>0</v>
      </c>
      <c r="V3105" s="7">
        <f t="shared" si="881"/>
        <v>125</v>
      </c>
      <c r="W3105" s="7">
        <f t="shared" si="877"/>
        <v>1654.8000000000002</v>
      </c>
      <c r="X3105" s="7">
        <f t="shared" si="882"/>
        <v>3973.2</v>
      </c>
      <c r="Y3105" s="7">
        <f t="shared" si="883"/>
        <v>26220.2</v>
      </c>
      <c r="Z3105" s="7" t="s">
        <v>225</v>
      </c>
      <c r="AA3105" s="7">
        <v>2021</v>
      </c>
      <c r="AB3105" s="7">
        <v>0</v>
      </c>
    </row>
    <row r="3106" spans="1:28" x14ac:dyDescent="0.25">
      <c r="A3106" s="7">
        <v>90</v>
      </c>
      <c r="B3106" s="7" t="s">
        <v>323</v>
      </c>
      <c r="C3106" s="7" t="s">
        <v>103</v>
      </c>
      <c r="D3106" s="7" t="s">
        <v>22</v>
      </c>
      <c r="E3106" s="7" t="s">
        <v>78</v>
      </c>
      <c r="F3106" s="7" t="s">
        <v>100</v>
      </c>
      <c r="G3106" s="7">
        <v>30000</v>
      </c>
      <c r="H3106" s="7">
        <f t="shared" si="878"/>
        <v>28227</v>
      </c>
      <c r="I3106" s="7">
        <v>861</v>
      </c>
      <c r="J3106" s="7">
        <v>2130</v>
      </c>
      <c r="K3106" s="7">
        <v>330</v>
      </c>
      <c r="L3106" s="7">
        <v>912</v>
      </c>
      <c r="M3106" s="7">
        <v>2127</v>
      </c>
      <c r="N3106" s="7">
        <v>0</v>
      </c>
      <c r="O3106" s="7">
        <f t="shared" si="879"/>
        <v>6360</v>
      </c>
      <c r="P3106" s="7">
        <v>25</v>
      </c>
      <c r="Q3106" s="7">
        <v>200</v>
      </c>
      <c r="R3106" s="7">
        <v>0</v>
      </c>
      <c r="S3106" s="7">
        <v>0</v>
      </c>
      <c r="T3106" s="7">
        <v>100</v>
      </c>
      <c r="U3106" s="7">
        <f t="shared" si="880"/>
        <v>0</v>
      </c>
      <c r="V3106" s="7">
        <f t="shared" si="881"/>
        <v>325</v>
      </c>
      <c r="W3106" s="7">
        <f t="shared" si="877"/>
        <v>1773</v>
      </c>
      <c r="X3106" s="7">
        <f t="shared" si="882"/>
        <v>4257</v>
      </c>
      <c r="Y3106" s="7">
        <f t="shared" si="883"/>
        <v>27902</v>
      </c>
      <c r="Z3106" s="7" t="s">
        <v>225</v>
      </c>
      <c r="AA3106" s="7">
        <v>2021</v>
      </c>
      <c r="AB3106" s="7">
        <v>0</v>
      </c>
    </row>
    <row r="3107" spans="1:28" x14ac:dyDescent="0.25">
      <c r="A3107" s="7">
        <v>91</v>
      </c>
      <c r="B3107" s="7" t="s">
        <v>324</v>
      </c>
      <c r="C3107" s="7" t="s">
        <v>102</v>
      </c>
      <c r="D3107" s="7" t="s">
        <v>16</v>
      </c>
      <c r="E3107" s="7" t="s">
        <v>79</v>
      </c>
      <c r="F3107" s="7" t="s">
        <v>84</v>
      </c>
      <c r="G3107" s="7">
        <v>54000</v>
      </c>
      <c r="H3107" s="7">
        <f t="shared" si="878"/>
        <v>50808.6</v>
      </c>
      <c r="I3107" s="7">
        <v>1549.8</v>
      </c>
      <c r="J3107" s="7">
        <v>3834</v>
      </c>
      <c r="K3107" s="7">
        <v>594</v>
      </c>
      <c r="L3107" s="7">
        <v>1641.6</v>
      </c>
      <c r="M3107" s="7">
        <v>3828.6</v>
      </c>
      <c r="N3107" s="7">
        <v>0</v>
      </c>
      <c r="O3107" s="7">
        <f t="shared" si="879"/>
        <v>11448</v>
      </c>
      <c r="P3107" s="7">
        <v>25</v>
      </c>
      <c r="Q3107" s="7">
        <v>500</v>
      </c>
      <c r="R3107" s="7">
        <v>800.04</v>
      </c>
      <c r="S3107" s="7">
        <v>0</v>
      </c>
      <c r="T3107" s="7">
        <v>100</v>
      </c>
      <c r="U3107" s="7">
        <f t="shared" si="880"/>
        <v>2418.539874999999</v>
      </c>
      <c r="V3107" s="7">
        <f t="shared" si="881"/>
        <v>3843.579874999999</v>
      </c>
      <c r="W3107" s="7">
        <f t="shared" si="877"/>
        <v>3191.3999999999996</v>
      </c>
      <c r="X3107" s="7">
        <f t="shared" si="882"/>
        <v>7662.6</v>
      </c>
      <c r="Y3107" s="7">
        <f t="shared" si="883"/>
        <v>46965.020125000003</v>
      </c>
      <c r="Z3107" s="7" t="s">
        <v>225</v>
      </c>
      <c r="AA3107" s="7">
        <v>2021</v>
      </c>
      <c r="AB3107" s="7">
        <v>0</v>
      </c>
    </row>
    <row r="3108" spans="1:28" x14ac:dyDescent="0.25">
      <c r="A3108" s="7">
        <v>92</v>
      </c>
      <c r="B3108" s="7" t="s">
        <v>325</v>
      </c>
      <c r="C3108" s="7" t="s">
        <v>103</v>
      </c>
      <c r="D3108" s="7" t="s">
        <v>94</v>
      </c>
      <c r="E3108" s="7" t="s">
        <v>80</v>
      </c>
      <c r="F3108" s="7" t="s">
        <v>99</v>
      </c>
      <c r="G3108" s="7">
        <v>150000</v>
      </c>
      <c r="H3108" s="7">
        <f t="shared" si="878"/>
        <v>141135</v>
      </c>
      <c r="I3108" s="7">
        <v>4305</v>
      </c>
      <c r="J3108" s="7">
        <v>10650</v>
      </c>
      <c r="K3108" s="7">
        <v>686.4</v>
      </c>
      <c r="L3108" s="7">
        <v>4560</v>
      </c>
      <c r="M3108" s="7">
        <v>10635</v>
      </c>
      <c r="N3108" s="7">
        <v>0</v>
      </c>
      <c r="O3108" s="7">
        <f t="shared" si="879"/>
        <v>30836.400000000001</v>
      </c>
      <c r="P3108" s="7">
        <v>25</v>
      </c>
      <c r="Q3108" s="7">
        <v>0</v>
      </c>
      <c r="R3108" s="7">
        <v>0</v>
      </c>
      <c r="S3108" s="7">
        <v>0</v>
      </c>
      <c r="T3108" s="7">
        <v>0</v>
      </c>
      <c r="U3108" s="7">
        <f t="shared" si="880"/>
        <v>23866.687291666665</v>
      </c>
      <c r="V3108" s="7">
        <f t="shared" si="881"/>
        <v>23891.687291666665</v>
      </c>
      <c r="W3108" s="7">
        <f t="shared" ref="W3108:W3115" si="884">+I3108+L3108+N3108</f>
        <v>8865</v>
      </c>
      <c r="X3108" s="7">
        <f t="shared" si="882"/>
        <v>21285</v>
      </c>
      <c r="Y3108" s="7">
        <f t="shared" si="883"/>
        <v>117243.31270833334</v>
      </c>
      <c r="Z3108" s="7" t="s">
        <v>225</v>
      </c>
      <c r="AA3108" s="7">
        <v>2021</v>
      </c>
      <c r="AB3108" s="7">
        <v>0</v>
      </c>
    </row>
    <row r="3109" spans="1:28" x14ac:dyDescent="0.25">
      <c r="A3109" s="7">
        <v>93</v>
      </c>
      <c r="B3109" s="7" t="s">
        <v>326</v>
      </c>
      <c r="C3109" s="7" t="s">
        <v>103</v>
      </c>
      <c r="D3109" s="7" t="s">
        <v>21</v>
      </c>
      <c r="E3109" s="7" t="s">
        <v>81</v>
      </c>
      <c r="F3109" s="7" t="s">
        <v>84</v>
      </c>
      <c r="G3109" s="7">
        <v>150000</v>
      </c>
      <c r="H3109" s="7">
        <f t="shared" si="878"/>
        <v>137564.64000000001</v>
      </c>
      <c r="I3109" s="7">
        <v>4305</v>
      </c>
      <c r="J3109" s="7">
        <v>10650</v>
      </c>
      <c r="K3109" s="7">
        <v>686.4</v>
      </c>
      <c r="L3109" s="7">
        <v>4560</v>
      </c>
      <c r="M3109" s="7">
        <v>10635</v>
      </c>
      <c r="N3109" s="7">
        <v>3570.36</v>
      </c>
      <c r="O3109" s="7">
        <f t="shared" si="879"/>
        <v>34406.76</v>
      </c>
      <c r="P3109" s="7">
        <v>25</v>
      </c>
      <c r="Q3109" s="7">
        <v>10934.9</v>
      </c>
      <c r="R3109" s="7">
        <v>950.05</v>
      </c>
      <c r="S3109" s="7">
        <v>0</v>
      </c>
      <c r="T3109" s="7">
        <v>100</v>
      </c>
      <c r="U3109" s="7">
        <f t="shared" si="880"/>
        <v>22974.097291666669</v>
      </c>
      <c r="V3109" s="7">
        <f t="shared" si="881"/>
        <v>34984.047291666669</v>
      </c>
      <c r="W3109" s="7">
        <f t="shared" si="884"/>
        <v>12435.36</v>
      </c>
      <c r="X3109" s="7">
        <f t="shared" si="882"/>
        <v>21285</v>
      </c>
      <c r="Y3109" s="7">
        <f t="shared" si="883"/>
        <v>102580.59270833334</v>
      </c>
      <c r="Z3109" s="7" t="s">
        <v>225</v>
      </c>
      <c r="AA3109" s="7">
        <v>2021</v>
      </c>
      <c r="AB3109" s="7">
        <v>0</v>
      </c>
    </row>
    <row r="3110" spans="1:28" x14ac:dyDescent="0.25">
      <c r="A3110" s="7">
        <v>94</v>
      </c>
      <c r="B3110" s="7" t="s">
        <v>327</v>
      </c>
      <c r="C3110" s="7" t="s">
        <v>102</v>
      </c>
      <c r="D3110" s="7" t="s">
        <v>23</v>
      </c>
      <c r="E3110" s="7" t="s">
        <v>82</v>
      </c>
      <c r="F3110" s="7" t="s">
        <v>99</v>
      </c>
      <c r="G3110" s="7">
        <v>150000</v>
      </c>
      <c r="H3110" s="7">
        <f t="shared" si="878"/>
        <v>141135</v>
      </c>
      <c r="I3110" s="7">
        <v>4305</v>
      </c>
      <c r="J3110" s="7">
        <v>10650</v>
      </c>
      <c r="K3110" s="7">
        <v>686.4</v>
      </c>
      <c r="L3110" s="7">
        <v>4560</v>
      </c>
      <c r="M3110" s="7">
        <v>10635</v>
      </c>
      <c r="N3110" s="7">
        <v>0</v>
      </c>
      <c r="O3110" s="7">
        <f t="shared" si="879"/>
        <v>30836.400000000001</v>
      </c>
      <c r="P3110" s="7">
        <v>25</v>
      </c>
      <c r="Q3110" s="7">
        <v>0</v>
      </c>
      <c r="R3110" s="7">
        <v>0</v>
      </c>
      <c r="S3110" s="7">
        <v>2125</v>
      </c>
      <c r="T3110" s="7">
        <v>0</v>
      </c>
      <c r="U3110" s="7">
        <f t="shared" si="880"/>
        <v>23866.687291666665</v>
      </c>
      <c r="V3110" s="7">
        <f t="shared" si="881"/>
        <v>26016.687291666665</v>
      </c>
      <c r="W3110" s="7">
        <f t="shared" si="884"/>
        <v>8865</v>
      </c>
      <c r="X3110" s="7">
        <f t="shared" si="882"/>
        <v>21285</v>
      </c>
      <c r="Y3110" s="7">
        <f t="shared" si="883"/>
        <v>115118.31270833334</v>
      </c>
      <c r="Z3110" s="7" t="s">
        <v>225</v>
      </c>
      <c r="AA3110" s="7">
        <v>2021</v>
      </c>
      <c r="AB3110" s="7">
        <v>0</v>
      </c>
    </row>
    <row r="3111" spans="1:28" x14ac:dyDescent="0.25">
      <c r="A3111" s="7">
        <v>95</v>
      </c>
      <c r="B3111" s="7" t="s">
        <v>328</v>
      </c>
      <c r="C3111" s="7" t="s">
        <v>103</v>
      </c>
      <c r="D3111" s="7" t="s">
        <v>6</v>
      </c>
      <c r="E3111" s="7" t="s">
        <v>83</v>
      </c>
      <c r="F3111" s="7" t="s">
        <v>84</v>
      </c>
      <c r="G3111" s="7">
        <v>33875</v>
      </c>
      <c r="H3111" s="7">
        <f t="shared" si="878"/>
        <v>31872.99</v>
      </c>
      <c r="I3111" s="7">
        <v>972.21</v>
      </c>
      <c r="J3111" s="7">
        <v>2405.13</v>
      </c>
      <c r="K3111" s="7">
        <v>372.63</v>
      </c>
      <c r="L3111" s="7">
        <v>1029.8</v>
      </c>
      <c r="M3111" s="7">
        <v>2401.7399999999998</v>
      </c>
      <c r="N3111" s="7">
        <v>0</v>
      </c>
      <c r="O3111" s="7">
        <f t="shared" si="879"/>
        <v>7181.51</v>
      </c>
      <c r="P3111" s="7">
        <v>25</v>
      </c>
      <c r="Q3111" s="7">
        <v>0</v>
      </c>
      <c r="R3111" s="7">
        <v>0</v>
      </c>
      <c r="S3111" s="7">
        <v>0</v>
      </c>
      <c r="T3111" s="7">
        <v>100</v>
      </c>
      <c r="U3111" s="7">
        <f t="shared" si="880"/>
        <v>0</v>
      </c>
      <c r="V3111" s="7">
        <f t="shared" si="881"/>
        <v>125</v>
      </c>
      <c r="W3111" s="7">
        <f t="shared" si="884"/>
        <v>2002.01</v>
      </c>
      <c r="X3111" s="7">
        <f t="shared" si="882"/>
        <v>4806.87</v>
      </c>
      <c r="Y3111" s="7">
        <f t="shared" si="883"/>
        <v>31747.989999999998</v>
      </c>
      <c r="Z3111" s="7" t="s">
        <v>225</v>
      </c>
      <c r="AA3111" s="7">
        <v>2021</v>
      </c>
      <c r="AB3111" s="7">
        <v>0</v>
      </c>
    </row>
    <row r="3112" spans="1:28" x14ac:dyDescent="0.25">
      <c r="A3112" s="7">
        <v>96</v>
      </c>
      <c r="B3112" s="7" t="s">
        <v>330</v>
      </c>
      <c r="C3112" s="7" t="s">
        <v>102</v>
      </c>
      <c r="D3112" s="7" t="s">
        <v>16</v>
      </c>
      <c r="E3112" s="7" t="s">
        <v>95</v>
      </c>
      <c r="F3112" s="7" t="s">
        <v>84</v>
      </c>
      <c r="G3112" s="7">
        <v>32000</v>
      </c>
      <c r="H3112" s="7">
        <f t="shared" si="878"/>
        <v>30108.799999999999</v>
      </c>
      <c r="I3112" s="7">
        <v>918.4</v>
      </c>
      <c r="J3112" s="7">
        <v>2272</v>
      </c>
      <c r="K3112" s="7">
        <v>352</v>
      </c>
      <c r="L3112" s="7">
        <v>972.8</v>
      </c>
      <c r="M3112" s="7">
        <v>2268.8000000000002</v>
      </c>
      <c r="N3112" s="7">
        <v>0</v>
      </c>
      <c r="O3112" s="7">
        <f t="shared" si="879"/>
        <v>6784</v>
      </c>
      <c r="P3112" s="7">
        <v>25</v>
      </c>
      <c r="Q3112" s="7">
        <v>0</v>
      </c>
      <c r="R3112" s="7">
        <v>0</v>
      </c>
      <c r="S3112" s="7">
        <v>336</v>
      </c>
      <c r="T3112" s="7">
        <v>100</v>
      </c>
      <c r="U3112" s="7">
        <f t="shared" si="880"/>
        <v>0</v>
      </c>
      <c r="V3112" s="7">
        <f t="shared" si="881"/>
        <v>461</v>
      </c>
      <c r="W3112" s="7">
        <f t="shared" si="884"/>
        <v>1891.1999999999998</v>
      </c>
      <c r="X3112" s="7">
        <f t="shared" si="882"/>
        <v>4540.8</v>
      </c>
      <c r="Y3112" s="7">
        <f t="shared" si="883"/>
        <v>29647.8</v>
      </c>
      <c r="Z3112" s="7" t="s">
        <v>225</v>
      </c>
      <c r="AA3112" s="7">
        <v>2021</v>
      </c>
      <c r="AB3112" s="7">
        <v>0</v>
      </c>
    </row>
    <row r="3113" spans="1:28" x14ac:dyDescent="0.25">
      <c r="A3113" s="7">
        <v>97</v>
      </c>
      <c r="B3113" s="7" t="s">
        <v>331</v>
      </c>
      <c r="C3113" s="7" t="s">
        <v>103</v>
      </c>
      <c r="D3113" s="7" t="s">
        <v>10</v>
      </c>
      <c r="E3113" s="7" t="s">
        <v>54</v>
      </c>
      <c r="F3113" s="7" t="s">
        <v>100</v>
      </c>
      <c r="G3113" s="7">
        <v>25000</v>
      </c>
      <c r="H3113" s="7">
        <f t="shared" si="878"/>
        <v>23522.5</v>
      </c>
      <c r="I3113" s="7">
        <v>717.5</v>
      </c>
      <c r="J3113" s="7">
        <v>1775</v>
      </c>
      <c r="K3113" s="7">
        <v>275</v>
      </c>
      <c r="L3113" s="7">
        <v>760</v>
      </c>
      <c r="M3113" s="7">
        <v>1772.5</v>
      </c>
      <c r="N3113" s="7">
        <v>0</v>
      </c>
      <c r="O3113" s="7">
        <f t="shared" si="879"/>
        <v>5300</v>
      </c>
      <c r="P3113" s="7">
        <v>25</v>
      </c>
      <c r="Q3113" s="7">
        <v>0</v>
      </c>
      <c r="R3113" s="7">
        <v>0</v>
      </c>
      <c r="S3113" s="7">
        <v>0</v>
      </c>
      <c r="T3113" s="7">
        <v>100</v>
      </c>
      <c r="U3113" s="7">
        <f t="shared" si="880"/>
        <v>0</v>
      </c>
      <c r="V3113" s="7">
        <f t="shared" si="881"/>
        <v>125</v>
      </c>
      <c r="W3113" s="7">
        <f t="shared" si="884"/>
        <v>1477.5</v>
      </c>
      <c r="X3113" s="7">
        <f t="shared" si="882"/>
        <v>3547.5</v>
      </c>
      <c r="Y3113" s="7">
        <f t="shared" si="883"/>
        <v>23397.5</v>
      </c>
      <c r="Z3113" s="7" t="s">
        <v>225</v>
      </c>
      <c r="AA3113" s="7">
        <v>2021</v>
      </c>
      <c r="AB3113" s="7">
        <v>0</v>
      </c>
    </row>
    <row r="3114" spans="1:28" x14ac:dyDescent="0.25">
      <c r="A3114" s="7">
        <v>98</v>
      </c>
      <c r="B3114" s="7" t="s">
        <v>332</v>
      </c>
      <c r="C3114" s="7" t="s">
        <v>102</v>
      </c>
      <c r="D3114" s="8" t="s">
        <v>14</v>
      </c>
      <c r="E3114" s="7" t="s">
        <v>333</v>
      </c>
      <c r="F3114" s="7" t="s">
        <v>84</v>
      </c>
      <c r="G3114" s="7">
        <v>150000</v>
      </c>
      <c r="H3114" s="7">
        <f t="shared" si="878"/>
        <v>139944.88</v>
      </c>
      <c r="I3114" s="7">
        <v>4305</v>
      </c>
      <c r="J3114" s="7">
        <v>10650</v>
      </c>
      <c r="K3114" s="7">
        <v>686.4</v>
      </c>
      <c r="L3114" s="7">
        <v>4560</v>
      </c>
      <c r="M3114" s="7">
        <v>10635</v>
      </c>
      <c r="N3114" s="7">
        <v>1190.1199999999999</v>
      </c>
      <c r="O3114" s="7">
        <f t="shared" si="879"/>
        <v>32026.52</v>
      </c>
      <c r="P3114" s="7">
        <v>25</v>
      </c>
      <c r="Q3114" s="7">
        <v>2000</v>
      </c>
      <c r="R3114" s="7">
        <v>0</v>
      </c>
      <c r="S3114" s="7">
        <v>3660</v>
      </c>
      <c r="T3114" s="7">
        <v>100</v>
      </c>
      <c r="U3114" s="7">
        <f t="shared" si="880"/>
        <v>23569.157291666666</v>
      </c>
      <c r="V3114" s="7">
        <f t="shared" si="881"/>
        <v>29354.157291666666</v>
      </c>
      <c r="W3114" s="7">
        <f t="shared" si="884"/>
        <v>10055.119999999999</v>
      </c>
      <c r="X3114" s="7">
        <f t="shared" si="882"/>
        <v>21285</v>
      </c>
      <c r="Y3114" s="7">
        <f t="shared" si="883"/>
        <v>110590.72270833334</v>
      </c>
      <c r="Z3114" s="7" t="s">
        <v>225</v>
      </c>
      <c r="AA3114" s="7">
        <v>2021</v>
      </c>
      <c r="AB3114" s="7">
        <v>0</v>
      </c>
    </row>
    <row r="3115" spans="1:28" x14ac:dyDescent="0.25">
      <c r="A3115" s="7">
        <v>99</v>
      </c>
      <c r="B3115" s="7" t="s">
        <v>334</v>
      </c>
      <c r="C3115" s="7" t="s">
        <v>102</v>
      </c>
      <c r="D3115" s="7" t="s">
        <v>6</v>
      </c>
      <c r="E3115" s="7" t="s">
        <v>335</v>
      </c>
      <c r="F3115" s="7" t="s">
        <v>84</v>
      </c>
      <c r="G3115" s="7">
        <v>70000</v>
      </c>
      <c r="H3115" s="7">
        <f t="shared" si="878"/>
        <v>63482.76</v>
      </c>
      <c r="I3115" s="7">
        <v>2009</v>
      </c>
      <c r="J3115" s="7">
        <v>4970</v>
      </c>
      <c r="K3115" s="7">
        <v>686.4</v>
      </c>
      <c r="L3115" s="7">
        <v>2128</v>
      </c>
      <c r="M3115" s="7">
        <v>4963</v>
      </c>
      <c r="N3115" s="7">
        <v>2380.2399999999998</v>
      </c>
      <c r="O3115" s="7">
        <f t="shared" si="879"/>
        <v>17136.64</v>
      </c>
      <c r="P3115" s="7">
        <v>25</v>
      </c>
      <c r="Q3115" s="7">
        <v>0</v>
      </c>
      <c r="R3115" s="7">
        <v>250.01</v>
      </c>
      <c r="S3115" s="7">
        <v>4250</v>
      </c>
      <c r="T3115" s="7">
        <v>100</v>
      </c>
      <c r="U3115" s="7">
        <f t="shared" si="880"/>
        <v>4892.4018333333333</v>
      </c>
      <c r="V3115" s="7">
        <f t="shared" si="881"/>
        <v>9517.4118333333336</v>
      </c>
      <c r="W3115" s="7">
        <f t="shared" si="884"/>
        <v>6517.24</v>
      </c>
      <c r="X3115" s="7">
        <f t="shared" si="882"/>
        <v>9933</v>
      </c>
      <c r="Y3115" s="7">
        <f t="shared" si="883"/>
        <v>53965.348166666663</v>
      </c>
      <c r="Z3115" s="7" t="s">
        <v>225</v>
      </c>
      <c r="AA3115" s="7">
        <v>2021</v>
      </c>
      <c r="AB3115" s="7">
        <v>0</v>
      </c>
    </row>
    <row r="3116" spans="1:28" x14ac:dyDescent="0.25">
      <c r="A3116" s="7" t="s">
        <v>494</v>
      </c>
      <c r="B3116" s="7" t="s">
        <v>495</v>
      </c>
      <c r="C3116" s="7" t="s">
        <v>496</v>
      </c>
      <c r="D3116" s="7" t="s">
        <v>497</v>
      </c>
      <c r="E3116" s="7" t="s">
        <v>498</v>
      </c>
      <c r="F3116" s="7" t="s">
        <v>499</v>
      </c>
      <c r="G3116" s="7" t="s">
        <v>500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0</v>
      </c>
      <c r="Z3116" s="7" t="s">
        <v>226</v>
      </c>
      <c r="AA3116" s="7">
        <v>2021</v>
      </c>
      <c r="AB3116" s="7">
        <v>0</v>
      </c>
    </row>
    <row r="3117" spans="1:28" x14ac:dyDescent="0.25">
      <c r="A3117" s="7">
        <v>1</v>
      </c>
      <c r="B3117" s="8" t="s">
        <v>444</v>
      </c>
      <c r="C3117" s="8" t="s">
        <v>501</v>
      </c>
      <c r="D3117" s="8" t="s">
        <v>7</v>
      </c>
      <c r="E3117" s="7" t="s">
        <v>27</v>
      </c>
      <c r="F3117" s="7" t="s">
        <v>84</v>
      </c>
      <c r="G3117" s="7">
        <v>400000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0</v>
      </c>
      <c r="Z3117" s="7" t="s">
        <v>226</v>
      </c>
      <c r="AA3117" s="7">
        <v>2021</v>
      </c>
      <c r="AB3117" s="7">
        <v>0</v>
      </c>
    </row>
    <row r="3118" spans="1:28" x14ac:dyDescent="0.25">
      <c r="A3118" s="7">
        <v>2</v>
      </c>
      <c r="B3118" s="7" t="s">
        <v>426</v>
      </c>
      <c r="C3118" s="7" t="s">
        <v>502</v>
      </c>
      <c r="D3118" s="7" t="s">
        <v>10</v>
      </c>
      <c r="E3118" s="7" t="s">
        <v>53</v>
      </c>
      <c r="F3118" s="7" t="s">
        <v>84</v>
      </c>
      <c r="G3118" s="7">
        <v>300000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0</v>
      </c>
      <c r="Z3118" s="7" t="s">
        <v>226</v>
      </c>
      <c r="AA3118" s="7">
        <v>2021</v>
      </c>
      <c r="AB3118" s="7">
        <v>0</v>
      </c>
    </row>
    <row r="3119" spans="1:28" x14ac:dyDescent="0.25">
      <c r="A3119" s="7">
        <v>3</v>
      </c>
      <c r="B3119" s="7" t="s">
        <v>443</v>
      </c>
      <c r="C3119" s="7" t="s">
        <v>503</v>
      </c>
      <c r="D3119" s="7" t="s">
        <v>19</v>
      </c>
      <c r="E3119" s="7" t="s">
        <v>71</v>
      </c>
      <c r="F3119" s="7" t="s">
        <v>84</v>
      </c>
      <c r="G3119" s="7">
        <v>300000</v>
      </c>
      <c r="H3119" s="7">
        <v>0</v>
      </c>
      <c r="I3119" s="7">
        <v>0</v>
      </c>
      <c r="J3119" s="7">
        <v>0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0</v>
      </c>
      <c r="Y3119" s="7">
        <v>0</v>
      </c>
      <c r="Z3119" s="7" t="s">
        <v>226</v>
      </c>
      <c r="AA3119" s="7">
        <v>2021</v>
      </c>
      <c r="AB3119" s="7">
        <v>0</v>
      </c>
    </row>
    <row r="3120" spans="1:28" x14ac:dyDescent="0.25">
      <c r="A3120" s="7">
        <v>4</v>
      </c>
      <c r="B3120" s="8" t="s">
        <v>422</v>
      </c>
      <c r="C3120" s="8" t="s">
        <v>504</v>
      </c>
      <c r="D3120" s="7" t="s">
        <v>11</v>
      </c>
      <c r="E3120" s="7" t="s">
        <v>34</v>
      </c>
      <c r="F3120" s="7" t="s">
        <v>84</v>
      </c>
      <c r="G3120" s="7">
        <v>300000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0</v>
      </c>
      <c r="Z3120" s="7" t="s">
        <v>226</v>
      </c>
      <c r="AA3120" s="7">
        <v>2021</v>
      </c>
      <c r="AB3120" s="7">
        <v>0</v>
      </c>
    </row>
    <row r="3121" spans="1:28" x14ac:dyDescent="0.25">
      <c r="A3121" s="7">
        <v>5</v>
      </c>
      <c r="B3121" s="7" t="s">
        <v>480</v>
      </c>
      <c r="C3121" s="7" t="s">
        <v>505</v>
      </c>
      <c r="D3121" s="7" t="s">
        <v>506</v>
      </c>
      <c r="E3121" s="7" t="s">
        <v>56</v>
      </c>
      <c r="F3121" s="7" t="s">
        <v>84</v>
      </c>
      <c r="G3121" s="7">
        <v>250000</v>
      </c>
      <c r="H3121" s="7">
        <v>0</v>
      </c>
      <c r="I3121" s="7">
        <v>0</v>
      </c>
      <c r="J3121" s="7">
        <v>0</v>
      </c>
      <c r="K3121" s="7">
        <v>0</v>
      </c>
      <c r="L3121" s="7" t="s">
        <v>105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0</v>
      </c>
      <c r="Z3121" s="7" t="s">
        <v>226</v>
      </c>
      <c r="AA3121" s="7">
        <v>2021</v>
      </c>
      <c r="AB3121" s="7">
        <v>0</v>
      </c>
    </row>
    <row r="3122" spans="1:28" x14ac:dyDescent="0.25">
      <c r="A3122" s="7">
        <v>6</v>
      </c>
      <c r="B3122" s="7" t="s">
        <v>479</v>
      </c>
      <c r="C3122" s="7" t="s">
        <v>507</v>
      </c>
      <c r="D3122" s="7" t="s">
        <v>318</v>
      </c>
      <c r="E3122" s="7" t="s">
        <v>77</v>
      </c>
      <c r="F3122" s="7" t="s">
        <v>84</v>
      </c>
      <c r="G3122" s="7">
        <v>250000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0</v>
      </c>
      <c r="Y3122" s="7">
        <v>0</v>
      </c>
      <c r="Z3122" s="7" t="s">
        <v>226</v>
      </c>
      <c r="AA3122" s="7">
        <v>2021</v>
      </c>
      <c r="AB3122" s="7">
        <v>0</v>
      </c>
    </row>
    <row r="3123" spans="1:28" x14ac:dyDescent="0.25">
      <c r="A3123" s="7">
        <v>7</v>
      </c>
      <c r="B3123" s="7" t="s">
        <v>483</v>
      </c>
      <c r="C3123" s="7" t="s">
        <v>508</v>
      </c>
      <c r="D3123" s="7" t="s">
        <v>23</v>
      </c>
      <c r="E3123" s="7" t="s">
        <v>82</v>
      </c>
      <c r="F3123" s="7" t="s">
        <v>84</v>
      </c>
      <c r="G3123" s="7">
        <v>150000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0</v>
      </c>
      <c r="Z3123" s="7" t="s">
        <v>226</v>
      </c>
      <c r="AA3123" s="7">
        <v>2021</v>
      </c>
      <c r="AB3123" s="7">
        <v>0</v>
      </c>
    </row>
    <row r="3124" spans="1:28" x14ac:dyDescent="0.25">
      <c r="A3124" s="7">
        <v>8</v>
      </c>
      <c r="B3124" s="7" t="s">
        <v>486</v>
      </c>
      <c r="C3124" s="7" t="s">
        <v>509</v>
      </c>
      <c r="D3124" s="7" t="s">
        <v>17</v>
      </c>
      <c r="E3124" s="7" t="s">
        <v>273</v>
      </c>
      <c r="F3124" s="7" t="s">
        <v>84</v>
      </c>
      <c r="G3124" s="7">
        <v>150000</v>
      </c>
      <c r="H3124" s="7">
        <v>0</v>
      </c>
      <c r="I3124" s="7">
        <v>0</v>
      </c>
      <c r="J3124" s="7">
        <v>0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0</v>
      </c>
      <c r="Y3124" s="7">
        <v>0</v>
      </c>
      <c r="Z3124" s="7" t="s">
        <v>226</v>
      </c>
      <c r="AA3124" s="7">
        <v>2021</v>
      </c>
      <c r="AB3124" s="7">
        <v>0</v>
      </c>
    </row>
    <row r="3125" spans="1:28" x14ac:dyDescent="0.25">
      <c r="A3125" s="7">
        <v>9</v>
      </c>
      <c r="B3125" s="7" t="s">
        <v>477</v>
      </c>
      <c r="C3125" s="7" t="s">
        <v>510</v>
      </c>
      <c r="D3125" s="7" t="s">
        <v>7</v>
      </c>
      <c r="E3125" s="7" t="s">
        <v>49</v>
      </c>
      <c r="F3125" s="7" t="s">
        <v>84</v>
      </c>
      <c r="G3125" s="7">
        <v>150000</v>
      </c>
      <c r="H3125" s="7">
        <v>0</v>
      </c>
      <c r="I3125" s="7">
        <v>0</v>
      </c>
      <c r="J3125" s="7">
        <v>0</v>
      </c>
      <c r="K3125" s="7">
        <v>0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0</v>
      </c>
      <c r="Z3125" s="7" t="s">
        <v>226</v>
      </c>
      <c r="AA3125" s="7">
        <v>2021</v>
      </c>
      <c r="AB3125" s="7">
        <v>0</v>
      </c>
    </row>
    <row r="3126" spans="1:28" x14ac:dyDescent="0.25">
      <c r="A3126" s="7">
        <v>10</v>
      </c>
      <c r="B3126" s="7" t="s">
        <v>476</v>
      </c>
      <c r="C3126" s="7" t="s">
        <v>511</v>
      </c>
      <c r="D3126" s="7" t="s">
        <v>7</v>
      </c>
      <c r="E3126" s="7" t="s">
        <v>30</v>
      </c>
      <c r="F3126" s="7" t="s">
        <v>84</v>
      </c>
      <c r="G3126" s="7">
        <v>150000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0</v>
      </c>
      <c r="Z3126" s="7" t="s">
        <v>226</v>
      </c>
      <c r="AA3126" s="7">
        <v>2021</v>
      </c>
      <c r="AB3126" s="7">
        <v>0</v>
      </c>
    </row>
    <row r="3127" spans="1:28" x14ac:dyDescent="0.25">
      <c r="A3127" s="7">
        <v>11</v>
      </c>
      <c r="B3127" s="8" t="s">
        <v>417</v>
      </c>
      <c r="C3127" s="8" t="s">
        <v>512</v>
      </c>
      <c r="D3127" s="7" t="s">
        <v>506</v>
      </c>
      <c r="E3127" s="7" t="s">
        <v>81</v>
      </c>
      <c r="F3127" s="7" t="s">
        <v>84</v>
      </c>
      <c r="G3127" s="7">
        <v>150000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0</v>
      </c>
      <c r="Y3127" s="7">
        <v>0</v>
      </c>
      <c r="Z3127" s="7" t="s">
        <v>226</v>
      </c>
      <c r="AA3127" s="7">
        <v>2021</v>
      </c>
      <c r="AB3127" s="7">
        <v>0</v>
      </c>
    </row>
    <row r="3128" spans="1:28" x14ac:dyDescent="0.25">
      <c r="A3128" s="7">
        <v>12</v>
      </c>
      <c r="B3128" s="8" t="s">
        <v>420</v>
      </c>
      <c r="C3128" s="8" t="s">
        <v>513</v>
      </c>
      <c r="D3128" s="8" t="s">
        <v>14</v>
      </c>
      <c r="E3128" s="7" t="s">
        <v>333</v>
      </c>
      <c r="F3128" s="7" t="s">
        <v>84</v>
      </c>
      <c r="G3128" s="7">
        <v>150000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7">
        <v>0</v>
      </c>
      <c r="Z3128" s="7" t="s">
        <v>226</v>
      </c>
      <c r="AA3128" s="7">
        <v>2021</v>
      </c>
      <c r="AB3128" s="7">
        <v>0</v>
      </c>
    </row>
    <row r="3129" spans="1:28" x14ac:dyDescent="0.25">
      <c r="A3129" s="7">
        <v>13</v>
      </c>
      <c r="B3129" s="8" t="s">
        <v>465</v>
      </c>
      <c r="C3129" s="8" t="s">
        <v>514</v>
      </c>
      <c r="D3129" s="7" t="s">
        <v>506</v>
      </c>
      <c r="E3129" s="7" t="s">
        <v>80</v>
      </c>
      <c r="F3129" s="7" t="s">
        <v>84</v>
      </c>
      <c r="G3129" s="7">
        <v>150000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0</v>
      </c>
      <c r="Z3129" s="7" t="s">
        <v>226</v>
      </c>
      <c r="AA3129" s="7">
        <v>2021</v>
      </c>
      <c r="AB3129" s="7">
        <v>0</v>
      </c>
    </row>
    <row r="3130" spans="1:28" x14ac:dyDescent="0.25">
      <c r="A3130" s="7">
        <v>14</v>
      </c>
      <c r="B3130" s="8" t="s">
        <v>421</v>
      </c>
      <c r="C3130" s="8" t="s">
        <v>515</v>
      </c>
      <c r="D3130" s="8" t="s">
        <v>4</v>
      </c>
      <c r="E3130" s="7" t="s">
        <v>516</v>
      </c>
      <c r="F3130" s="7" t="s">
        <v>84</v>
      </c>
      <c r="G3130" s="7">
        <v>150000</v>
      </c>
      <c r="H3130" s="7">
        <v>0</v>
      </c>
      <c r="I3130" s="7">
        <v>0</v>
      </c>
      <c r="J3130" s="7">
        <v>0</v>
      </c>
      <c r="K3130" s="7">
        <v>0</v>
      </c>
      <c r="L3130" s="7">
        <v>0</v>
      </c>
      <c r="M3130" s="7">
        <v>0</v>
      </c>
      <c r="N3130" s="7">
        <v>0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7">
        <v>0</v>
      </c>
      <c r="Z3130" s="7" t="s">
        <v>226</v>
      </c>
      <c r="AA3130" s="7">
        <v>2021</v>
      </c>
      <c r="AB3130" s="7">
        <v>0</v>
      </c>
    </row>
    <row r="3131" spans="1:28" x14ac:dyDescent="0.25">
      <c r="A3131" s="7">
        <v>15</v>
      </c>
      <c r="B3131" s="7" t="s">
        <v>438</v>
      </c>
      <c r="C3131" s="8" t="s">
        <v>517</v>
      </c>
      <c r="D3131" s="7" t="s">
        <v>9</v>
      </c>
      <c r="E3131" s="7" t="s">
        <v>31</v>
      </c>
      <c r="F3131" s="7" t="s">
        <v>84</v>
      </c>
      <c r="G3131" s="7">
        <v>145000</v>
      </c>
      <c r="H3131" s="7">
        <v>0</v>
      </c>
      <c r="I3131" s="7">
        <v>0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0</v>
      </c>
      <c r="Y3131" s="7">
        <v>0</v>
      </c>
      <c r="Z3131" s="7" t="s">
        <v>226</v>
      </c>
      <c r="AA3131" s="7">
        <v>2021</v>
      </c>
      <c r="AB3131" s="7">
        <v>0</v>
      </c>
    </row>
    <row r="3132" spans="1:28" x14ac:dyDescent="0.25">
      <c r="A3132" s="7">
        <v>16</v>
      </c>
      <c r="B3132" s="7" t="s">
        <v>419</v>
      </c>
      <c r="C3132" s="7" t="s">
        <v>518</v>
      </c>
      <c r="D3132" s="7" t="s">
        <v>7</v>
      </c>
      <c r="E3132" s="7" t="s">
        <v>47</v>
      </c>
      <c r="F3132" s="7" t="s">
        <v>84</v>
      </c>
      <c r="G3132" s="7">
        <v>145000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0</v>
      </c>
      <c r="Z3132" s="7" t="s">
        <v>226</v>
      </c>
      <c r="AA3132" s="7">
        <v>2021</v>
      </c>
      <c r="AB3132" s="7">
        <v>0</v>
      </c>
    </row>
    <row r="3133" spans="1:28" x14ac:dyDescent="0.25">
      <c r="A3133" s="7">
        <v>17</v>
      </c>
      <c r="B3133" s="7" t="s">
        <v>482</v>
      </c>
      <c r="C3133" s="7" t="s">
        <v>519</v>
      </c>
      <c r="D3133" s="7" t="s">
        <v>8</v>
      </c>
      <c r="E3133" s="7" t="s">
        <v>63</v>
      </c>
      <c r="F3133" s="7" t="s">
        <v>84</v>
      </c>
      <c r="G3133" s="7">
        <v>130000</v>
      </c>
      <c r="H3133" s="7">
        <v>0</v>
      </c>
      <c r="I3133" s="7">
        <v>0</v>
      </c>
      <c r="J3133" s="7">
        <v>0</v>
      </c>
      <c r="K3133" s="7">
        <v>0</v>
      </c>
      <c r="L3133" s="7">
        <v>0</v>
      </c>
      <c r="M3133" s="7">
        <v>0</v>
      </c>
      <c r="N3133" s="7">
        <v>0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7">
        <v>0</v>
      </c>
      <c r="Z3133" s="7" t="s">
        <v>226</v>
      </c>
      <c r="AA3133" s="7">
        <v>2021</v>
      </c>
      <c r="AB3133" s="7">
        <v>0</v>
      </c>
    </row>
    <row r="3134" spans="1:28" x14ac:dyDescent="0.25">
      <c r="A3134" s="7">
        <v>18</v>
      </c>
      <c r="B3134" s="7" t="s">
        <v>473</v>
      </c>
      <c r="C3134" s="7" t="s">
        <v>520</v>
      </c>
      <c r="D3134" s="7" t="s">
        <v>8</v>
      </c>
      <c r="E3134" s="7" t="s">
        <v>29</v>
      </c>
      <c r="F3134" s="7" t="s">
        <v>84</v>
      </c>
      <c r="G3134" s="7">
        <v>130000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 t="s">
        <v>226</v>
      </c>
      <c r="AA3134" s="7">
        <v>2021</v>
      </c>
      <c r="AB3134" s="7">
        <v>0</v>
      </c>
    </row>
    <row r="3135" spans="1:28" x14ac:dyDescent="0.25">
      <c r="A3135" s="7">
        <v>19</v>
      </c>
      <c r="B3135" s="8" t="s">
        <v>411</v>
      </c>
      <c r="C3135" s="8" t="s">
        <v>521</v>
      </c>
      <c r="D3135" s="8" t="s">
        <v>13</v>
      </c>
      <c r="E3135" s="7" t="s">
        <v>522</v>
      </c>
      <c r="F3135" s="7" t="s">
        <v>84</v>
      </c>
      <c r="G3135" s="7">
        <v>125000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0</v>
      </c>
      <c r="Z3135" s="7" t="s">
        <v>226</v>
      </c>
      <c r="AA3135" s="7">
        <v>2021</v>
      </c>
      <c r="AB3135" s="7">
        <v>0</v>
      </c>
    </row>
    <row r="3136" spans="1:28" x14ac:dyDescent="0.25">
      <c r="A3136" s="7">
        <v>20</v>
      </c>
      <c r="B3136" s="8" t="s">
        <v>414</v>
      </c>
      <c r="C3136" s="8" t="s">
        <v>523</v>
      </c>
      <c r="D3136" s="7" t="s">
        <v>506</v>
      </c>
      <c r="E3136" s="7" t="s">
        <v>48</v>
      </c>
      <c r="F3136" s="7" t="s">
        <v>84</v>
      </c>
      <c r="G3136" s="7">
        <v>120000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0</v>
      </c>
      <c r="Z3136" s="7" t="s">
        <v>226</v>
      </c>
      <c r="AA3136" s="7">
        <v>2021</v>
      </c>
      <c r="AB3136" s="7">
        <v>0</v>
      </c>
    </row>
    <row r="3137" spans="1:28" x14ac:dyDescent="0.25">
      <c r="A3137" s="7">
        <v>21</v>
      </c>
      <c r="B3137" s="8" t="s">
        <v>493</v>
      </c>
      <c r="C3137" s="8" t="s">
        <v>524</v>
      </c>
      <c r="D3137" s="7" t="s">
        <v>20</v>
      </c>
      <c r="E3137" s="7" t="s">
        <v>62</v>
      </c>
      <c r="F3137" s="7" t="s">
        <v>84</v>
      </c>
      <c r="G3137" s="7">
        <v>110000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0</v>
      </c>
      <c r="Z3137" s="7" t="s">
        <v>226</v>
      </c>
      <c r="AA3137" s="7">
        <v>2021</v>
      </c>
      <c r="AB3137" s="7">
        <v>0</v>
      </c>
    </row>
    <row r="3138" spans="1:28" x14ac:dyDescent="0.25">
      <c r="A3138" s="7">
        <v>22</v>
      </c>
      <c r="B3138" s="8" t="s">
        <v>415</v>
      </c>
      <c r="C3138" s="8" t="s">
        <v>525</v>
      </c>
      <c r="D3138" s="8" t="s">
        <v>10</v>
      </c>
      <c r="E3138" s="7" t="s">
        <v>69</v>
      </c>
      <c r="F3138" s="7" t="s">
        <v>84</v>
      </c>
      <c r="G3138" s="7">
        <v>95000</v>
      </c>
      <c r="H3138" s="7">
        <v>0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0</v>
      </c>
      <c r="Z3138" s="7" t="s">
        <v>226</v>
      </c>
      <c r="AA3138" s="7">
        <v>2021</v>
      </c>
      <c r="AB3138" s="7">
        <v>0</v>
      </c>
    </row>
    <row r="3139" spans="1:28" x14ac:dyDescent="0.25">
      <c r="A3139" s="7">
        <v>23</v>
      </c>
      <c r="B3139" s="8" t="s">
        <v>402</v>
      </c>
      <c r="C3139" s="8" t="s">
        <v>526</v>
      </c>
      <c r="D3139" s="8" t="s">
        <v>4</v>
      </c>
      <c r="E3139" s="7" t="s">
        <v>306</v>
      </c>
      <c r="F3139" s="7" t="s">
        <v>84</v>
      </c>
      <c r="G3139" s="7">
        <v>93000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0</v>
      </c>
      <c r="Y3139" s="7">
        <v>0</v>
      </c>
      <c r="Z3139" s="7" t="s">
        <v>226</v>
      </c>
      <c r="AA3139" s="7">
        <v>2021</v>
      </c>
      <c r="AB3139" s="7">
        <v>0</v>
      </c>
    </row>
    <row r="3140" spans="1:28" x14ac:dyDescent="0.25">
      <c r="A3140" s="7">
        <v>24</v>
      </c>
      <c r="B3140" s="8" t="s">
        <v>412</v>
      </c>
      <c r="C3140" s="8" t="s">
        <v>527</v>
      </c>
      <c r="D3140" s="7" t="s">
        <v>17</v>
      </c>
      <c r="E3140" s="7" t="s">
        <v>67</v>
      </c>
      <c r="F3140" s="7" t="s">
        <v>84</v>
      </c>
      <c r="G3140" s="7">
        <v>95000</v>
      </c>
      <c r="H3140" s="7">
        <v>0</v>
      </c>
      <c r="I3140" s="7">
        <v>0</v>
      </c>
      <c r="J3140" s="7">
        <v>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0</v>
      </c>
      <c r="W3140" s="7">
        <v>0</v>
      </c>
      <c r="X3140" s="7">
        <v>0</v>
      </c>
      <c r="Y3140" s="7">
        <v>0</v>
      </c>
      <c r="Z3140" s="7" t="s">
        <v>226</v>
      </c>
      <c r="AA3140" s="7">
        <v>2021</v>
      </c>
      <c r="AB3140" s="7">
        <v>0</v>
      </c>
    </row>
    <row r="3141" spans="1:28" x14ac:dyDescent="0.25">
      <c r="A3141" s="7">
        <v>25</v>
      </c>
      <c r="B3141" s="8" t="s">
        <v>342</v>
      </c>
      <c r="C3141" s="8" t="s">
        <v>528</v>
      </c>
      <c r="D3141" s="7" t="s">
        <v>16</v>
      </c>
      <c r="E3141" s="7" t="s">
        <v>31</v>
      </c>
      <c r="F3141" s="7" t="s">
        <v>84</v>
      </c>
      <c r="G3141" s="7">
        <v>90000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0</v>
      </c>
      <c r="Z3141" s="7" t="s">
        <v>226</v>
      </c>
      <c r="AA3141" s="7">
        <v>2021</v>
      </c>
      <c r="AB3141" s="7">
        <v>0</v>
      </c>
    </row>
    <row r="3142" spans="1:28" x14ac:dyDescent="0.25">
      <c r="A3142" s="7">
        <v>26</v>
      </c>
      <c r="B3142" s="7" t="s">
        <v>389</v>
      </c>
      <c r="C3142" s="7" t="s">
        <v>529</v>
      </c>
      <c r="D3142" s="8" t="s">
        <v>18</v>
      </c>
      <c r="E3142" s="7" t="s">
        <v>55</v>
      </c>
      <c r="F3142" s="7" t="s">
        <v>84</v>
      </c>
      <c r="G3142" s="7">
        <v>83000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0</v>
      </c>
      <c r="Z3142" s="7" t="s">
        <v>226</v>
      </c>
      <c r="AA3142" s="7">
        <v>2021</v>
      </c>
      <c r="AB3142" s="7">
        <v>0</v>
      </c>
    </row>
    <row r="3143" spans="1:28" x14ac:dyDescent="0.25">
      <c r="A3143" s="7">
        <v>27</v>
      </c>
      <c r="B3143" s="7" t="s">
        <v>449</v>
      </c>
      <c r="C3143" s="7" t="s">
        <v>530</v>
      </c>
      <c r="D3143" s="8" t="s">
        <v>7</v>
      </c>
      <c r="E3143" s="7" t="s">
        <v>30</v>
      </c>
      <c r="F3143" s="7" t="s">
        <v>84</v>
      </c>
      <c r="G3143" s="7">
        <v>80000</v>
      </c>
      <c r="H3143" s="7">
        <v>0</v>
      </c>
      <c r="I3143" s="7">
        <v>0</v>
      </c>
      <c r="J3143" s="7">
        <v>0</v>
      </c>
      <c r="K3143" s="7">
        <v>0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7">
        <v>0</v>
      </c>
      <c r="Z3143" s="7" t="s">
        <v>226</v>
      </c>
      <c r="AA3143" s="7">
        <v>2021</v>
      </c>
      <c r="AB3143" s="7">
        <v>0</v>
      </c>
    </row>
    <row r="3144" spans="1:28" x14ac:dyDescent="0.25">
      <c r="A3144" s="7">
        <v>28</v>
      </c>
      <c r="B3144" s="8" t="s">
        <v>390</v>
      </c>
      <c r="C3144" s="8" t="s">
        <v>531</v>
      </c>
      <c r="D3144" s="8" t="s">
        <v>5</v>
      </c>
      <c r="E3144" s="7" t="s">
        <v>25</v>
      </c>
      <c r="F3144" s="7" t="s">
        <v>84</v>
      </c>
      <c r="G3144" s="7">
        <v>80000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  <c r="X3144" s="7">
        <v>0</v>
      </c>
      <c r="Y3144" s="7">
        <v>0</v>
      </c>
      <c r="Z3144" s="7" t="s">
        <v>226</v>
      </c>
      <c r="AA3144" s="7">
        <v>2021</v>
      </c>
      <c r="AB3144" s="7">
        <v>0</v>
      </c>
    </row>
    <row r="3145" spans="1:28" x14ac:dyDescent="0.25">
      <c r="A3145" s="7">
        <v>29</v>
      </c>
      <c r="B3145" s="8" t="s">
        <v>407</v>
      </c>
      <c r="C3145" s="8" t="s">
        <v>532</v>
      </c>
      <c r="D3145" s="8" t="s">
        <v>12</v>
      </c>
      <c r="E3145" s="7" t="s">
        <v>35</v>
      </c>
      <c r="F3145" s="7" t="s">
        <v>84</v>
      </c>
      <c r="G3145" s="7">
        <v>85000</v>
      </c>
      <c r="H3145" s="7">
        <v>0</v>
      </c>
      <c r="I3145" s="7">
        <v>0</v>
      </c>
      <c r="J3145" s="7">
        <v>0</v>
      </c>
      <c r="K3145" s="7">
        <v>0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0</v>
      </c>
      <c r="V3145" s="7">
        <v>0</v>
      </c>
      <c r="W3145" s="7">
        <v>0</v>
      </c>
      <c r="X3145" s="7">
        <v>0</v>
      </c>
      <c r="Y3145" s="7">
        <v>0</v>
      </c>
      <c r="Z3145" s="7" t="s">
        <v>226</v>
      </c>
      <c r="AA3145" s="7">
        <v>2021</v>
      </c>
      <c r="AB3145" s="7">
        <v>0</v>
      </c>
    </row>
    <row r="3146" spans="1:28" x14ac:dyDescent="0.25">
      <c r="A3146" s="7">
        <v>30</v>
      </c>
      <c r="B3146" s="7" t="s">
        <v>406</v>
      </c>
      <c r="C3146" s="7" t="s">
        <v>533</v>
      </c>
      <c r="D3146" s="7" t="s">
        <v>6</v>
      </c>
      <c r="E3146" s="7" t="s">
        <v>335</v>
      </c>
      <c r="F3146" s="7" t="s">
        <v>84</v>
      </c>
      <c r="G3146" s="7">
        <v>70000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0</v>
      </c>
      <c r="Z3146" s="7" t="s">
        <v>226</v>
      </c>
      <c r="AA3146" s="7">
        <v>2021</v>
      </c>
      <c r="AB3146" s="7">
        <v>0</v>
      </c>
    </row>
    <row r="3147" spans="1:28" x14ac:dyDescent="0.25">
      <c r="A3147" s="7">
        <v>31</v>
      </c>
      <c r="B3147" s="7" t="s">
        <v>404</v>
      </c>
      <c r="C3147" s="7" t="s">
        <v>534</v>
      </c>
      <c r="D3147" s="7" t="s">
        <v>10</v>
      </c>
      <c r="E3147" s="7" t="s">
        <v>39</v>
      </c>
      <c r="F3147" s="7" t="s">
        <v>84</v>
      </c>
      <c r="G3147" s="7">
        <v>65000</v>
      </c>
      <c r="H3147" s="7">
        <v>0</v>
      </c>
      <c r="I3147" s="7">
        <v>0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0</v>
      </c>
      <c r="V3147" s="7">
        <v>0</v>
      </c>
      <c r="W3147" s="7">
        <v>0</v>
      </c>
      <c r="X3147" s="7">
        <v>0</v>
      </c>
      <c r="Y3147" s="7">
        <v>0</v>
      </c>
      <c r="Z3147" s="7" t="s">
        <v>226</v>
      </c>
      <c r="AA3147" s="7">
        <v>2021</v>
      </c>
      <c r="AB3147" s="7">
        <v>0</v>
      </c>
    </row>
    <row r="3148" spans="1:28" x14ac:dyDescent="0.25">
      <c r="A3148" s="7">
        <v>32</v>
      </c>
      <c r="B3148" s="7" t="s">
        <v>405</v>
      </c>
      <c r="C3148" s="7" t="s">
        <v>535</v>
      </c>
      <c r="D3148" s="7" t="s">
        <v>16</v>
      </c>
      <c r="E3148" s="7" t="s">
        <v>61</v>
      </c>
      <c r="F3148" s="7" t="s">
        <v>84</v>
      </c>
      <c r="G3148" s="7">
        <v>65000</v>
      </c>
      <c r="H3148" s="7">
        <v>0</v>
      </c>
      <c r="I3148" s="7">
        <v>0</v>
      </c>
      <c r="J3148" s="7">
        <v>0</v>
      </c>
      <c r="K3148" s="7">
        <v>0</v>
      </c>
      <c r="L3148" s="7">
        <v>0</v>
      </c>
      <c r="M3148" s="7">
        <v>0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0</v>
      </c>
      <c r="Z3148" s="7" t="s">
        <v>226</v>
      </c>
      <c r="AA3148" s="7">
        <v>2021</v>
      </c>
      <c r="AB3148" s="7">
        <v>0</v>
      </c>
    </row>
    <row r="3149" spans="1:28" x14ac:dyDescent="0.25">
      <c r="A3149" s="7">
        <v>33</v>
      </c>
      <c r="B3149" s="8" t="s">
        <v>400</v>
      </c>
      <c r="C3149" s="8" t="s">
        <v>536</v>
      </c>
      <c r="D3149" s="7" t="s">
        <v>8</v>
      </c>
      <c r="E3149" s="7" t="s">
        <v>64</v>
      </c>
      <c r="F3149" s="7" t="s">
        <v>84</v>
      </c>
      <c r="G3149" s="7">
        <v>60000</v>
      </c>
      <c r="H3149" s="7">
        <v>0</v>
      </c>
      <c r="I3149" s="7">
        <v>0</v>
      </c>
      <c r="J3149" s="7">
        <v>0</v>
      </c>
      <c r="K3149" s="7">
        <v>0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0</v>
      </c>
      <c r="Z3149" s="7" t="s">
        <v>226</v>
      </c>
      <c r="AA3149" s="7">
        <v>2021</v>
      </c>
      <c r="AB3149" s="7">
        <v>0</v>
      </c>
    </row>
    <row r="3150" spans="1:28" x14ac:dyDescent="0.25">
      <c r="A3150" s="7">
        <v>34</v>
      </c>
      <c r="B3150" s="8" t="s">
        <v>401</v>
      </c>
      <c r="C3150" s="8" t="s">
        <v>537</v>
      </c>
      <c r="D3150" s="8" t="s">
        <v>7</v>
      </c>
      <c r="E3150" s="7" t="s">
        <v>75</v>
      </c>
      <c r="F3150" s="7" t="s">
        <v>84</v>
      </c>
      <c r="G3150" s="7">
        <v>65000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0</v>
      </c>
      <c r="Y3150" s="7">
        <v>0</v>
      </c>
      <c r="Z3150" s="7" t="s">
        <v>226</v>
      </c>
      <c r="AA3150" s="7">
        <v>2021</v>
      </c>
      <c r="AB3150" s="7">
        <v>0</v>
      </c>
    </row>
    <row r="3151" spans="1:28" x14ac:dyDescent="0.25">
      <c r="A3151" s="7">
        <v>35</v>
      </c>
      <c r="B3151" s="7" t="s">
        <v>429</v>
      </c>
      <c r="C3151" s="7" t="s">
        <v>538</v>
      </c>
      <c r="D3151" s="8" t="s">
        <v>14</v>
      </c>
      <c r="E3151" s="7" t="s">
        <v>66</v>
      </c>
      <c r="F3151" s="7" t="s">
        <v>84</v>
      </c>
      <c r="G3151" s="7">
        <v>55000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7">
        <v>0</v>
      </c>
      <c r="Z3151" s="7" t="s">
        <v>226</v>
      </c>
      <c r="AA3151" s="7">
        <v>2021</v>
      </c>
      <c r="AB3151" s="7">
        <v>0</v>
      </c>
    </row>
    <row r="3152" spans="1:28" x14ac:dyDescent="0.25">
      <c r="A3152" s="7">
        <v>36</v>
      </c>
      <c r="B3152" s="7" t="s">
        <v>342</v>
      </c>
      <c r="C3152" s="7" t="s">
        <v>539</v>
      </c>
      <c r="D3152" s="7" t="s">
        <v>15</v>
      </c>
      <c r="E3152" s="7" t="s">
        <v>540</v>
      </c>
      <c r="F3152" s="7" t="s">
        <v>84</v>
      </c>
      <c r="G3152" s="7">
        <v>55000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0</v>
      </c>
      <c r="Z3152" s="7" t="s">
        <v>226</v>
      </c>
      <c r="AA3152" s="7">
        <v>2021</v>
      </c>
      <c r="AB3152" s="7">
        <v>0</v>
      </c>
    </row>
    <row r="3153" spans="1:28" x14ac:dyDescent="0.25">
      <c r="A3153" s="7">
        <v>37</v>
      </c>
      <c r="B3153" s="8" t="s">
        <v>399</v>
      </c>
      <c r="C3153" s="8" t="s">
        <v>514</v>
      </c>
      <c r="D3153" s="7" t="s">
        <v>16</v>
      </c>
      <c r="E3153" s="7" t="s">
        <v>79</v>
      </c>
      <c r="F3153" s="7" t="s">
        <v>84</v>
      </c>
      <c r="G3153" s="7">
        <v>54000</v>
      </c>
      <c r="H3153" s="7">
        <v>0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0</v>
      </c>
      <c r="Z3153" s="7" t="s">
        <v>226</v>
      </c>
      <c r="AA3153" s="7">
        <v>2021</v>
      </c>
      <c r="AB3153" s="7">
        <v>0</v>
      </c>
    </row>
    <row r="3154" spans="1:28" x14ac:dyDescent="0.25">
      <c r="A3154" s="7">
        <v>38</v>
      </c>
      <c r="B3154" s="8" t="s">
        <v>396</v>
      </c>
      <c r="C3154" s="8" t="s">
        <v>541</v>
      </c>
      <c r="D3154" s="7" t="s">
        <v>506</v>
      </c>
      <c r="E3154" s="7" t="s">
        <v>70</v>
      </c>
      <c r="F3154" s="7" t="s">
        <v>84</v>
      </c>
      <c r="G3154" s="7">
        <v>50000</v>
      </c>
      <c r="H3154" s="7">
        <v>0</v>
      </c>
      <c r="I3154" s="7">
        <v>0</v>
      </c>
      <c r="J3154" s="7">
        <v>0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7">
        <v>0</v>
      </c>
      <c r="Z3154" s="7" t="s">
        <v>226</v>
      </c>
      <c r="AA3154" s="7">
        <v>2021</v>
      </c>
      <c r="AB3154" s="7">
        <v>0</v>
      </c>
    </row>
    <row r="3155" spans="1:28" x14ac:dyDescent="0.25">
      <c r="A3155" s="7">
        <v>39</v>
      </c>
      <c r="B3155" s="8" t="s">
        <v>397</v>
      </c>
      <c r="C3155" s="8" t="s">
        <v>542</v>
      </c>
      <c r="D3155" s="8" t="s">
        <v>17</v>
      </c>
      <c r="E3155" s="7" t="s">
        <v>76</v>
      </c>
      <c r="F3155" s="7" t="s">
        <v>84</v>
      </c>
      <c r="G3155" s="7">
        <v>50000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7">
        <v>0</v>
      </c>
      <c r="Z3155" s="7" t="s">
        <v>226</v>
      </c>
      <c r="AA3155" s="7">
        <v>2021</v>
      </c>
      <c r="AB3155" s="7">
        <v>0</v>
      </c>
    </row>
    <row r="3156" spans="1:28" x14ac:dyDescent="0.25">
      <c r="A3156" s="7">
        <v>40</v>
      </c>
      <c r="B3156" s="8" t="s">
        <v>380</v>
      </c>
      <c r="C3156" s="8" t="s">
        <v>543</v>
      </c>
      <c r="D3156" s="8" t="s">
        <v>21</v>
      </c>
      <c r="E3156" s="7" t="s">
        <v>68</v>
      </c>
      <c r="F3156" s="7" t="s">
        <v>84</v>
      </c>
      <c r="G3156" s="7">
        <v>46000</v>
      </c>
      <c r="H3156" s="7">
        <v>0</v>
      </c>
      <c r="I3156" s="7">
        <v>0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0</v>
      </c>
      <c r="Z3156" s="7" t="s">
        <v>226</v>
      </c>
      <c r="AA3156" s="7">
        <v>2021</v>
      </c>
      <c r="AB3156" s="7">
        <v>0</v>
      </c>
    </row>
    <row r="3157" spans="1:28" x14ac:dyDescent="0.25">
      <c r="A3157" s="7">
        <v>41</v>
      </c>
      <c r="B3157" s="7" t="s">
        <v>379</v>
      </c>
      <c r="C3157" s="7" t="s">
        <v>544</v>
      </c>
      <c r="D3157" s="7" t="s">
        <v>10</v>
      </c>
      <c r="E3157" s="7" t="s">
        <v>43</v>
      </c>
      <c r="F3157" s="7" t="s">
        <v>84</v>
      </c>
      <c r="G3157" s="7">
        <v>50000</v>
      </c>
      <c r="H3157" s="7">
        <v>0</v>
      </c>
      <c r="I3157" s="7">
        <v>0</v>
      </c>
      <c r="J3157" s="7">
        <v>0</v>
      </c>
      <c r="K3157" s="7">
        <v>0</v>
      </c>
      <c r="L3157" s="7">
        <v>0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0</v>
      </c>
      <c r="Z3157" s="7" t="s">
        <v>226</v>
      </c>
      <c r="AA3157" s="7">
        <v>2021</v>
      </c>
      <c r="AB3157" s="7">
        <v>0</v>
      </c>
    </row>
    <row r="3158" spans="1:28" x14ac:dyDescent="0.25">
      <c r="A3158" s="7">
        <v>42</v>
      </c>
      <c r="B3158" s="8" t="s">
        <v>391</v>
      </c>
      <c r="C3158" s="8" t="s">
        <v>545</v>
      </c>
      <c r="D3158" s="8" t="s">
        <v>4</v>
      </c>
      <c r="E3158" s="7" t="s">
        <v>24</v>
      </c>
      <c r="F3158" s="7" t="s">
        <v>84</v>
      </c>
      <c r="G3158" s="7">
        <v>45000</v>
      </c>
      <c r="H3158" s="7">
        <v>0</v>
      </c>
      <c r="I3158" s="7">
        <v>0</v>
      </c>
      <c r="J3158" s="7">
        <v>0</v>
      </c>
      <c r="K3158" s="7">
        <v>0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7">
        <v>0</v>
      </c>
      <c r="Z3158" s="7" t="s">
        <v>226</v>
      </c>
      <c r="AA3158" s="7">
        <v>2021</v>
      </c>
      <c r="AB3158" s="7">
        <v>0</v>
      </c>
    </row>
    <row r="3159" spans="1:28" x14ac:dyDescent="0.25">
      <c r="A3159" s="7">
        <v>43</v>
      </c>
      <c r="B3159" s="7" t="s">
        <v>436</v>
      </c>
      <c r="C3159" s="8" t="s">
        <v>546</v>
      </c>
      <c r="D3159" s="7" t="s">
        <v>10</v>
      </c>
      <c r="E3159" s="7" t="s">
        <v>40</v>
      </c>
      <c r="F3159" s="7" t="s">
        <v>85</v>
      </c>
      <c r="G3159" s="7">
        <v>45000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0</v>
      </c>
      <c r="Y3159" s="7">
        <v>0</v>
      </c>
      <c r="Z3159" s="7" t="s">
        <v>226</v>
      </c>
      <c r="AA3159" s="7">
        <v>2021</v>
      </c>
      <c r="AB3159" s="7">
        <v>0</v>
      </c>
    </row>
    <row r="3160" spans="1:28" x14ac:dyDescent="0.25">
      <c r="A3160" s="7">
        <v>44</v>
      </c>
      <c r="B3160" s="8" t="s">
        <v>392</v>
      </c>
      <c r="C3160" s="8" t="s">
        <v>547</v>
      </c>
      <c r="D3160" s="8" t="s">
        <v>10</v>
      </c>
      <c r="E3160" s="7" t="s">
        <v>50</v>
      </c>
      <c r="F3160" s="7" t="s">
        <v>84</v>
      </c>
      <c r="G3160" s="7">
        <v>50000</v>
      </c>
      <c r="H3160" s="7">
        <v>0</v>
      </c>
      <c r="I3160" s="7">
        <v>0</v>
      </c>
      <c r="J3160" s="7">
        <v>0</v>
      </c>
      <c r="K3160" s="7">
        <v>0</v>
      </c>
      <c r="L3160" s="7">
        <v>0</v>
      </c>
      <c r="M3160" s="7">
        <v>0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>
        <v>0</v>
      </c>
      <c r="W3160" s="7">
        <v>0</v>
      </c>
      <c r="X3160" s="7">
        <v>0</v>
      </c>
      <c r="Y3160" s="7">
        <v>0</v>
      </c>
      <c r="Z3160" s="7" t="s">
        <v>226</v>
      </c>
      <c r="AA3160" s="7">
        <v>2021</v>
      </c>
      <c r="AB3160" s="7">
        <v>0</v>
      </c>
    </row>
    <row r="3161" spans="1:28" x14ac:dyDescent="0.25">
      <c r="A3161" s="7">
        <v>45</v>
      </c>
      <c r="B3161" s="8" t="s">
        <v>488</v>
      </c>
      <c r="C3161" s="8" t="s">
        <v>548</v>
      </c>
      <c r="D3161" s="7" t="s">
        <v>506</v>
      </c>
      <c r="E3161" s="7" t="s">
        <v>51</v>
      </c>
      <c r="F3161" s="7" t="s">
        <v>84</v>
      </c>
      <c r="G3161" s="7">
        <v>45000</v>
      </c>
      <c r="H3161" s="7">
        <v>0</v>
      </c>
      <c r="I3161" s="7">
        <v>0</v>
      </c>
      <c r="J3161" s="7">
        <v>0</v>
      </c>
      <c r="K3161" s="7">
        <v>0</v>
      </c>
      <c r="L3161" s="7">
        <v>0</v>
      </c>
      <c r="M3161" s="7">
        <v>0</v>
      </c>
      <c r="N3161" s="7">
        <v>0</v>
      </c>
      <c r="O3161" s="7">
        <v>0</v>
      </c>
      <c r="P3161" s="7">
        <v>0</v>
      </c>
      <c r="Q3161" s="7">
        <v>0</v>
      </c>
      <c r="R3161" s="7">
        <v>0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7">
        <v>0</v>
      </c>
      <c r="Z3161" s="7" t="s">
        <v>226</v>
      </c>
      <c r="AA3161" s="7">
        <v>2021</v>
      </c>
      <c r="AB3161" s="7">
        <v>0</v>
      </c>
    </row>
    <row r="3162" spans="1:28" x14ac:dyDescent="0.25">
      <c r="A3162" s="7">
        <v>46</v>
      </c>
      <c r="B3162" s="7" t="s">
        <v>387</v>
      </c>
      <c r="C3162" s="7" t="s">
        <v>549</v>
      </c>
      <c r="D3162" s="7" t="s">
        <v>16</v>
      </c>
      <c r="E3162" s="7" t="s">
        <v>45</v>
      </c>
      <c r="F3162" s="7" t="s">
        <v>84</v>
      </c>
      <c r="G3162" s="7">
        <v>44000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0</v>
      </c>
      <c r="Z3162" s="7" t="s">
        <v>226</v>
      </c>
      <c r="AA3162" s="7">
        <v>2021</v>
      </c>
      <c r="AB3162" s="7">
        <v>0</v>
      </c>
    </row>
    <row r="3163" spans="1:28" x14ac:dyDescent="0.25">
      <c r="A3163" s="7">
        <v>47</v>
      </c>
      <c r="B3163" s="8" t="s">
        <v>371</v>
      </c>
      <c r="C3163" s="8" t="s">
        <v>550</v>
      </c>
      <c r="D3163" s="7" t="s">
        <v>506</v>
      </c>
      <c r="E3163" s="7" t="s">
        <v>58</v>
      </c>
      <c r="F3163" s="7" t="s">
        <v>84</v>
      </c>
      <c r="G3163" s="7">
        <v>42000</v>
      </c>
      <c r="H3163" s="7">
        <v>0</v>
      </c>
      <c r="I3163" s="7">
        <v>0</v>
      </c>
      <c r="J3163" s="7">
        <v>0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0</v>
      </c>
      <c r="Z3163" s="7" t="s">
        <v>226</v>
      </c>
      <c r="AA3163" s="7">
        <v>2021</v>
      </c>
      <c r="AB3163" s="7">
        <v>0</v>
      </c>
    </row>
    <row r="3164" spans="1:28" x14ac:dyDescent="0.25">
      <c r="A3164" s="7">
        <v>48</v>
      </c>
      <c r="B3164" s="7" t="s">
        <v>376</v>
      </c>
      <c r="C3164" s="7" t="s">
        <v>551</v>
      </c>
      <c r="D3164" s="7" t="s">
        <v>10</v>
      </c>
      <c r="E3164" s="7" t="s">
        <v>44</v>
      </c>
      <c r="F3164" s="7" t="s">
        <v>84</v>
      </c>
      <c r="G3164" s="7">
        <v>40000</v>
      </c>
      <c r="H3164" s="7">
        <v>0</v>
      </c>
      <c r="I3164" s="7">
        <v>0</v>
      </c>
      <c r="J3164" s="7">
        <v>0</v>
      </c>
      <c r="K3164" s="7">
        <v>0</v>
      </c>
      <c r="L3164" s="7">
        <v>0</v>
      </c>
      <c r="M3164" s="7">
        <v>0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0</v>
      </c>
      <c r="Z3164" s="7" t="s">
        <v>226</v>
      </c>
      <c r="AA3164" s="7">
        <v>2021</v>
      </c>
      <c r="AB3164" s="7">
        <v>0</v>
      </c>
    </row>
    <row r="3165" spans="1:28" x14ac:dyDescent="0.25">
      <c r="A3165" s="7">
        <v>49</v>
      </c>
      <c r="B3165" s="7" t="s">
        <v>382</v>
      </c>
      <c r="C3165" s="7" t="s">
        <v>552</v>
      </c>
      <c r="D3165" s="7" t="s">
        <v>506</v>
      </c>
      <c r="E3165" s="7" t="s">
        <v>65</v>
      </c>
      <c r="F3165" s="7" t="s">
        <v>85</v>
      </c>
      <c r="G3165" s="7">
        <v>50000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  <c r="X3165" s="7">
        <v>0</v>
      </c>
      <c r="Y3165" s="7">
        <v>0</v>
      </c>
      <c r="Z3165" s="7" t="s">
        <v>226</v>
      </c>
      <c r="AA3165" s="7">
        <v>2021</v>
      </c>
      <c r="AB3165" s="7">
        <v>0</v>
      </c>
    </row>
    <row r="3166" spans="1:28" x14ac:dyDescent="0.25">
      <c r="A3166" s="7">
        <v>50</v>
      </c>
      <c r="B3166" s="7" t="s">
        <v>381</v>
      </c>
      <c r="C3166" s="7" t="s">
        <v>553</v>
      </c>
      <c r="D3166" s="8" t="s">
        <v>10</v>
      </c>
      <c r="E3166" s="7" t="s">
        <v>46</v>
      </c>
      <c r="F3166" s="7" t="s">
        <v>84</v>
      </c>
      <c r="G3166" s="7">
        <v>45000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  <c r="X3166" s="7">
        <v>0</v>
      </c>
      <c r="Y3166" s="7">
        <v>0</v>
      </c>
      <c r="Z3166" s="7" t="s">
        <v>226</v>
      </c>
      <c r="AA3166" s="7">
        <v>2021</v>
      </c>
      <c r="AB3166" s="7">
        <v>0</v>
      </c>
    </row>
    <row r="3167" spans="1:28" x14ac:dyDescent="0.25">
      <c r="A3167" s="7">
        <v>51</v>
      </c>
      <c r="B3167" s="7" t="s">
        <v>377</v>
      </c>
      <c r="C3167" s="7" t="s">
        <v>554</v>
      </c>
      <c r="D3167" s="7" t="s">
        <v>10</v>
      </c>
      <c r="E3167" s="7" t="s">
        <v>44</v>
      </c>
      <c r="F3167" s="7" t="s">
        <v>84</v>
      </c>
      <c r="G3167" s="7">
        <v>45000</v>
      </c>
      <c r="H3167" s="7">
        <v>0</v>
      </c>
      <c r="I3167" s="7">
        <v>0</v>
      </c>
      <c r="J3167" s="7">
        <v>0</v>
      </c>
      <c r="K3167" s="7">
        <v>0</v>
      </c>
      <c r="L3167" s="7">
        <v>0</v>
      </c>
      <c r="M3167" s="7">
        <v>0</v>
      </c>
      <c r="N3167" s="7">
        <v>0</v>
      </c>
      <c r="O3167" s="7">
        <v>0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 t="s">
        <v>226</v>
      </c>
      <c r="AA3167" s="7">
        <v>2021</v>
      </c>
      <c r="AB3167" s="7">
        <v>0</v>
      </c>
    </row>
    <row r="3168" spans="1:28" x14ac:dyDescent="0.25">
      <c r="A3168" s="7">
        <v>52</v>
      </c>
      <c r="B3168" s="7" t="s">
        <v>364</v>
      </c>
      <c r="C3168" s="7" t="s">
        <v>555</v>
      </c>
      <c r="D3168" s="7" t="s">
        <v>9</v>
      </c>
      <c r="E3168" s="7" t="s">
        <v>74</v>
      </c>
      <c r="F3168" s="7" t="s">
        <v>84</v>
      </c>
      <c r="G3168" s="7">
        <v>36000</v>
      </c>
      <c r="H3168" s="7">
        <v>0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Y3168" s="7">
        <v>0</v>
      </c>
      <c r="Z3168" s="7" t="s">
        <v>226</v>
      </c>
      <c r="AA3168" s="7">
        <v>2021</v>
      </c>
      <c r="AB3168" s="7">
        <v>0</v>
      </c>
    </row>
    <row r="3169" spans="1:28" x14ac:dyDescent="0.25">
      <c r="A3169" s="7">
        <v>53</v>
      </c>
      <c r="B3169" s="8" t="s">
        <v>378</v>
      </c>
      <c r="C3169" s="8" t="s">
        <v>556</v>
      </c>
      <c r="D3169" s="8" t="s">
        <v>10</v>
      </c>
      <c r="E3169" s="7" t="s">
        <v>44</v>
      </c>
      <c r="F3169" s="7" t="s">
        <v>84</v>
      </c>
      <c r="G3169" s="7">
        <v>45000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7">
        <v>0</v>
      </c>
      <c r="Z3169" s="7" t="s">
        <v>226</v>
      </c>
      <c r="AA3169" s="7">
        <v>2021</v>
      </c>
      <c r="AB3169" s="7">
        <v>0</v>
      </c>
    </row>
    <row r="3170" spans="1:28" x14ac:dyDescent="0.25">
      <c r="A3170" s="7">
        <v>54</v>
      </c>
      <c r="B3170" s="7" t="s">
        <v>442</v>
      </c>
      <c r="C3170" s="7" t="s">
        <v>557</v>
      </c>
      <c r="D3170" s="7" t="s">
        <v>7</v>
      </c>
      <c r="E3170" s="7" t="s">
        <v>54</v>
      </c>
      <c r="F3170" s="7" t="s">
        <v>84</v>
      </c>
      <c r="G3170" s="7">
        <v>45000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Y3170" s="7">
        <v>0</v>
      </c>
      <c r="Z3170" s="7" t="s">
        <v>226</v>
      </c>
      <c r="AA3170" s="7">
        <v>2021</v>
      </c>
      <c r="AB3170" s="7">
        <v>0</v>
      </c>
    </row>
    <row r="3171" spans="1:28" x14ac:dyDescent="0.25">
      <c r="A3171" s="7">
        <v>55</v>
      </c>
      <c r="B3171" s="8" t="s">
        <v>350</v>
      </c>
      <c r="C3171" s="8" t="s">
        <v>558</v>
      </c>
      <c r="D3171" s="7" t="s">
        <v>6</v>
      </c>
      <c r="E3171" s="7" t="s">
        <v>83</v>
      </c>
      <c r="F3171" s="7" t="s">
        <v>84</v>
      </c>
      <c r="G3171" s="7">
        <v>33875</v>
      </c>
      <c r="H3171" s="7">
        <v>0</v>
      </c>
      <c r="I3171" s="7">
        <v>0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 t="s">
        <v>226</v>
      </c>
      <c r="AA3171" s="7">
        <v>2021</v>
      </c>
      <c r="AB3171" s="7">
        <v>0</v>
      </c>
    </row>
    <row r="3172" spans="1:28" x14ac:dyDescent="0.25">
      <c r="A3172" s="7">
        <v>56</v>
      </c>
      <c r="B3172" s="8" t="s">
        <v>342</v>
      </c>
      <c r="C3172" s="8" t="s">
        <v>559</v>
      </c>
      <c r="D3172" s="7" t="s">
        <v>17</v>
      </c>
      <c r="E3172" s="7" t="s">
        <v>32</v>
      </c>
      <c r="F3172" s="7" t="s">
        <v>84</v>
      </c>
      <c r="G3172" s="7">
        <v>32000</v>
      </c>
      <c r="H3172" s="7">
        <v>0</v>
      </c>
      <c r="I3172" s="7">
        <v>0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0</v>
      </c>
      <c r="Z3172" s="7" t="s">
        <v>226</v>
      </c>
      <c r="AA3172" s="7">
        <v>2021</v>
      </c>
      <c r="AB3172" s="7">
        <v>0</v>
      </c>
    </row>
    <row r="3173" spans="1:28" x14ac:dyDescent="0.25">
      <c r="A3173" s="7">
        <v>57</v>
      </c>
      <c r="B3173" s="8" t="s">
        <v>360</v>
      </c>
      <c r="C3173" s="8" t="s">
        <v>560</v>
      </c>
      <c r="D3173" s="8" t="s">
        <v>12</v>
      </c>
      <c r="E3173" s="7" t="s">
        <v>46</v>
      </c>
      <c r="F3173" s="7" t="s">
        <v>84</v>
      </c>
      <c r="G3173" s="7">
        <v>32000</v>
      </c>
      <c r="H3173" s="7">
        <v>0</v>
      </c>
      <c r="I3173" s="7">
        <v>0</v>
      </c>
      <c r="J3173" s="7">
        <v>0</v>
      </c>
      <c r="K3173" s="7">
        <v>0</v>
      </c>
      <c r="L3173" s="7">
        <v>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0</v>
      </c>
      <c r="Z3173" s="7" t="s">
        <v>226</v>
      </c>
      <c r="AA3173" s="7">
        <v>2021</v>
      </c>
      <c r="AB3173" s="7">
        <v>0</v>
      </c>
    </row>
    <row r="3174" spans="1:28" x14ac:dyDescent="0.25">
      <c r="A3174" s="7">
        <v>58</v>
      </c>
      <c r="B3174" s="8" t="s">
        <v>481</v>
      </c>
      <c r="C3174" s="8" t="s">
        <v>561</v>
      </c>
      <c r="D3174" s="7" t="s">
        <v>6</v>
      </c>
      <c r="E3174" s="7" t="s">
        <v>32</v>
      </c>
      <c r="F3174" s="7" t="s">
        <v>84</v>
      </c>
      <c r="G3174" s="7">
        <v>32000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0</v>
      </c>
      <c r="Z3174" s="7" t="s">
        <v>226</v>
      </c>
      <c r="AA3174" s="7">
        <v>2021</v>
      </c>
      <c r="AB3174" s="7">
        <v>0</v>
      </c>
    </row>
    <row r="3175" spans="1:28" x14ac:dyDescent="0.25">
      <c r="A3175" s="7">
        <v>59</v>
      </c>
      <c r="B3175" s="8" t="s">
        <v>369</v>
      </c>
      <c r="C3175" s="8" t="s">
        <v>562</v>
      </c>
      <c r="D3175" s="7" t="s">
        <v>16</v>
      </c>
      <c r="E3175" s="7" t="s">
        <v>563</v>
      </c>
      <c r="F3175" s="7" t="s">
        <v>84</v>
      </c>
      <c r="G3175" s="7">
        <v>32000</v>
      </c>
      <c r="H3175" s="7">
        <v>0</v>
      </c>
      <c r="I3175" s="7">
        <v>0</v>
      </c>
      <c r="J3175" s="7">
        <v>0</v>
      </c>
      <c r="K3175" s="7">
        <v>0</v>
      </c>
      <c r="L3175" s="7">
        <v>0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7">
        <v>0</v>
      </c>
      <c r="Z3175" s="7" t="s">
        <v>226</v>
      </c>
      <c r="AA3175" s="7">
        <v>2021</v>
      </c>
      <c r="AB3175" s="7">
        <v>0</v>
      </c>
    </row>
    <row r="3176" spans="1:28" x14ac:dyDescent="0.25">
      <c r="A3176" s="7">
        <v>60</v>
      </c>
      <c r="B3176" s="8" t="s">
        <v>448</v>
      </c>
      <c r="C3176" s="8" t="s">
        <v>564</v>
      </c>
      <c r="D3176" s="7" t="s">
        <v>6</v>
      </c>
      <c r="E3176" s="7" t="s">
        <v>26</v>
      </c>
      <c r="F3176" s="7" t="s">
        <v>84</v>
      </c>
      <c r="G3176" s="7">
        <v>32000</v>
      </c>
      <c r="H3176" s="7">
        <v>0</v>
      </c>
      <c r="I3176" s="7">
        <v>0</v>
      </c>
      <c r="J3176" s="7">
        <v>0</v>
      </c>
      <c r="K3176" s="7">
        <v>0</v>
      </c>
      <c r="L3176" s="7">
        <v>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U3176" s="7">
        <v>0</v>
      </c>
      <c r="V3176" s="7">
        <v>0</v>
      </c>
      <c r="W3176" s="7">
        <v>0</v>
      </c>
      <c r="X3176" s="7">
        <v>0</v>
      </c>
      <c r="Y3176" s="7">
        <v>0</v>
      </c>
      <c r="Z3176" s="7" t="s">
        <v>226</v>
      </c>
      <c r="AA3176" s="7">
        <v>2021</v>
      </c>
      <c r="AB3176" s="7">
        <v>0</v>
      </c>
    </row>
    <row r="3177" spans="1:28" x14ac:dyDescent="0.25">
      <c r="A3177" s="7">
        <v>61</v>
      </c>
      <c r="B3177" s="8" t="s">
        <v>447</v>
      </c>
      <c r="C3177" s="8" t="s">
        <v>565</v>
      </c>
      <c r="D3177" s="7" t="s">
        <v>22</v>
      </c>
      <c r="E3177" s="8" t="s">
        <v>36</v>
      </c>
      <c r="F3177" s="7" t="s">
        <v>84</v>
      </c>
      <c r="G3177" s="7">
        <v>32000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0</v>
      </c>
      <c r="Z3177" s="7" t="s">
        <v>226</v>
      </c>
      <c r="AA3177" s="7">
        <v>2021</v>
      </c>
      <c r="AB3177" s="7">
        <v>0</v>
      </c>
    </row>
    <row r="3178" spans="1:28" x14ac:dyDescent="0.25">
      <c r="A3178" s="7">
        <v>62</v>
      </c>
      <c r="B3178" s="7" t="s">
        <v>373</v>
      </c>
      <c r="C3178" s="7" t="s">
        <v>566</v>
      </c>
      <c r="D3178" s="8" t="s">
        <v>14</v>
      </c>
      <c r="E3178" s="7" t="s">
        <v>72</v>
      </c>
      <c r="F3178" s="7" t="s">
        <v>84</v>
      </c>
      <c r="G3178" s="7">
        <v>40000</v>
      </c>
      <c r="H3178" s="7">
        <v>0</v>
      </c>
      <c r="I3178" s="7">
        <v>0</v>
      </c>
      <c r="J3178" s="7">
        <v>0</v>
      </c>
      <c r="K3178" s="7">
        <v>0</v>
      </c>
      <c r="L3178" s="7">
        <v>0</v>
      </c>
      <c r="M3178" s="7">
        <v>0</v>
      </c>
      <c r="N3178" s="7">
        <v>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7">
        <v>0</v>
      </c>
      <c r="Z3178" s="7" t="s">
        <v>226</v>
      </c>
      <c r="AA3178" s="7">
        <v>2021</v>
      </c>
      <c r="AB3178" s="7">
        <v>0</v>
      </c>
    </row>
    <row r="3179" spans="1:28" x14ac:dyDescent="0.25">
      <c r="A3179" s="7">
        <v>63</v>
      </c>
      <c r="B3179" s="7" t="s">
        <v>367</v>
      </c>
      <c r="C3179" s="7" t="s">
        <v>567</v>
      </c>
      <c r="D3179" s="8" t="s">
        <v>4</v>
      </c>
      <c r="E3179" s="7" t="s">
        <v>568</v>
      </c>
      <c r="F3179" s="7" t="s">
        <v>84</v>
      </c>
      <c r="G3179" s="7">
        <v>31500</v>
      </c>
      <c r="H3179" s="7">
        <v>0</v>
      </c>
      <c r="I3179" s="7">
        <v>0</v>
      </c>
      <c r="J3179" s="7">
        <v>0</v>
      </c>
      <c r="K3179" s="7">
        <v>0</v>
      </c>
      <c r="L3179" s="7">
        <v>0</v>
      </c>
      <c r="M3179" s="7">
        <v>0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0</v>
      </c>
      <c r="Y3179" s="7">
        <v>0</v>
      </c>
      <c r="Z3179" s="7" t="s">
        <v>226</v>
      </c>
      <c r="AA3179" s="7">
        <v>2021</v>
      </c>
      <c r="AB3179" s="7">
        <v>0</v>
      </c>
    </row>
    <row r="3180" spans="1:28" x14ac:dyDescent="0.25">
      <c r="A3180" s="7">
        <v>64</v>
      </c>
      <c r="B3180" s="8" t="s">
        <v>363</v>
      </c>
      <c r="C3180" s="8" t="s">
        <v>569</v>
      </c>
      <c r="D3180" s="8" t="s">
        <v>14</v>
      </c>
      <c r="E3180" s="7" t="s">
        <v>38</v>
      </c>
      <c r="F3180" s="7" t="s">
        <v>84</v>
      </c>
      <c r="G3180" s="7">
        <v>31000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0</v>
      </c>
      <c r="Z3180" s="7" t="s">
        <v>226</v>
      </c>
      <c r="AA3180" s="7">
        <v>2021</v>
      </c>
      <c r="AB3180" s="7">
        <v>0</v>
      </c>
    </row>
    <row r="3181" spans="1:28" x14ac:dyDescent="0.25">
      <c r="A3181" s="7">
        <v>65</v>
      </c>
      <c r="B3181" s="8" t="s">
        <v>362</v>
      </c>
      <c r="C3181" s="8" t="s">
        <v>570</v>
      </c>
      <c r="D3181" s="7" t="s">
        <v>9</v>
      </c>
      <c r="E3181" s="7" t="s">
        <v>32</v>
      </c>
      <c r="F3181" s="7" t="s">
        <v>84</v>
      </c>
      <c r="G3181" s="7">
        <v>31000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</v>
      </c>
      <c r="Y3181" s="7">
        <v>0</v>
      </c>
      <c r="Z3181" s="7" t="s">
        <v>226</v>
      </c>
      <c r="AA3181" s="7">
        <v>2021</v>
      </c>
      <c r="AB3181" s="7">
        <v>0</v>
      </c>
    </row>
    <row r="3182" spans="1:28" x14ac:dyDescent="0.25">
      <c r="A3182" s="7">
        <v>66</v>
      </c>
      <c r="B3182" s="8" t="s">
        <v>356</v>
      </c>
      <c r="C3182" s="8" t="s">
        <v>571</v>
      </c>
      <c r="D3182" s="7" t="s">
        <v>6</v>
      </c>
      <c r="E3182" s="7" t="s">
        <v>26</v>
      </c>
      <c r="F3182" s="7" t="s">
        <v>84</v>
      </c>
      <c r="G3182" s="7">
        <v>31000</v>
      </c>
      <c r="H3182" s="7">
        <v>0</v>
      </c>
      <c r="I3182" s="7">
        <v>0</v>
      </c>
      <c r="J3182" s="7">
        <v>0</v>
      </c>
      <c r="K3182" s="7">
        <v>0</v>
      </c>
      <c r="L3182" s="7">
        <v>0</v>
      </c>
      <c r="M3182" s="7">
        <v>0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0</v>
      </c>
      <c r="Y3182" s="7">
        <v>0</v>
      </c>
      <c r="Z3182" s="7" t="s">
        <v>226</v>
      </c>
      <c r="AA3182" s="7">
        <v>2021</v>
      </c>
      <c r="AB3182" s="7">
        <v>0</v>
      </c>
    </row>
    <row r="3183" spans="1:28" x14ac:dyDescent="0.25">
      <c r="A3183" s="7">
        <v>67</v>
      </c>
      <c r="B3183" s="8" t="s">
        <v>359</v>
      </c>
      <c r="C3183" s="8" t="s">
        <v>572</v>
      </c>
      <c r="D3183" s="7" t="s">
        <v>9</v>
      </c>
      <c r="E3183" s="7" t="s">
        <v>78</v>
      </c>
      <c r="F3183" s="7" t="s">
        <v>84</v>
      </c>
      <c r="G3183" s="7">
        <v>30000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0</v>
      </c>
      <c r="Z3183" s="7" t="s">
        <v>226</v>
      </c>
      <c r="AA3183" s="7">
        <v>2021</v>
      </c>
      <c r="AB3183" s="7">
        <v>0</v>
      </c>
    </row>
    <row r="3184" spans="1:28" x14ac:dyDescent="0.25">
      <c r="A3184" s="7">
        <v>68</v>
      </c>
      <c r="B3184" s="7" t="s">
        <v>485</v>
      </c>
      <c r="C3184" s="7" t="s">
        <v>573</v>
      </c>
      <c r="D3184" s="7" t="s">
        <v>6</v>
      </c>
      <c r="E3184" s="7" t="s">
        <v>36</v>
      </c>
      <c r="F3184" s="7" t="s">
        <v>84</v>
      </c>
      <c r="G3184" s="7">
        <v>30000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0</v>
      </c>
      <c r="Y3184" s="7">
        <v>0</v>
      </c>
      <c r="Z3184" s="7" t="s">
        <v>226</v>
      </c>
      <c r="AA3184" s="7">
        <v>2021</v>
      </c>
      <c r="AB3184" s="7">
        <v>0</v>
      </c>
    </row>
    <row r="3185" spans="1:28" x14ac:dyDescent="0.25">
      <c r="A3185" s="7">
        <v>69</v>
      </c>
      <c r="B3185" s="7" t="s">
        <v>484</v>
      </c>
      <c r="C3185" s="7" t="s">
        <v>574</v>
      </c>
      <c r="D3185" s="8" t="s">
        <v>14</v>
      </c>
      <c r="E3185" s="7" t="s">
        <v>32</v>
      </c>
      <c r="F3185" s="7" t="s">
        <v>84</v>
      </c>
      <c r="G3185" s="7">
        <v>30000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0</v>
      </c>
      <c r="W3185" s="7">
        <v>0</v>
      </c>
      <c r="X3185" s="7">
        <v>0</v>
      </c>
      <c r="Y3185" s="7">
        <v>0</v>
      </c>
      <c r="Z3185" s="7" t="s">
        <v>226</v>
      </c>
      <c r="AA3185" s="7">
        <v>2021</v>
      </c>
      <c r="AB3185" s="7">
        <v>0</v>
      </c>
    </row>
    <row r="3186" spans="1:28" x14ac:dyDescent="0.25">
      <c r="A3186" s="7">
        <v>70</v>
      </c>
      <c r="B3186" s="7" t="s">
        <v>455</v>
      </c>
      <c r="C3186" s="7" t="s">
        <v>575</v>
      </c>
      <c r="D3186" s="8" t="s">
        <v>4</v>
      </c>
      <c r="E3186" s="7" t="s">
        <v>36</v>
      </c>
      <c r="F3186" s="7" t="s">
        <v>84</v>
      </c>
      <c r="G3186" s="7">
        <v>30000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  <c r="X3186" s="7">
        <v>0</v>
      </c>
      <c r="Y3186" s="7">
        <v>0</v>
      </c>
      <c r="Z3186" s="7" t="s">
        <v>226</v>
      </c>
      <c r="AA3186" s="7">
        <v>2021</v>
      </c>
      <c r="AB3186" s="7">
        <v>0</v>
      </c>
    </row>
    <row r="3187" spans="1:28" x14ac:dyDescent="0.25">
      <c r="A3187" s="7">
        <v>71</v>
      </c>
      <c r="B3187" s="7" t="s">
        <v>454</v>
      </c>
      <c r="C3187" s="7" t="s">
        <v>576</v>
      </c>
      <c r="D3187" s="7" t="s">
        <v>6</v>
      </c>
      <c r="E3187" s="7" t="s">
        <v>36</v>
      </c>
      <c r="F3187" s="7" t="s">
        <v>84</v>
      </c>
      <c r="G3187" s="7">
        <v>30000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0</v>
      </c>
      <c r="X3187" s="7">
        <v>0</v>
      </c>
      <c r="Y3187" s="7">
        <v>0</v>
      </c>
      <c r="Z3187" s="7" t="s">
        <v>226</v>
      </c>
      <c r="AA3187" s="7">
        <v>2021</v>
      </c>
      <c r="AB3187" s="7">
        <v>0</v>
      </c>
    </row>
    <row r="3188" spans="1:28" x14ac:dyDescent="0.25">
      <c r="A3188" s="7">
        <v>72</v>
      </c>
      <c r="B3188" s="7" t="s">
        <v>453</v>
      </c>
      <c r="C3188" s="7" t="s">
        <v>577</v>
      </c>
      <c r="D3188" s="8" t="s">
        <v>14</v>
      </c>
      <c r="E3188" s="7" t="s">
        <v>59</v>
      </c>
      <c r="F3188" s="7" t="s">
        <v>84</v>
      </c>
      <c r="G3188" s="7">
        <v>30000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0</v>
      </c>
      <c r="Y3188" s="7">
        <v>0</v>
      </c>
      <c r="Z3188" s="7" t="s">
        <v>226</v>
      </c>
      <c r="AA3188" s="7">
        <v>2021</v>
      </c>
      <c r="AB3188" s="7">
        <v>0</v>
      </c>
    </row>
    <row r="3189" spans="1:28" x14ac:dyDescent="0.25">
      <c r="A3189" s="7">
        <v>73</v>
      </c>
      <c r="B3189" s="7" t="s">
        <v>452</v>
      </c>
      <c r="C3189" s="7" t="s">
        <v>578</v>
      </c>
      <c r="D3189" s="7" t="s">
        <v>6</v>
      </c>
      <c r="E3189" s="7" t="s">
        <v>59</v>
      </c>
      <c r="F3189" s="7" t="s">
        <v>84</v>
      </c>
      <c r="G3189" s="7">
        <v>30000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  <c r="X3189" s="7">
        <v>0</v>
      </c>
      <c r="Y3189" s="7">
        <v>0</v>
      </c>
      <c r="Z3189" s="7" t="s">
        <v>226</v>
      </c>
      <c r="AA3189" s="7">
        <v>2021</v>
      </c>
      <c r="AB3189" s="7">
        <v>0</v>
      </c>
    </row>
    <row r="3190" spans="1:28" x14ac:dyDescent="0.25">
      <c r="A3190" s="7">
        <v>74</v>
      </c>
      <c r="B3190" s="7" t="s">
        <v>341</v>
      </c>
      <c r="C3190" s="7" t="s">
        <v>579</v>
      </c>
      <c r="D3190" s="7" t="s">
        <v>9</v>
      </c>
      <c r="E3190" s="7" t="s">
        <v>52</v>
      </c>
      <c r="F3190" s="7" t="s">
        <v>84</v>
      </c>
      <c r="G3190" s="7">
        <v>28000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7">
        <v>0</v>
      </c>
      <c r="Z3190" s="7" t="s">
        <v>226</v>
      </c>
      <c r="AA3190" s="7">
        <v>2021</v>
      </c>
      <c r="AB3190" s="7">
        <v>0</v>
      </c>
    </row>
    <row r="3191" spans="1:28" x14ac:dyDescent="0.25">
      <c r="A3191" s="7">
        <v>75</v>
      </c>
      <c r="B3191" s="7" t="s">
        <v>353</v>
      </c>
      <c r="C3191" s="7" t="s">
        <v>580</v>
      </c>
      <c r="D3191" s="7" t="s">
        <v>19</v>
      </c>
      <c r="E3191" s="7" t="s">
        <v>60</v>
      </c>
      <c r="F3191" s="7" t="s">
        <v>84</v>
      </c>
      <c r="G3191" s="7">
        <v>28000</v>
      </c>
      <c r="H3191" s="7">
        <v>0</v>
      </c>
      <c r="I3191" s="7">
        <v>0</v>
      </c>
      <c r="J3191" s="7">
        <v>0</v>
      </c>
      <c r="K3191" s="7">
        <v>0</v>
      </c>
      <c r="L3191" s="7">
        <v>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0</v>
      </c>
      <c r="Y3191" s="7">
        <v>0</v>
      </c>
      <c r="Z3191" s="7" t="s">
        <v>226</v>
      </c>
      <c r="AA3191" s="7">
        <v>2021</v>
      </c>
      <c r="AB3191" s="7">
        <v>0</v>
      </c>
    </row>
    <row r="3192" spans="1:28" x14ac:dyDescent="0.25">
      <c r="A3192" s="7">
        <v>76</v>
      </c>
      <c r="B3192" s="8" t="s">
        <v>354</v>
      </c>
      <c r="C3192" s="8" t="s">
        <v>581</v>
      </c>
      <c r="D3192" s="7" t="s">
        <v>9</v>
      </c>
      <c r="E3192" s="7" t="s">
        <v>54</v>
      </c>
      <c r="F3192" s="7" t="s">
        <v>84</v>
      </c>
      <c r="G3192" s="7">
        <v>28000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0</v>
      </c>
      <c r="Z3192" s="7" t="s">
        <v>226</v>
      </c>
      <c r="AA3192" s="7">
        <v>2021</v>
      </c>
      <c r="AB3192" s="7">
        <v>0</v>
      </c>
    </row>
    <row r="3193" spans="1:28" x14ac:dyDescent="0.25">
      <c r="A3193" s="7">
        <v>77</v>
      </c>
      <c r="B3193" s="7" t="s">
        <v>355</v>
      </c>
      <c r="C3193" s="7" t="s">
        <v>582</v>
      </c>
      <c r="D3193" s="7" t="s">
        <v>9</v>
      </c>
      <c r="E3193" s="7" t="s">
        <v>54</v>
      </c>
      <c r="F3193" s="7" t="s">
        <v>84</v>
      </c>
      <c r="G3193" s="7">
        <v>28000</v>
      </c>
      <c r="H3193" s="7">
        <v>0</v>
      </c>
      <c r="I3193" s="7">
        <v>0</v>
      </c>
      <c r="J3193" s="7">
        <v>0</v>
      </c>
      <c r="K3193" s="7">
        <v>0</v>
      </c>
      <c r="L3193" s="7">
        <v>0</v>
      </c>
      <c r="M3193" s="7">
        <v>0</v>
      </c>
      <c r="N3193" s="7">
        <v>0</v>
      </c>
      <c r="O3193" s="7">
        <v>0</v>
      </c>
      <c r="P3193" s="7">
        <v>0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0</v>
      </c>
      <c r="Y3193" s="7">
        <v>0</v>
      </c>
      <c r="Z3193" s="7" t="s">
        <v>226</v>
      </c>
      <c r="AA3193" s="7">
        <v>2021</v>
      </c>
      <c r="AB3193" s="7">
        <v>0</v>
      </c>
    </row>
    <row r="3194" spans="1:28" x14ac:dyDescent="0.25">
      <c r="A3194" s="7">
        <v>78</v>
      </c>
      <c r="B3194" s="7" t="s">
        <v>346</v>
      </c>
      <c r="C3194" s="7" t="s">
        <v>583</v>
      </c>
      <c r="D3194" s="8" t="s">
        <v>12</v>
      </c>
      <c r="E3194" s="7" t="s">
        <v>46</v>
      </c>
      <c r="F3194" s="7" t="s">
        <v>84</v>
      </c>
      <c r="G3194" s="7">
        <v>3850</v>
      </c>
      <c r="H3194" s="7">
        <v>0</v>
      </c>
      <c r="I3194" s="7">
        <v>0</v>
      </c>
      <c r="J3194" s="7">
        <v>0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0</v>
      </c>
      <c r="W3194" s="7">
        <v>0</v>
      </c>
      <c r="X3194" s="7">
        <v>0</v>
      </c>
      <c r="Y3194" s="7">
        <v>0</v>
      </c>
      <c r="Z3194" s="7" t="s">
        <v>226</v>
      </c>
      <c r="AA3194" s="7">
        <v>2021</v>
      </c>
      <c r="AB3194" s="7">
        <v>0</v>
      </c>
    </row>
    <row r="3195" spans="1:28" x14ac:dyDescent="0.25">
      <c r="A3195" s="7">
        <v>79</v>
      </c>
      <c r="B3195" s="8" t="s">
        <v>365</v>
      </c>
      <c r="C3195" s="8" t="s">
        <v>584</v>
      </c>
      <c r="D3195" s="8" t="s">
        <v>19</v>
      </c>
      <c r="E3195" s="7" t="s">
        <v>46</v>
      </c>
      <c r="F3195" s="7" t="s">
        <v>84</v>
      </c>
      <c r="G3195" s="7">
        <v>40000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0</v>
      </c>
      <c r="Z3195" s="7" t="s">
        <v>226</v>
      </c>
      <c r="AA3195" s="7">
        <v>2021</v>
      </c>
      <c r="AB3195" s="7">
        <v>0</v>
      </c>
    </row>
    <row r="3196" spans="1:28" x14ac:dyDescent="0.25">
      <c r="A3196" s="7">
        <v>80</v>
      </c>
      <c r="B3196" s="8" t="s">
        <v>492</v>
      </c>
      <c r="C3196" s="8" t="s">
        <v>585</v>
      </c>
      <c r="D3196" s="8" t="s">
        <v>6</v>
      </c>
      <c r="E3196" s="8" t="s">
        <v>36</v>
      </c>
      <c r="F3196" s="7" t="s">
        <v>84</v>
      </c>
      <c r="G3196" s="7">
        <v>26000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0</v>
      </c>
      <c r="Y3196" s="7">
        <v>0</v>
      </c>
      <c r="Z3196" s="7" t="s">
        <v>226</v>
      </c>
      <c r="AA3196" s="7">
        <v>2021</v>
      </c>
      <c r="AB3196" s="7">
        <v>0</v>
      </c>
    </row>
    <row r="3197" spans="1:28" x14ac:dyDescent="0.25">
      <c r="A3197" s="7">
        <v>81</v>
      </c>
      <c r="B3197" s="7" t="s">
        <v>446</v>
      </c>
      <c r="C3197" s="7" t="s">
        <v>586</v>
      </c>
      <c r="D3197" s="8" t="s">
        <v>14</v>
      </c>
      <c r="E3197" s="8" t="s">
        <v>36</v>
      </c>
      <c r="F3197" s="7" t="s">
        <v>84</v>
      </c>
      <c r="G3197" s="7">
        <v>25000</v>
      </c>
      <c r="H3197" s="7">
        <v>0</v>
      </c>
      <c r="I3197" s="7">
        <v>0</v>
      </c>
      <c r="J3197" s="7">
        <v>0</v>
      </c>
      <c r="K3197" s="7">
        <v>0</v>
      </c>
      <c r="L3197" s="7">
        <v>0</v>
      </c>
      <c r="M3197" s="7">
        <v>0</v>
      </c>
      <c r="N3197" s="7">
        <v>0</v>
      </c>
      <c r="O3197" s="7">
        <v>0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 t="s">
        <v>226</v>
      </c>
      <c r="AA3197" s="7">
        <v>2021</v>
      </c>
      <c r="AB3197" s="7">
        <v>0</v>
      </c>
    </row>
    <row r="3198" spans="1:28" x14ac:dyDescent="0.25">
      <c r="A3198" s="7">
        <v>82</v>
      </c>
      <c r="B3198" s="8" t="s">
        <v>440</v>
      </c>
      <c r="C3198" s="8" t="s">
        <v>587</v>
      </c>
      <c r="D3198" s="7" t="s">
        <v>10</v>
      </c>
      <c r="E3198" s="7" t="s">
        <v>54</v>
      </c>
      <c r="F3198" s="7" t="s">
        <v>84</v>
      </c>
      <c r="G3198" s="7">
        <v>25000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7">
        <v>0</v>
      </c>
      <c r="Z3198" s="7" t="s">
        <v>226</v>
      </c>
      <c r="AA3198" s="7">
        <v>2021</v>
      </c>
      <c r="AB3198" s="7">
        <v>0</v>
      </c>
    </row>
    <row r="3199" spans="1:28" x14ac:dyDescent="0.25">
      <c r="A3199" s="7">
        <v>83</v>
      </c>
      <c r="B3199" s="8" t="s">
        <v>344</v>
      </c>
      <c r="C3199" s="8" t="s">
        <v>588</v>
      </c>
      <c r="D3199" s="7" t="s">
        <v>9</v>
      </c>
      <c r="E3199" s="7" t="s">
        <v>41</v>
      </c>
      <c r="F3199" s="7" t="s">
        <v>84</v>
      </c>
      <c r="G3199" s="7">
        <v>24800</v>
      </c>
      <c r="H3199" s="7">
        <v>0</v>
      </c>
      <c r="I3199" s="7">
        <v>0</v>
      </c>
      <c r="J3199" s="7">
        <v>0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0</v>
      </c>
      <c r="W3199" s="7">
        <v>0</v>
      </c>
      <c r="X3199" s="7">
        <v>0</v>
      </c>
      <c r="Y3199" s="7">
        <v>0</v>
      </c>
      <c r="Z3199" s="7" t="s">
        <v>226</v>
      </c>
      <c r="AA3199" s="7">
        <v>2021</v>
      </c>
      <c r="AB3199" s="7">
        <v>0</v>
      </c>
    </row>
    <row r="3200" spans="1:28" x14ac:dyDescent="0.25">
      <c r="A3200" s="7">
        <v>84</v>
      </c>
      <c r="B3200" s="7" t="s">
        <v>357</v>
      </c>
      <c r="C3200" s="7" t="s">
        <v>589</v>
      </c>
      <c r="D3200" s="7" t="s">
        <v>6</v>
      </c>
      <c r="E3200" s="7" t="s">
        <v>26</v>
      </c>
      <c r="F3200" s="7" t="s">
        <v>84</v>
      </c>
      <c r="G3200" s="7">
        <v>23100</v>
      </c>
      <c r="H3200" s="7">
        <v>0</v>
      </c>
      <c r="I3200" s="7">
        <v>0</v>
      </c>
      <c r="J3200" s="7">
        <v>0</v>
      </c>
      <c r="K3200" s="7">
        <v>0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7">
        <v>0</v>
      </c>
      <c r="Z3200" s="7" t="s">
        <v>226</v>
      </c>
      <c r="AA3200" s="7">
        <v>2021</v>
      </c>
      <c r="AB3200" s="7">
        <v>0</v>
      </c>
    </row>
    <row r="3201" spans="1:28" x14ac:dyDescent="0.25">
      <c r="A3201" s="7">
        <v>85</v>
      </c>
      <c r="B3201" s="7" t="s">
        <v>432</v>
      </c>
      <c r="C3201" s="7" t="s">
        <v>590</v>
      </c>
      <c r="D3201" s="7" t="s">
        <v>10</v>
      </c>
      <c r="E3201" s="7" t="s">
        <v>33</v>
      </c>
      <c r="F3201" s="7" t="s">
        <v>84</v>
      </c>
      <c r="G3201" s="7">
        <v>23100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7">
        <v>0</v>
      </c>
      <c r="Z3201" s="7" t="s">
        <v>226</v>
      </c>
      <c r="AA3201" s="7">
        <v>2021</v>
      </c>
      <c r="AB3201" s="7">
        <v>0</v>
      </c>
    </row>
    <row r="3202" spans="1:28" x14ac:dyDescent="0.25">
      <c r="A3202" s="7">
        <v>86</v>
      </c>
      <c r="B3202" s="8" t="s">
        <v>349</v>
      </c>
      <c r="C3202" s="8" t="s">
        <v>591</v>
      </c>
      <c r="D3202" s="7" t="s">
        <v>6</v>
      </c>
      <c r="E3202" s="7" t="s">
        <v>52</v>
      </c>
      <c r="F3202" s="7" t="s">
        <v>84</v>
      </c>
      <c r="G3202" s="7">
        <v>22000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7">
        <v>0</v>
      </c>
      <c r="Z3202" s="7" t="s">
        <v>226</v>
      </c>
      <c r="AA3202" s="7">
        <v>2021</v>
      </c>
      <c r="AB3202" s="7">
        <v>0</v>
      </c>
    </row>
    <row r="3203" spans="1:28" x14ac:dyDescent="0.25">
      <c r="A3203" s="7">
        <v>87</v>
      </c>
      <c r="B3203" s="8" t="s">
        <v>351</v>
      </c>
      <c r="C3203" s="8" t="s">
        <v>592</v>
      </c>
      <c r="D3203" s="7" t="s">
        <v>6</v>
      </c>
      <c r="E3203" s="7" t="s">
        <v>52</v>
      </c>
      <c r="F3203" s="7" t="s">
        <v>84</v>
      </c>
      <c r="G3203" s="7">
        <v>22000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U3203" s="7">
        <v>0</v>
      </c>
      <c r="V3203" s="7">
        <v>0</v>
      </c>
      <c r="W3203" s="7">
        <v>0</v>
      </c>
      <c r="X3203" s="7">
        <v>0</v>
      </c>
      <c r="Y3203" s="7">
        <v>0</v>
      </c>
      <c r="Z3203" s="7" t="s">
        <v>226</v>
      </c>
      <c r="AA3203" s="7">
        <v>2021</v>
      </c>
      <c r="AB3203" s="7">
        <v>0</v>
      </c>
    </row>
    <row r="3204" spans="1:28" x14ac:dyDescent="0.25">
      <c r="A3204" s="7">
        <v>88</v>
      </c>
      <c r="B3204" s="8" t="s">
        <v>352</v>
      </c>
      <c r="C3204" s="8" t="s">
        <v>593</v>
      </c>
      <c r="D3204" s="7" t="s">
        <v>6</v>
      </c>
      <c r="E3204" s="7" t="s">
        <v>26</v>
      </c>
      <c r="F3204" s="7" t="s">
        <v>84</v>
      </c>
      <c r="G3204" s="7">
        <v>22000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0</v>
      </c>
      <c r="Z3204" s="7" t="s">
        <v>226</v>
      </c>
      <c r="AA3204" s="7">
        <v>2021</v>
      </c>
      <c r="AB3204" s="7">
        <v>0</v>
      </c>
    </row>
    <row r="3205" spans="1:28" x14ac:dyDescent="0.25">
      <c r="A3205" s="7">
        <v>89</v>
      </c>
      <c r="B3205" s="7" t="s">
        <v>338</v>
      </c>
      <c r="C3205" s="7" t="s">
        <v>594</v>
      </c>
      <c r="D3205" s="7" t="s">
        <v>6</v>
      </c>
      <c r="E3205" s="7" t="s">
        <v>28</v>
      </c>
      <c r="F3205" s="7" t="s">
        <v>84</v>
      </c>
      <c r="G3205" s="7">
        <v>21500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0</v>
      </c>
      <c r="U3205" s="7">
        <v>0</v>
      </c>
      <c r="V3205" s="7">
        <v>0</v>
      </c>
      <c r="W3205" s="7">
        <v>0</v>
      </c>
      <c r="X3205" s="7">
        <v>0</v>
      </c>
      <c r="Y3205" s="7">
        <v>0</v>
      </c>
      <c r="Z3205" s="7" t="s">
        <v>226</v>
      </c>
      <c r="AA3205" s="7">
        <v>2021</v>
      </c>
      <c r="AB3205" s="7">
        <v>0</v>
      </c>
    </row>
    <row r="3206" spans="1:28" x14ac:dyDescent="0.25">
      <c r="A3206" s="7">
        <v>90</v>
      </c>
      <c r="B3206" s="7" t="s">
        <v>339</v>
      </c>
      <c r="C3206" s="7" t="s">
        <v>595</v>
      </c>
      <c r="D3206" s="7" t="s">
        <v>9</v>
      </c>
      <c r="E3206" s="7" t="s">
        <v>57</v>
      </c>
      <c r="F3206" s="7" t="s">
        <v>84</v>
      </c>
      <c r="G3206" s="7">
        <v>21500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7">
        <v>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0</v>
      </c>
      <c r="Z3206" s="7" t="s">
        <v>226</v>
      </c>
      <c r="AA3206" s="7">
        <v>2021</v>
      </c>
      <c r="AB3206" s="7">
        <v>0</v>
      </c>
    </row>
    <row r="3207" spans="1:28" x14ac:dyDescent="0.25">
      <c r="A3207" s="7">
        <v>91</v>
      </c>
      <c r="B3207" s="7" t="s">
        <v>439</v>
      </c>
      <c r="C3207" s="7" t="s">
        <v>596</v>
      </c>
      <c r="D3207" s="7" t="s">
        <v>9</v>
      </c>
      <c r="E3207" s="7" t="s">
        <v>26</v>
      </c>
      <c r="F3207" s="7" t="s">
        <v>84</v>
      </c>
      <c r="G3207" s="7">
        <v>25000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0</v>
      </c>
      <c r="Z3207" s="7" t="s">
        <v>226</v>
      </c>
      <c r="AA3207" s="7">
        <v>2021</v>
      </c>
      <c r="AB3207" s="7">
        <v>0</v>
      </c>
    </row>
    <row r="3208" spans="1:28" x14ac:dyDescent="0.25">
      <c r="A3208" s="7">
        <v>92</v>
      </c>
      <c r="B3208" s="7" t="s">
        <v>491</v>
      </c>
      <c r="C3208" s="7" t="s">
        <v>597</v>
      </c>
      <c r="D3208" s="7" t="s">
        <v>9</v>
      </c>
      <c r="E3208" s="7" t="s">
        <v>54</v>
      </c>
      <c r="F3208" s="7" t="s">
        <v>84</v>
      </c>
      <c r="G3208" s="7">
        <v>20000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0</v>
      </c>
      <c r="Y3208" s="7">
        <v>0</v>
      </c>
      <c r="Z3208" s="7" t="s">
        <v>226</v>
      </c>
      <c r="AA3208" s="7">
        <v>2021</v>
      </c>
      <c r="AB3208" s="7">
        <v>0</v>
      </c>
    </row>
    <row r="3209" spans="1:28" x14ac:dyDescent="0.25">
      <c r="A3209" s="7">
        <v>93</v>
      </c>
      <c r="B3209" s="7" t="s">
        <v>490</v>
      </c>
      <c r="C3209" s="7" t="s">
        <v>598</v>
      </c>
      <c r="D3209" s="7" t="s">
        <v>9</v>
      </c>
      <c r="E3209" s="7" t="s">
        <v>54</v>
      </c>
      <c r="F3209" s="7" t="s">
        <v>84</v>
      </c>
      <c r="G3209" s="7">
        <v>20000</v>
      </c>
      <c r="H3209" s="7">
        <v>0</v>
      </c>
      <c r="I3209" s="7">
        <v>0</v>
      </c>
      <c r="J3209" s="7">
        <v>0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7">
        <v>0</v>
      </c>
      <c r="Z3209" s="7" t="s">
        <v>226</v>
      </c>
      <c r="AA3209" s="7">
        <v>2021</v>
      </c>
      <c r="AB3209" s="7">
        <v>0</v>
      </c>
    </row>
    <row r="3210" spans="1:28" x14ac:dyDescent="0.25">
      <c r="A3210" s="7">
        <v>94</v>
      </c>
      <c r="B3210" s="7" t="s">
        <v>489</v>
      </c>
      <c r="C3210" s="7" t="s">
        <v>599</v>
      </c>
      <c r="D3210" s="8" t="s">
        <v>6</v>
      </c>
      <c r="E3210" s="7" t="s">
        <v>26</v>
      </c>
      <c r="F3210" s="7" t="s">
        <v>84</v>
      </c>
      <c r="G3210" s="7">
        <v>20000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7">
        <v>0</v>
      </c>
      <c r="Z3210" s="7" t="s">
        <v>226</v>
      </c>
      <c r="AA3210" s="7">
        <v>2021</v>
      </c>
      <c r="AB3210" s="7">
        <v>0</v>
      </c>
    </row>
    <row r="3211" spans="1:28" x14ac:dyDescent="0.25">
      <c r="A3211" s="7">
        <v>95</v>
      </c>
      <c r="B3211" s="7" t="s">
        <v>431</v>
      </c>
      <c r="C3211" s="7" t="s">
        <v>600</v>
      </c>
      <c r="D3211" s="7" t="s">
        <v>9</v>
      </c>
      <c r="E3211" s="7" t="s">
        <v>37</v>
      </c>
      <c r="F3211" s="7" t="s">
        <v>84</v>
      </c>
      <c r="G3211" s="7">
        <v>19000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0</v>
      </c>
      <c r="Z3211" s="7" t="s">
        <v>226</v>
      </c>
      <c r="AA3211" s="7">
        <v>2021</v>
      </c>
      <c r="AB3211" s="7">
        <v>0</v>
      </c>
    </row>
    <row r="3212" spans="1:28" x14ac:dyDescent="0.25">
      <c r="A3212" s="7">
        <v>96</v>
      </c>
      <c r="B3212" s="7" t="s">
        <v>451</v>
      </c>
      <c r="C3212" s="7" t="s">
        <v>601</v>
      </c>
      <c r="D3212" s="7" t="s">
        <v>9</v>
      </c>
      <c r="E3212" s="7" t="s">
        <v>37</v>
      </c>
      <c r="F3212" s="7" t="s">
        <v>84</v>
      </c>
      <c r="G3212" s="7">
        <v>19000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0</v>
      </c>
      <c r="Z3212" s="7" t="s">
        <v>226</v>
      </c>
      <c r="AA3212" s="7">
        <v>2021</v>
      </c>
      <c r="AB3212" s="7">
        <v>0</v>
      </c>
    </row>
    <row r="3213" spans="1:28" x14ac:dyDescent="0.25">
      <c r="A3213" s="7">
        <v>97</v>
      </c>
      <c r="B3213" s="8" t="s">
        <v>445</v>
      </c>
      <c r="C3213" s="8" t="s">
        <v>502</v>
      </c>
      <c r="D3213" s="8" t="s">
        <v>7</v>
      </c>
      <c r="E3213" s="7" t="s">
        <v>54</v>
      </c>
      <c r="F3213" s="7" t="s">
        <v>84</v>
      </c>
      <c r="G3213" s="7">
        <v>18000</v>
      </c>
      <c r="H3213" s="7">
        <v>0</v>
      </c>
      <c r="I3213" s="7">
        <v>0</v>
      </c>
      <c r="J3213" s="7">
        <v>0</v>
      </c>
      <c r="K3213" s="7">
        <v>0</v>
      </c>
      <c r="L3213" s="7">
        <v>0</v>
      </c>
      <c r="M3213" s="7">
        <v>0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7">
        <v>0</v>
      </c>
      <c r="Z3213" s="7" t="s">
        <v>226</v>
      </c>
      <c r="AA3213" s="7">
        <v>2021</v>
      </c>
      <c r="AB3213" s="7">
        <v>0</v>
      </c>
    </row>
    <row r="3214" spans="1:28" x14ac:dyDescent="0.25">
      <c r="A3214" s="7">
        <v>98</v>
      </c>
      <c r="B3214" s="7" t="s">
        <v>487</v>
      </c>
      <c r="C3214" s="7" t="s">
        <v>602</v>
      </c>
      <c r="D3214" s="7" t="s">
        <v>6</v>
      </c>
      <c r="E3214" s="7" t="s">
        <v>37</v>
      </c>
      <c r="F3214" s="7" t="s">
        <v>84</v>
      </c>
      <c r="G3214" s="7">
        <v>15000</v>
      </c>
      <c r="H3214" s="7">
        <v>0</v>
      </c>
      <c r="I3214" s="7">
        <v>0</v>
      </c>
      <c r="J3214" s="7">
        <v>0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0</v>
      </c>
      <c r="Z3214" s="7" t="s">
        <v>226</v>
      </c>
      <c r="AA3214" s="7">
        <v>2021</v>
      </c>
      <c r="AB3214" s="7">
        <v>0</v>
      </c>
    </row>
    <row r="3215" spans="1:28" x14ac:dyDescent="0.25">
      <c r="A3215" s="7">
        <v>99</v>
      </c>
      <c r="B3215" s="7" t="s">
        <v>336</v>
      </c>
      <c r="C3215" s="7" t="s">
        <v>603</v>
      </c>
      <c r="D3215" s="7" t="s">
        <v>6</v>
      </c>
      <c r="E3215" s="7" t="s">
        <v>37</v>
      </c>
      <c r="F3215" s="7" t="s">
        <v>84</v>
      </c>
      <c r="G3215" s="7">
        <v>10000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0</v>
      </c>
      <c r="Z3215" s="7" t="s">
        <v>226</v>
      </c>
      <c r="AA3215" s="7">
        <v>2021</v>
      </c>
      <c r="AB3215" s="7">
        <v>0</v>
      </c>
    </row>
    <row r="3216" spans="1:28" x14ac:dyDescent="0.25">
      <c r="A3216" s="7">
        <v>100</v>
      </c>
      <c r="B3216" s="7" t="s">
        <v>441</v>
      </c>
      <c r="C3216" s="7" t="s">
        <v>604</v>
      </c>
      <c r="D3216" s="7" t="s">
        <v>6</v>
      </c>
      <c r="E3216" s="7" t="s">
        <v>37</v>
      </c>
      <c r="F3216" s="7" t="s">
        <v>84</v>
      </c>
      <c r="G3216" s="7">
        <v>10000</v>
      </c>
      <c r="H3216" s="7">
        <v>0</v>
      </c>
      <c r="I3216" s="7">
        <v>0</v>
      </c>
      <c r="J3216" s="7">
        <v>0</v>
      </c>
      <c r="K3216" s="7">
        <v>0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7">
        <v>0</v>
      </c>
      <c r="Z3216" s="7" t="s">
        <v>227</v>
      </c>
      <c r="AA3216" s="7">
        <v>2021</v>
      </c>
      <c r="AB3216" s="7">
        <v>0</v>
      </c>
    </row>
    <row r="3217" spans="1:28" x14ac:dyDescent="0.25">
      <c r="A3217" s="7">
        <v>1</v>
      </c>
      <c r="B3217" s="8" t="s">
        <v>444</v>
      </c>
      <c r="C3217" s="8" t="s">
        <v>501</v>
      </c>
      <c r="D3217" s="8" t="s">
        <v>7</v>
      </c>
      <c r="E3217" s="7" t="s">
        <v>27</v>
      </c>
      <c r="F3217" s="7" t="s">
        <v>84</v>
      </c>
      <c r="G3217" s="7">
        <v>400000</v>
      </c>
      <c r="H3217" s="7">
        <v>0</v>
      </c>
      <c r="I3217" s="7">
        <v>0</v>
      </c>
      <c r="J3217" s="7">
        <v>0</v>
      </c>
      <c r="K3217" s="7">
        <v>0</v>
      </c>
      <c r="L3217" s="7">
        <v>0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U3217" s="7">
        <v>0</v>
      </c>
      <c r="V3217" s="7">
        <v>0</v>
      </c>
      <c r="W3217" s="7">
        <v>0</v>
      </c>
      <c r="X3217" s="7">
        <v>0</v>
      </c>
      <c r="Y3217" s="7">
        <v>0</v>
      </c>
      <c r="Z3217" s="7" t="s">
        <v>227</v>
      </c>
      <c r="AA3217" s="7">
        <v>2021</v>
      </c>
      <c r="AB3217" s="7">
        <v>0</v>
      </c>
    </row>
    <row r="3218" spans="1:28" x14ac:dyDescent="0.25">
      <c r="A3218" s="7">
        <v>2</v>
      </c>
      <c r="B3218" s="7" t="s">
        <v>426</v>
      </c>
      <c r="C3218" s="7" t="s">
        <v>502</v>
      </c>
      <c r="D3218" s="7" t="s">
        <v>10</v>
      </c>
      <c r="E3218" s="7" t="s">
        <v>53</v>
      </c>
      <c r="F3218" s="7" t="s">
        <v>84</v>
      </c>
      <c r="G3218" s="7">
        <v>300000</v>
      </c>
      <c r="H3218" s="7">
        <v>0</v>
      </c>
      <c r="I3218" s="7">
        <v>0</v>
      </c>
      <c r="J3218" s="7">
        <v>0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0</v>
      </c>
      <c r="W3218" s="7">
        <v>0</v>
      </c>
      <c r="X3218" s="7">
        <v>0</v>
      </c>
      <c r="Y3218" s="7">
        <v>0</v>
      </c>
      <c r="Z3218" s="7" t="s">
        <v>227</v>
      </c>
      <c r="AA3218" s="7">
        <v>2021</v>
      </c>
      <c r="AB3218" s="7">
        <v>0</v>
      </c>
    </row>
    <row r="3219" spans="1:28" x14ac:dyDescent="0.25">
      <c r="A3219" s="7">
        <v>3</v>
      </c>
      <c r="B3219" s="7" t="s">
        <v>443</v>
      </c>
      <c r="C3219" s="7" t="s">
        <v>503</v>
      </c>
      <c r="D3219" s="7" t="s">
        <v>19</v>
      </c>
      <c r="E3219" s="7" t="s">
        <v>71</v>
      </c>
      <c r="F3219" s="7" t="s">
        <v>84</v>
      </c>
      <c r="G3219" s="7">
        <v>300000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7">
        <v>0</v>
      </c>
      <c r="Z3219" s="7" t="s">
        <v>227</v>
      </c>
      <c r="AA3219" s="7">
        <v>2021</v>
      </c>
      <c r="AB3219" s="7">
        <v>0</v>
      </c>
    </row>
    <row r="3220" spans="1:28" x14ac:dyDescent="0.25">
      <c r="A3220" s="7">
        <v>4</v>
      </c>
      <c r="B3220" s="8" t="s">
        <v>422</v>
      </c>
      <c r="C3220" s="8" t="s">
        <v>504</v>
      </c>
      <c r="D3220" s="7" t="s">
        <v>11</v>
      </c>
      <c r="E3220" s="7" t="s">
        <v>34</v>
      </c>
      <c r="F3220" s="7" t="s">
        <v>84</v>
      </c>
      <c r="G3220" s="7">
        <v>300000</v>
      </c>
      <c r="H3220" s="7">
        <v>0</v>
      </c>
      <c r="I3220" s="7">
        <v>0</v>
      </c>
      <c r="J3220" s="7">
        <v>0</v>
      </c>
      <c r="K3220" s="7">
        <v>0</v>
      </c>
      <c r="L3220" s="7">
        <v>0</v>
      </c>
      <c r="M3220" s="7">
        <v>0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U3220" s="7">
        <v>0</v>
      </c>
      <c r="V3220" s="7">
        <v>0</v>
      </c>
      <c r="W3220" s="7">
        <v>0</v>
      </c>
      <c r="X3220" s="7">
        <v>0</v>
      </c>
      <c r="Y3220" s="7">
        <v>0</v>
      </c>
      <c r="Z3220" s="7" t="s">
        <v>227</v>
      </c>
      <c r="AA3220" s="7">
        <v>2021</v>
      </c>
      <c r="AB3220" s="7">
        <v>0</v>
      </c>
    </row>
    <row r="3221" spans="1:28" x14ac:dyDescent="0.25">
      <c r="A3221" s="7">
        <v>5</v>
      </c>
      <c r="B3221" s="7" t="s">
        <v>480</v>
      </c>
      <c r="C3221" s="7" t="s">
        <v>505</v>
      </c>
      <c r="D3221" s="7" t="s">
        <v>506</v>
      </c>
      <c r="E3221" s="7" t="s">
        <v>56</v>
      </c>
      <c r="F3221" s="7" t="s">
        <v>84</v>
      </c>
      <c r="G3221" s="7">
        <v>250000</v>
      </c>
      <c r="H3221" s="7">
        <v>0</v>
      </c>
      <c r="I3221" s="7">
        <v>0</v>
      </c>
      <c r="J3221" s="7">
        <v>0</v>
      </c>
      <c r="K3221" s="7">
        <v>0</v>
      </c>
      <c r="L3221" s="7">
        <v>0</v>
      </c>
      <c r="M3221" s="7">
        <v>0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7">
        <v>0</v>
      </c>
      <c r="Z3221" s="7" t="s">
        <v>227</v>
      </c>
      <c r="AA3221" s="7">
        <v>2021</v>
      </c>
      <c r="AB3221" s="7">
        <v>0</v>
      </c>
    </row>
    <row r="3222" spans="1:28" x14ac:dyDescent="0.25">
      <c r="A3222" s="7">
        <v>6</v>
      </c>
      <c r="B3222" s="7" t="s">
        <v>479</v>
      </c>
      <c r="C3222" s="7" t="s">
        <v>507</v>
      </c>
      <c r="D3222" s="7" t="s">
        <v>318</v>
      </c>
      <c r="E3222" s="7" t="s">
        <v>77</v>
      </c>
      <c r="F3222" s="7" t="s">
        <v>84</v>
      </c>
      <c r="G3222" s="7">
        <v>250000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0</v>
      </c>
      <c r="Z3222" s="7" t="s">
        <v>227</v>
      </c>
      <c r="AA3222" s="7">
        <v>2021</v>
      </c>
      <c r="AB3222" s="7">
        <v>0</v>
      </c>
    </row>
    <row r="3223" spans="1:28" x14ac:dyDescent="0.25">
      <c r="A3223" s="7">
        <v>7</v>
      </c>
      <c r="B3223" s="7" t="s">
        <v>483</v>
      </c>
      <c r="C3223" s="7" t="s">
        <v>508</v>
      </c>
      <c r="D3223" s="7" t="s">
        <v>23</v>
      </c>
      <c r="E3223" s="7" t="s">
        <v>82</v>
      </c>
      <c r="F3223" s="7" t="s">
        <v>84</v>
      </c>
      <c r="G3223" s="7">
        <v>150000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0</v>
      </c>
      <c r="T3223" s="7">
        <v>0</v>
      </c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 t="s">
        <v>227</v>
      </c>
      <c r="AA3223" s="7">
        <v>2021</v>
      </c>
      <c r="AB3223" s="7">
        <v>0</v>
      </c>
    </row>
    <row r="3224" spans="1:28" x14ac:dyDescent="0.25">
      <c r="A3224" s="7">
        <v>8</v>
      </c>
      <c r="B3224" s="7" t="s">
        <v>486</v>
      </c>
      <c r="C3224" s="7" t="s">
        <v>509</v>
      </c>
      <c r="D3224" s="7" t="s">
        <v>17</v>
      </c>
      <c r="E3224" s="7" t="s">
        <v>273</v>
      </c>
      <c r="F3224" s="7" t="s">
        <v>84</v>
      </c>
      <c r="G3224" s="7">
        <v>150000</v>
      </c>
      <c r="H3224" s="7">
        <v>0</v>
      </c>
      <c r="I3224" s="7">
        <v>0</v>
      </c>
      <c r="J3224" s="7">
        <v>0</v>
      </c>
      <c r="K3224" s="7">
        <v>0</v>
      </c>
      <c r="L3224" s="7">
        <v>0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 t="s">
        <v>227</v>
      </c>
      <c r="AA3224" s="7">
        <v>2021</v>
      </c>
      <c r="AB3224" s="7">
        <v>0</v>
      </c>
    </row>
    <row r="3225" spans="1:28" x14ac:dyDescent="0.25">
      <c r="A3225" s="7">
        <v>9</v>
      </c>
      <c r="B3225" s="7" t="s">
        <v>477</v>
      </c>
      <c r="C3225" s="7" t="s">
        <v>510</v>
      </c>
      <c r="D3225" s="7" t="s">
        <v>7</v>
      </c>
      <c r="E3225" s="7" t="s">
        <v>49</v>
      </c>
      <c r="F3225" s="7" t="s">
        <v>84</v>
      </c>
      <c r="G3225" s="7">
        <v>150000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0</v>
      </c>
      <c r="Z3225" s="7" t="s">
        <v>227</v>
      </c>
      <c r="AA3225" s="7">
        <v>2021</v>
      </c>
      <c r="AB3225" s="7">
        <v>0</v>
      </c>
    </row>
    <row r="3226" spans="1:28" x14ac:dyDescent="0.25">
      <c r="A3226" s="7">
        <v>10</v>
      </c>
      <c r="B3226" s="7" t="s">
        <v>476</v>
      </c>
      <c r="C3226" s="7" t="s">
        <v>511</v>
      </c>
      <c r="D3226" s="7" t="s">
        <v>7</v>
      </c>
      <c r="E3226" s="7" t="s">
        <v>30</v>
      </c>
      <c r="F3226" s="7" t="s">
        <v>84</v>
      </c>
      <c r="G3226" s="7">
        <v>150000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  <c r="X3226" s="7">
        <v>0</v>
      </c>
      <c r="Y3226" s="7">
        <v>0</v>
      </c>
      <c r="Z3226" s="7" t="s">
        <v>227</v>
      </c>
      <c r="AA3226" s="7">
        <v>2021</v>
      </c>
      <c r="AB3226" s="7">
        <v>0</v>
      </c>
    </row>
    <row r="3227" spans="1:28" x14ac:dyDescent="0.25">
      <c r="A3227" s="7">
        <v>11</v>
      </c>
      <c r="B3227" s="8" t="s">
        <v>417</v>
      </c>
      <c r="C3227" s="8" t="s">
        <v>512</v>
      </c>
      <c r="D3227" s="7" t="s">
        <v>506</v>
      </c>
      <c r="E3227" s="7" t="s">
        <v>81</v>
      </c>
      <c r="F3227" s="7" t="s">
        <v>84</v>
      </c>
      <c r="G3227" s="7">
        <v>150000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0</v>
      </c>
      <c r="Z3227" s="7" t="s">
        <v>227</v>
      </c>
      <c r="AA3227" s="7">
        <v>2021</v>
      </c>
      <c r="AB3227" s="7">
        <v>0</v>
      </c>
    </row>
    <row r="3228" spans="1:28" x14ac:dyDescent="0.25">
      <c r="A3228" s="7">
        <v>12</v>
      </c>
      <c r="B3228" s="8" t="s">
        <v>420</v>
      </c>
      <c r="C3228" s="8" t="s">
        <v>513</v>
      </c>
      <c r="D3228" s="8" t="s">
        <v>14</v>
      </c>
      <c r="E3228" s="7" t="s">
        <v>333</v>
      </c>
      <c r="F3228" s="7" t="s">
        <v>84</v>
      </c>
      <c r="G3228" s="7">
        <v>150000</v>
      </c>
      <c r="H3228" s="7">
        <v>0</v>
      </c>
      <c r="I3228" s="7">
        <v>0</v>
      </c>
      <c r="J3228" s="7">
        <v>0</v>
      </c>
      <c r="K3228" s="7">
        <v>0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7">
        <v>0</v>
      </c>
      <c r="Z3228" s="7" t="s">
        <v>227</v>
      </c>
      <c r="AA3228" s="7">
        <v>2021</v>
      </c>
      <c r="AB3228" s="7">
        <v>0</v>
      </c>
    </row>
    <row r="3229" spans="1:28" x14ac:dyDescent="0.25">
      <c r="A3229" s="7">
        <v>13</v>
      </c>
      <c r="B3229" s="8" t="s">
        <v>465</v>
      </c>
      <c r="C3229" s="8" t="s">
        <v>514</v>
      </c>
      <c r="D3229" s="7" t="s">
        <v>506</v>
      </c>
      <c r="E3229" s="7" t="s">
        <v>80</v>
      </c>
      <c r="F3229" s="7" t="s">
        <v>84</v>
      </c>
      <c r="G3229" s="7">
        <v>150000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0</v>
      </c>
      <c r="Z3229" s="7" t="s">
        <v>227</v>
      </c>
      <c r="AA3229" s="7">
        <v>2021</v>
      </c>
      <c r="AB3229" s="7">
        <v>0</v>
      </c>
    </row>
    <row r="3230" spans="1:28" x14ac:dyDescent="0.25">
      <c r="A3230" s="7">
        <v>14</v>
      </c>
      <c r="B3230" s="8" t="s">
        <v>421</v>
      </c>
      <c r="C3230" s="8" t="s">
        <v>515</v>
      </c>
      <c r="D3230" s="8" t="s">
        <v>4</v>
      </c>
      <c r="E3230" s="7" t="s">
        <v>516</v>
      </c>
      <c r="F3230" s="7" t="s">
        <v>84</v>
      </c>
      <c r="G3230" s="7">
        <v>150000</v>
      </c>
      <c r="H3230" s="7">
        <v>0</v>
      </c>
      <c r="I3230" s="7">
        <v>0</v>
      </c>
      <c r="J3230" s="7">
        <v>0</v>
      </c>
      <c r="K3230" s="7">
        <v>0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0</v>
      </c>
      <c r="W3230" s="7">
        <v>0</v>
      </c>
      <c r="X3230" s="7">
        <v>0</v>
      </c>
      <c r="Y3230" s="7">
        <v>0</v>
      </c>
      <c r="Z3230" s="7" t="s">
        <v>227</v>
      </c>
      <c r="AA3230" s="7">
        <v>2021</v>
      </c>
      <c r="AB3230" s="7">
        <v>0</v>
      </c>
    </row>
    <row r="3231" spans="1:28" x14ac:dyDescent="0.25">
      <c r="A3231" s="7">
        <v>15</v>
      </c>
      <c r="B3231" s="7" t="s">
        <v>438</v>
      </c>
      <c r="C3231" s="8" t="s">
        <v>517</v>
      </c>
      <c r="D3231" s="7" t="s">
        <v>9</v>
      </c>
      <c r="E3231" s="7" t="s">
        <v>31</v>
      </c>
      <c r="F3231" s="7" t="s">
        <v>84</v>
      </c>
      <c r="G3231" s="7">
        <v>145000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0</v>
      </c>
      <c r="Z3231" s="7" t="s">
        <v>227</v>
      </c>
      <c r="AA3231" s="7">
        <v>2021</v>
      </c>
      <c r="AB3231" s="7">
        <v>0</v>
      </c>
    </row>
    <row r="3232" spans="1:28" x14ac:dyDescent="0.25">
      <c r="A3232" s="7">
        <v>16</v>
      </c>
      <c r="B3232" s="7" t="s">
        <v>419</v>
      </c>
      <c r="C3232" s="7" t="s">
        <v>518</v>
      </c>
      <c r="D3232" s="7" t="s">
        <v>7</v>
      </c>
      <c r="E3232" s="7" t="s">
        <v>47</v>
      </c>
      <c r="F3232" s="7" t="s">
        <v>84</v>
      </c>
      <c r="G3232" s="7">
        <v>145000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0</v>
      </c>
      <c r="Z3232" s="7" t="s">
        <v>227</v>
      </c>
      <c r="AA3232" s="7">
        <v>2021</v>
      </c>
      <c r="AB3232" s="7">
        <v>0</v>
      </c>
    </row>
    <row r="3233" spans="1:28" x14ac:dyDescent="0.25">
      <c r="A3233" s="7">
        <v>17</v>
      </c>
      <c r="B3233" s="7" t="s">
        <v>482</v>
      </c>
      <c r="C3233" s="7" t="s">
        <v>519</v>
      </c>
      <c r="D3233" s="7" t="s">
        <v>8</v>
      </c>
      <c r="E3233" s="7" t="s">
        <v>63</v>
      </c>
      <c r="F3233" s="7" t="s">
        <v>84</v>
      </c>
      <c r="G3233" s="7">
        <v>130000</v>
      </c>
      <c r="H3233" s="7">
        <v>0</v>
      </c>
      <c r="I3233" s="7">
        <v>0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0</v>
      </c>
      <c r="Z3233" s="7" t="s">
        <v>227</v>
      </c>
      <c r="AA3233" s="7">
        <v>2021</v>
      </c>
      <c r="AB3233" s="7">
        <v>0</v>
      </c>
    </row>
    <row r="3234" spans="1:28" x14ac:dyDescent="0.25">
      <c r="A3234" s="7">
        <v>18</v>
      </c>
      <c r="B3234" s="7" t="s">
        <v>473</v>
      </c>
      <c r="C3234" s="7" t="s">
        <v>520</v>
      </c>
      <c r="D3234" s="7" t="s">
        <v>8</v>
      </c>
      <c r="E3234" s="7" t="s">
        <v>29</v>
      </c>
      <c r="F3234" s="7" t="s">
        <v>84</v>
      </c>
      <c r="G3234" s="7">
        <v>130000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0</v>
      </c>
      <c r="Z3234" s="7" t="s">
        <v>227</v>
      </c>
      <c r="AA3234" s="7">
        <v>2021</v>
      </c>
      <c r="AB3234" s="7">
        <v>0</v>
      </c>
    </row>
    <row r="3235" spans="1:28" x14ac:dyDescent="0.25">
      <c r="A3235" s="7">
        <v>19</v>
      </c>
      <c r="B3235" s="8" t="s">
        <v>411</v>
      </c>
      <c r="C3235" s="8" t="s">
        <v>521</v>
      </c>
      <c r="D3235" s="8" t="s">
        <v>13</v>
      </c>
      <c r="E3235" s="7" t="s">
        <v>522</v>
      </c>
      <c r="F3235" s="7" t="s">
        <v>84</v>
      </c>
      <c r="G3235" s="7">
        <v>125000</v>
      </c>
      <c r="H3235" s="7">
        <v>0</v>
      </c>
      <c r="I3235" s="7">
        <v>0</v>
      </c>
      <c r="J3235" s="7">
        <v>0</v>
      </c>
      <c r="K3235" s="7">
        <v>0</v>
      </c>
      <c r="L3235" s="7">
        <v>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 t="s">
        <v>227</v>
      </c>
      <c r="AA3235" s="7">
        <v>2021</v>
      </c>
      <c r="AB3235" s="7">
        <v>0</v>
      </c>
    </row>
    <row r="3236" spans="1:28" x14ac:dyDescent="0.25">
      <c r="A3236" s="7">
        <v>20</v>
      </c>
      <c r="B3236" s="8" t="s">
        <v>414</v>
      </c>
      <c r="C3236" s="8" t="s">
        <v>523</v>
      </c>
      <c r="D3236" s="7" t="s">
        <v>506</v>
      </c>
      <c r="E3236" s="7" t="s">
        <v>48</v>
      </c>
      <c r="F3236" s="7" t="s">
        <v>84</v>
      </c>
      <c r="G3236" s="7">
        <v>120000</v>
      </c>
      <c r="H3236" s="7">
        <v>0</v>
      </c>
      <c r="I3236" s="7">
        <v>0</v>
      </c>
      <c r="J3236" s="7">
        <v>0</v>
      </c>
      <c r="K3236" s="7">
        <v>0</v>
      </c>
      <c r="L3236" s="7">
        <v>0</v>
      </c>
      <c r="M3236" s="7">
        <v>0</v>
      </c>
      <c r="N3236" s="7">
        <v>0</v>
      </c>
      <c r="O3236" s="7">
        <v>0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0</v>
      </c>
      <c r="Z3236" s="7" t="s">
        <v>227</v>
      </c>
      <c r="AA3236" s="7">
        <v>2021</v>
      </c>
      <c r="AB3236" s="7">
        <v>0</v>
      </c>
    </row>
    <row r="3237" spans="1:28" x14ac:dyDescent="0.25">
      <c r="A3237" s="7">
        <v>21</v>
      </c>
      <c r="B3237" s="8" t="s">
        <v>415</v>
      </c>
      <c r="C3237" s="8" t="s">
        <v>525</v>
      </c>
      <c r="D3237" s="8" t="s">
        <v>10</v>
      </c>
      <c r="E3237" s="7" t="s">
        <v>69</v>
      </c>
      <c r="F3237" s="7" t="s">
        <v>84</v>
      </c>
      <c r="G3237" s="7">
        <v>95000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0</v>
      </c>
      <c r="Z3237" s="7" t="s">
        <v>227</v>
      </c>
      <c r="AA3237" s="7">
        <v>2021</v>
      </c>
      <c r="AB3237" s="7">
        <v>0</v>
      </c>
    </row>
    <row r="3238" spans="1:28" x14ac:dyDescent="0.25">
      <c r="A3238" s="7">
        <v>22</v>
      </c>
      <c r="B3238" s="8" t="s">
        <v>402</v>
      </c>
      <c r="C3238" s="8" t="s">
        <v>526</v>
      </c>
      <c r="D3238" s="8" t="s">
        <v>4</v>
      </c>
      <c r="E3238" s="7" t="s">
        <v>306</v>
      </c>
      <c r="F3238" s="7" t="s">
        <v>84</v>
      </c>
      <c r="G3238" s="7">
        <v>93000</v>
      </c>
      <c r="H3238" s="7">
        <v>0</v>
      </c>
      <c r="I3238" s="7">
        <v>0</v>
      </c>
      <c r="J3238" s="7">
        <v>0</v>
      </c>
      <c r="K3238" s="7">
        <v>0</v>
      </c>
      <c r="L3238" s="7">
        <v>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7">
        <v>0</v>
      </c>
      <c r="Z3238" s="7" t="s">
        <v>227</v>
      </c>
      <c r="AA3238" s="7">
        <v>2021</v>
      </c>
      <c r="AB3238" s="7">
        <v>0</v>
      </c>
    </row>
    <row r="3239" spans="1:28" x14ac:dyDescent="0.25">
      <c r="A3239" s="7">
        <v>23</v>
      </c>
      <c r="B3239" s="7" t="s">
        <v>465</v>
      </c>
      <c r="C3239" s="7" t="s">
        <v>605</v>
      </c>
      <c r="D3239" s="7" t="s">
        <v>16</v>
      </c>
      <c r="E3239" s="7" t="s">
        <v>606</v>
      </c>
      <c r="F3239" s="7" t="s">
        <v>84</v>
      </c>
      <c r="G3239" s="7">
        <v>90000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7">
        <v>0</v>
      </c>
      <c r="Z3239" s="7" t="s">
        <v>227</v>
      </c>
      <c r="AA3239" s="7">
        <v>2021</v>
      </c>
      <c r="AB3239" s="7">
        <v>0</v>
      </c>
    </row>
    <row r="3240" spans="1:28" x14ac:dyDescent="0.25">
      <c r="A3240" s="7">
        <v>24</v>
      </c>
      <c r="B3240" s="7" t="s">
        <v>464</v>
      </c>
      <c r="C3240" s="7" t="s">
        <v>607</v>
      </c>
      <c r="D3240" s="7" t="s">
        <v>16</v>
      </c>
      <c r="E3240" s="7" t="s">
        <v>606</v>
      </c>
      <c r="F3240" s="7" t="s">
        <v>84</v>
      </c>
      <c r="G3240" s="7">
        <v>90000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0</v>
      </c>
      <c r="Z3240" s="7" t="s">
        <v>227</v>
      </c>
      <c r="AA3240" s="7">
        <v>2021</v>
      </c>
      <c r="AB3240" s="7">
        <v>0</v>
      </c>
    </row>
    <row r="3241" spans="1:28" x14ac:dyDescent="0.25">
      <c r="A3241" s="7">
        <v>25</v>
      </c>
      <c r="B3241" s="7" t="s">
        <v>463</v>
      </c>
      <c r="C3241" s="7" t="s">
        <v>608</v>
      </c>
      <c r="D3241" s="7" t="s">
        <v>16</v>
      </c>
      <c r="E3241" s="7" t="s">
        <v>606</v>
      </c>
      <c r="F3241" s="7" t="s">
        <v>84</v>
      </c>
      <c r="G3241" s="7">
        <v>90000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7">
        <v>0</v>
      </c>
      <c r="Z3241" s="7" t="s">
        <v>227</v>
      </c>
      <c r="AA3241" s="7">
        <v>2021</v>
      </c>
      <c r="AB3241" s="7">
        <v>0</v>
      </c>
    </row>
    <row r="3242" spans="1:28" x14ac:dyDescent="0.25">
      <c r="A3242" s="7">
        <v>26</v>
      </c>
      <c r="B3242" s="7" t="s">
        <v>462</v>
      </c>
      <c r="C3242" s="7" t="s">
        <v>609</v>
      </c>
      <c r="D3242" s="7" t="s">
        <v>16</v>
      </c>
      <c r="E3242" s="7" t="s">
        <v>606</v>
      </c>
      <c r="F3242" s="7" t="s">
        <v>84</v>
      </c>
      <c r="G3242" s="7">
        <v>90000</v>
      </c>
      <c r="H3242" s="7">
        <v>0</v>
      </c>
      <c r="I3242" s="7">
        <v>0</v>
      </c>
      <c r="J3242" s="7">
        <v>0</v>
      </c>
      <c r="K3242" s="7">
        <v>0</v>
      </c>
      <c r="L3242" s="7">
        <v>0</v>
      </c>
      <c r="M3242" s="7">
        <v>0</v>
      </c>
      <c r="N3242" s="7">
        <v>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7">
        <v>0</v>
      </c>
      <c r="Z3242" s="7" t="s">
        <v>227</v>
      </c>
      <c r="AA3242" s="7">
        <v>2021</v>
      </c>
      <c r="AB3242" s="7">
        <v>0</v>
      </c>
    </row>
    <row r="3243" spans="1:28" x14ac:dyDescent="0.25">
      <c r="A3243" s="7">
        <v>27</v>
      </c>
      <c r="B3243" s="8" t="s">
        <v>412</v>
      </c>
      <c r="C3243" s="8" t="s">
        <v>527</v>
      </c>
      <c r="D3243" s="7" t="s">
        <v>17</v>
      </c>
      <c r="E3243" s="7" t="s">
        <v>67</v>
      </c>
      <c r="F3243" s="7" t="s">
        <v>84</v>
      </c>
      <c r="G3243" s="7">
        <v>95000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0</v>
      </c>
      <c r="Z3243" s="7" t="s">
        <v>227</v>
      </c>
      <c r="AA3243" s="7">
        <v>2021</v>
      </c>
      <c r="AB3243" s="7">
        <v>0</v>
      </c>
    </row>
    <row r="3244" spans="1:28" x14ac:dyDescent="0.25">
      <c r="A3244" s="7">
        <v>28</v>
      </c>
      <c r="B3244" s="7" t="s">
        <v>389</v>
      </c>
      <c r="C3244" s="7" t="s">
        <v>529</v>
      </c>
      <c r="D3244" s="8" t="s">
        <v>18</v>
      </c>
      <c r="E3244" s="7" t="s">
        <v>55</v>
      </c>
      <c r="F3244" s="7" t="s">
        <v>84</v>
      </c>
      <c r="G3244" s="7">
        <v>83000</v>
      </c>
      <c r="H3244" s="7">
        <v>0</v>
      </c>
      <c r="I3244" s="7">
        <v>0</v>
      </c>
      <c r="J3244" s="7">
        <v>0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0</v>
      </c>
      <c r="Z3244" s="7" t="s">
        <v>227</v>
      </c>
      <c r="AA3244" s="7">
        <v>2021</v>
      </c>
      <c r="AB3244" s="7">
        <v>0</v>
      </c>
    </row>
    <row r="3245" spans="1:28" x14ac:dyDescent="0.25">
      <c r="A3245" s="7">
        <v>29</v>
      </c>
      <c r="B3245" s="7" t="s">
        <v>449</v>
      </c>
      <c r="C3245" s="7" t="s">
        <v>530</v>
      </c>
      <c r="D3245" s="8" t="s">
        <v>7</v>
      </c>
      <c r="E3245" s="7" t="s">
        <v>30</v>
      </c>
      <c r="F3245" s="7" t="s">
        <v>84</v>
      </c>
      <c r="G3245" s="7">
        <v>80000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 t="s">
        <v>227</v>
      </c>
      <c r="AA3245" s="7">
        <v>2021</v>
      </c>
      <c r="AB3245" s="7">
        <v>0</v>
      </c>
    </row>
    <row r="3246" spans="1:28" x14ac:dyDescent="0.25">
      <c r="A3246" s="7">
        <v>30</v>
      </c>
      <c r="B3246" s="8" t="s">
        <v>390</v>
      </c>
      <c r="C3246" s="8" t="s">
        <v>531</v>
      </c>
      <c r="D3246" s="8" t="s">
        <v>5</v>
      </c>
      <c r="E3246" s="7" t="s">
        <v>25</v>
      </c>
      <c r="F3246" s="7" t="s">
        <v>84</v>
      </c>
      <c r="G3246" s="7">
        <v>80000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0</v>
      </c>
      <c r="Z3246" s="7" t="s">
        <v>227</v>
      </c>
      <c r="AA3246" s="7">
        <v>2021</v>
      </c>
      <c r="AB3246" s="7">
        <v>0</v>
      </c>
    </row>
    <row r="3247" spans="1:28" x14ac:dyDescent="0.25">
      <c r="A3247" s="7">
        <v>31</v>
      </c>
      <c r="B3247" s="8" t="s">
        <v>407</v>
      </c>
      <c r="C3247" s="8" t="s">
        <v>532</v>
      </c>
      <c r="D3247" s="8" t="s">
        <v>12</v>
      </c>
      <c r="E3247" s="7" t="s">
        <v>35</v>
      </c>
      <c r="F3247" s="7" t="s">
        <v>84</v>
      </c>
      <c r="G3247" s="7">
        <v>85000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0</v>
      </c>
      <c r="Z3247" s="7" t="s">
        <v>227</v>
      </c>
      <c r="AA3247" s="7">
        <v>2021</v>
      </c>
      <c r="AB3247" s="7">
        <v>0</v>
      </c>
    </row>
    <row r="3248" spans="1:28" x14ac:dyDescent="0.25">
      <c r="A3248" s="7">
        <v>32</v>
      </c>
      <c r="B3248" s="7" t="s">
        <v>406</v>
      </c>
      <c r="C3248" s="7" t="s">
        <v>533</v>
      </c>
      <c r="D3248" s="7" t="s">
        <v>6</v>
      </c>
      <c r="E3248" s="7" t="s">
        <v>335</v>
      </c>
      <c r="F3248" s="7" t="s">
        <v>84</v>
      </c>
      <c r="G3248" s="7">
        <v>70000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 t="s">
        <v>227</v>
      </c>
      <c r="AA3248" s="7">
        <v>2021</v>
      </c>
      <c r="AB3248" s="7">
        <v>0</v>
      </c>
    </row>
    <row r="3249" spans="1:28" x14ac:dyDescent="0.25">
      <c r="A3249" s="7">
        <v>33</v>
      </c>
      <c r="B3249" s="7" t="s">
        <v>404</v>
      </c>
      <c r="C3249" s="7" t="s">
        <v>534</v>
      </c>
      <c r="D3249" s="7" t="s">
        <v>10</v>
      </c>
      <c r="E3249" s="7" t="s">
        <v>39</v>
      </c>
      <c r="F3249" s="7" t="s">
        <v>84</v>
      </c>
      <c r="G3249" s="7">
        <v>65000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0</v>
      </c>
      <c r="Z3249" s="7" t="s">
        <v>227</v>
      </c>
      <c r="AA3249" s="7">
        <v>2021</v>
      </c>
      <c r="AB3249" s="7">
        <v>0</v>
      </c>
    </row>
    <row r="3250" spans="1:28" x14ac:dyDescent="0.25">
      <c r="A3250" s="7">
        <v>34</v>
      </c>
      <c r="B3250" s="7" t="s">
        <v>405</v>
      </c>
      <c r="C3250" s="7" t="s">
        <v>535</v>
      </c>
      <c r="D3250" s="7" t="s">
        <v>16</v>
      </c>
      <c r="E3250" s="7" t="s">
        <v>61</v>
      </c>
      <c r="F3250" s="7" t="s">
        <v>84</v>
      </c>
      <c r="G3250" s="7">
        <v>65000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0</v>
      </c>
      <c r="Z3250" s="7" t="s">
        <v>227</v>
      </c>
      <c r="AA3250" s="7">
        <v>2021</v>
      </c>
      <c r="AB3250" s="7">
        <v>0</v>
      </c>
    </row>
    <row r="3251" spans="1:28" x14ac:dyDescent="0.25">
      <c r="A3251" s="7">
        <v>35</v>
      </c>
      <c r="B3251" s="8" t="s">
        <v>400</v>
      </c>
      <c r="C3251" s="8" t="s">
        <v>536</v>
      </c>
      <c r="D3251" s="7" t="s">
        <v>8</v>
      </c>
      <c r="E3251" s="7" t="s">
        <v>64</v>
      </c>
      <c r="F3251" s="7" t="s">
        <v>84</v>
      </c>
      <c r="G3251" s="7">
        <v>60000</v>
      </c>
      <c r="H3251" s="7">
        <v>0</v>
      </c>
      <c r="I3251" s="7">
        <v>0</v>
      </c>
      <c r="J3251" s="7">
        <v>0</v>
      </c>
      <c r="K3251" s="7">
        <v>0</v>
      </c>
      <c r="L3251" s="7">
        <v>0</v>
      </c>
      <c r="M3251" s="7">
        <v>0</v>
      </c>
      <c r="N3251" s="7">
        <v>0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0</v>
      </c>
      <c r="Z3251" s="7" t="s">
        <v>227</v>
      </c>
      <c r="AA3251" s="7">
        <v>2021</v>
      </c>
      <c r="AB3251" s="7">
        <v>0</v>
      </c>
    </row>
    <row r="3252" spans="1:28" x14ac:dyDescent="0.25">
      <c r="A3252" s="7">
        <v>36</v>
      </c>
      <c r="B3252" s="8" t="s">
        <v>401</v>
      </c>
      <c r="C3252" s="8" t="s">
        <v>537</v>
      </c>
      <c r="D3252" s="8" t="s">
        <v>7</v>
      </c>
      <c r="E3252" s="7" t="s">
        <v>75</v>
      </c>
      <c r="F3252" s="7" t="s">
        <v>84</v>
      </c>
      <c r="G3252" s="7">
        <v>65000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0</v>
      </c>
      <c r="Z3252" s="7" t="s">
        <v>227</v>
      </c>
      <c r="AA3252" s="7">
        <v>2021</v>
      </c>
      <c r="AB3252" s="7">
        <v>0</v>
      </c>
    </row>
    <row r="3253" spans="1:28" x14ac:dyDescent="0.25">
      <c r="A3253" s="7">
        <v>37</v>
      </c>
      <c r="B3253" s="7" t="s">
        <v>429</v>
      </c>
      <c r="C3253" s="7" t="s">
        <v>538</v>
      </c>
      <c r="D3253" s="8" t="s">
        <v>14</v>
      </c>
      <c r="E3253" s="7" t="s">
        <v>66</v>
      </c>
      <c r="F3253" s="7" t="s">
        <v>84</v>
      </c>
      <c r="G3253" s="7">
        <v>55000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 t="s">
        <v>227</v>
      </c>
      <c r="AA3253" s="7">
        <v>2021</v>
      </c>
      <c r="AB3253" s="7">
        <v>0</v>
      </c>
    </row>
    <row r="3254" spans="1:28" x14ac:dyDescent="0.25">
      <c r="A3254" s="7">
        <v>38</v>
      </c>
      <c r="B3254" s="7" t="s">
        <v>342</v>
      </c>
      <c r="C3254" s="7" t="s">
        <v>539</v>
      </c>
      <c r="D3254" s="7" t="s">
        <v>15</v>
      </c>
      <c r="E3254" s="7" t="s">
        <v>540</v>
      </c>
      <c r="F3254" s="7" t="s">
        <v>84</v>
      </c>
      <c r="G3254" s="7">
        <v>55000</v>
      </c>
      <c r="H3254" s="7">
        <v>0</v>
      </c>
      <c r="I3254" s="7">
        <v>0</v>
      </c>
      <c r="J3254" s="7">
        <v>0</v>
      </c>
      <c r="K3254" s="7">
        <v>0</v>
      </c>
      <c r="L3254" s="7">
        <v>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0</v>
      </c>
      <c r="Z3254" s="7" t="s">
        <v>227</v>
      </c>
      <c r="AA3254" s="7">
        <v>2021</v>
      </c>
      <c r="AB3254" s="7">
        <v>0</v>
      </c>
    </row>
    <row r="3255" spans="1:28" x14ac:dyDescent="0.25">
      <c r="A3255" s="7">
        <v>39</v>
      </c>
      <c r="B3255" s="8" t="s">
        <v>399</v>
      </c>
      <c r="C3255" s="8" t="s">
        <v>514</v>
      </c>
      <c r="D3255" s="7" t="s">
        <v>16</v>
      </c>
      <c r="E3255" s="7" t="s">
        <v>79</v>
      </c>
      <c r="F3255" s="7" t="s">
        <v>84</v>
      </c>
      <c r="G3255" s="7">
        <v>54000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0</v>
      </c>
      <c r="Y3255" s="7">
        <v>0</v>
      </c>
      <c r="Z3255" s="7" t="s">
        <v>227</v>
      </c>
      <c r="AA3255" s="7">
        <v>2021</v>
      </c>
      <c r="AB3255" s="7">
        <v>0</v>
      </c>
    </row>
    <row r="3256" spans="1:28" x14ac:dyDescent="0.25">
      <c r="A3256" s="7">
        <v>40</v>
      </c>
      <c r="B3256" s="8" t="s">
        <v>396</v>
      </c>
      <c r="C3256" s="8" t="s">
        <v>541</v>
      </c>
      <c r="D3256" s="7" t="s">
        <v>506</v>
      </c>
      <c r="E3256" s="7" t="s">
        <v>70</v>
      </c>
      <c r="F3256" s="7" t="s">
        <v>84</v>
      </c>
      <c r="G3256" s="7">
        <v>50000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0</v>
      </c>
      <c r="Z3256" s="7" t="s">
        <v>227</v>
      </c>
      <c r="AA3256" s="7">
        <v>2021</v>
      </c>
      <c r="AB3256" s="7">
        <v>0</v>
      </c>
    </row>
    <row r="3257" spans="1:28" x14ac:dyDescent="0.25">
      <c r="A3257" s="7">
        <v>41</v>
      </c>
      <c r="B3257" s="8" t="s">
        <v>397</v>
      </c>
      <c r="C3257" s="8" t="s">
        <v>542</v>
      </c>
      <c r="D3257" s="8" t="s">
        <v>17</v>
      </c>
      <c r="E3257" s="7" t="s">
        <v>76</v>
      </c>
      <c r="F3257" s="7" t="s">
        <v>84</v>
      </c>
      <c r="G3257" s="7">
        <v>50000</v>
      </c>
      <c r="H3257" s="7">
        <v>0</v>
      </c>
      <c r="I3257" s="7">
        <v>0</v>
      </c>
      <c r="J3257" s="7">
        <v>0</v>
      </c>
      <c r="K3257" s="7">
        <v>0</v>
      </c>
      <c r="L3257" s="7">
        <v>0</v>
      </c>
      <c r="M3257" s="7">
        <v>0</v>
      </c>
      <c r="N3257" s="7">
        <v>0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 t="s">
        <v>227</v>
      </c>
      <c r="AA3257" s="7">
        <v>2021</v>
      </c>
      <c r="AB3257" s="7">
        <v>0</v>
      </c>
    </row>
    <row r="3258" spans="1:28" x14ac:dyDescent="0.25">
      <c r="A3258" s="7">
        <v>42</v>
      </c>
      <c r="B3258" s="8" t="s">
        <v>380</v>
      </c>
      <c r="C3258" s="8" t="s">
        <v>543</v>
      </c>
      <c r="D3258" s="8" t="s">
        <v>21</v>
      </c>
      <c r="E3258" s="7" t="s">
        <v>68</v>
      </c>
      <c r="F3258" s="7" t="s">
        <v>84</v>
      </c>
      <c r="G3258" s="7">
        <v>46000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 s="7" t="s">
        <v>227</v>
      </c>
      <c r="AA3258" s="7">
        <v>2021</v>
      </c>
      <c r="AB3258" s="7">
        <v>0</v>
      </c>
    </row>
    <row r="3259" spans="1:28" x14ac:dyDescent="0.25">
      <c r="A3259" s="7">
        <v>43</v>
      </c>
      <c r="B3259" s="7" t="s">
        <v>379</v>
      </c>
      <c r="C3259" s="7" t="s">
        <v>544</v>
      </c>
      <c r="D3259" s="7" t="s">
        <v>10</v>
      </c>
      <c r="E3259" s="7" t="s">
        <v>43</v>
      </c>
      <c r="F3259" s="7" t="s">
        <v>84</v>
      </c>
      <c r="G3259" s="7">
        <v>50000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0</v>
      </c>
      <c r="Z3259" s="7" t="s">
        <v>227</v>
      </c>
      <c r="AA3259" s="7">
        <v>2021</v>
      </c>
      <c r="AB3259" s="7">
        <v>0</v>
      </c>
    </row>
    <row r="3260" spans="1:28" x14ac:dyDescent="0.25">
      <c r="A3260" s="7">
        <v>44</v>
      </c>
      <c r="B3260" s="8" t="s">
        <v>391</v>
      </c>
      <c r="C3260" s="8" t="s">
        <v>545</v>
      </c>
      <c r="D3260" s="8" t="s">
        <v>4</v>
      </c>
      <c r="E3260" s="7" t="s">
        <v>24</v>
      </c>
      <c r="F3260" s="7" t="s">
        <v>84</v>
      </c>
      <c r="G3260" s="7">
        <v>45000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0</v>
      </c>
      <c r="Z3260" s="7" t="s">
        <v>227</v>
      </c>
      <c r="AA3260" s="7">
        <v>2021</v>
      </c>
      <c r="AB3260" s="7">
        <v>0</v>
      </c>
    </row>
    <row r="3261" spans="1:28" x14ac:dyDescent="0.25">
      <c r="A3261" s="7">
        <v>45</v>
      </c>
      <c r="B3261" s="7" t="s">
        <v>436</v>
      </c>
      <c r="C3261" s="8" t="s">
        <v>546</v>
      </c>
      <c r="D3261" s="7" t="s">
        <v>10</v>
      </c>
      <c r="E3261" s="7" t="s">
        <v>40</v>
      </c>
      <c r="F3261" s="7" t="s">
        <v>85</v>
      </c>
      <c r="G3261" s="7">
        <v>45000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  <c r="X3261" s="7">
        <v>0</v>
      </c>
      <c r="Y3261" s="7">
        <v>0</v>
      </c>
      <c r="Z3261" s="7" t="s">
        <v>227</v>
      </c>
      <c r="AA3261" s="7">
        <v>2021</v>
      </c>
      <c r="AB3261" s="7">
        <v>0</v>
      </c>
    </row>
    <row r="3262" spans="1:28" x14ac:dyDescent="0.25">
      <c r="A3262" s="7">
        <v>46</v>
      </c>
      <c r="B3262" s="8" t="s">
        <v>392</v>
      </c>
      <c r="C3262" s="8" t="s">
        <v>547</v>
      </c>
      <c r="D3262" s="8" t="s">
        <v>10</v>
      </c>
      <c r="E3262" s="7" t="s">
        <v>50</v>
      </c>
      <c r="F3262" s="7" t="s">
        <v>84</v>
      </c>
      <c r="G3262" s="7">
        <v>50000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0</v>
      </c>
      <c r="Z3262" s="7" t="s">
        <v>227</v>
      </c>
      <c r="AA3262" s="7">
        <v>2021</v>
      </c>
      <c r="AB3262" s="7">
        <v>0</v>
      </c>
    </row>
    <row r="3263" spans="1:28" x14ac:dyDescent="0.25">
      <c r="A3263" s="7">
        <v>47</v>
      </c>
      <c r="B3263" s="8" t="s">
        <v>488</v>
      </c>
      <c r="C3263" s="8" t="s">
        <v>548</v>
      </c>
      <c r="D3263" s="7" t="s">
        <v>506</v>
      </c>
      <c r="E3263" s="7" t="s">
        <v>51</v>
      </c>
      <c r="F3263" s="7" t="s">
        <v>84</v>
      </c>
      <c r="G3263" s="7">
        <v>45000</v>
      </c>
      <c r="H3263" s="7">
        <v>0</v>
      </c>
      <c r="I3263" s="7">
        <v>0</v>
      </c>
      <c r="J3263" s="7">
        <v>0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0</v>
      </c>
      <c r="X3263" s="7">
        <v>0</v>
      </c>
      <c r="Y3263" s="7">
        <v>0</v>
      </c>
      <c r="Z3263" s="7" t="s">
        <v>227</v>
      </c>
      <c r="AA3263" s="7">
        <v>2021</v>
      </c>
      <c r="AB3263" s="7">
        <v>0</v>
      </c>
    </row>
    <row r="3264" spans="1:28" x14ac:dyDescent="0.25">
      <c r="A3264" s="7">
        <v>48</v>
      </c>
      <c r="B3264" s="7" t="s">
        <v>387</v>
      </c>
      <c r="C3264" s="7" t="s">
        <v>549</v>
      </c>
      <c r="D3264" s="7" t="s">
        <v>16</v>
      </c>
      <c r="E3264" s="7" t="s">
        <v>45</v>
      </c>
      <c r="F3264" s="7" t="s">
        <v>84</v>
      </c>
      <c r="G3264" s="7">
        <v>44000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0</v>
      </c>
      <c r="Y3264" s="7">
        <v>0</v>
      </c>
      <c r="Z3264" s="7" t="s">
        <v>227</v>
      </c>
      <c r="AA3264" s="7">
        <v>2021</v>
      </c>
      <c r="AB3264" s="7">
        <v>0</v>
      </c>
    </row>
    <row r="3265" spans="1:28" x14ac:dyDescent="0.25">
      <c r="A3265" s="7">
        <v>49</v>
      </c>
      <c r="B3265" s="8" t="s">
        <v>371</v>
      </c>
      <c r="C3265" s="8" t="s">
        <v>550</v>
      </c>
      <c r="D3265" s="7" t="s">
        <v>506</v>
      </c>
      <c r="E3265" s="7" t="s">
        <v>58</v>
      </c>
      <c r="F3265" s="7" t="s">
        <v>84</v>
      </c>
      <c r="G3265" s="7">
        <v>42000</v>
      </c>
      <c r="H3265" s="7">
        <v>0</v>
      </c>
      <c r="I3265" s="7">
        <v>0</v>
      </c>
      <c r="J3265" s="7">
        <v>0</v>
      </c>
      <c r="K3265" s="7">
        <v>0</v>
      </c>
      <c r="L3265" s="7">
        <v>0</v>
      </c>
      <c r="M3265" s="7">
        <v>0</v>
      </c>
      <c r="N3265" s="7">
        <v>0</v>
      </c>
      <c r="O3265" s="7">
        <v>0</v>
      </c>
      <c r="P3265" s="7">
        <v>0</v>
      </c>
      <c r="Q3265" s="7">
        <v>0</v>
      </c>
      <c r="R3265" s="7">
        <v>0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0</v>
      </c>
      <c r="Z3265" s="7" t="s">
        <v>227</v>
      </c>
      <c r="AA3265" s="7">
        <v>2021</v>
      </c>
      <c r="AB3265" s="7">
        <v>0</v>
      </c>
    </row>
    <row r="3266" spans="1:28" x14ac:dyDescent="0.25">
      <c r="A3266" s="7">
        <v>50</v>
      </c>
      <c r="B3266" s="7" t="s">
        <v>376</v>
      </c>
      <c r="C3266" s="7" t="s">
        <v>551</v>
      </c>
      <c r="D3266" s="7" t="s">
        <v>10</v>
      </c>
      <c r="E3266" s="7" t="s">
        <v>44</v>
      </c>
      <c r="F3266" s="7" t="s">
        <v>84</v>
      </c>
      <c r="G3266" s="7">
        <v>40000</v>
      </c>
      <c r="H3266" s="7">
        <v>0</v>
      </c>
      <c r="I3266" s="7">
        <v>0</v>
      </c>
      <c r="J3266" s="7">
        <v>0</v>
      </c>
      <c r="K3266" s="7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7">
        <v>0</v>
      </c>
      <c r="Z3266" s="7" t="s">
        <v>227</v>
      </c>
      <c r="AA3266" s="7">
        <v>2021</v>
      </c>
      <c r="AB3266" s="7">
        <v>0</v>
      </c>
    </row>
    <row r="3267" spans="1:28" x14ac:dyDescent="0.25">
      <c r="A3267" s="7">
        <v>51</v>
      </c>
      <c r="B3267" s="7" t="s">
        <v>382</v>
      </c>
      <c r="C3267" s="7" t="s">
        <v>552</v>
      </c>
      <c r="D3267" s="7" t="s">
        <v>506</v>
      </c>
      <c r="E3267" s="7" t="s">
        <v>65</v>
      </c>
      <c r="F3267" s="7" t="s">
        <v>85</v>
      </c>
      <c r="G3267" s="7">
        <v>40000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0</v>
      </c>
      <c r="Z3267" s="7" t="s">
        <v>227</v>
      </c>
      <c r="AA3267" s="7">
        <v>2021</v>
      </c>
      <c r="AB3267" s="7">
        <v>0</v>
      </c>
    </row>
    <row r="3268" spans="1:28" x14ac:dyDescent="0.25">
      <c r="A3268" s="7">
        <v>52</v>
      </c>
      <c r="B3268" s="7" t="s">
        <v>381</v>
      </c>
      <c r="C3268" s="7" t="s">
        <v>553</v>
      </c>
      <c r="D3268" s="8" t="s">
        <v>10</v>
      </c>
      <c r="E3268" s="7" t="s">
        <v>46</v>
      </c>
      <c r="F3268" s="7" t="s">
        <v>84</v>
      </c>
      <c r="G3268" s="7">
        <v>45000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0</v>
      </c>
      <c r="W3268" s="7">
        <v>0</v>
      </c>
      <c r="X3268" s="7">
        <v>0</v>
      </c>
      <c r="Y3268" s="7">
        <v>0</v>
      </c>
      <c r="Z3268" s="7" t="s">
        <v>227</v>
      </c>
      <c r="AA3268" s="7">
        <v>2021</v>
      </c>
      <c r="AB3268" s="7">
        <v>0</v>
      </c>
    </row>
    <row r="3269" spans="1:28" x14ac:dyDescent="0.25">
      <c r="A3269" s="7">
        <v>53</v>
      </c>
      <c r="B3269" s="7" t="s">
        <v>377</v>
      </c>
      <c r="C3269" s="7" t="s">
        <v>554</v>
      </c>
      <c r="D3269" s="7" t="s">
        <v>10</v>
      </c>
      <c r="E3269" s="7" t="s">
        <v>44</v>
      </c>
      <c r="F3269" s="7" t="s">
        <v>84</v>
      </c>
      <c r="G3269" s="7">
        <v>45000</v>
      </c>
      <c r="H3269" s="7">
        <v>0</v>
      </c>
      <c r="I3269" s="7">
        <v>0</v>
      </c>
      <c r="J3269" s="7">
        <v>0</v>
      </c>
      <c r="K3269" s="7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0</v>
      </c>
      <c r="Z3269" s="7" t="s">
        <v>227</v>
      </c>
      <c r="AA3269" s="7">
        <v>2021</v>
      </c>
      <c r="AB3269" s="7">
        <v>0</v>
      </c>
    </row>
    <row r="3270" spans="1:28" x14ac:dyDescent="0.25">
      <c r="A3270" s="7">
        <v>54</v>
      </c>
      <c r="B3270" s="7" t="s">
        <v>364</v>
      </c>
      <c r="C3270" s="7" t="s">
        <v>555</v>
      </c>
      <c r="D3270" s="7" t="s">
        <v>9</v>
      </c>
      <c r="E3270" s="7" t="s">
        <v>74</v>
      </c>
      <c r="F3270" s="7" t="s">
        <v>84</v>
      </c>
      <c r="G3270" s="7">
        <v>36000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0</v>
      </c>
      <c r="Z3270" s="7" t="s">
        <v>227</v>
      </c>
      <c r="AA3270" s="7">
        <v>2021</v>
      </c>
      <c r="AB3270" s="7">
        <v>0</v>
      </c>
    </row>
    <row r="3271" spans="1:28" x14ac:dyDescent="0.25">
      <c r="A3271" s="7">
        <v>55</v>
      </c>
      <c r="B3271" s="8" t="s">
        <v>378</v>
      </c>
      <c r="C3271" s="8" t="s">
        <v>556</v>
      </c>
      <c r="D3271" s="8" t="s">
        <v>10</v>
      </c>
      <c r="E3271" s="7" t="s">
        <v>44</v>
      </c>
      <c r="F3271" s="7" t="s">
        <v>84</v>
      </c>
      <c r="G3271" s="7">
        <v>45000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  <c r="X3271" s="7">
        <v>0</v>
      </c>
      <c r="Y3271" s="7">
        <v>0</v>
      </c>
      <c r="Z3271" s="7" t="s">
        <v>227</v>
      </c>
      <c r="AA3271" s="7">
        <v>2021</v>
      </c>
      <c r="AB3271" s="7">
        <v>0</v>
      </c>
    </row>
    <row r="3272" spans="1:28" x14ac:dyDescent="0.25">
      <c r="A3272" s="7">
        <v>56</v>
      </c>
      <c r="B3272" s="7" t="s">
        <v>442</v>
      </c>
      <c r="C3272" s="7" t="s">
        <v>557</v>
      </c>
      <c r="D3272" s="7" t="s">
        <v>7</v>
      </c>
      <c r="E3272" s="7" t="s">
        <v>54</v>
      </c>
      <c r="F3272" s="7" t="s">
        <v>84</v>
      </c>
      <c r="G3272" s="7">
        <v>35000</v>
      </c>
      <c r="H3272" s="7">
        <v>0</v>
      </c>
      <c r="I3272" s="7">
        <v>0</v>
      </c>
      <c r="J3272" s="7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0</v>
      </c>
      <c r="W3272" s="7">
        <v>0</v>
      </c>
      <c r="X3272" s="7">
        <v>0</v>
      </c>
      <c r="Y3272" s="7">
        <v>0</v>
      </c>
      <c r="Z3272" s="7" t="s">
        <v>227</v>
      </c>
      <c r="AA3272" s="7">
        <v>2021</v>
      </c>
      <c r="AB3272" s="7">
        <v>0</v>
      </c>
    </row>
    <row r="3273" spans="1:28" x14ac:dyDescent="0.25">
      <c r="A3273" s="7">
        <v>57</v>
      </c>
      <c r="B3273" s="8" t="s">
        <v>350</v>
      </c>
      <c r="C3273" s="8" t="s">
        <v>558</v>
      </c>
      <c r="D3273" s="7" t="s">
        <v>6</v>
      </c>
      <c r="E3273" s="7" t="s">
        <v>83</v>
      </c>
      <c r="F3273" s="7" t="s">
        <v>84</v>
      </c>
      <c r="G3273" s="7">
        <v>33875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0</v>
      </c>
      <c r="Y3273" s="7">
        <v>0</v>
      </c>
      <c r="Z3273" s="7" t="s">
        <v>227</v>
      </c>
      <c r="AA3273" s="7">
        <v>2021</v>
      </c>
      <c r="AB3273" s="7">
        <v>0</v>
      </c>
    </row>
    <row r="3274" spans="1:28" x14ac:dyDescent="0.25">
      <c r="A3274" s="7">
        <v>58</v>
      </c>
      <c r="B3274" s="8" t="s">
        <v>342</v>
      </c>
      <c r="C3274" s="8" t="s">
        <v>559</v>
      </c>
      <c r="D3274" s="7" t="s">
        <v>17</v>
      </c>
      <c r="E3274" s="7" t="s">
        <v>32</v>
      </c>
      <c r="F3274" s="7" t="s">
        <v>84</v>
      </c>
      <c r="G3274" s="7">
        <v>32000</v>
      </c>
      <c r="H3274" s="7">
        <v>0</v>
      </c>
      <c r="I3274" s="7">
        <v>0</v>
      </c>
      <c r="J3274" s="7">
        <v>0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0</v>
      </c>
      <c r="Z3274" s="7" t="s">
        <v>227</v>
      </c>
      <c r="AA3274" s="7">
        <v>2021</v>
      </c>
      <c r="AB3274" s="7">
        <v>0</v>
      </c>
    </row>
    <row r="3275" spans="1:28" x14ac:dyDescent="0.25">
      <c r="A3275" s="7">
        <v>59</v>
      </c>
      <c r="B3275" s="8" t="s">
        <v>360</v>
      </c>
      <c r="C3275" s="8" t="s">
        <v>560</v>
      </c>
      <c r="D3275" s="8" t="s">
        <v>12</v>
      </c>
      <c r="E3275" s="7" t="s">
        <v>46</v>
      </c>
      <c r="F3275" s="7" t="s">
        <v>84</v>
      </c>
      <c r="G3275" s="7">
        <v>32000</v>
      </c>
      <c r="H3275" s="7">
        <v>0</v>
      </c>
      <c r="I3275" s="7">
        <v>0</v>
      </c>
      <c r="J3275" s="7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 t="s">
        <v>227</v>
      </c>
      <c r="AA3275" s="7">
        <v>2021</v>
      </c>
      <c r="AB3275" s="7">
        <v>0</v>
      </c>
    </row>
    <row r="3276" spans="1:28" x14ac:dyDescent="0.25">
      <c r="A3276" s="7">
        <v>60</v>
      </c>
      <c r="B3276" s="8" t="s">
        <v>481</v>
      </c>
      <c r="C3276" s="8" t="s">
        <v>561</v>
      </c>
      <c r="D3276" s="7" t="s">
        <v>6</v>
      </c>
      <c r="E3276" s="7" t="s">
        <v>32</v>
      </c>
      <c r="F3276" s="7" t="s">
        <v>84</v>
      </c>
      <c r="G3276" s="7">
        <v>32000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0</v>
      </c>
      <c r="Z3276" s="7" t="s">
        <v>227</v>
      </c>
      <c r="AA3276" s="7">
        <v>2021</v>
      </c>
      <c r="AB3276" s="7">
        <v>0</v>
      </c>
    </row>
    <row r="3277" spans="1:28" x14ac:dyDescent="0.25">
      <c r="A3277" s="7">
        <v>61</v>
      </c>
      <c r="B3277" s="8" t="s">
        <v>369</v>
      </c>
      <c r="C3277" s="8" t="s">
        <v>562</v>
      </c>
      <c r="D3277" s="7" t="s">
        <v>16</v>
      </c>
      <c r="E3277" s="7" t="s">
        <v>563</v>
      </c>
      <c r="F3277" s="7" t="s">
        <v>84</v>
      </c>
      <c r="G3277" s="7">
        <v>32000</v>
      </c>
      <c r="H3277" s="7">
        <v>0</v>
      </c>
      <c r="I3277" s="7">
        <v>0</v>
      </c>
      <c r="J3277" s="7">
        <v>0</v>
      </c>
      <c r="K3277" s="7">
        <v>0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0</v>
      </c>
      <c r="Y3277" s="7">
        <v>0</v>
      </c>
      <c r="Z3277" s="7" t="s">
        <v>227</v>
      </c>
      <c r="AA3277" s="7">
        <v>2021</v>
      </c>
      <c r="AB3277" s="7">
        <v>0</v>
      </c>
    </row>
    <row r="3278" spans="1:28" x14ac:dyDescent="0.25">
      <c r="A3278" s="7">
        <v>62</v>
      </c>
      <c r="B3278" s="8" t="s">
        <v>448</v>
      </c>
      <c r="C3278" s="8" t="s">
        <v>564</v>
      </c>
      <c r="D3278" s="7" t="s">
        <v>6</v>
      </c>
      <c r="E3278" s="7" t="s">
        <v>26</v>
      </c>
      <c r="F3278" s="7" t="s">
        <v>84</v>
      </c>
      <c r="G3278" s="7">
        <v>32000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 t="s">
        <v>227</v>
      </c>
      <c r="AA3278" s="7">
        <v>2021</v>
      </c>
      <c r="AB3278" s="7">
        <v>0</v>
      </c>
    </row>
    <row r="3279" spans="1:28" x14ac:dyDescent="0.25">
      <c r="A3279" s="7">
        <v>63</v>
      </c>
      <c r="B3279" s="8" t="s">
        <v>447</v>
      </c>
      <c r="C3279" s="8" t="s">
        <v>565</v>
      </c>
      <c r="D3279" s="7" t="s">
        <v>6</v>
      </c>
      <c r="E3279" s="8" t="s">
        <v>36</v>
      </c>
      <c r="F3279" s="7" t="s">
        <v>84</v>
      </c>
      <c r="G3279" s="7">
        <v>32000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  <c r="X3279" s="7">
        <v>0</v>
      </c>
      <c r="Y3279" s="7">
        <v>0</v>
      </c>
      <c r="Z3279" s="7" t="s">
        <v>227</v>
      </c>
      <c r="AA3279" s="7">
        <v>2021</v>
      </c>
      <c r="AB3279" s="7">
        <v>0</v>
      </c>
    </row>
    <row r="3280" spans="1:28" x14ac:dyDescent="0.25">
      <c r="A3280" s="7">
        <v>64</v>
      </c>
      <c r="B3280" s="7" t="s">
        <v>373</v>
      </c>
      <c r="C3280" s="7" t="s">
        <v>566</v>
      </c>
      <c r="D3280" s="8" t="s">
        <v>14</v>
      </c>
      <c r="E3280" s="7" t="s">
        <v>72</v>
      </c>
      <c r="F3280" s="7" t="s">
        <v>84</v>
      </c>
      <c r="G3280" s="7">
        <v>40000</v>
      </c>
      <c r="H3280" s="7">
        <v>0</v>
      </c>
      <c r="I3280" s="7">
        <v>0</v>
      </c>
      <c r="J3280" s="7">
        <v>0</v>
      </c>
      <c r="K3280" s="7">
        <v>0</v>
      </c>
      <c r="L3280" s="7">
        <v>0</v>
      </c>
      <c r="M3280" s="7">
        <v>0</v>
      </c>
      <c r="N3280" s="7">
        <v>0</v>
      </c>
      <c r="O3280" s="7">
        <v>0</v>
      </c>
      <c r="P3280" s="7">
        <v>0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 t="s">
        <v>227</v>
      </c>
      <c r="AA3280" s="7">
        <v>2021</v>
      </c>
      <c r="AB3280" s="7">
        <v>0</v>
      </c>
    </row>
    <row r="3281" spans="1:28" x14ac:dyDescent="0.25">
      <c r="A3281" s="7">
        <v>65</v>
      </c>
      <c r="B3281" s="7" t="s">
        <v>367</v>
      </c>
      <c r="C3281" s="7" t="s">
        <v>567</v>
      </c>
      <c r="D3281" s="8" t="s">
        <v>4</v>
      </c>
      <c r="E3281" s="7" t="s">
        <v>568</v>
      </c>
      <c r="F3281" s="7" t="s">
        <v>84</v>
      </c>
      <c r="G3281" s="7">
        <v>31500</v>
      </c>
      <c r="H3281" s="7">
        <v>0</v>
      </c>
      <c r="I3281" s="7">
        <v>0</v>
      </c>
      <c r="J3281" s="7">
        <v>0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 t="s">
        <v>227</v>
      </c>
      <c r="AA3281" s="7">
        <v>2021</v>
      </c>
      <c r="AB3281" s="7">
        <v>0</v>
      </c>
    </row>
    <row r="3282" spans="1:28" x14ac:dyDescent="0.25">
      <c r="A3282" s="7">
        <v>66</v>
      </c>
      <c r="B3282" s="8" t="s">
        <v>363</v>
      </c>
      <c r="C3282" s="8" t="s">
        <v>569</v>
      </c>
      <c r="D3282" s="8" t="s">
        <v>14</v>
      </c>
      <c r="E3282" s="7" t="s">
        <v>38</v>
      </c>
      <c r="F3282" s="7" t="s">
        <v>84</v>
      </c>
      <c r="G3282" s="7">
        <v>31000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 t="s">
        <v>227</v>
      </c>
      <c r="AA3282" s="7">
        <v>2021</v>
      </c>
      <c r="AB3282" s="7">
        <v>0</v>
      </c>
    </row>
    <row r="3283" spans="1:28" x14ac:dyDescent="0.25">
      <c r="A3283" s="7">
        <v>67</v>
      </c>
      <c r="B3283" s="8" t="s">
        <v>362</v>
      </c>
      <c r="C3283" s="8" t="s">
        <v>570</v>
      </c>
      <c r="D3283" s="7" t="s">
        <v>9</v>
      </c>
      <c r="E3283" s="7" t="s">
        <v>32</v>
      </c>
      <c r="F3283" s="7" t="s">
        <v>84</v>
      </c>
      <c r="G3283" s="7">
        <v>31000</v>
      </c>
      <c r="H3283" s="7">
        <v>0</v>
      </c>
      <c r="I3283" s="7">
        <v>0</v>
      </c>
      <c r="J3283" s="7">
        <v>0</v>
      </c>
      <c r="K3283" s="7">
        <v>0</v>
      </c>
      <c r="L3283" s="7">
        <v>0</v>
      </c>
      <c r="M3283" s="7">
        <v>0</v>
      </c>
      <c r="N3283" s="7">
        <v>0</v>
      </c>
      <c r="O3283" s="7">
        <v>0</v>
      </c>
      <c r="P3283" s="7">
        <v>0</v>
      </c>
      <c r="Q3283" s="7">
        <v>0</v>
      </c>
      <c r="R3283" s="7">
        <v>0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0</v>
      </c>
      <c r="Z3283" s="7" t="s">
        <v>227</v>
      </c>
      <c r="AA3283" s="7">
        <v>2021</v>
      </c>
      <c r="AB3283" s="7">
        <v>0</v>
      </c>
    </row>
    <row r="3284" spans="1:28" x14ac:dyDescent="0.25">
      <c r="A3284" s="7">
        <v>68</v>
      </c>
      <c r="B3284" s="8" t="s">
        <v>356</v>
      </c>
      <c r="C3284" s="8" t="s">
        <v>571</v>
      </c>
      <c r="D3284" s="7" t="s">
        <v>6</v>
      </c>
      <c r="E3284" s="7" t="s">
        <v>26</v>
      </c>
      <c r="F3284" s="7" t="s">
        <v>84</v>
      </c>
      <c r="G3284" s="7">
        <v>31000</v>
      </c>
      <c r="H3284" s="7">
        <v>0</v>
      </c>
      <c r="I3284" s="7">
        <v>0</v>
      </c>
      <c r="J3284" s="7">
        <v>0</v>
      </c>
      <c r="K3284" s="7">
        <v>0</v>
      </c>
      <c r="L3284" s="7">
        <v>0</v>
      </c>
      <c r="M3284" s="7">
        <v>0</v>
      </c>
      <c r="N3284" s="7">
        <v>0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0</v>
      </c>
      <c r="Z3284" s="7" t="s">
        <v>227</v>
      </c>
      <c r="AA3284" s="7">
        <v>2021</v>
      </c>
      <c r="AB3284" s="7">
        <v>0</v>
      </c>
    </row>
    <row r="3285" spans="1:28" x14ac:dyDescent="0.25">
      <c r="A3285" s="7">
        <v>69</v>
      </c>
      <c r="B3285" s="8" t="s">
        <v>359</v>
      </c>
      <c r="C3285" s="8" t="s">
        <v>572</v>
      </c>
      <c r="D3285" s="7" t="s">
        <v>9</v>
      </c>
      <c r="E3285" s="7" t="s">
        <v>78</v>
      </c>
      <c r="F3285" s="7" t="s">
        <v>84</v>
      </c>
      <c r="G3285" s="7">
        <v>30000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7">
        <v>0</v>
      </c>
      <c r="Z3285" s="7" t="s">
        <v>227</v>
      </c>
      <c r="AA3285" s="7">
        <v>2021</v>
      </c>
      <c r="AB3285" s="7">
        <v>0</v>
      </c>
    </row>
    <row r="3286" spans="1:28" x14ac:dyDescent="0.25">
      <c r="A3286" s="7">
        <v>70</v>
      </c>
      <c r="B3286" s="7" t="s">
        <v>485</v>
      </c>
      <c r="C3286" s="7" t="s">
        <v>573</v>
      </c>
      <c r="D3286" s="7" t="s">
        <v>6</v>
      </c>
      <c r="E3286" s="7" t="s">
        <v>36</v>
      </c>
      <c r="F3286" s="7" t="s">
        <v>84</v>
      </c>
      <c r="G3286" s="7">
        <v>30000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0</v>
      </c>
      <c r="Z3286" s="7" t="s">
        <v>227</v>
      </c>
      <c r="AA3286" s="7">
        <v>2021</v>
      </c>
      <c r="AB3286" s="7">
        <v>0</v>
      </c>
    </row>
    <row r="3287" spans="1:28" x14ac:dyDescent="0.25">
      <c r="A3287" s="7">
        <v>71</v>
      </c>
      <c r="B3287" s="7" t="s">
        <v>484</v>
      </c>
      <c r="C3287" s="7" t="s">
        <v>574</v>
      </c>
      <c r="D3287" s="8" t="s">
        <v>14</v>
      </c>
      <c r="E3287" s="7" t="s">
        <v>32</v>
      </c>
      <c r="F3287" s="7" t="s">
        <v>84</v>
      </c>
      <c r="G3287" s="7">
        <v>30000</v>
      </c>
      <c r="H3287" s="7">
        <v>0</v>
      </c>
      <c r="I3287" s="7">
        <v>0</v>
      </c>
      <c r="J3287" s="7">
        <v>0</v>
      </c>
      <c r="K3287" s="7">
        <v>0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0</v>
      </c>
      <c r="Z3287" s="7" t="s">
        <v>227</v>
      </c>
      <c r="AA3287" s="7">
        <v>2021</v>
      </c>
      <c r="AB3287" s="7">
        <v>0</v>
      </c>
    </row>
    <row r="3288" spans="1:28" x14ac:dyDescent="0.25">
      <c r="A3288" s="7">
        <v>72</v>
      </c>
      <c r="B3288" s="7" t="s">
        <v>455</v>
      </c>
      <c r="C3288" s="7" t="s">
        <v>575</v>
      </c>
      <c r="D3288" s="8" t="s">
        <v>4</v>
      </c>
      <c r="E3288" s="7" t="s">
        <v>36</v>
      </c>
      <c r="F3288" s="7" t="s">
        <v>84</v>
      </c>
      <c r="G3288" s="7">
        <v>30000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 t="s">
        <v>227</v>
      </c>
      <c r="AA3288" s="7">
        <v>2021</v>
      </c>
      <c r="AB3288" s="7">
        <v>0</v>
      </c>
    </row>
    <row r="3289" spans="1:28" x14ac:dyDescent="0.25">
      <c r="A3289" s="7">
        <v>73</v>
      </c>
      <c r="B3289" s="7" t="s">
        <v>454</v>
      </c>
      <c r="C3289" s="7" t="s">
        <v>576</v>
      </c>
      <c r="D3289" s="7" t="s">
        <v>6</v>
      </c>
      <c r="E3289" s="7" t="s">
        <v>36</v>
      </c>
      <c r="F3289" s="7" t="s">
        <v>84</v>
      </c>
      <c r="G3289" s="7">
        <v>30000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 t="s">
        <v>227</v>
      </c>
      <c r="AA3289" s="7">
        <v>2021</v>
      </c>
      <c r="AB3289" s="7">
        <v>0</v>
      </c>
    </row>
    <row r="3290" spans="1:28" x14ac:dyDescent="0.25">
      <c r="A3290" s="7">
        <v>74</v>
      </c>
      <c r="B3290" s="7" t="s">
        <v>453</v>
      </c>
      <c r="C3290" s="7" t="s">
        <v>577</v>
      </c>
      <c r="D3290" s="8" t="s">
        <v>14</v>
      </c>
      <c r="E3290" s="7" t="s">
        <v>59</v>
      </c>
      <c r="F3290" s="7" t="s">
        <v>84</v>
      </c>
      <c r="G3290" s="7">
        <v>30000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7">
        <v>0</v>
      </c>
      <c r="Z3290" s="7" t="s">
        <v>227</v>
      </c>
      <c r="AA3290" s="7">
        <v>2021</v>
      </c>
      <c r="AB3290" s="7">
        <v>0</v>
      </c>
    </row>
    <row r="3291" spans="1:28" x14ac:dyDescent="0.25">
      <c r="A3291" s="7">
        <v>75</v>
      </c>
      <c r="B3291" s="7" t="s">
        <v>452</v>
      </c>
      <c r="C3291" s="7" t="s">
        <v>578</v>
      </c>
      <c r="D3291" s="7" t="s">
        <v>6</v>
      </c>
      <c r="E3291" s="7" t="s">
        <v>59</v>
      </c>
      <c r="F3291" s="7" t="s">
        <v>84</v>
      </c>
      <c r="G3291" s="7">
        <v>30000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  <c r="X3291" s="7">
        <v>0</v>
      </c>
      <c r="Y3291" s="7">
        <v>0</v>
      </c>
      <c r="Z3291" s="7" t="s">
        <v>227</v>
      </c>
      <c r="AA3291" s="7">
        <v>2021</v>
      </c>
      <c r="AB3291" s="7">
        <v>0</v>
      </c>
    </row>
    <row r="3292" spans="1:28" x14ac:dyDescent="0.25">
      <c r="A3292" s="7">
        <v>76</v>
      </c>
      <c r="B3292" s="7" t="s">
        <v>341</v>
      </c>
      <c r="C3292" s="7" t="s">
        <v>579</v>
      </c>
      <c r="D3292" s="7" t="s">
        <v>9</v>
      </c>
      <c r="E3292" s="7" t="s">
        <v>52</v>
      </c>
      <c r="F3292" s="7" t="s">
        <v>84</v>
      </c>
      <c r="G3292" s="7">
        <v>28000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  <c r="X3292" s="7">
        <v>0</v>
      </c>
      <c r="Y3292" s="7">
        <v>0</v>
      </c>
      <c r="Z3292" s="7" t="s">
        <v>227</v>
      </c>
      <c r="AA3292" s="7">
        <v>2021</v>
      </c>
      <c r="AB3292" s="7">
        <v>0</v>
      </c>
    </row>
    <row r="3293" spans="1:28" x14ac:dyDescent="0.25">
      <c r="A3293" s="7">
        <v>77</v>
      </c>
      <c r="B3293" s="7" t="s">
        <v>353</v>
      </c>
      <c r="C3293" s="7" t="s">
        <v>580</v>
      </c>
      <c r="D3293" s="7" t="s">
        <v>19</v>
      </c>
      <c r="E3293" s="7" t="s">
        <v>60</v>
      </c>
      <c r="F3293" s="7" t="s">
        <v>84</v>
      </c>
      <c r="G3293" s="7">
        <v>28000</v>
      </c>
      <c r="H3293" s="7">
        <v>0</v>
      </c>
      <c r="I3293" s="7">
        <v>0</v>
      </c>
      <c r="J3293" s="7">
        <v>0</v>
      </c>
      <c r="K3293" s="7">
        <v>0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0</v>
      </c>
      <c r="Z3293" s="7" t="s">
        <v>227</v>
      </c>
      <c r="AA3293" s="7">
        <v>2021</v>
      </c>
      <c r="AB3293" s="7">
        <v>0</v>
      </c>
    </row>
    <row r="3294" spans="1:28" x14ac:dyDescent="0.25">
      <c r="A3294" s="7">
        <v>78</v>
      </c>
      <c r="B3294" s="8" t="s">
        <v>354</v>
      </c>
      <c r="C3294" s="8" t="s">
        <v>581</v>
      </c>
      <c r="D3294" s="7" t="s">
        <v>9</v>
      </c>
      <c r="E3294" s="7" t="s">
        <v>54</v>
      </c>
      <c r="F3294" s="7" t="s">
        <v>84</v>
      </c>
      <c r="G3294" s="7">
        <v>28000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 t="s">
        <v>227</v>
      </c>
      <c r="AA3294" s="7">
        <v>2021</v>
      </c>
      <c r="AB3294" s="7">
        <v>0</v>
      </c>
    </row>
    <row r="3295" spans="1:28" x14ac:dyDescent="0.25">
      <c r="A3295" s="7">
        <v>79</v>
      </c>
      <c r="B3295" s="7" t="s">
        <v>355</v>
      </c>
      <c r="C3295" s="7" t="s">
        <v>582</v>
      </c>
      <c r="D3295" s="7" t="s">
        <v>9</v>
      </c>
      <c r="E3295" s="7" t="s">
        <v>54</v>
      </c>
      <c r="F3295" s="7" t="s">
        <v>84</v>
      </c>
      <c r="G3295" s="7">
        <v>28000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0</v>
      </c>
      <c r="Z3295" s="7" t="s">
        <v>227</v>
      </c>
      <c r="AA3295" s="7">
        <v>2021</v>
      </c>
      <c r="AB3295" s="7">
        <v>0</v>
      </c>
    </row>
    <row r="3296" spans="1:28" x14ac:dyDescent="0.25">
      <c r="A3296" s="7">
        <v>80</v>
      </c>
      <c r="B3296" s="7" t="s">
        <v>346</v>
      </c>
      <c r="C3296" s="7" t="s">
        <v>583</v>
      </c>
      <c r="D3296" s="8" t="s">
        <v>12</v>
      </c>
      <c r="E3296" s="7" t="s">
        <v>46</v>
      </c>
      <c r="F3296" s="7" t="s">
        <v>84</v>
      </c>
      <c r="G3296" s="7">
        <v>28875</v>
      </c>
      <c r="H3296" s="7">
        <v>0</v>
      </c>
      <c r="I3296" s="7">
        <v>0</v>
      </c>
      <c r="J3296" s="7">
        <v>0</v>
      </c>
      <c r="K3296" s="7">
        <v>0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 s="7" t="s">
        <v>227</v>
      </c>
      <c r="AA3296" s="7">
        <v>2021</v>
      </c>
      <c r="AB3296" s="7">
        <v>0</v>
      </c>
    </row>
    <row r="3297" spans="1:28" x14ac:dyDescent="0.25">
      <c r="A3297" s="7">
        <v>81</v>
      </c>
      <c r="B3297" s="8" t="s">
        <v>365</v>
      </c>
      <c r="C3297" s="8" t="s">
        <v>584</v>
      </c>
      <c r="D3297" s="8" t="s">
        <v>19</v>
      </c>
      <c r="E3297" s="7" t="s">
        <v>46</v>
      </c>
      <c r="F3297" s="7" t="s">
        <v>84</v>
      </c>
      <c r="G3297" s="7">
        <v>40000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0</v>
      </c>
      <c r="Z3297" s="7" t="s">
        <v>227</v>
      </c>
      <c r="AA3297" s="7">
        <v>2021</v>
      </c>
      <c r="AB3297" s="7">
        <v>0</v>
      </c>
    </row>
    <row r="3298" spans="1:28" x14ac:dyDescent="0.25">
      <c r="A3298" s="7">
        <v>82</v>
      </c>
      <c r="B3298" s="8" t="s">
        <v>492</v>
      </c>
      <c r="C3298" s="8" t="s">
        <v>585</v>
      </c>
      <c r="D3298" s="8" t="s">
        <v>6</v>
      </c>
      <c r="E3298" s="8" t="s">
        <v>36</v>
      </c>
      <c r="F3298" s="7" t="s">
        <v>84</v>
      </c>
      <c r="G3298" s="7">
        <v>26000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0</v>
      </c>
      <c r="Z3298" s="7" t="s">
        <v>227</v>
      </c>
      <c r="AA3298" s="7">
        <v>2021</v>
      </c>
      <c r="AB3298" s="7">
        <v>0</v>
      </c>
    </row>
    <row r="3299" spans="1:28" x14ac:dyDescent="0.25">
      <c r="A3299" s="7">
        <v>83</v>
      </c>
      <c r="B3299" s="7" t="s">
        <v>446</v>
      </c>
      <c r="C3299" s="7" t="s">
        <v>586</v>
      </c>
      <c r="D3299" s="8" t="s">
        <v>14</v>
      </c>
      <c r="E3299" s="8" t="s">
        <v>36</v>
      </c>
      <c r="F3299" s="7" t="s">
        <v>84</v>
      </c>
      <c r="G3299" s="7">
        <v>25000</v>
      </c>
      <c r="H3299" s="7">
        <v>0</v>
      </c>
      <c r="I3299" s="7">
        <v>0</v>
      </c>
      <c r="J3299" s="7">
        <v>0</v>
      </c>
      <c r="K3299" s="7">
        <v>0</v>
      </c>
      <c r="L3299" s="7">
        <v>0</v>
      </c>
      <c r="M3299" s="7">
        <v>0</v>
      </c>
      <c r="N3299" s="7">
        <v>0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0</v>
      </c>
      <c r="W3299" s="7">
        <v>0</v>
      </c>
      <c r="X3299" s="7">
        <v>0</v>
      </c>
      <c r="Y3299" s="7">
        <v>0</v>
      </c>
      <c r="Z3299" s="7" t="s">
        <v>227</v>
      </c>
      <c r="AA3299" s="7">
        <v>2021</v>
      </c>
      <c r="AB3299" s="7">
        <v>0</v>
      </c>
    </row>
    <row r="3300" spans="1:28" x14ac:dyDescent="0.25">
      <c r="A3300" s="7">
        <v>84</v>
      </c>
      <c r="B3300" s="8" t="s">
        <v>440</v>
      </c>
      <c r="C3300" s="8" t="s">
        <v>587</v>
      </c>
      <c r="D3300" s="7" t="s">
        <v>10</v>
      </c>
      <c r="E3300" s="7" t="s">
        <v>54</v>
      </c>
      <c r="F3300" s="7" t="s">
        <v>84</v>
      </c>
      <c r="G3300" s="7">
        <v>25000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</v>
      </c>
      <c r="Z3300" s="7" t="s">
        <v>227</v>
      </c>
      <c r="AA3300" s="7">
        <v>2021</v>
      </c>
      <c r="AB3300" s="7">
        <v>0</v>
      </c>
    </row>
    <row r="3301" spans="1:28" x14ac:dyDescent="0.25">
      <c r="A3301" s="7">
        <v>85</v>
      </c>
      <c r="B3301" s="8" t="s">
        <v>344</v>
      </c>
      <c r="C3301" s="8" t="s">
        <v>588</v>
      </c>
      <c r="D3301" s="7" t="s">
        <v>9</v>
      </c>
      <c r="E3301" s="7" t="s">
        <v>41</v>
      </c>
      <c r="F3301" s="7" t="s">
        <v>84</v>
      </c>
      <c r="G3301" s="7">
        <v>24800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 t="s">
        <v>227</v>
      </c>
      <c r="AA3301" s="7">
        <v>2021</v>
      </c>
      <c r="AB3301" s="7">
        <v>0</v>
      </c>
    </row>
    <row r="3302" spans="1:28" x14ac:dyDescent="0.25">
      <c r="A3302" s="7">
        <v>86</v>
      </c>
      <c r="B3302" s="7" t="s">
        <v>357</v>
      </c>
      <c r="C3302" s="7" t="s">
        <v>589</v>
      </c>
      <c r="D3302" s="7" t="s">
        <v>6</v>
      </c>
      <c r="E3302" s="7" t="s">
        <v>26</v>
      </c>
      <c r="F3302" s="7" t="s">
        <v>84</v>
      </c>
      <c r="G3302" s="7">
        <v>23100</v>
      </c>
      <c r="H3302" s="7">
        <v>0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0</v>
      </c>
      <c r="Z3302" s="7" t="s">
        <v>227</v>
      </c>
      <c r="AA3302" s="7">
        <v>2021</v>
      </c>
      <c r="AB3302" s="7">
        <v>0</v>
      </c>
    </row>
    <row r="3303" spans="1:28" x14ac:dyDescent="0.25">
      <c r="A3303" s="7">
        <v>87</v>
      </c>
      <c r="B3303" s="7" t="s">
        <v>432</v>
      </c>
      <c r="C3303" s="7" t="s">
        <v>590</v>
      </c>
      <c r="D3303" s="7" t="s">
        <v>10</v>
      </c>
      <c r="E3303" s="7" t="s">
        <v>33</v>
      </c>
      <c r="F3303" s="7" t="s">
        <v>84</v>
      </c>
      <c r="G3303" s="7">
        <v>23100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 t="s">
        <v>227</v>
      </c>
      <c r="AA3303" s="7">
        <v>2021</v>
      </c>
      <c r="AB3303" s="7">
        <v>0</v>
      </c>
    </row>
    <row r="3304" spans="1:28" x14ac:dyDescent="0.25">
      <c r="A3304" s="7">
        <v>88</v>
      </c>
      <c r="B3304" s="8" t="s">
        <v>349</v>
      </c>
      <c r="C3304" s="8" t="s">
        <v>591</v>
      </c>
      <c r="D3304" s="7" t="s">
        <v>6</v>
      </c>
      <c r="E3304" s="7" t="s">
        <v>52</v>
      </c>
      <c r="F3304" s="7" t="s">
        <v>84</v>
      </c>
      <c r="G3304" s="7">
        <v>22000</v>
      </c>
      <c r="H3304" s="7">
        <v>0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 t="s">
        <v>227</v>
      </c>
      <c r="AA3304" s="7">
        <v>2021</v>
      </c>
      <c r="AB3304" s="7">
        <v>0</v>
      </c>
    </row>
    <row r="3305" spans="1:28" x14ac:dyDescent="0.25">
      <c r="A3305" s="7">
        <v>89</v>
      </c>
      <c r="B3305" s="8" t="s">
        <v>351</v>
      </c>
      <c r="C3305" s="8" t="s">
        <v>592</v>
      </c>
      <c r="D3305" s="7" t="s">
        <v>6</v>
      </c>
      <c r="E3305" s="7" t="s">
        <v>52</v>
      </c>
      <c r="F3305" s="7" t="s">
        <v>84</v>
      </c>
      <c r="G3305" s="7">
        <v>22000</v>
      </c>
      <c r="H3305" s="7">
        <v>0</v>
      </c>
      <c r="I3305" s="7">
        <v>0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0</v>
      </c>
      <c r="Z3305" s="7" t="s">
        <v>227</v>
      </c>
      <c r="AA3305" s="7">
        <v>2021</v>
      </c>
      <c r="AB3305" s="7">
        <v>0</v>
      </c>
    </row>
    <row r="3306" spans="1:28" x14ac:dyDescent="0.25">
      <c r="A3306" s="7">
        <v>90</v>
      </c>
      <c r="B3306" s="8" t="s">
        <v>352</v>
      </c>
      <c r="C3306" s="8" t="s">
        <v>593</v>
      </c>
      <c r="D3306" s="7" t="s">
        <v>6</v>
      </c>
      <c r="E3306" s="7" t="s">
        <v>26</v>
      </c>
      <c r="F3306" s="7" t="s">
        <v>84</v>
      </c>
      <c r="G3306" s="7">
        <v>22000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7">
        <v>0</v>
      </c>
      <c r="Z3306" s="7" t="s">
        <v>227</v>
      </c>
      <c r="AA3306" s="7">
        <v>2021</v>
      </c>
      <c r="AB3306" s="7">
        <v>0</v>
      </c>
    </row>
    <row r="3307" spans="1:28" x14ac:dyDescent="0.25">
      <c r="A3307" s="7">
        <v>91</v>
      </c>
      <c r="B3307" s="7" t="s">
        <v>338</v>
      </c>
      <c r="C3307" s="7" t="s">
        <v>594</v>
      </c>
      <c r="D3307" s="7" t="s">
        <v>6</v>
      </c>
      <c r="E3307" s="7" t="s">
        <v>28</v>
      </c>
      <c r="F3307" s="7" t="s">
        <v>84</v>
      </c>
      <c r="G3307" s="7">
        <v>21500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 t="s">
        <v>227</v>
      </c>
      <c r="AA3307" s="7">
        <v>2021</v>
      </c>
      <c r="AB3307" s="7">
        <v>0</v>
      </c>
    </row>
    <row r="3308" spans="1:28" x14ac:dyDescent="0.25">
      <c r="A3308" s="7">
        <v>92</v>
      </c>
      <c r="B3308" s="7" t="s">
        <v>339</v>
      </c>
      <c r="C3308" s="7" t="s">
        <v>595</v>
      </c>
      <c r="D3308" s="7" t="s">
        <v>9</v>
      </c>
      <c r="E3308" s="7" t="s">
        <v>57</v>
      </c>
      <c r="F3308" s="7" t="s">
        <v>84</v>
      </c>
      <c r="G3308" s="7">
        <v>21500</v>
      </c>
      <c r="H3308" s="7">
        <v>0</v>
      </c>
      <c r="I3308" s="7">
        <v>0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 t="s">
        <v>227</v>
      </c>
      <c r="AA3308" s="7">
        <v>2021</v>
      </c>
      <c r="AB3308" s="7">
        <v>0</v>
      </c>
    </row>
    <row r="3309" spans="1:28" x14ac:dyDescent="0.25">
      <c r="A3309" s="7">
        <v>93</v>
      </c>
      <c r="B3309" s="7" t="s">
        <v>439</v>
      </c>
      <c r="C3309" s="7" t="s">
        <v>596</v>
      </c>
      <c r="D3309" s="7" t="s">
        <v>9</v>
      </c>
      <c r="E3309" s="7" t="s">
        <v>26</v>
      </c>
      <c r="F3309" s="7" t="s">
        <v>84</v>
      </c>
      <c r="G3309" s="7">
        <v>25000</v>
      </c>
      <c r="H3309" s="7">
        <v>0</v>
      </c>
      <c r="I3309" s="7">
        <v>0</v>
      </c>
      <c r="J3309" s="7">
        <v>0</v>
      </c>
      <c r="K3309" s="7">
        <v>0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 t="s">
        <v>227</v>
      </c>
      <c r="AA3309" s="7">
        <v>2021</v>
      </c>
      <c r="AB3309" s="7">
        <v>0</v>
      </c>
    </row>
    <row r="3310" spans="1:28" x14ac:dyDescent="0.25">
      <c r="A3310" s="7">
        <v>94</v>
      </c>
      <c r="B3310" s="7" t="s">
        <v>491</v>
      </c>
      <c r="C3310" s="7" t="s">
        <v>597</v>
      </c>
      <c r="D3310" s="7" t="s">
        <v>9</v>
      </c>
      <c r="E3310" s="7" t="s">
        <v>54</v>
      </c>
      <c r="F3310" s="7" t="s">
        <v>84</v>
      </c>
      <c r="G3310" s="7">
        <v>20000</v>
      </c>
      <c r="H3310" s="7">
        <v>0</v>
      </c>
      <c r="I3310" s="7">
        <v>0</v>
      </c>
      <c r="J3310" s="7">
        <v>0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 t="s">
        <v>227</v>
      </c>
      <c r="AA3310" s="7">
        <v>2021</v>
      </c>
      <c r="AB3310" s="7">
        <v>0</v>
      </c>
    </row>
    <row r="3311" spans="1:28" x14ac:dyDescent="0.25">
      <c r="A3311" s="7">
        <v>95</v>
      </c>
      <c r="B3311" s="7" t="s">
        <v>490</v>
      </c>
      <c r="C3311" s="7" t="s">
        <v>598</v>
      </c>
      <c r="D3311" s="7" t="s">
        <v>9</v>
      </c>
      <c r="E3311" s="7" t="s">
        <v>54</v>
      </c>
      <c r="F3311" s="7" t="s">
        <v>84</v>
      </c>
      <c r="G3311" s="7">
        <v>20000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 t="s">
        <v>227</v>
      </c>
      <c r="AA3311" s="7">
        <v>2021</v>
      </c>
      <c r="AB3311" s="7">
        <v>0</v>
      </c>
    </row>
    <row r="3312" spans="1:28" x14ac:dyDescent="0.25">
      <c r="A3312" s="7">
        <v>96</v>
      </c>
      <c r="B3312" s="7" t="s">
        <v>489</v>
      </c>
      <c r="C3312" s="7" t="s">
        <v>599</v>
      </c>
      <c r="D3312" s="8" t="s">
        <v>6</v>
      </c>
      <c r="E3312" s="7" t="s">
        <v>26</v>
      </c>
      <c r="F3312" s="7" t="s">
        <v>84</v>
      </c>
      <c r="G3312" s="7">
        <v>20000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 t="s">
        <v>227</v>
      </c>
      <c r="AA3312" s="7">
        <v>2021</v>
      </c>
      <c r="AB3312" s="7">
        <v>0</v>
      </c>
    </row>
    <row r="3313" spans="1:28" x14ac:dyDescent="0.25">
      <c r="A3313" s="7">
        <v>97</v>
      </c>
      <c r="B3313" s="7" t="s">
        <v>431</v>
      </c>
      <c r="C3313" s="7" t="s">
        <v>600</v>
      </c>
      <c r="D3313" s="7" t="s">
        <v>9</v>
      </c>
      <c r="E3313" s="7" t="s">
        <v>37</v>
      </c>
      <c r="F3313" s="7" t="s">
        <v>84</v>
      </c>
      <c r="G3313" s="7">
        <v>19000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0</v>
      </c>
      <c r="Z3313" s="7" t="s">
        <v>227</v>
      </c>
      <c r="AA3313" s="7">
        <v>2021</v>
      </c>
      <c r="AB3313" s="7">
        <v>0</v>
      </c>
    </row>
    <row r="3314" spans="1:28" x14ac:dyDescent="0.25">
      <c r="A3314" s="7">
        <v>98</v>
      </c>
      <c r="B3314" s="7" t="s">
        <v>451</v>
      </c>
      <c r="C3314" s="7" t="s">
        <v>601</v>
      </c>
      <c r="D3314" s="7" t="s">
        <v>9</v>
      </c>
      <c r="E3314" s="7" t="s">
        <v>37</v>
      </c>
      <c r="F3314" s="7" t="s">
        <v>84</v>
      </c>
      <c r="G3314" s="7">
        <v>19000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 t="s">
        <v>227</v>
      </c>
      <c r="AA3314" s="7">
        <v>2021</v>
      </c>
      <c r="AB3314" s="7">
        <v>0</v>
      </c>
    </row>
    <row r="3315" spans="1:28" x14ac:dyDescent="0.25">
      <c r="A3315" s="7">
        <v>99</v>
      </c>
      <c r="B3315" s="8" t="s">
        <v>445</v>
      </c>
      <c r="C3315" s="8" t="s">
        <v>502</v>
      </c>
      <c r="D3315" s="8" t="s">
        <v>7</v>
      </c>
      <c r="E3315" s="7" t="s">
        <v>54</v>
      </c>
      <c r="F3315" s="7" t="s">
        <v>84</v>
      </c>
      <c r="G3315" s="7">
        <v>18000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 t="s">
        <v>227</v>
      </c>
      <c r="AA3315" s="7">
        <v>2021</v>
      </c>
      <c r="AB3315" s="7">
        <v>0</v>
      </c>
    </row>
    <row r="3316" spans="1:28" x14ac:dyDescent="0.25">
      <c r="A3316" s="7">
        <v>100</v>
      </c>
      <c r="B3316" s="7" t="s">
        <v>487</v>
      </c>
      <c r="C3316" s="7" t="s">
        <v>602</v>
      </c>
      <c r="D3316" s="7" t="s">
        <v>6</v>
      </c>
      <c r="E3316" s="7" t="s">
        <v>37</v>
      </c>
      <c r="F3316" s="7" t="s">
        <v>84</v>
      </c>
      <c r="G3316" s="7">
        <v>15000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 t="s">
        <v>227</v>
      </c>
      <c r="AA3316" s="7">
        <v>2021</v>
      </c>
      <c r="AB3316" s="7">
        <v>0</v>
      </c>
    </row>
    <row r="3317" spans="1:28" x14ac:dyDescent="0.25">
      <c r="A3317" s="7">
        <v>101</v>
      </c>
      <c r="B3317" s="7" t="s">
        <v>336</v>
      </c>
      <c r="C3317" s="7" t="s">
        <v>603</v>
      </c>
      <c r="D3317" s="7" t="s">
        <v>6</v>
      </c>
      <c r="E3317" s="7" t="s">
        <v>37</v>
      </c>
      <c r="F3317" s="7" t="s">
        <v>84</v>
      </c>
      <c r="G3317" s="7">
        <v>10000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 t="s">
        <v>227</v>
      </c>
      <c r="AA3317" s="7">
        <v>2021</v>
      </c>
      <c r="AB3317" s="7">
        <v>0</v>
      </c>
    </row>
    <row r="3318" spans="1:28" x14ac:dyDescent="0.25">
      <c r="A3318" s="7">
        <v>102</v>
      </c>
      <c r="B3318" s="7" t="s">
        <v>441</v>
      </c>
      <c r="C3318" s="7" t="s">
        <v>604</v>
      </c>
      <c r="D3318" s="7" t="s">
        <v>6</v>
      </c>
      <c r="E3318" s="7" t="s">
        <v>37</v>
      </c>
      <c r="F3318" s="7" t="s">
        <v>84</v>
      </c>
      <c r="G3318" s="7">
        <v>10000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 t="s">
        <v>610</v>
      </c>
      <c r="AA3318" s="7">
        <v>2021</v>
      </c>
      <c r="AB3318" s="7">
        <v>0</v>
      </c>
    </row>
    <row r="3319" spans="1:28" x14ac:dyDescent="0.25">
      <c r="A3319" s="7">
        <v>1</v>
      </c>
      <c r="B3319" s="7" t="s">
        <v>444</v>
      </c>
      <c r="C3319" s="7" t="s">
        <v>501</v>
      </c>
      <c r="D3319" s="7" t="s">
        <v>7</v>
      </c>
      <c r="E3319" s="7" t="s">
        <v>27</v>
      </c>
      <c r="F3319" s="7" t="s">
        <v>84</v>
      </c>
      <c r="G3319" s="7">
        <v>400000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 t="s">
        <v>610</v>
      </c>
      <c r="AA3319" s="7">
        <v>2021</v>
      </c>
      <c r="AB3319" s="7">
        <v>0</v>
      </c>
    </row>
    <row r="3320" spans="1:28" x14ac:dyDescent="0.25">
      <c r="A3320" s="7">
        <v>2</v>
      </c>
      <c r="B3320" s="7" t="s">
        <v>426</v>
      </c>
      <c r="C3320" s="7" t="s">
        <v>502</v>
      </c>
      <c r="D3320" s="7" t="s">
        <v>10</v>
      </c>
      <c r="E3320" s="7" t="s">
        <v>53</v>
      </c>
      <c r="F3320" s="7" t="s">
        <v>84</v>
      </c>
      <c r="G3320" s="7">
        <v>300000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 t="s">
        <v>610</v>
      </c>
      <c r="AA3320" s="7">
        <v>2021</v>
      </c>
      <c r="AB3320" s="7">
        <v>0</v>
      </c>
    </row>
    <row r="3321" spans="1:28" x14ac:dyDescent="0.25">
      <c r="A3321" s="7">
        <v>3</v>
      </c>
      <c r="B3321" s="7" t="s">
        <v>443</v>
      </c>
      <c r="C3321" s="7" t="s">
        <v>503</v>
      </c>
      <c r="D3321" s="7" t="s">
        <v>19</v>
      </c>
      <c r="E3321" s="7" t="s">
        <v>71</v>
      </c>
      <c r="F3321" s="7" t="s">
        <v>84</v>
      </c>
      <c r="G3321" s="7">
        <v>300000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 t="s">
        <v>610</v>
      </c>
      <c r="AA3321" s="7">
        <v>2021</v>
      </c>
      <c r="AB3321" s="7">
        <v>0</v>
      </c>
    </row>
    <row r="3322" spans="1:28" x14ac:dyDescent="0.25">
      <c r="A3322" s="7">
        <v>4</v>
      </c>
      <c r="B3322" s="7" t="s">
        <v>422</v>
      </c>
      <c r="C3322" s="7" t="s">
        <v>504</v>
      </c>
      <c r="D3322" s="7" t="s">
        <v>11</v>
      </c>
      <c r="E3322" s="7" t="s">
        <v>34</v>
      </c>
      <c r="F3322" s="7" t="s">
        <v>84</v>
      </c>
      <c r="G3322" s="7">
        <v>300000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 t="s">
        <v>610</v>
      </c>
      <c r="AA3322" s="7">
        <v>2021</v>
      </c>
      <c r="AB3322" s="7">
        <v>0</v>
      </c>
    </row>
    <row r="3323" spans="1:28" x14ac:dyDescent="0.25">
      <c r="A3323" s="7">
        <v>5</v>
      </c>
      <c r="B3323" s="7" t="s">
        <v>480</v>
      </c>
      <c r="C3323" s="7" t="s">
        <v>505</v>
      </c>
      <c r="D3323" s="7" t="s">
        <v>506</v>
      </c>
      <c r="E3323" s="7" t="s">
        <v>56</v>
      </c>
      <c r="F3323" s="7" t="s">
        <v>84</v>
      </c>
      <c r="G3323" s="7">
        <v>250000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 t="s">
        <v>610</v>
      </c>
      <c r="AA3323" s="7">
        <v>2021</v>
      </c>
      <c r="AB3323" s="7">
        <v>0</v>
      </c>
    </row>
    <row r="3324" spans="1:28" x14ac:dyDescent="0.25">
      <c r="A3324" s="7">
        <v>6</v>
      </c>
      <c r="B3324" s="7" t="s">
        <v>479</v>
      </c>
      <c r="C3324" s="7" t="s">
        <v>507</v>
      </c>
      <c r="D3324" s="7" t="s">
        <v>318</v>
      </c>
      <c r="E3324" s="7" t="s">
        <v>77</v>
      </c>
      <c r="F3324" s="7" t="s">
        <v>84</v>
      </c>
      <c r="G3324" s="7">
        <v>250000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 t="s">
        <v>610</v>
      </c>
      <c r="AA3324" s="7">
        <v>2021</v>
      </c>
      <c r="AB3324" s="7">
        <v>0</v>
      </c>
    </row>
    <row r="3325" spans="1:28" x14ac:dyDescent="0.25">
      <c r="A3325" s="7">
        <v>7</v>
      </c>
      <c r="B3325" s="7" t="s">
        <v>483</v>
      </c>
      <c r="C3325" s="7" t="s">
        <v>508</v>
      </c>
      <c r="D3325" s="7" t="s">
        <v>23</v>
      </c>
      <c r="E3325" s="7" t="s">
        <v>82</v>
      </c>
      <c r="F3325" s="7" t="s">
        <v>84</v>
      </c>
      <c r="G3325" s="7">
        <v>150000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 t="s">
        <v>610</v>
      </c>
      <c r="AA3325" s="7">
        <v>2021</v>
      </c>
      <c r="AB3325" s="7">
        <v>0</v>
      </c>
    </row>
    <row r="3326" spans="1:28" x14ac:dyDescent="0.25">
      <c r="A3326" s="7">
        <v>8</v>
      </c>
      <c r="B3326" s="7" t="s">
        <v>486</v>
      </c>
      <c r="C3326" s="7" t="s">
        <v>509</v>
      </c>
      <c r="D3326" s="7" t="s">
        <v>17</v>
      </c>
      <c r="E3326" s="7" t="s">
        <v>273</v>
      </c>
      <c r="F3326" s="7" t="s">
        <v>84</v>
      </c>
      <c r="G3326" s="7">
        <v>150000</v>
      </c>
      <c r="H3326" s="7">
        <v>0</v>
      </c>
      <c r="I3326" s="7">
        <v>0</v>
      </c>
      <c r="J3326" s="7">
        <v>0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0</v>
      </c>
      <c r="Z3326" s="7" t="s">
        <v>610</v>
      </c>
      <c r="AA3326" s="7">
        <v>2021</v>
      </c>
      <c r="AB3326" s="7">
        <v>0</v>
      </c>
    </row>
    <row r="3327" spans="1:28" x14ac:dyDescent="0.25">
      <c r="A3327" s="7">
        <v>9</v>
      </c>
      <c r="B3327" s="7" t="s">
        <v>477</v>
      </c>
      <c r="C3327" s="7" t="s">
        <v>510</v>
      </c>
      <c r="D3327" s="7" t="s">
        <v>7</v>
      </c>
      <c r="E3327" s="7" t="s">
        <v>49</v>
      </c>
      <c r="F3327" s="7" t="s">
        <v>84</v>
      </c>
      <c r="G3327" s="7">
        <v>150000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0</v>
      </c>
      <c r="Z3327" s="7" t="s">
        <v>610</v>
      </c>
      <c r="AA3327" s="7">
        <v>2021</v>
      </c>
      <c r="AB3327" s="7">
        <v>0</v>
      </c>
    </row>
    <row r="3328" spans="1:28" x14ac:dyDescent="0.25">
      <c r="A3328" s="7">
        <v>10</v>
      </c>
      <c r="B3328" s="7" t="s">
        <v>476</v>
      </c>
      <c r="C3328" s="7" t="s">
        <v>511</v>
      </c>
      <c r="D3328" s="7" t="s">
        <v>7</v>
      </c>
      <c r="E3328" s="7" t="s">
        <v>30</v>
      </c>
      <c r="F3328" s="7" t="s">
        <v>84</v>
      </c>
      <c r="G3328" s="7">
        <v>150000</v>
      </c>
      <c r="H3328" s="7">
        <v>0</v>
      </c>
      <c r="I3328" s="7">
        <v>0</v>
      </c>
      <c r="J3328" s="7">
        <v>0</v>
      </c>
      <c r="K3328" s="7">
        <v>0</v>
      </c>
      <c r="L3328" s="7">
        <v>0</v>
      </c>
      <c r="M3328" s="7">
        <v>0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0</v>
      </c>
      <c r="Z3328" s="7" t="s">
        <v>610</v>
      </c>
      <c r="AA3328" s="7">
        <v>2021</v>
      </c>
      <c r="AB3328" s="7">
        <v>0</v>
      </c>
    </row>
    <row r="3329" spans="1:28" x14ac:dyDescent="0.25">
      <c r="A3329" s="7">
        <v>11</v>
      </c>
      <c r="B3329" s="7" t="s">
        <v>417</v>
      </c>
      <c r="C3329" s="7" t="s">
        <v>512</v>
      </c>
      <c r="D3329" s="7" t="s">
        <v>506</v>
      </c>
      <c r="E3329" s="7" t="s">
        <v>81</v>
      </c>
      <c r="F3329" s="7" t="s">
        <v>84</v>
      </c>
      <c r="G3329" s="7">
        <v>150000</v>
      </c>
      <c r="H3329" s="7">
        <v>0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0</v>
      </c>
      <c r="P3329" s="7">
        <v>0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 t="s">
        <v>610</v>
      </c>
      <c r="AA3329" s="7">
        <v>2021</v>
      </c>
      <c r="AB3329" s="7">
        <v>0</v>
      </c>
    </row>
    <row r="3330" spans="1:28" x14ac:dyDescent="0.25">
      <c r="A3330" s="7">
        <v>12</v>
      </c>
      <c r="B3330" s="7" t="s">
        <v>420</v>
      </c>
      <c r="C3330" s="7" t="s">
        <v>513</v>
      </c>
      <c r="D3330" s="7" t="s">
        <v>14</v>
      </c>
      <c r="E3330" s="7" t="s">
        <v>333</v>
      </c>
      <c r="F3330" s="7" t="s">
        <v>84</v>
      </c>
      <c r="G3330" s="7">
        <v>150000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0</v>
      </c>
      <c r="Z3330" s="7" t="s">
        <v>610</v>
      </c>
      <c r="AA3330" s="7">
        <v>2021</v>
      </c>
      <c r="AB3330" s="7">
        <v>0</v>
      </c>
    </row>
    <row r="3331" spans="1:28" x14ac:dyDescent="0.25">
      <c r="A3331" s="7">
        <v>13</v>
      </c>
      <c r="B3331" s="7" t="s">
        <v>465</v>
      </c>
      <c r="C3331" s="7" t="s">
        <v>514</v>
      </c>
      <c r="D3331" s="7">
        <v>0</v>
      </c>
      <c r="E3331" s="7" t="s">
        <v>80</v>
      </c>
      <c r="F3331" s="7" t="s">
        <v>84</v>
      </c>
      <c r="G3331" s="7">
        <v>150000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 t="s">
        <v>610</v>
      </c>
      <c r="AA3331" s="7">
        <v>2021</v>
      </c>
      <c r="AB3331" s="7">
        <v>0</v>
      </c>
    </row>
    <row r="3332" spans="1:28" x14ac:dyDescent="0.25">
      <c r="A3332" s="7">
        <v>14</v>
      </c>
      <c r="B3332" s="7" t="s">
        <v>421</v>
      </c>
      <c r="C3332" s="7" t="s">
        <v>515</v>
      </c>
      <c r="D3332" s="7" t="s">
        <v>4</v>
      </c>
      <c r="E3332" s="7" t="s">
        <v>516</v>
      </c>
      <c r="F3332" s="7" t="s">
        <v>84</v>
      </c>
      <c r="G3332" s="7">
        <v>150000</v>
      </c>
      <c r="H3332" s="7">
        <v>0</v>
      </c>
      <c r="I3332" s="7">
        <v>0</v>
      </c>
      <c r="J3332" s="7">
        <v>0</v>
      </c>
      <c r="K3332" s="7">
        <v>0</v>
      </c>
      <c r="L3332" s="7">
        <v>0</v>
      </c>
      <c r="M3332" s="7">
        <v>0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 t="s">
        <v>610</v>
      </c>
      <c r="AA3332" s="7">
        <v>2021</v>
      </c>
      <c r="AB3332" s="7">
        <v>0</v>
      </c>
    </row>
    <row r="3333" spans="1:28" x14ac:dyDescent="0.25">
      <c r="A3333" s="7">
        <v>15</v>
      </c>
      <c r="B3333" s="7" t="s">
        <v>438</v>
      </c>
      <c r="C3333" s="7" t="s">
        <v>517</v>
      </c>
      <c r="D3333" s="7" t="s">
        <v>9</v>
      </c>
      <c r="E3333" s="7" t="s">
        <v>31</v>
      </c>
      <c r="F3333" s="7" t="s">
        <v>84</v>
      </c>
      <c r="G3333" s="7">
        <v>145000</v>
      </c>
      <c r="H3333" s="7">
        <v>0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</v>
      </c>
      <c r="V3333" s="7">
        <v>0</v>
      </c>
      <c r="W3333" s="7">
        <v>0</v>
      </c>
      <c r="X3333" s="7">
        <v>0</v>
      </c>
      <c r="Y3333" s="7">
        <v>0</v>
      </c>
      <c r="Z3333" s="7" t="s">
        <v>610</v>
      </c>
      <c r="AA3333" s="7">
        <v>2021</v>
      </c>
      <c r="AB3333" s="7">
        <v>0</v>
      </c>
    </row>
    <row r="3334" spans="1:28" x14ac:dyDescent="0.25">
      <c r="A3334" s="7">
        <v>16</v>
      </c>
      <c r="B3334" s="7" t="s">
        <v>419</v>
      </c>
      <c r="C3334" s="7" t="s">
        <v>518</v>
      </c>
      <c r="D3334" s="7" t="s">
        <v>7</v>
      </c>
      <c r="E3334" s="7" t="s">
        <v>47</v>
      </c>
      <c r="F3334" s="7" t="s">
        <v>84</v>
      </c>
      <c r="G3334" s="7">
        <v>130000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 t="s">
        <v>610</v>
      </c>
      <c r="AA3334" s="7">
        <v>2021</v>
      </c>
      <c r="AB3334" s="7">
        <v>0</v>
      </c>
    </row>
    <row r="3335" spans="1:28" x14ac:dyDescent="0.25">
      <c r="A3335" s="7">
        <v>17</v>
      </c>
      <c r="B3335" s="7" t="s">
        <v>482</v>
      </c>
      <c r="C3335" s="7" t="s">
        <v>519</v>
      </c>
      <c r="D3335" s="7" t="s">
        <v>8</v>
      </c>
      <c r="E3335" s="7" t="s">
        <v>63</v>
      </c>
      <c r="F3335" s="7" t="s">
        <v>84</v>
      </c>
      <c r="G3335" s="7">
        <v>130000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 t="s">
        <v>610</v>
      </c>
      <c r="AA3335" s="7">
        <v>2021</v>
      </c>
      <c r="AB3335" s="7">
        <v>0</v>
      </c>
    </row>
    <row r="3336" spans="1:28" x14ac:dyDescent="0.25">
      <c r="A3336" s="7">
        <v>18</v>
      </c>
      <c r="B3336" s="7" t="s">
        <v>475</v>
      </c>
      <c r="C3336" s="7" t="s">
        <v>611</v>
      </c>
      <c r="D3336" s="7" t="s">
        <v>13</v>
      </c>
      <c r="E3336" s="7" t="s">
        <v>612</v>
      </c>
      <c r="F3336" s="7" t="s">
        <v>84</v>
      </c>
      <c r="G3336" s="7">
        <v>130000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 t="s">
        <v>610</v>
      </c>
      <c r="AA3336" s="7">
        <v>2021</v>
      </c>
      <c r="AB3336" s="7">
        <v>0</v>
      </c>
    </row>
    <row r="3337" spans="1:28" x14ac:dyDescent="0.25">
      <c r="A3337" s="7">
        <v>19</v>
      </c>
      <c r="B3337" s="7" t="s">
        <v>473</v>
      </c>
      <c r="C3337" s="7" t="s">
        <v>520</v>
      </c>
      <c r="D3337" s="7" t="s">
        <v>8</v>
      </c>
      <c r="E3337" s="7" t="s">
        <v>29</v>
      </c>
      <c r="F3337" s="7" t="s">
        <v>84</v>
      </c>
      <c r="G3337" s="7">
        <v>130000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7">
        <v>0</v>
      </c>
      <c r="Z3337" s="7" t="s">
        <v>610</v>
      </c>
      <c r="AA3337" s="7">
        <v>2021</v>
      </c>
      <c r="AB3337" s="7">
        <v>0</v>
      </c>
    </row>
    <row r="3338" spans="1:28" x14ac:dyDescent="0.25">
      <c r="A3338" s="7">
        <v>20</v>
      </c>
      <c r="B3338" s="7" t="s">
        <v>411</v>
      </c>
      <c r="C3338" s="7" t="s">
        <v>521</v>
      </c>
      <c r="D3338" s="7" t="s">
        <v>13</v>
      </c>
      <c r="E3338" s="7" t="s">
        <v>90</v>
      </c>
      <c r="F3338" s="7" t="s">
        <v>84</v>
      </c>
      <c r="G3338" s="7">
        <v>125000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 t="s">
        <v>610</v>
      </c>
      <c r="AA3338" s="7">
        <v>2021</v>
      </c>
      <c r="AB3338" s="7">
        <v>0</v>
      </c>
    </row>
    <row r="3339" spans="1:28" x14ac:dyDescent="0.25">
      <c r="A3339" s="7">
        <v>21</v>
      </c>
      <c r="B3339" s="7" t="s">
        <v>414</v>
      </c>
      <c r="C3339" s="7" t="s">
        <v>523</v>
      </c>
      <c r="D3339" s="7" t="s">
        <v>506</v>
      </c>
      <c r="E3339" s="7" t="s">
        <v>48</v>
      </c>
      <c r="F3339" s="7" t="s">
        <v>84</v>
      </c>
      <c r="G3339" s="7">
        <v>120000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 t="s">
        <v>610</v>
      </c>
      <c r="AA3339" s="7">
        <v>2021</v>
      </c>
      <c r="AB3339" s="7">
        <v>0</v>
      </c>
    </row>
    <row r="3340" spans="1:28" x14ac:dyDescent="0.25">
      <c r="A3340" s="7">
        <v>22</v>
      </c>
      <c r="B3340" s="7" t="s">
        <v>415</v>
      </c>
      <c r="C3340" s="7" t="s">
        <v>525</v>
      </c>
      <c r="D3340" s="7" t="s">
        <v>10</v>
      </c>
      <c r="E3340" s="7" t="s">
        <v>69</v>
      </c>
      <c r="F3340" s="7" t="s">
        <v>84</v>
      </c>
      <c r="G3340" s="7">
        <v>95000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 t="s">
        <v>610</v>
      </c>
      <c r="AA3340" s="7">
        <v>2021</v>
      </c>
      <c r="AB3340" s="7">
        <v>0</v>
      </c>
    </row>
    <row r="3341" spans="1:28" x14ac:dyDescent="0.25">
      <c r="A3341" s="7">
        <v>23</v>
      </c>
      <c r="B3341" s="7" t="s">
        <v>402</v>
      </c>
      <c r="C3341" s="7" t="s">
        <v>526</v>
      </c>
      <c r="D3341" s="7" t="s">
        <v>4</v>
      </c>
      <c r="E3341" s="7" t="s">
        <v>306</v>
      </c>
      <c r="F3341" s="7" t="s">
        <v>84</v>
      </c>
      <c r="G3341" s="7">
        <v>93000</v>
      </c>
      <c r="H3341" s="7">
        <v>0</v>
      </c>
      <c r="I3341" s="7">
        <v>0</v>
      </c>
      <c r="J3341" s="7">
        <v>0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0</v>
      </c>
      <c r="Z3341" s="7" t="s">
        <v>610</v>
      </c>
      <c r="AA3341" s="7">
        <v>2021</v>
      </c>
      <c r="AB3341" s="7">
        <v>0</v>
      </c>
    </row>
    <row r="3342" spans="1:28" x14ac:dyDescent="0.25">
      <c r="A3342" s="7">
        <v>24</v>
      </c>
      <c r="B3342" s="7" t="s">
        <v>465</v>
      </c>
      <c r="C3342" s="7" t="s">
        <v>605</v>
      </c>
      <c r="D3342" s="7" t="s">
        <v>16</v>
      </c>
      <c r="E3342" s="7" t="s">
        <v>606</v>
      </c>
      <c r="F3342" s="7" t="s">
        <v>84</v>
      </c>
      <c r="G3342" s="7">
        <v>90000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 t="s">
        <v>610</v>
      </c>
      <c r="AA3342" s="7">
        <v>2021</v>
      </c>
      <c r="AB3342" s="7">
        <v>0</v>
      </c>
    </row>
    <row r="3343" spans="1:28" x14ac:dyDescent="0.25">
      <c r="A3343" s="7">
        <v>25</v>
      </c>
      <c r="B3343" s="7" t="s">
        <v>464</v>
      </c>
      <c r="C3343" s="7" t="s">
        <v>607</v>
      </c>
      <c r="D3343" s="7" t="s">
        <v>16</v>
      </c>
      <c r="E3343" s="7" t="s">
        <v>606</v>
      </c>
      <c r="F3343" s="7" t="s">
        <v>84</v>
      </c>
      <c r="G3343" s="7">
        <v>90000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0</v>
      </c>
      <c r="Z3343" s="7" t="s">
        <v>610</v>
      </c>
      <c r="AA3343" s="7">
        <v>2021</v>
      </c>
      <c r="AB3343" s="7">
        <v>0</v>
      </c>
    </row>
    <row r="3344" spans="1:28" x14ac:dyDescent="0.25">
      <c r="A3344" s="7">
        <v>26</v>
      </c>
      <c r="B3344" s="7" t="s">
        <v>463</v>
      </c>
      <c r="C3344" s="7" t="s">
        <v>608</v>
      </c>
      <c r="D3344" s="7" t="s">
        <v>16</v>
      </c>
      <c r="E3344" s="7" t="s">
        <v>606</v>
      </c>
      <c r="F3344" s="7" t="s">
        <v>84</v>
      </c>
      <c r="G3344" s="7">
        <v>90000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0</v>
      </c>
      <c r="Z3344" s="7" t="s">
        <v>610</v>
      </c>
      <c r="AA3344" s="7">
        <v>2021</v>
      </c>
      <c r="AB3344" s="7">
        <v>0</v>
      </c>
    </row>
    <row r="3345" spans="1:28" x14ac:dyDescent="0.25">
      <c r="A3345" s="7">
        <v>27</v>
      </c>
      <c r="B3345" s="7" t="s">
        <v>462</v>
      </c>
      <c r="C3345" s="7" t="s">
        <v>609</v>
      </c>
      <c r="D3345" s="7" t="s">
        <v>16</v>
      </c>
      <c r="E3345" s="7" t="s">
        <v>606</v>
      </c>
      <c r="F3345" s="7" t="s">
        <v>84</v>
      </c>
      <c r="G3345" s="7">
        <v>90000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 t="s">
        <v>610</v>
      </c>
      <c r="AA3345" s="7">
        <v>2021</v>
      </c>
      <c r="AB3345" s="7">
        <v>0</v>
      </c>
    </row>
    <row r="3346" spans="1:28" x14ac:dyDescent="0.25">
      <c r="A3346" s="7">
        <v>28</v>
      </c>
      <c r="B3346" s="7" t="s">
        <v>412</v>
      </c>
      <c r="C3346" s="7" t="s">
        <v>527</v>
      </c>
      <c r="D3346" s="7" t="s">
        <v>17</v>
      </c>
      <c r="E3346" s="7" t="s">
        <v>613</v>
      </c>
      <c r="F3346" s="7" t="s">
        <v>84</v>
      </c>
      <c r="G3346" s="7">
        <v>85000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0</v>
      </c>
      <c r="Z3346" s="7" t="s">
        <v>610</v>
      </c>
      <c r="AA3346" s="7">
        <v>2021</v>
      </c>
      <c r="AB3346" s="7">
        <v>0</v>
      </c>
    </row>
    <row r="3347" spans="1:28" x14ac:dyDescent="0.25">
      <c r="A3347" s="7">
        <v>29</v>
      </c>
      <c r="B3347" s="7" t="s">
        <v>389</v>
      </c>
      <c r="C3347" s="7" t="s">
        <v>529</v>
      </c>
      <c r="D3347" s="7" t="s">
        <v>18</v>
      </c>
      <c r="E3347" s="7" t="s">
        <v>55</v>
      </c>
      <c r="F3347" s="7" t="s">
        <v>84</v>
      </c>
      <c r="G3347" s="7">
        <v>83000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 t="s">
        <v>610</v>
      </c>
      <c r="AA3347" s="7">
        <v>2021</v>
      </c>
      <c r="AB3347" s="7">
        <v>0</v>
      </c>
    </row>
    <row r="3348" spans="1:28" x14ac:dyDescent="0.25">
      <c r="A3348" s="7">
        <v>30</v>
      </c>
      <c r="B3348" s="7" t="s">
        <v>449</v>
      </c>
      <c r="C3348" s="7" t="s">
        <v>530</v>
      </c>
      <c r="D3348" s="7" t="s">
        <v>7</v>
      </c>
      <c r="E3348" s="7" t="s">
        <v>30</v>
      </c>
      <c r="F3348" s="7" t="s">
        <v>84</v>
      </c>
      <c r="G3348" s="7">
        <v>80000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 t="s">
        <v>610</v>
      </c>
      <c r="AA3348" s="7">
        <v>2021</v>
      </c>
      <c r="AB3348" s="7">
        <v>0</v>
      </c>
    </row>
    <row r="3349" spans="1:28" x14ac:dyDescent="0.25">
      <c r="A3349" s="7">
        <v>31</v>
      </c>
      <c r="B3349" s="7" t="s">
        <v>390</v>
      </c>
      <c r="C3349" s="7" t="s">
        <v>531</v>
      </c>
      <c r="D3349" s="7" t="s">
        <v>5</v>
      </c>
      <c r="E3349" s="7" t="s">
        <v>25</v>
      </c>
      <c r="F3349" s="7" t="s">
        <v>84</v>
      </c>
      <c r="G3349" s="7">
        <v>80000</v>
      </c>
      <c r="H3349" s="7">
        <v>0</v>
      </c>
      <c r="I3349" s="7">
        <v>0</v>
      </c>
      <c r="J3349" s="7">
        <v>0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 t="s">
        <v>610</v>
      </c>
      <c r="AA3349" s="7">
        <v>2021</v>
      </c>
      <c r="AB3349" s="7">
        <v>0</v>
      </c>
    </row>
    <row r="3350" spans="1:28" x14ac:dyDescent="0.25">
      <c r="A3350" s="7">
        <v>32</v>
      </c>
      <c r="B3350" s="7" t="s">
        <v>407</v>
      </c>
      <c r="C3350" s="7" t="s">
        <v>532</v>
      </c>
      <c r="D3350" s="7" t="s">
        <v>12</v>
      </c>
      <c r="E3350" s="7" t="s">
        <v>35</v>
      </c>
      <c r="F3350" s="7" t="s">
        <v>84</v>
      </c>
      <c r="G3350" s="7">
        <v>75000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 t="s">
        <v>610</v>
      </c>
      <c r="AA3350" s="7">
        <v>2021</v>
      </c>
      <c r="AB3350" s="7">
        <v>0</v>
      </c>
    </row>
    <row r="3351" spans="1:28" x14ac:dyDescent="0.25">
      <c r="A3351" s="7">
        <v>33</v>
      </c>
      <c r="B3351" s="7" t="s">
        <v>406</v>
      </c>
      <c r="C3351" s="7" t="s">
        <v>533</v>
      </c>
      <c r="D3351" s="7" t="s">
        <v>6</v>
      </c>
      <c r="E3351" s="7" t="s">
        <v>335</v>
      </c>
      <c r="F3351" s="7" t="s">
        <v>84</v>
      </c>
      <c r="G3351" s="7">
        <v>70000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 t="s">
        <v>610</v>
      </c>
      <c r="AA3351" s="7">
        <v>2021</v>
      </c>
      <c r="AB3351" s="7">
        <v>0</v>
      </c>
    </row>
    <row r="3352" spans="1:28" x14ac:dyDescent="0.25">
      <c r="A3352" s="7">
        <v>34</v>
      </c>
      <c r="B3352" s="7" t="s">
        <v>404</v>
      </c>
      <c r="C3352" s="7" t="s">
        <v>534</v>
      </c>
      <c r="D3352" s="7" t="s">
        <v>10</v>
      </c>
      <c r="E3352" s="7" t="s">
        <v>39</v>
      </c>
      <c r="F3352" s="7" t="s">
        <v>84</v>
      </c>
      <c r="G3352" s="7">
        <v>65000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 t="s">
        <v>610</v>
      </c>
      <c r="AA3352" s="7">
        <v>2021</v>
      </c>
      <c r="AB3352" s="7">
        <v>0</v>
      </c>
    </row>
    <row r="3353" spans="1:28" x14ac:dyDescent="0.25">
      <c r="A3353" s="7">
        <v>35</v>
      </c>
      <c r="B3353" s="7" t="s">
        <v>405</v>
      </c>
      <c r="C3353" s="7" t="s">
        <v>535</v>
      </c>
      <c r="D3353" s="7" t="s">
        <v>16</v>
      </c>
      <c r="E3353" s="7" t="s">
        <v>61</v>
      </c>
      <c r="F3353" s="7" t="s">
        <v>84</v>
      </c>
      <c r="G3353" s="7">
        <v>65000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 t="s">
        <v>610</v>
      </c>
      <c r="AA3353" s="7">
        <v>2021</v>
      </c>
      <c r="AB3353" s="7">
        <v>0</v>
      </c>
    </row>
    <row r="3354" spans="1:28" x14ac:dyDescent="0.25">
      <c r="A3354" s="7">
        <v>36</v>
      </c>
      <c r="B3354" s="7" t="s">
        <v>400</v>
      </c>
      <c r="C3354" s="7" t="s">
        <v>536</v>
      </c>
      <c r="D3354" s="7" t="s">
        <v>8</v>
      </c>
      <c r="E3354" s="7" t="s">
        <v>64</v>
      </c>
      <c r="F3354" s="7" t="s">
        <v>84</v>
      </c>
      <c r="G3354" s="7">
        <v>60000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 t="s">
        <v>610</v>
      </c>
      <c r="AA3354" s="7">
        <v>2021</v>
      </c>
      <c r="AB3354" s="7">
        <v>0</v>
      </c>
    </row>
    <row r="3355" spans="1:28" x14ac:dyDescent="0.25">
      <c r="A3355" s="7">
        <v>37</v>
      </c>
      <c r="B3355" s="7" t="s">
        <v>401</v>
      </c>
      <c r="C3355" s="7" t="s">
        <v>537</v>
      </c>
      <c r="D3355" s="7" t="s">
        <v>7</v>
      </c>
      <c r="E3355" s="7" t="s">
        <v>75</v>
      </c>
      <c r="F3355" s="7" t="s">
        <v>84</v>
      </c>
      <c r="G3355" s="7">
        <v>60000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 t="s">
        <v>610</v>
      </c>
      <c r="AA3355" s="7">
        <v>2021</v>
      </c>
      <c r="AB3355" s="7">
        <v>0</v>
      </c>
    </row>
    <row r="3356" spans="1:28" x14ac:dyDescent="0.25">
      <c r="A3356" s="7">
        <v>38</v>
      </c>
      <c r="B3356" s="7" t="s">
        <v>429</v>
      </c>
      <c r="C3356" s="7" t="s">
        <v>538</v>
      </c>
      <c r="D3356" s="7" t="s">
        <v>14</v>
      </c>
      <c r="E3356" s="7" t="s">
        <v>66</v>
      </c>
      <c r="F3356" s="7" t="s">
        <v>84</v>
      </c>
      <c r="G3356" s="7">
        <v>55000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 t="s">
        <v>610</v>
      </c>
      <c r="AA3356" s="7">
        <v>2021</v>
      </c>
      <c r="AB3356" s="7">
        <v>0</v>
      </c>
    </row>
    <row r="3357" spans="1:28" x14ac:dyDescent="0.25">
      <c r="A3357" s="7">
        <v>39</v>
      </c>
      <c r="B3357" s="7" t="s">
        <v>342</v>
      </c>
      <c r="C3357" s="7" t="s">
        <v>539</v>
      </c>
      <c r="D3357" s="7" t="s">
        <v>15</v>
      </c>
      <c r="E3357" s="7" t="s">
        <v>540</v>
      </c>
      <c r="F3357" s="7" t="s">
        <v>84</v>
      </c>
      <c r="G3357" s="7">
        <v>55000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0</v>
      </c>
      <c r="Z3357" s="7" t="s">
        <v>610</v>
      </c>
      <c r="AA3357" s="7">
        <v>2021</v>
      </c>
      <c r="AB3357" s="7">
        <v>0</v>
      </c>
    </row>
    <row r="3358" spans="1:28" x14ac:dyDescent="0.25">
      <c r="A3358" s="7">
        <v>40</v>
      </c>
      <c r="B3358" s="7" t="s">
        <v>399</v>
      </c>
      <c r="C3358" s="7" t="s">
        <v>514</v>
      </c>
      <c r="D3358" s="7" t="s">
        <v>16</v>
      </c>
      <c r="E3358" s="7" t="s">
        <v>79</v>
      </c>
      <c r="F3358" s="7" t="s">
        <v>84</v>
      </c>
      <c r="G3358" s="7">
        <v>54000</v>
      </c>
      <c r="H3358" s="7">
        <v>0</v>
      </c>
      <c r="I3358" s="7">
        <v>0</v>
      </c>
      <c r="J3358" s="7">
        <v>0</v>
      </c>
      <c r="K3358" s="7">
        <v>0</v>
      </c>
      <c r="L3358" s="7">
        <v>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 t="s">
        <v>610</v>
      </c>
      <c r="AA3358" s="7">
        <v>2021</v>
      </c>
      <c r="AB3358" s="7">
        <v>0</v>
      </c>
    </row>
    <row r="3359" spans="1:28" x14ac:dyDescent="0.25">
      <c r="A3359" s="7">
        <v>41</v>
      </c>
      <c r="B3359" s="7" t="s">
        <v>396</v>
      </c>
      <c r="C3359" s="7" t="s">
        <v>541</v>
      </c>
      <c r="D3359" s="7" t="s">
        <v>506</v>
      </c>
      <c r="E3359" s="7" t="s">
        <v>70</v>
      </c>
      <c r="F3359" s="7" t="s">
        <v>84</v>
      </c>
      <c r="G3359" s="7">
        <v>50000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 t="s">
        <v>610</v>
      </c>
      <c r="AA3359" s="7">
        <v>2021</v>
      </c>
      <c r="AB3359" s="7">
        <v>0</v>
      </c>
    </row>
    <row r="3360" spans="1:28" x14ac:dyDescent="0.25">
      <c r="A3360" s="7">
        <v>42</v>
      </c>
      <c r="B3360" s="7" t="s">
        <v>397</v>
      </c>
      <c r="C3360" s="7" t="s">
        <v>542</v>
      </c>
      <c r="D3360" s="7" t="s">
        <v>17</v>
      </c>
      <c r="E3360" s="7" t="s">
        <v>76</v>
      </c>
      <c r="F3360" s="7" t="s">
        <v>84</v>
      </c>
      <c r="G3360" s="7">
        <v>50000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 t="s">
        <v>610</v>
      </c>
      <c r="AA3360" s="7">
        <v>2021</v>
      </c>
      <c r="AB3360" s="7">
        <v>0</v>
      </c>
    </row>
    <row r="3361" spans="1:28" x14ac:dyDescent="0.25">
      <c r="A3361" s="7">
        <v>43</v>
      </c>
      <c r="B3361" s="7" t="s">
        <v>380</v>
      </c>
      <c r="C3361" s="7" t="s">
        <v>543</v>
      </c>
      <c r="D3361" s="7" t="s">
        <v>21</v>
      </c>
      <c r="E3361" s="7" t="s">
        <v>68</v>
      </c>
      <c r="F3361" s="7" t="s">
        <v>84</v>
      </c>
      <c r="G3361" s="7">
        <v>46000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 t="s">
        <v>610</v>
      </c>
      <c r="AA3361" s="7">
        <v>2021</v>
      </c>
      <c r="AB3361" s="7">
        <v>0</v>
      </c>
    </row>
    <row r="3362" spans="1:28" x14ac:dyDescent="0.25">
      <c r="A3362" s="7">
        <v>44</v>
      </c>
      <c r="B3362" s="7" t="s">
        <v>379</v>
      </c>
      <c r="C3362" s="7" t="s">
        <v>544</v>
      </c>
      <c r="D3362" s="7" t="s">
        <v>10</v>
      </c>
      <c r="E3362" s="7" t="s">
        <v>43</v>
      </c>
      <c r="F3362" s="7" t="s">
        <v>84</v>
      </c>
      <c r="G3362" s="7">
        <v>45000</v>
      </c>
      <c r="H3362" s="7">
        <v>0</v>
      </c>
      <c r="I3362" s="7">
        <v>0</v>
      </c>
      <c r="J3362" s="7">
        <v>0</v>
      </c>
      <c r="K3362" s="7">
        <v>0</v>
      </c>
      <c r="L3362" s="7">
        <v>0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 t="s">
        <v>610</v>
      </c>
      <c r="AA3362" s="7">
        <v>2021</v>
      </c>
      <c r="AB3362" s="7">
        <v>0</v>
      </c>
    </row>
    <row r="3363" spans="1:28" x14ac:dyDescent="0.25">
      <c r="A3363" s="7">
        <v>45</v>
      </c>
      <c r="B3363" s="7" t="s">
        <v>391</v>
      </c>
      <c r="C3363" s="7" t="s">
        <v>545</v>
      </c>
      <c r="D3363" s="7" t="s">
        <v>4</v>
      </c>
      <c r="E3363" s="7" t="s">
        <v>24</v>
      </c>
      <c r="F3363" s="7" t="s">
        <v>84</v>
      </c>
      <c r="G3363" s="7">
        <v>45000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 t="s">
        <v>610</v>
      </c>
      <c r="AA3363" s="7">
        <v>2021</v>
      </c>
      <c r="AB3363" s="7">
        <v>0</v>
      </c>
    </row>
    <row r="3364" spans="1:28" x14ac:dyDescent="0.25">
      <c r="A3364" s="7">
        <v>46</v>
      </c>
      <c r="B3364" s="7" t="s">
        <v>436</v>
      </c>
      <c r="C3364" s="7" t="s">
        <v>546</v>
      </c>
      <c r="D3364" s="7" t="s">
        <v>10</v>
      </c>
      <c r="E3364" s="7" t="s">
        <v>40</v>
      </c>
      <c r="F3364" s="7" t="s">
        <v>85</v>
      </c>
      <c r="G3364" s="7">
        <v>45000</v>
      </c>
      <c r="H3364" s="7">
        <v>0</v>
      </c>
      <c r="I3364" s="7">
        <v>0</v>
      </c>
      <c r="J3364" s="7">
        <v>0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 t="s">
        <v>610</v>
      </c>
      <c r="AA3364" s="7">
        <v>2021</v>
      </c>
      <c r="AB3364" s="7">
        <v>0</v>
      </c>
    </row>
    <row r="3365" spans="1:28" x14ac:dyDescent="0.25">
      <c r="A3365" s="7">
        <v>47</v>
      </c>
      <c r="B3365" s="7" t="s">
        <v>392</v>
      </c>
      <c r="C3365" s="7" t="s">
        <v>547</v>
      </c>
      <c r="D3365" s="7" t="s">
        <v>10</v>
      </c>
      <c r="E3365" s="7" t="s">
        <v>50</v>
      </c>
      <c r="F3365" s="7" t="s">
        <v>84</v>
      </c>
      <c r="G3365" s="7">
        <v>45000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 t="s">
        <v>610</v>
      </c>
      <c r="AA3365" s="7">
        <v>2021</v>
      </c>
      <c r="AB3365" s="7">
        <v>0</v>
      </c>
    </row>
    <row r="3366" spans="1:28" x14ac:dyDescent="0.25">
      <c r="A3366" s="7">
        <v>48</v>
      </c>
      <c r="B3366" s="7" t="s">
        <v>488</v>
      </c>
      <c r="C3366" s="7" t="s">
        <v>548</v>
      </c>
      <c r="D3366" s="7">
        <v>0</v>
      </c>
      <c r="E3366" s="7" t="s">
        <v>51</v>
      </c>
      <c r="F3366" s="7" t="s">
        <v>84</v>
      </c>
      <c r="G3366" s="7">
        <v>45000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0</v>
      </c>
      <c r="Z3366" s="7" t="s">
        <v>610</v>
      </c>
      <c r="AA3366" s="7">
        <v>2021</v>
      </c>
      <c r="AB3366" s="7">
        <v>0</v>
      </c>
    </row>
    <row r="3367" spans="1:28" x14ac:dyDescent="0.25">
      <c r="A3367" s="7">
        <v>49</v>
      </c>
      <c r="B3367" s="7" t="s">
        <v>387</v>
      </c>
      <c r="C3367" s="7" t="s">
        <v>549</v>
      </c>
      <c r="D3367" s="7" t="s">
        <v>16</v>
      </c>
      <c r="E3367" s="7" t="s">
        <v>45</v>
      </c>
      <c r="F3367" s="7" t="s">
        <v>84</v>
      </c>
      <c r="G3367" s="7">
        <v>44000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 t="s">
        <v>610</v>
      </c>
      <c r="AA3367" s="7">
        <v>2021</v>
      </c>
      <c r="AB3367" s="7">
        <v>0</v>
      </c>
    </row>
    <row r="3368" spans="1:28" x14ac:dyDescent="0.25">
      <c r="A3368" s="7">
        <v>50</v>
      </c>
      <c r="B3368" s="7" t="s">
        <v>371</v>
      </c>
      <c r="C3368" s="7" t="s">
        <v>550</v>
      </c>
      <c r="D3368" s="7" t="s">
        <v>506</v>
      </c>
      <c r="E3368" s="7" t="s">
        <v>58</v>
      </c>
      <c r="F3368" s="7" t="s">
        <v>84</v>
      </c>
      <c r="G3368" s="7">
        <v>42000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 t="s">
        <v>610</v>
      </c>
      <c r="AA3368" s="7">
        <v>2021</v>
      </c>
      <c r="AB3368" s="7">
        <v>0</v>
      </c>
    </row>
    <row r="3369" spans="1:28" x14ac:dyDescent="0.25">
      <c r="A3369" s="7">
        <v>51</v>
      </c>
      <c r="B3369" s="7" t="s">
        <v>376</v>
      </c>
      <c r="C3369" s="7" t="s">
        <v>551</v>
      </c>
      <c r="D3369" s="7" t="s">
        <v>10</v>
      </c>
      <c r="E3369" s="7" t="s">
        <v>44</v>
      </c>
      <c r="F3369" s="7" t="s">
        <v>84</v>
      </c>
      <c r="G3369" s="7">
        <v>40000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 t="s">
        <v>610</v>
      </c>
      <c r="AA3369" s="7">
        <v>2021</v>
      </c>
      <c r="AB3369" s="7">
        <v>0</v>
      </c>
    </row>
    <row r="3370" spans="1:28" x14ac:dyDescent="0.25">
      <c r="A3370" s="7">
        <v>52</v>
      </c>
      <c r="B3370" s="7" t="s">
        <v>382</v>
      </c>
      <c r="C3370" s="7" t="s">
        <v>552</v>
      </c>
      <c r="D3370" s="7" t="s">
        <v>506</v>
      </c>
      <c r="E3370" s="7" t="s">
        <v>65</v>
      </c>
      <c r="F3370" s="7" t="s">
        <v>85</v>
      </c>
      <c r="G3370" s="7">
        <v>40000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 t="s">
        <v>610</v>
      </c>
      <c r="AA3370" s="7">
        <v>2021</v>
      </c>
      <c r="AB3370" s="7">
        <v>0</v>
      </c>
    </row>
    <row r="3371" spans="1:28" x14ac:dyDescent="0.25">
      <c r="A3371" s="7">
        <v>53</v>
      </c>
      <c r="B3371" s="7" t="s">
        <v>381</v>
      </c>
      <c r="C3371" s="7" t="s">
        <v>553</v>
      </c>
      <c r="D3371" s="7" t="s">
        <v>10</v>
      </c>
      <c r="E3371" s="7" t="s">
        <v>46</v>
      </c>
      <c r="F3371" s="7" t="s">
        <v>84</v>
      </c>
      <c r="G3371" s="7">
        <v>38000</v>
      </c>
      <c r="H3371" s="7">
        <v>0</v>
      </c>
      <c r="I3371" s="7">
        <v>0</v>
      </c>
      <c r="J3371" s="7">
        <v>0</v>
      </c>
      <c r="K3371" s="7">
        <v>0</v>
      </c>
      <c r="L3371" s="7">
        <v>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 t="s">
        <v>610</v>
      </c>
      <c r="AA3371" s="7">
        <v>2021</v>
      </c>
      <c r="AB3371" s="7">
        <v>0</v>
      </c>
    </row>
    <row r="3372" spans="1:28" x14ac:dyDescent="0.25">
      <c r="A3372" s="7">
        <v>54</v>
      </c>
      <c r="B3372" s="7" t="s">
        <v>377</v>
      </c>
      <c r="C3372" s="7" t="s">
        <v>554</v>
      </c>
      <c r="D3372" s="7" t="s">
        <v>10</v>
      </c>
      <c r="E3372" s="7" t="s">
        <v>44</v>
      </c>
      <c r="F3372" s="7" t="s">
        <v>84</v>
      </c>
      <c r="G3372" s="7">
        <v>36000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 t="s">
        <v>610</v>
      </c>
      <c r="AA3372" s="7">
        <v>2021</v>
      </c>
      <c r="AB3372" s="7">
        <v>0</v>
      </c>
    </row>
    <row r="3373" spans="1:28" x14ac:dyDescent="0.25">
      <c r="A3373" s="7">
        <v>55</v>
      </c>
      <c r="B3373" s="7" t="s">
        <v>364</v>
      </c>
      <c r="C3373" s="7" t="s">
        <v>555</v>
      </c>
      <c r="D3373" s="7" t="s">
        <v>9</v>
      </c>
      <c r="E3373" s="7" t="s">
        <v>74</v>
      </c>
      <c r="F3373" s="7" t="s">
        <v>84</v>
      </c>
      <c r="G3373" s="7">
        <v>36000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 t="s">
        <v>610</v>
      </c>
      <c r="AA3373" s="7">
        <v>2021</v>
      </c>
      <c r="AB3373" s="7">
        <v>0</v>
      </c>
    </row>
    <row r="3374" spans="1:28" x14ac:dyDescent="0.25">
      <c r="A3374" s="7">
        <v>56</v>
      </c>
      <c r="B3374" s="7" t="s">
        <v>378</v>
      </c>
      <c r="C3374" s="7" t="s">
        <v>556</v>
      </c>
      <c r="D3374" s="7" t="s">
        <v>10</v>
      </c>
      <c r="E3374" s="7" t="s">
        <v>44</v>
      </c>
      <c r="F3374" s="7" t="s">
        <v>84</v>
      </c>
      <c r="G3374" s="7">
        <v>36000</v>
      </c>
      <c r="H3374" s="7">
        <v>0</v>
      </c>
      <c r="I3374" s="7">
        <v>0</v>
      </c>
      <c r="J3374" s="7">
        <v>0</v>
      </c>
      <c r="K3374" s="7">
        <v>0</v>
      </c>
      <c r="L3374" s="7">
        <v>0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 t="s">
        <v>610</v>
      </c>
      <c r="AA3374" s="7">
        <v>2021</v>
      </c>
      <c r="AB3374" s="7">
        <v>0</v>
      </c>
    </row>
    <row r="3375" spans="1:28" x14ac:dyDescent="0.25">
      <c r="A3375" s="7">
        <v>57</v>
      </c>
      <c r="B3375" s="7" t="s">
        <v>423</v>
      </c>
      <c r="C3375" s="7" t="s">
        <v>614</v>
      </c>
      <c r="D3375" s="7" t="s">
        <v>615</v>
      </c>
      <c r="E3375" s="7" t="s">
        <v>616</v>
      </c>
      <c r="F3375" s="7" t="s">
        <v>84</v>
      </c>
      <c r="G3375" s="7">
        <v>35000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 t="s">
        <v>610</v>
      </c>
      <c r="AA3375" s="7">
        <v>2021</v>
      </c>
      <c r="AB3375" s="7">
        <v>0</v>
      </c>
    </row>
    <row r="3376" spans="1:28" x14ac:dyDescent="0.25">
      <c r="A3376" s="7">
        <v>58</v>
      </c>
      <c r="B3376" s="7" t="s">
        <v>442</v>
      </c>
      <c r="C3376" s="7" t="s">
        <v>557</v>
      </c>
      <c r="D3376" s="7" t="s">
        <v>7</v>
      </c>
      <c r="E3376" s="7" t="s">
        <v>54</v>
      </c>
      <c r="F3376" s="7" t="s">
        <v>84</v>
      </c>
      <c r="G3376" s="7">
        <v>35000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 t="s">
        <v>610</v>
      </c>
      <c r="AA3376" s="7">
        <v>2021</v>
      </c>
      <c r="AB3376" s="7">
        <v>0</v>
      </c>
    </row>
    <row r="3377" spans="1:28" x14ac:dyDescent="0.25">
      <c r="A3377" s="7">
        <v>59</v>
      </c>
      <c r="B3377" s="7" t="s">
        <v>350</v>
      </c>
      <c r="C3377" s="7" t="s">
        <v>558</v>
      </c>
      <c r="D3377" s="7" t="s">
        <v>6</v>
      </c>
      <c r="E3377" s="7" t="s">
        <v>83</v>
      </c>
      <c r="F3377" s="7" t="s">
        <v>84</v>
      </c>
      <c r="G3377" s="7">
        <v>33875</v>
      </c>
      <c r="H3377" s="7">
        <v>0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 t="s">
        <v>610</v>
      </c>
      <c r="AA3377" s="7">
        <v>2021</v>
      </c>
      <c r="AB3377" s="7">
        <v>0</v>
      </c>
    </row>
    <row r="3378" spans="1:28" x14ac:dyDescent="0.25">
      <c r="A3378" s="7">
        <v>60</v>
      </c>
      <c r="B3378" s="7" t="s">
        <v>342</v>
      </c>
      <c r="C3378" s="7" t="s">
        <v>559</v>
      </c>
      <c r="D3378" s="7" t="s">
        <v>17</v>
      </c>
      <c r="E3378" s="7" t="s">
        <v>32</v>
      </c>
      <c r="F3378" s="7" t="s">
        <v>84</v>
      </c>
      <c r="G3378" s="7">
        <v>32000</v>
      </c>
      <c r="H3378" s="7">
        <v>0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 t="s">
        <v>610</v>
      </c>
      <c r="AA3378" s="7">
        <v>2021</v>
      </c>
      <c r="AB3378" s="7">
        <v>0</v>
      </c>
    </row>
    <row r="3379" spans="1:28" x14ac:dyDescent="0.25">
      <c r="A3379" s="7">
        <v>61</v>
      </c>
      <c r="B3379" s="7" t="s">
        <v>360</v>
      </c>
      <c r="C3379" s="7" t="s">
        <v>560</v>
      </c>
      <c r="D3379" s="7" t="s">
        <v>12</v>
      </c>
      <c r="E3379" s="7" t="s">
        <v>46</v>
      </c>
      <c r="F3379" s="7" t="s">
        <v>84</v>
      </c>
      <c r="G3379" s="7">
        <v>32000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 t="s">
        <v>610</v>
      </c>
      <c r="AA3379" s="7">
        <v>2021</v>
      </c>
      <c r="AB3379" s="7">
        <v>0</v>
      </c>
    </row>
    <row r="3380" spans="1:28" x14ac:dyDescent="0.25">
      <c r="A3380" s="7">
        <v>62</v>
      </c>
      <c r="B3380" s="7" t="s">
        <v>481</v>
      </c>
      <c r="C3380" s="7" t="s">
        <v>561</v>
      </c>
      <c r="D3380" s="7" t="s">
        <v>6</v>
      </c>
      <c r="E3380" s="7" t="s">
        <v>32</v>
      </c>
      <c r="F3380" s="7" t="s">
        <v>84</v>
      </c>
      <c r="G3380" s="7">
        <v>32000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 t="s">
        <v>610</v>
      </c>
      <c r="AA3380" s="7">
        <v>2021</v>
      </c>
      <c r="AB3380" s="7">
        <v>0</v>
      </c>
    </row>
    <row r="3381" spans="1:28" x14ac:dyDescent="0.25">
      <c r="A3381" s="7">
        <v>63</v>
      </c>
      <c r="B3381" s="7" t="s">
        <v>369</v>
      </c>
      <c r="C3381" s="7" t="s">
        <v>562</v>
      </c>
      <c r="D3381" s="7" t="s">
        <v>16</v>
      </c>
      <c r="E3381" s="7" t="s">
        <v>563</v>
      </c>
      <c r="F3381" s="7" t="s">
        <v>84</v>
      </c>
      <c r="G3381" s="7">
        <v>32000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 t="s">
        <v>610</v>
      </c>
      <c r="AA3381" s="7">
        <v>2021</v>
      </c>
      <c r="AB3381" s="7">
        <v>0</v>
      </c>
    </row>
    <row r="3382" spans="1:28" x14ac:dyDescent="0.25">
      <c r="A3382" s="7">
        <v>64</v>
      </c>
      <c r="B3382" s="7" t="s">
        <v>448</v>
      </c>
      <c r="C3382" s="7" t="s">
        <v>564</v>
      </c>
      <c r="D3382" s="7" t="s">
        <v>6</v>
      </c>
      <c r="E3382" s="7" t="s">
        <v>26</v>
      </c>
      <c r="F3382" s="7" t="s">
        <v>84</v>
      </c>
      <c r="G3382" s="7">
        <v>32000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 t="s">
        <v>610</v>
      </c>
      <c r="AA3382" s="7">
        <v>2021</v>
      </c>
      <c r="AB3382" s="7">
        <v>0</v>
      </c>
    </row>
    <row r="3383" spans="1:28" x14ac:dyDescent="0.25">
      <c r="A3383" s="7">
        <v>65</v>
      </c>
      <c r="B3383" s="7" t="s">
        <v>447</v>
      </c>
      <c r="C3383" s="7" t="s">
        <v>565</v>
      </c>
      <c r="D3383" s="7" t="s">
        <v>6</v>
      </c>
      <c r="E3383" s="7" t="s">
        <v>36</v>
      </c>
      <c r="F3383" s="7" t="s">
        <v>84</v>
      </c>
      <c r="G3383" s="7">
        <v>32000</v>
      </c>
      <c r="H3383" s="7">
        <v>0</v>
      </c>
      <c r="I3383" s="7">
        <v>0</v>
      </c>
      <c r="J3383" s="7">
        <v>0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 t="s">
        <v>610</v>
      </c>
      <c r="AA3383" s="7">
        <v>2021</v>
      </c>
      <c r="AB3383" s="7">
        <v>0</v>
      </c>
    </row>
    <row r="3384" spans="1:28" x14ac:dyDescent="0.25">
      <c r="A3384" s="7">
        <v>66</v>
      </c>
      <c r="B3384" s="7" t="s">
        <v>373</v>
      </c>
      <c r="C3384" s="7" t="s">
        <v>566</v>
      </c>
      <c r="D3384" s="7" t="s">
        <v>14</v>
      </c>
      <c r="E3384" s="7" t="s">
        <v>72</v>
      </c>
      <c r="F3384" s="7" t="s">
        <v>84</v>
      </c>
      <c r="G3384" s="7">
        <v>32000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 t="s">
        <v>610</v>
      </c>
      <c r="AA3384" s="7">
        <v>2021</v>
      </c>
      <c r="AB3384" s="7">
        <v>0</v>
      </c>
    </row>
    <row r="3385" spans="1:28" x14ac:dyDescent="0.25">
      <c r="A3385" s="7">
        <v>67</v>
      </c>
      <c r="B3385" s="7" t="s">
        <v>367</v>
      </c>
      <c r="C3385" s="7" t="s">
        <v>567</v>
      </c>
      <c r="D3385" s="7" t="s">
        <v>4</v>
      </c>
      <c r="E3385" s="7" t="s">
        <v>568</v>
      </c>
      <c r="F3385" s="7" t="s">
        <v>84</v>
      </c>
      <c r="G3385" s="7">
        <v>31500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 t="s">
        <v>610</v>
      </c>
      <c r="AA3385" s="7">
        <v>2021</v>
      </c>
      <c r="AB3385" s="7">
        <v>0</v>
      </c>
    </row>
    <row r="3386" spans="1:28" x14ac:dyDescent="0.25">
      <c r="A3386" s="7">
        <v>68</v>
      </c>
      <c r="B3386" s="7" t="s">
        <v>363</v>
      </c>
      <c r="C3386" s="7" t="s">
        <v>569</v>
      </c>
      <c r="D3386" s="7" t="s">
        <v>14</v>
      </c>
      <c r="E3386" s="7" t="s">
        <v>38</v>
      </c>
      <c r="F3386" s="7" t="s">
        <v>84</v>
      </c>
      <c r="G3386" s="7">
        <v>31000</v>
      </c>
      <c r="H3386" s="7">
        <v>0</v>
      </c>
      <c r="I3386" s="7">
        <v>0</v>
      </c>
      <c r="J3386" s="7">
        <v>0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 t="s">
        <v>610</v>
      </c>
      <c r="AA3386" s="7">
        <v>2021</v>
      </c>
      <c r="AB3386" s="7">
        <v>0</v>
      </c>
    </row>
    <row r="3387" spans="1:28" x14ac:dyDescent="0.25">
      <c r="A3387" s="7">
        <v>69</v>
      </c>
      <c r="B3387" s="7" t="s">
        <v>362</v>
      </c>
      <c r="C3387" s="7" t="s">
        <v>570</v>
      </c>
      <c r="D3387" s="7" t="s">
        <v>9</v>
      </c>
      <c r="E3387" s="7" t="s">
        <v>32</v>
      </c>
      <c r="F3387" s="7" t="s">
        <v>84</v>
      </c>
      <c r="G3387" s="7">
        <v>31000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 t="s">
        <v>610</v>
      </c>
      <c r="AA3387" s="7">
        <v>2021</v>
      </c>
      <c r="AB3387" s="7">
        <v>0</v>
      </c>
    </row>
    <row r="3388" spans="1:28" x14ac:dyDescent="0.25">
      <c r="A3388" s="7">
        <v>70</v>
      </c>
      <c r="B3388" s="7" t="s">
        <v>356</v>
      </c>
      <c r="C3388" s="7" t="s">
        <v>571</v>
      </c>
      <c r="D3388" s="7" t="s">
        <v>6</v>
      </c>
      <c r="E3388" s="7" t="s">
        <v>26</v>
      </c>
      <c r="F3388" s="7" t="s">
        <v>84</v>
      </c>
      <c r="G3388" s="7">
        <v>31000</v>
      </c>
      <c r="H3388" s="7">
        <v>0</v>
      </c>
      <c r="I3388" s="7">
        <v>0</v>
      </c>
      <c r="J3388" s="7">
        <v>0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 t="s">
        <v>610</v>
      </c>
      <c r="AA3388" s="7">
        <v>2021</v>
      </c>
      <c r="AB3388" s="7">
        <v>0</v>
      </c>
    </row>
    <row r="3389" spans="1:28" x14ac:dyDescent="0.25">
      <c r="A3389" s="7">
        <v>71</v>
      </c>
      <c r="B3389" s="7" t="s">
        <v>359</v>
      </c>
      <c r="C3389" s="7" t="s">
        <v>572</v>
      </c>
      <c r="D3389" s="7" t="s">
        <v>9</v>
      </c>
      <c r="E3389" s="7" t="s">
        <v>78</v>
      </c>
      <c r="F3389" s="7" t="s">
        <v>84</v>
      </c>
      <c r="G3389" s="7">
        <v>30000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 t="s">
        <v>610</v>
      </c>
      <c r="AA3389" s="7">
        <v>2021</v>
      </c>
      <c r="AB3389" s="7">
        <v>0</v>
      </c>
    </row>
    <row r="3390" spans="1:28" x14ac:dyDescent="0.25">
      <c r="A3390" s="7">
        <v>72</v>
      </c>
      <c r="B3390" s="7" t="s">
        <v>485</v>
      </c>
      <c r="C3390" s="7" t="s">
        <v>573</v>
      </c>
      <c r="D3390" s="7" t="s">
        <v>6</v>
      </c>
      <c r="E3390" s="7" t="s">
        <v>36</v>
      </c>
      <c r="F3390" s="7" t="s">
        <v>84</v>
      </c>
      <c r="G3390" s="7">
        <v>30000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 t="s">
        <v>610</v>
      </c>
      <c r="AA3390" s="7">
        <v>2021</v>
      </c>
      <c r="AB3390" s="7">
        <v>0</v>
      </c>
    </row>
    <row r="3391" spans="1:28" x14ac:dyDescent="0.25">
      <c r="A3391" s="7">
        <v>73</v>
      </c>
      <c r="B3391" s="7" t="s">
        <v>484</v>
      </c>
      <c r="C3391" s="7" t="s">
        <v>574</v>
      </c>
      <c r="D3391" s="7" t="s">
        <v>14</v>
      </c>
      <c r="E3391" s="7" t="s">
        <v>32</v>
      </c>
      <c r="F3391" s="7" t="s">
        <v>84</v>
      </c>
      <c r="G3391" s="7">
        <v>30000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 t="s">
        <v>610</v>
      </c>
      <c r="AA3391" s="7">
        <v>2021</v>
      </c>
      <c r="AB3391" s="7">
        <v>0</v>
      </c>
    </row>
    <row r="3392" spans="1:28" x14ac:dyDescent="0.25">
      <c r="A3392" s="7">
        <v>74</v>
      </c>
      <c r="B3392" s="7" t="s">
        <v>455</v>
      </c>
      <c r="C3392" s="7" t="s">
        <v>575</v>
      </c>
      <c r="D3392" s="7" t="s">
        <v>4</v>
      </c>
      <c r="E3392" s="7" t="s">
        <v>36</v>
      </c>
      <c r="F3392" s="7" t="s">
        <v>84</v>
      </c>
      <c r="G3392" s="7">
        <v>30000</v>
      </c>
      <c r="H3392" s="7">
        <v>0</v>
      </c>
      <c r="I3392" s="7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 t="s">
        <v>610</v>
      </c>
      <c r="AA3392" s="7">
        <v>2021</v>
      </c>
      <c r="AB3392" s="7">
        <v>0</v>
      </c>
    </row>
    <row r="3393" spans="1:28" x14ac:dyDescent="0.25">
      <c r="A3393" s="7">
        <v>75</v>
      </c>
      <c r="B3393" s="7" t="s">
        <v>454</v>
      </c>
      <c r="C3393" s="7" t="s">
        <v>576</v>
      </c>
      <c r="D3393" s="7" t="s">
        <v>6</v>
      </c>
      <c r="E3393" s="7" t="s">
        <v>36</v>
      </c>
      <c r="F3393" s="7" t="s">
        <v>84</v>
      </c>
      <c r="G3393" s="7">
        <v>30000</v>
      </c>
      <c r="H3393" s="7">
        <v>0</v>
      </c>
      <c r="I3393" s="7">
        <v>0</v>
      </c>
      <c r="J3393" s="7">
        <v>0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 t="s">
        <v>610</v>
      </c>
      <c r="AA3393" s="7">
        <v>2021</v>
      </c>
      <c r="AB3393" s="7">
        <v>0</v>
      </c>
    </row>
    <row r="3394" spans="1:28" x14ac:dyDescent="0.25">
      <c r="A3394" s="7">
        <v>76</v>
      </c>
      <c r="B3394" s="7" t="s">
        <v>453</v>
      </c>
      <c r="C3394" s="7" t="s">
        <v>577</v>
      </c>
      <c r="D3394" s="7" t="s">
        <v>14</v>
      </c>
      <c r="E3394" s="7" t="s">
        <v>59</v>
      </c>
      <c r="F3394" s="7" t="s">
        <v>84</v>
      </c>
      <c r="G3394" s="7">
        <v>30000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 t="s">
        <v>610</v>
      </c>
      <c r="AA3394" s="7">
        <v>2021</v>
      </c>
      <c r="AB3394" s="7">
        <v>0</v>
      </c>
    </row>
    <row r="3395" spans="1:28" x14ac:dyDescent="0.25">
      <c r="A3395" s="7">
        <v>77</v>
      </c>
      <c r="B3395" s="7" t="s">
        <v>452</v>
      </c>
      <c r="C3395" s="7" t="s">
        <v>578</v>
      </c>
      <c r="D3395" s="7" t="s">
        <v>6</v>
      </c>
      <c r="E3395" s="7" t="s">
        <v>59</v>
      </c>
      <c r="F3395" s="7" t="s">
        <v>84</v>
      </c>
      <c r="G3395" s="7">
        <v>30000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 t="s">
        <v>610</v>
      </c>
      <c r="AA3395" s="7">
        <v>2021</v>
      </c>
      <c r="AB3395" s="7">
        <v>0</v>
      </c>
    </row>
    <row r="3396" spans="1:28" x14ac:dyDescent="0.25">
      <c r="A3396" s="7">
        <v>78</v>
      </c>
      <c r="B3396" s="7" t="s">
        <v>341</v>
      </c>
      <c r="C3396" s="7" t="s">
        <v>579</v>
      </c>
      <c r="D3396" s="7" t="s">
        <v>9</v>
      </c>
      <c r="E3396" s="7" t="s">
        <v>52</v>
      </c>
      <c r="F3396" s="7" t="s">
        <v>84</v>
      </c>
      <c r="G3396" s="7">
        <v>28000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 t="s">
        <v>610</v>
      </c>
      <c r="AA3396" s="7">
        <v>2021</v>
      </c>
      <c r="AB3396" s="7">
        <v>0</v>
      </c>
    </row>
    <row r="3397" spans="1:28" x14ac:dyDescent="0.25">
      <c r="A3397" s="7">
        <v>79</v>
      </c>
      <c r="B3397" s="7" t="s">
        <v>353</v>
      </c>
      <c r="C3397" s="7" t="s">
        <v>580</v>
      </c>
      <c r="D3397" s="7" t="s">
        <v>19</v>
      </c>
      <c r="E3397" s="7" t="s">
        <v>60</v>
      </c>
      <c r="F3397" s="7" t="s">
        <v>84</v>
      </c>
      <c r="G3397" s="7">
        <v>28000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0</v>
      </c>
      <c r="Z3397" s="7" t="s">
        <v>610</v>
      </c>
      <c r="AA3397" s="7">
        <v>2021</v>
      </c>
      <c r="AB3397" s="7">
        <v>0</v>
      </c>
    </row>
    <row r="3398" spans="1:28" x14ac:dyDescent="0.25">
      <c r="A3398" s="7">
        <v>80</v>
      </c>
      <c r="B3398" s="7" t="s">
        <v>354</v>
      </c>
      <c r="C3398" s="7" t="s">
        <v>581</v>
      </c>
      <c r="D3398" s="7" t="s">
        <v>9</v>
      </c>
      <c r="E3398" s="7" t="s">
        <v>54</v>
      </c>
      <c r="F3398" s="7" t="s">
        <v>84</v>
      </c>
      <c r="G3398" s="7">
        <v>28000</v>
      </c>
      <c r="H3398" s="7">
        <v>0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0</v>
      </c>
      <c r="Z3398" s="7" t="s">
        <v>610</v>
      </c>
      <c r="AA3398" s="7">
        <v>2021</v>
      </c>
      <c r="AB3398" s="7">
        <v>0</v>
      </c>
    </row>
    <row r="3399" spans="1:28" x14ac:dyDescent="0.25">
      <c r="A3399" s="7">
        <v>81</v>
      </c>
      <c r="B3399" s="7" t="s">
        <v>355</v>
      </c>
      <c r="C3399" s="7" t="s">
        <v>582</v>
      </c>
      <c r="D3399" s="7" t="s">
        <v>9</v>
      </c>
      <c r="E3399" s="7" t="s">
        <v>54</v>
      </c>
      <c r="F3399" s="7" t="s">
        <v>84</v>
      </c>
      <c r="G3399" s="7">
        <v>28000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 t="s">
        <v>610</v>
      </c>
      <c r="AA3399" s="7">
        <v>2021</v>
      </c>
      <c r="AB3399" s="7">
        <v>0</v>
      </c>
    </row>
    <row r="3400" spans="1:28" x14ac:dyDescent="0.25">
      <c r="A3400" s="7">
        <v>82</v>
      </c>
      <c r="B3400" s="7" t="s">
        <v>346</v>
      </c>
      <c r="C3400" s="7" t="s">
        <v>583</v>
      </c>
      <c r="D3400" s="7" t="s">
        <v>12</v>
      </c>
      <c r="E3400" s="7" t="s">
        <v>46</v>
      </c>
      <c r="F3400" s="7" t="s">
        <v>84</v>
      </c>
      <c r="G3400" s="7">
        <v>28875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 t="s">
        <v>610</v>
      </c>
      <c r="AA3400" s="7">
        <v>2021</v>
      </c>
      <c r="AB3400" s="7">
        <v>0</v>
      </c>
    </row>
    <row r="3401" spans="1:28" x14ac:dyDescent="0.25">
      <c r="A3401" s="7">
        <v>83</v>
      </c>
      <c r="B3401" s="7" t="s">
        <v>365</v>
      </c>
      <c r="C3401" s="7" t="s">
        <v>584</v>
      </c>
      <c r="D3401" s="7" t="s">
        <v>19</v>
      </c>
      <c r="E3401" s="7" t="s">
        <v>46</v>
      </c>
      <c r="F3401" s="7" t="s">
        <v>84</v>
      </c>
      <c r="G3401" s="7">
        <v>27300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 t="s">
        <v>610</v>
      </c>
      <c r="AA3401" s="7">
        <v>2021</v>
      </c>
      <c r="AB3401" s="7">
        <v>0</v>
      </c>
    </row>
    <row r="3402" spans="1:28" x14ac:dyDescent="0.25">
      <c r="A3402" s="7">
        <v>84</v>
      </c>
      <c r="B3402" s="7" t="s">
        <v>446</v>
      </c>
      <c r="C3402" s="7" t="s">
        <v>586</v>
      </c>
      <c r="D3402" s="7" t="s">
        <v>14</v>
      </c>
      <c r="E3402" s="7" t="s">
        <v>36</v>
      </c>
      <c r="F3402" s="7" t="s">
        <v>84</v>
      </c>
      <c r="G3402" s="7">
        <v>25000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 t="s">
        <v>610</v>
      </c>
      <c r="AA3402" s="7">
        <v>2021</v>
      </c>
      <c r="AB3402" s="7">
        <v>0</v>
      </c>
    </row>
    <row r="3403" spans="1:28" x14ac:dyDescent="0.25">
      <c r="A3403" s="7">
        <v>85</v>
      </c>
      <c r="B3403" s="7" t="s">
        <v>440</v>
      </c>
      <c r="C3403" s="7" t="s">
        <v>587</v>
      </c>
      <c r="D3403" s="7" t="s">
        <v>10</v>
      </c>
      <c r="E3403" s="7" t="s">
        <v>54</v>
      </c>
      <c r="F3403" s="7" t="s">
        <v>84</v>
      </c>
      <c r="G3403" s="7">
        <v>25000</v>
      </c>
      <c r="H3403" s="7">
        <v>0</v>
      </c>
      <c r="I3403" s="7">
        <v>0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 t="s">
        <v>610</v>
      </c>
      <c r="AA3403" s="7">
        <v>2021</v>
      </c>
      <c r="AB3403" s="7">
        <v>0</v>
      </c>
    </row>
    <row r="3404" spans="1:28" x14ac:dyDescent="0.25">
      <c r="A3404" s="7">
        <v>86</v>
      </c>
      <c r="B3404" s="7" t="s">
        <v>344</v>
      </c>
      <c r="C3404" s="7" t="s">
        <v>588</v>
      </c>
      <c r="D3404" s="7" t="s">
        <v>9</v>
      </c>
      <c r="E3404" s="7" t="s">
        <v>41</v>
      </c>
      <c r="F3404" s="7" t="s">
        <v>84</v>
      </c>
      <c r="G3404" s="7">
        <v>24800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 t="s">
        <v>610</v>
      </c>
      <c r="AA3404" s="7">
        <v>2021</v>
      </c>
      <c r="AB3404" s="7">
        <v>0</v>
      </c>
    </row>
    <row r="3405" spans="1:28" x14ac:dyDescent="0.25">
      <c r="A3405" s="7">
        <v>87</v>
      </c>
      <c r="B3405" s="7" t="s">
        <v>357</v>
      </c>
      <c r="C3405" s="7" t="s">
        <v>589</v>
      </c>
      <c r="D3405" s="7" t="s">
        <v>6</v>
      </c>
      <c r="E3405" s="7" t="s">
        <v>26</v>
      </c>
      <c r="F3405" s="7" t="s">
        <v>84</v>
      </c>
      <c r="G3405" s="7">
        <v>23100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 t="s">
        <v>610</v>
      </c>
      <c r="AA3405" s="7">
        <v>2021</v>
      </c>
      <c r="AB3405" s="7">
        <v>0</v>
      </c>
    </row>
    <row r="3406" spans="1:28" x14ac:dyDescent="0.25">
      <c r="A3406" s="7">
        <v>88</v>
      </c>
      <c r="B3406" s="7" t="s">
        <v>432</v>
      </c>
      <c r="C3406" s="7" t="s">
        <v>590</v>
      </c>
      <c r="D3406" s="7" t="s">
        <v>10</v>
      </c>
      <c r="E3406" s="7" t="s">
        <v>33</v>
      </c>
      <c r="F3406" s="7" t="s">
        <v>84</v>
      </c>
      <c r="G3406" s="7">
        <v>23100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0</v>
      </c>
      <c r="Z3406" s="7" t="s">
        <v>610</v>
      </c>
      <c r="AA3406" s="7">
        <v>2021</v>
      </c>
      <c r="AB3406" s="7">
        <v>0</v>
      </c>
    </row>
    <row r="3407" spans="1:28" x14ac:dyDescent="0.25">
      <c r="A3407" s="7">
        <v>89</v>
      </c>
      <c r="B3407" s="7" t="s">
        <v>349</v>
      </c>
      <c r="C3407" s="7" t="s">
        <v>591</v>
      </c>
      <c r="D3407" s="7" t="s">
        <v>6</v>
      </c>
      <c r="E3407" s="7" t="s">
        <v>52</v>
      </c>
      <c r="F3407" s="7" t="s">
        <v>84</v>
      </c>
      <c r="G3407" s="7">
        <v>22000</v>
      </c>
      <c r="H3407" s="7">
        <v>0</v>
      </c>
      <c r="I3407" s="7">
        <v>0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 s="7" t="s">
        <v>610</v>
      </c>
      <c r="AA3407" s="7">
        <v>2021</v>
      </c>
      <c r="AB3407" s="7">
        <v>0</v>
      </c>
    </row>
    <row r="3408" spans="1:28" x14ac:dyDescent="0.25">
      <c r="A3408" s="7">
        <v>90</v>
      </c>
      <c r="B3408" s="7" t="s">
        <v>351</v>
      </c>
      <c r="C3408" s="7" t="s">
        <v>592</v>
      </c>
      <c r="D3408" s="7" t="s">
        <v>6</v>
      </c>
      <c r="E3408" s="7" t="s">
        <v>52</v>
      </c>
      <c r="F3408" s="7" t="s">
        <v>84</v>
      </c>
      <c r="G3408" s="7">
        <v>22000</v>
      </c>
      <c r="H3408" s="7">
        <v>0</v>
      </c>
      <c r="I3408" s="7">
        <v>0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0</v>
      </c>
      <c r="X3408" s="7">
        <v>0</v>
      </c>
      <c r="Y3408" s="7">
        <v>0</v>
      </c>
      <c r="Z3408" s="7" t="s">
        <v>610</v>
      </c>
      <c r="AA3408" s="7">
        <v>2021</v>
      </c>
      <c r="AB3408" s="7">
        <v>0</v>
      </c>
    </row>
    <row r="3409" spans="1:28" x14ac:dyDescent="0.25">
      <c r="A3409" s="7">
        <v>91</v>
      </c>
      <c r="B3409" s="7" t="s">
        <v>352</v>
      </c>
      <c r="C3409" s="7" t="s">
        <v>593</v>
      </c>
      <c r="D3409" s="7" t="s">
        <v>6</v>
      </c>
      <c r="E3409" s="7" t="s">
        <v>26</v>
      </c>
      <c r="F3409" s="7" t="s">
        <v>84</v>
      </c>
      <c r="G3409" s="7">
        <v>22000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0</v>
      </c>
      <c r="Z3409" s="7" t="s">
        <v>610</v>
      </c>
      <c r="AA3409" s="7">
        <v>2021</v>
      </c>
      <c r="AB3409" s="7">
        <v>0</v>
      </c>
    </row>
    <row r="3410" spans="1:28" x14ac:dyDescent="0.25">
      <c r="A3410" s="7">
        <v>92</v>
      </c>
      <c r="B3410" s="7" t="s">
        <v>338</v>
      </c>
      <c r="C3410" s="7" t="s">
        <v>594</v>
      </c>
      <c r="D3410" s="7" t="s">
        <v>6</v>
      </c>
      <c r="E3410" s="7" t="s">
        <v>28</v>
      </c>
      <c r="F3410" s="7" t="s">
        <v>84</v>
      </c>
      <c r="G3410" s="7">
        <v>21500</v>
      </c>
      <c r="H3410" s="7">
        <v>0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0</v>
      </c>
      <c r="Z3410" s="7" t="s">
        <v>610</v>
      </c>
      <c r="AA3410" s="7">
        <v>2021</v>
      </c>
      <c r="AB3410" s="7">
        <v>0</v>
      </c>
    </row>
    <row r="3411" spans="1:28" x14ac:dyDescent="0.25">
      <c r="A3411" s="7">
        <v>93</v>
      </c>
      <c r="B3411" s="7" t="s">
        <v>339</v>
      </c>
      <c r="C3411" s="7" t="s">
        <v>595</v>
      </c>
      <c r="D3411" s="7" t="s">
        <v>9</v>
      </c>
      <c r="E3411" s="7" t="s">
        <v>57</v>
      </c>
      <c r="F3411" s="7" t="s">
        <v>84</v>
      </c>
      <c r="G3411" s="7">
        <v>21500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0</v>
      </c>
      <c r="Z3411" s="7" t="s">
        <v>610</v>
      </c>
      <c r="AA3411" s="7">
        <v>2021</v>
      </c>
      <c r="AB3411" s="7">
        <v>0</v>
      </c>
    </row>
    <row r="3412" spans="1:28" x14ac:dyDescent="0.25">
      <c r="A3412" s="7">
        <v>94</v>
      </c>
      <c r="B3412" s="7" t="s">
        <v>439</v>
      </c>
      <c r="C3412" s="7" t="s">
        <v>596</v>
      </c>
      <c r="D3412" s="7" t="s">
        <v>9</v>
      </c>
      <c r="E3412" s="7" t="s">
        <v>26</v>
      </c>
      <c r="F3412" s="7" t="s">
        <v>84</v>
      </c>
      <c r="G3412" s="7">
        <v>20000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0</v>
      </c>
      <c r="Z3412" s="7" t="s">
        <v>610</v>
      </c>
      <c r="AA3412" s="7">
        <v>2021</v>
      </c>
      <c r="AB3412" s="7">
        <v>0</v>
      </c>
    </row>
    <row r="3413" spans="1:28" x14ac:dyDescent="0.25">
      <c r="A3413" s="7">
        <v>95</v>
      </c>
      <c r="B3413" s="7" t="s">
        <v>431</v>
      </c>
      <c r="C3413" s="7" t="s">
        <v>600</v>
      </c>
      <c r="D3413" s="7" t="s">
        <v>9</v>
      </c>
      <c r="E3413" s="7" t="s">
        <v>37</v>
      </c>
      <c r="F3413" s="7" t="s">
        <v>84</v>
      </c>
      <c r="G3413" s="7">
        <v>19000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0</v>
      </c>
      <c r="Y3413" s="7">
        <v>0</v>
      </c>
      <c r="Z3413" s="7" t="s">
        <v>610</v>
      </c>
      <c r="AA3413" s="7">
        <v>2021</v>
      </c>
      <c r="AB3413" s="7">
        <v>0</v>
      </c>
    </row>
    <row r="3414" spans="1:28" x14ac:dyDescent="0.25">
      <c r="A3414" s="7">
        <v>96</v>
      </c>
      <c r="B3414" s="7" t="s">
        <v>451</v>
      </c>
      <c r="C3414" s="7" t="s">
        <v>601</v>
      </c>
      <c r="D3414" s="7" t="s">
        <v>9</v>
      </c>
      <c r="E3414" s="7" t="s">
        <v>37</v>
      </c>
      <c r="F3414" s="7" t="s">
        <v>84</v>
      </c>
      <c r="G3414" s="7">
        <v>19000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0</v>
      </c>
      <c r="Z3414" s="7" t="s">
        <v>610</v>
      </c>
      <c r="AA3414" s="7">
        <v>2021</v>
      </c>
      <c r="AB3414" s="7">
        <v>0</v>
      </c>
    </row>
    <row r="3415" spans="1:28" x14ac:dyDescent="0.25">
      <c r="A3415" s="7">
        <v>97</v>
      </c>
      <c r="B3415" s="7" t="s">
        <v>445</v>
      </c>
      <c r="C3415" s="7" t="s">
        <v>502</v>
      </c>
      <c r="D3415" s="7" t="s">
        <v>7</v>
      </c>
      <c r="E3415" s="7" t="s">
        <v>54</v>
      </c>
      <c r="F3415" s="7" t="s">
        <v>84</v>
      </c>
      <c r="G3415" s="7">
        <v>18000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 t="s">
        <v>610</v>
      </c>
      <c r="AA3415" s="7">
        <v>2021</v>
      </c>
      <c r="AB3415" s="7">
        <v>0</v>
      </c>
    </row>
    <row r="3416" spans="1:28" x14ac:dyDescent="0.25">
      <c r="A3416" s="7">
        <v>98</v>
      </c>
      <c r="B3416" s="7" t="s">
        <v>487</v>
      </c>
      <c r="C3416" s="7" t="s">
        <v>602</v>
      </c>
      <c r="D3416" s="7" t="s">
        <v>6</v>
      </c>
      <c r="E3416" s="7" t="s">
        <v>37</v>
      </c>
      <c r="F3416" s="7" t="s">
        <v>84</v>
      </c>
      <c r="G3416" s="7">
        <v>15000</v>
      </c>
      <c r="H3416" s="7">
        <v>0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0</v>
      </c>
      <c r="Z3416" s="7" t="s">
        <v>610</v>
      </c>
      <c r="AA3416" s="7">
        <v>2021</v>
      </c>
      <c r="AB3416" s="7">
        <v>0</v>
      </c>
    </row>
    <row r="3417" spans="1:28" x14ac:dyDescent="0.25">
      <c r="A3417" s="7">
        <v>99</v>
      </c>
      <c r="B3417" s="7" t="s">
        <v>336</v>
      </c>
      <c r="C3417" s="7" t="s">
        <v>603</v>
      </c>
      <c r="D3417" s="7" t="s">
        <v>6</v>
      </c>
      <c r="E3417" s="7" t="s">
        <v>37</v>
      </c>
      <c r="F3417" s="7" t="s">
        <v>84</v>
      </c>
      <c r="G3417" s="7">
        <v>10000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 t="s">
        <v>610</v>
      </c>
      <c r="AA3417" s="7">
        <v>2021</v>
      </c>
      <c r="AB3417" s="7">
        <v>0</v>
      </c>
    </row>
    <row r="3418" spans="1:28" x14ac:dyDescent="0.25">
      <c r="A3418" s="7">
        <v>100</v>
      </c>
      <c r="B3418" s="7" t="s">
        <v>441</v>
      </c>
      <c r="C3418" s="7" t="s">
        <v>604</v>
      </c>
      <c r="D3418" s="7" t="s">
        <v>6</v>
      </c>
      <c r="E3418" s="7" t="s">
        <v>37</v>
      </c>
      <c r="F3418" s="7" t="s">
        <v>84</v>
      </c>
      <c r="G3418" s="7">
        <v>10000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7">
        <v>0</v>
      </c>
      <c r="Z3418" s="7" t="s">
        <v>617</v>
      </c>
      <c r="AA3418" s="7">
        <v>2021</v>
      </c>
      <c r="AB3418" s="7">
        <v>0</v>
      </c>
    </row>
    <row r="3419" spans="1:28" x14ac:dyDescent="0.25">
      <c r="A3419" s="7">
        <v>1</v>
      </c>
      <c r="B3419" s="7" t="s">
        <v>444</v>
      </c>
      <c r="C3419" s="7" t="s">
        <v>501</v>
      </c>
      <c r="D3419" s="7" t="s">
        <v>7</v>
      </c>
      <c r="E3419" s="7" t="s">
        <v>27</v>
      </c>
      <c r="F3419" s="7" t="s">
        <v>84</v>
      </c>
      <c r="G3419" s="7">
        <v>400000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 t="s">
        <v>617</v>
      </c>
      <c r="AA3419" s="7">
        <v>2021</v>
      </c>
      <c r="AB3419" s="7">
        <v>0</v>
      </c>
    </row>
    <row r="3420" spans="1:28" x14ac:dyDescent="0.25">
      <c r="A3420" s="7">
        <v>2</v>
      </c>
      <c r="B3420" s="7" t="s">
        <v>426</v>
      </c>
      <c r="C3420" s="7" t="s">
        <v>502</v>
      </c>
      <c r="D3420" s="7" t="s">
        <v>10</v>
      </c>
      <c r="E3420" s="7" t="s">
        <v>53</v>
      </c>
      <c r="F3420" s="7" t="s">
        <v>84</v>
      </c>
      <c r="G3420" s="7">
        <v>300000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0</v>
      </c>
      <c r="Z3420" s="7" t="s">
        <v>617</v>
      </c>
      <c r="AA3420" s="7">
        <v>2021</v>
      </c>
      <c r="AB3420" s="7">
        <v>0</v>
      </c>
    </row>
    <row r="3421" spans="1:28" x14ac:dyDescent="0.25">
      <c r="A3421" s="7">
        <v>3</v>
      </c>
      <c r="B3421" s="7" t="s">
        <v>443</v>
      </c>
      <c r="C3421" s="7" t="s">
        <v>503</v>
      </c>
      <c r="D3421" s="7" t="s">
        <v>19</v>
      </c>
      <c r="E3421" s="7" t="s">
        <v>71</v>
      </c>
      <c r="F3421" s="7" t="s">
        <v>84</v>
      </c>
      <c r="G3421" s="7">
        <v>300000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 t="s">
        <v>617</v>
      </c>
      <c r="AA3421" s="7">
        <v>2021</v>
      </c>
      <c r="AB3421" s="7">
        <v>0</v>
      </c>
    </row>
    <row r="3422" spans="1:28" x14ac:dyDescent="0.25">
      <c r="A3422" s="7">
        <v>4</v>
      </c>
      <c r="B3422" s="7" t="s">
        <v>422</v>
      </c>
      <c r="C3422" s="7" t="s">
        <v>504</v>
      </c>
      <c r="D3422" s="7" t="s">
        <v>11</v>
      </c>
      <c r="E3422" s="7" t="s">
        <v>34</v>
      </c>
      <c r="F3422" s="7" t="s">
        <v>84</v>
      </c>
      <c r="G3422" s="7">
        <v>300000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0</v>
      </c>
      <c r="Z3422" s="7" t="s">
        <v>617</v>
      </c>
      <c r="AA3422" s="7">
        <v>2021</v>
      </c>
      <c r="AB3422" s="7">
        <v>0</v>
      </c>
    </row>
    <row r="3423" spans="1:28" x14ac:dyDescent="0.25">
      <c r="A3423" s="7">
        <v>5</v>
      </c>
      <c r="B3423" s="7" t="s">
        <v>480</v>
      </c>
      <c r="C3423" s="7" t="s">
        <v>505</v>
      </c>
      <c r="D3423" s="7" t="s">
        <v>506</v>
      </c>
      <c r="E3423" s="7" t="s">
        <v>56</v>
      </c>
      <c r="F3423" s="7" t="s">
        <v>84</v>
      </c>
      <c r="G3423" s="7">
        <v>250000</v>
      </c>
      <c r="H3423" s="7">
        <v>0</v>
      </c>
      <c r="I3423" s="7">
        <v>0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0</v>
      </c>
      <c r="Z3423" s="7" t="s">
        <v>617</v>
      </c>
      <c r="AA3423" s="7">
        <v>2021</v>
      </c>
      <c r="AB3423" s="7">
        <v>0</v>
      </c>
    </row>
    <row r="3424" spans="1:28" x14ac:dyDescent="0.25">
      <c r="A3424" s="7">
        <v>6</v>
      </c>
      <c r="B3424" s="7" t="s">
        <v>479</v>
      </c>
      <c r="C3424" s="7" t="s">
        <v>507</v>
      </c>
      <c r="D3424" s="7" t="s">
        <v>318</v>
      </c>
      <c r="E3424" s="7" t="s">
        <v>77</v>
      </c>
      <c r="F3424" s="7" t="s">
        <v>84</v>
      </c>
      <c r="G3424" s="7">
        <v>250000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0</v>
      </c>
      <c r="Z3424" s="7" t="s">
        <v>617</v>
      </c>
      <c r="AA3424" s="7">
        <v>2021</v>
      </c>
      <c r="AB3424" s="7">
        <v>0</v>
      </c>
    </row>
    <row r="3425" spans="1:28" x14ac:dyDescent="0.25">
      <c r="A3425" s="7">
        <v>7</v>
      </c>
      <c r="B3425" s="7" t="s">
        <v>483</v>
      </c>
      <c r="C3425" s="7" t="s">
        <v>508</v>
      </c>
      <c r="D3425" s="7" t="s">
        <v>23</v>
      </c>
      <c r="E3425" s="7" t="s">
        <v>82</v>
      </c>
      <c r="F3425" s="7" t="s">
        <v>84</v>
      </c>
      <c r="G3425" s="7">
        <v>150000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 t="s">
        <v>617</v>
      </c>
      <c r="AA3425" s="7">
        <v>2021</v>
      </c>
      <c r="AB3425" s="7">
        <v>0</v>
      </c>
    </row>
    <row r="3426" spans="1:28" x14ac:dyDescent="0.25">
      <c r="A3426" s="7">
        <v>8</v>
      </c>
      <c r="B3426" s="7" t="s">
        <v>486</v>
      </c>
      <c r="C3426" s="7" t="s">
        <v>509</v>
      </c>
      <c r="D3426" s="7" t="s">
        <v>17</v>
      </c>
      <c r="E3426" s="7" t="s">
        <v>273</v>
      </c>
      <c r="F3426" s="7" t="s">
        <v>84</v>
      </c>
      <c r="G3426" s="7">
        <v>150000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 t="s">
        <v>617</v>
      </c>
      <c r="AA3426" s="7">
        <v>2021</v>
      </c>
      <c r="AB3426" s="7">
        <v>0</v>
      </c>
    </row>
    <row r="3427" spans="1:28" x14ac:dyDescent="0.25">
      <c r="A3427" s="7">
        <v>9</v>
      </c>
      <c r="B3427" s="7" t="s">
        <v>477</v>
      </c>
      <c r="C3427" s="7" t="s">
        <v>510</v>
      </c>
      <c r="D3427" s="7" t="s">
        <v>7</v>
      </c>
      <c r="E3427" s="7" t="s">
        <v>49</v>
      </c>
      <c r="F3427" s="7" t="s">
        <v>84</v>
      </c>
      <c r="G3427" s="7">
        <v>150000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0</v>
      </c>
      <c r="Z3427" s="7" t="s">
        <v>617</v>
      </c>
      <c r="AA3427" s="7">
        <v>2021</v>
      </c>
      <c r="AB3427" s="7">
        <v>0</v>
      </c>
    </row>
    <row r="3428" spans="1:28" x14ac:dyDescent="0.25">
      <c r="A3428" s="7">
        <v>10</v>
      </c>
      <c r="B3428" s="7" t="s">
        <v>476</v>
      </c>
      <c r="C3428" s="7" t="s">
        <v>511</v>
      </c>
      <c r="D3428" s="7" t="s">
        <v>7</v>
      </c>
      <c r="E3428" s="7" t="s">
        <v>30</v>
      </c>
      <c r="F3428" s="7" t="s">
        <v>84</v>
      </c>
      <c r="G3428" s="7">
        <v>150000</v>
      </c>
      <c r="H3428" s="7">
        <v>0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 t="s">
        <v>617</v>
      </c>
      <c r="AA3428" s="7">
        <v>2021</v>
      </c>
      <c r="AB3428" s="7">
        <v>0</v>
      </c>
    </row>
    <row r="3429" spans="1:28" x14ac:dyDescent="0.25">
      <c r="A3429" s="7">
        <v>11</v>
      </c>
      <c r="B3429" s="7" t="s">
        <v>417</v>
      </c>
      <c r="C3429" s="7" t="s">
        <v>512</v>
      </c>
      <c r="D3429" s="7" t="s">
        <v>506</v>
      </c>
      <c r="E3429" s="7" t="s">
        <v>81</v>
      </c>
      <c r="F3429" s="7" t="s">
        <v>84</v>
      </c>
      <c r="G3429" s="7">
        <v>150000</v>
      </c>
      <c r="H3429" s="7">
        <v>0</v>
      </c>
      <c r="I3429" s="7">
        <v>0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0</v>
      </c>
      <c r="Z3429" s="7" t="s">
        <v>617</v>
      </c>
      <c r="AA3429" s="7">
        <v>2021</v>
      </c>
      <c r="AB3429" s="7">
        <v>0</v>
      </c>
    </row>
    <row r="3430" spans="1:28" x14ac:dyDescent="0.25">
      <c r="A3430" s="7">
        <v>12</v>
      </c>
      <c r="B3430" s="7" t="s">
        <v>420</v>
      </c>
      <c r="C3430" s="7" t="s">
        <v>513</v>
      </c>
      <c r="D3430" s="7" t="s">
        <v>14</v>
      </c>
      <c r="E3430" s="7" t="s">
        <v>333</v>
      </c>
      <c r="F3430" s="7" t="s">
        <v>84</v>
      </c>
      <c r="G3430" s="7">
        <v>150000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 t="s">
        <v>617</v>
      </c>
      <c r="AA3430" s="7">
        <v>2021</v>
      </c>
      <c r="AB3430" s="7">
        <v>0</v>
      </c>
    </row>
    <row r="3431" spans="1:28" x14ac:dyDescent="0.25">
      <c r="A3431" s="7">
        <v>13</v>
      </c>
      <c r="B3431" s="7" t="s">
        <v>421</v>
      </c>
      <c r="C3431" s="7" t="s">
        <v>515</v>
      </c>
      <c r="D3431" s="7" t="s">
        <v>4</v>
      </c>
      <c r="E3431" s="7" t="s">
        <v>516</v>
      </c>
      <c r="F3431" s="7" t="s">
        <v>84</v>
      </c>
      <c r="G3431" s="7">
        <v>150000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0</v>
      </c>
      <c r="Z3431" s="7" t="s">
        <v>617</v>
      </c>
      <c r="AA3431" s="7">
        <v>2021</v>
      </c>
      <c r="AB3431" s="7">
        <v>0</v>
      </c>
    </row>
    <row r="3432" spans="1:28" x14ac:dyDescent="0.25">
      <c r="A3432" s="7">
        <v>14</v>
      </c>
      <c r="B3432" s="7" t="s">
        <v>423</v>
      </c>
      <c r="C3432" s="7" t="s">
        <v>614</v>
      </c>
      <c r="D3432" s="7" t="s">
        <v>615</v>
      </c>
      <c r="E3432" s="7" t="s">
        <v>616</v>
      </c>
      <c r="F3432" s="7" t="s">
        <v>84</v>
      </c>
      <c r="G3432" s="7">
        <v>150000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 t="s">
        <v>617</v>
      </c>
      <c r="AA3432" s="7">
        <v>2021</v>
      </c>
      <c r="AB3432" s="7">
        <v>0</v>
      </c>
    </row>
    <row r="3433" spans="1:28" x14ac:dyDescent="0.25">
      <c r="A3433" s="7">
        <v>15</v>
      </c>
      <c r="B3433" s="7" t="s">
        <v>438</v>
      </c>
      <c r="C3433" s="7" t="s">
        <v>517</v>
      </c>
      <c r="D3433" s="7" t="s">
        <v>9</v>
      </c>
      <c r="E3433" s="7" t="s">
        <v>31</v>
      </c>
      <c r="F3433" s="7" t="s">
        <v>84</v>
      </c>
      <c r="G3433" s="7">
        <v>145000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 t="s">
        <v>617</v>
      </c>
      <c r="AA3433" s="7">
        <v>2021</v>
      </c>
      <c r="AB3433" s="7">
        <v>0</v>
      </c>
    </row>
    <row r="3434" spans="1:28" x14ac:dyDescent="0.25">
      <c r="A3434" s="7">
        <v>16</v>
      </c>
      <c r="B3434" s="7" t="s">
        <v>419</v>
      </c>
      <c r="C3434" s="7" t="s">
        <v>518</v>
      </c>
      <c r="D3434" s="7" t="s">
        <v>7</v>
      </c>
      <c r="E3434" s="7" t="s">
        <v>47</v>
      </c>
      <c r="F3434" s="7" t="s">
        <v>84</v>
      </c>
      <c r="G3434" s="7">
        <v>130000</v>
      </c>
      <c r="H3434" s="7">
        <v>0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0</v>
      </c>
      <c r="Z3434" s="7" t="s">
        <v>617</v>
      </c>
      <c r="AA3434" s="7">
        <v>2021</v>
      </c>
      <c r="AB3434" s="7">
        <v>0</v>
      </c>
    </row>
    <row r="3435" spans="1:28" x14ac:dyDescent="0.25">
      <c r="A3435" s="7">
        <v>17</v>
      </c>
      <c r="B3435" s="7" t="s">
        <v>482</v>
      </c>
      <c r="C3435" s="7" t="s">
        <v>519</v>
      </c>
      <c r="D3435" s="7" t="s">
        <v>8</v>
      </c>
      <c r="E3435" s="7" t="s">
        <v>63</v>
      </c>
      <c r="F3435" s="7" t="s">
        <v>84</v>
      </c>
      <c r="G3435" s="7">
        <v>130000</v>
      </c>
      <c r="H3435" s="7">
        <v>0</v>
      </c>
      <c r="I3435" s="7">
        <v>0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 t="s">
        <v>617</v>
      </c>
      <c r="AA3435" s="7">
        <v>2021</v>
      </c>
      <c r="AB3435" s="7">
        <v>0</v>
      </c>
    </row>
    <row r="3436" spans="1:28" x14ac:dyDescent="0.25">
      <c r="A3436" s="7">
        <v>18</v>
      </c>
      <c r="B3436" s="7" t="s">
        <v>475</v>
      </c>
      <c r="C3436" s="7" t="s">
        <v>611</v>
      </c>
      <c r="D3436" s="7" t="s">
        <v>13</v>
      </c>
      <c r="E3436" s="7" t="s">
        <v>612</v>
      </c>
      <c r="F3436" s="7" t="s">
        <v>84</v>
      </c>
      <c r="G3436" s="7">
        <v>130000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0</v>
      </c>
      <c r="Z3436" s="7" t="s">
        <v>617</v>
      </c>
      <c r="AA3436" s="7">
        <v>2021</v>
      </c>
      <c r="AB3436" s="7">
        <v>0</v>
      </c>
    </row>
    <row r="3437" spans="1:28" x14ac:dyDescent="0.25">
      <c r="A3437" s="7">
        <v>19</v>
      </c>
      <c r="B3437" s="7" t="s">
        <v>473</v>
      </c>
      <c r="C3437" s="7" t="s">
        <v>520</v>
      </c>
      <c r="D3437" s="7" t="s">
        <v>8</v>
      </c>
      <c r="E3437" s="7" t="s">
        <v>29</v>
      </c>
      <c r="F3437" s="7" t="s">
        <v>84</v>
      </c>
      <c r="G3437" s="7">
        <v>130000</v>
      </c>
      <c r="H3437" s="7">
        <v>0</v>
      </c>
      <c r="I3437" s="7">
        <v>0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 t="s">
        <v>617</v>
      </c>
      <c r="AA3437" s="7">
        <v>2021</v>
      </c>
      <c r="AB3437" s="7">
        <v>0</v>
      </c>
    </row>
    <row r="3438" spans="1:28" x14ac:dyDescent="0.25">
      <c r="A3438" s="7">
        <v>20</v>
      </c>
      <c r="B3438" s="7" t="s">
        <v>411</v>
      </c>
      <c r="C3438" s="7" t="s">
        <v>521</v>
      </c>
      <c r="D3438" s="7" t="s">
        <v>13</v>
      </c>
      <c r="E3438" s="7" t="s">
        <v>90</v>
      </c>
      <c r="F3438" s="7" t="s">
        <v>84</v>
      </c>
      <c r="G3438" s="7">
        <v>95000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 t="s">
        <v>617</v>
      </c>
      <c r="AA3438" s="7">
        <v>2021</v>
      </c>
      <c r="AB3438" s="7">
        <v>0</v>
      </c>
    </row>
    <row r="3439" spans="1:28" x14ac:dyDescent="0.25">
      <c r="A3439" s="7">
        <v>21</v>
      </c>
      <c r="B3439" s="7" t="s">
        <v>414</v>
      </c>
      <c r="C3439" s="7" t="s">
        <v>523</v>
      </c>
      <c r="D3439" s="7" t="s">
        <v>506</v>
      </c>
      <c r="E3439" s="7" t="s">
        <v>48</v>
      </c>
      <c r="F3439" s="7" t="s">
        <v>84</v>
      </c>
      <c r="G3439" s="7">
        <v>95000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0</v>
      </c>
      <c r="Z3439" s="7" t="s">
        <v>617</v>
      </c>
      <c r="AA3439" s="7">
        <v>2021</v>
      </c>
      <c r="AB3439" s="7">
        <v>0</v>
      </c>
    </row>
    <row r="3440" spans="1:28" x14ac:dyDescent="0.25">
      <c r="A3440" s="7">
        <v>22</v>
      </c>
      <c r="B3440" s="7" t="s">
        <v>415</v>
      </c>
      <c r="C3440" s="7" t="s">
        <v>525</v>
      </c>
      <c r="D3440" s="7" t="s">
        <v>10</v>
      </c>
      <c r="E3440" s="7" t="s">
        <v>69</v>
      </c>
      <c r="F3440" s="7" t="s">
        <v>84</v>
      </c>
      <c r="G3440" s="7">
        <v>95000</v>
      </c>
      <c r="H3440" s="7">
        <v>0</v>
      </c>
      <c r="I3440" s="7">
        <v>0</v>
      </c>
      <c r="J3440" s="7">
        <v>0</v>
      </c>
      <c r="K3440" s="7">
        <v>0</v>
      </c>
      <c r="L3440" s="7">
        <v>0</v>
      </c>
      <c r="M3440" s="7">
        <v>0</v>
      </c>
      <c r="N3440" s="7">
        <v>0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7">
        <v>0</v>
      </c>
      <c r="Z3440" s="7" t="s">
        <v>617</v>
      </c>
      <c r="AA3440" s="7">
        <v>2021</v>
      </c>
      <c r="AB3440" s="7">
        <v>0</v>
      </c>
    </row>
    <row r="3441" spans="1:28" x14ac:dyDescent="0.25">
      <c r="A3441" s="7">
        <v>23</v>
      </c>
      <c r="B3441" s="7" t="s">
        <v>465</v>
      </c>
      <c r="C3441" s="7" t="s">
        <v>605</v>
      </c>
      <c r="D3441" s="7" t="s">
        <v>16</v>
      </c>
      <c r="E3441" s="7" t="s">
        <v>606</v>
      </c>
      <c r="F3441" s="7" t="s">
        <v>84</v>
      </c>
      <c r="G3441" s="7">
        <v>90000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0</v>
      </c>
      <c r="Z3441" s="7" t="s">
        <v>617</v>
      </c>
      <c r="AA3441" s="7">
        <v>2021</v>
      </c>
      <c r="AB3441" s="7">
        <v>0</v>
      </c>
    </row>
    <row r="3442" spans="1:28" x14ac:dyDescent="0.25">
      <c r="A3442" s="7">
        <v>24</v>
      </c>
      <c r="B3442" s="7" t="s">
        <v>464</v>
      </c>
      <c r="C3442" s="7" t="s">
        <v>607</v>
      </c>
      <c r="D3442" s="7" t="s">
        <v>16</v>
      </c>
      <c r="E3442" s="7" t="s">
        <v>606</v>
      </c>
      <c r="F3442" s="7" t="s">
        <v>84</v>
      </c>
      <c r="G3442" s="7">
        <v>90000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0</v>
      </c>
      <c r="Z3442" s="7" t="s">
        <v>617</v>
      </c>
      <c r="AA3442" s="7">
        <v>2021</v>
      </c>
      <c r="AB3442" s="7">
        <v>0</v>
      </c>
    </row>
    <row r="3443" spans="1:28" x14ac:dyDescent="0.25">
      <c r="A3443" s="7">
        <v>25</v>
      </c>
      <c r="B3443" s="7" t="s">
        <v>463</v>
      </c>
      <c r="C3443" s="7" t="s">
        <v>608</v>
      </c>
      <c r="D3443" s="7" t="s">
        <v>16</v>
      </c>
      <c r="E3443" s="7" t="s">
        <v>606</v>
      </c>
      <c r="F3443" s="7" t="s">
        <v>84</v>
      </c>
      <c r="G3443" s="7">
        <v>90000</v>
      </c>
      <c r="H3443" s="7">
        <v>0</v>
      </c>
      <c r="I3443" s="7">
        <v>0</v>
      </c>
      <c r="J3443" s="7">
        <v>0</v>
      </c>
      <c r="K3443" s="7">
        <v>0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 t="s">
        <v>617</v>
      </c>
      <c r="AA3443" s="7">
        <v>2021</v>
      </c>
      <c r="AB3443" s="7">
        <v>0</v>
      </c>
    </row>
    <row r="3444" spans="1:28" x14ac:dyDescent="0.25">
      <c r="A3444" s="7">
        <v>26</v>
      </c>
      <c r="B3444" s="7" t="s">
        <v>462</v>
      </c>
      <c r="C3444" s="7" t="s">
        <v>609</v>
      </c>
      <c r="D3444" s="7" t="s">
        <v>16</v>
      </c>
      <c r="E3444" s="7" t="s">
        <v>606</v>
      </c>
      <c r="F3444" s="7" t="s">
        <v>84</v>
      </c>
      <c r="G3444" s="7">
        <v>90000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7">
        <v>0</v>
      </c>
      <c r="Z3444" s="7" t="s">
        <v>617</v>
      </c>
      <c r="AA3444" s="7">
        <v>2021</v>
      </c>
      <c r="AB3444" s="7">
        <v>0</v>
      </c>
    </row>
    <row r="3445" spans="1:28" x14ac:dyDescent="0.25">
      <c r="A3445" s="7">
        <v>27</v>
      </c>
      <c r="B3445" s="7" t="s">
        <v>412</v>
      </c>
      <c r="C3445" s="7" t="s">
        <v>527</v>
      </c>
      <c r="D3445" s="7" t="s">
        <v>17</v>
      </c>
      <c r="E3445" s="7" t="s">
        <v>613</v>
      </c>
      <c r="F3445" s="7" t="s">
        <v>84</v>
      </c>
      <c r="G3445" s="7">
        <v>85000</v>
      </c>
      <c r="H3445" s="7">
        <v>0</v>
      </c>
      <c r="I3445" s="7">
        <v>0</v>
      </c>
      <c r="J3445" s="7">
        <v>0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0</v>
      </c>
      <c r="Y3445" s="7">
        <v>0</v>
      </c>
      <c r="Z3445" s="7" t="s">
        <v>617</v>
      </c>
      <c r="AA3445" s="7">
        <v>2021</v>
      </c>
      <c r="AB3445" s="7">
        <v>0</v>
      </c>
    </row>
    <row r="3446" spans="1:28" x14ac:dyDescent="0.25">
      <c r="A3446" s="7">
        <v>28</v>
      </c>
      <c r="B3446" s="7" t="s">
        <v>449</v>
      </c>
      <c r="C3446" s="7" t="s">
        <v>530</v>
      </c>
      <c r="D3446" s="7" t="s">
        <v>7</v>
      </c>
      <c r="E3446" s="7" t="s">
        <v>30</v>
      </c>
      <c r="F3446" s="7" t="s">
        <v>84</v>
      </c>
      <c r="G3446" s="7">
        <v>80000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0</v>
      </c>
      <c r="X3446" s="7">
        <v>0</v>
      </c>
      <c r="Y3446" s="7">
        <v>0</v>
      </c>
      <c r="Z3446" s="7" t="s">
        <v>617</v>
      </c>
      <c r="AA3446" s="7">
        <v>2021</v>
      </c>
      <c r="AB3446" s="7">
        <v>0</v>
      </c>
    </row>
    <row r="3447" spans="1:28" x14ac:dyDescent="0.25">
      <c r="A3447" s="7">
        <v>29</v>
      </c>
      <c r="B3447" s="7" t="s">
        <v>390</v>
      </c>
      <c r="C3447" s="7" t="s">
        <v>531</v>
      </c>
      <c r="D3447" s="7" t="s">
        <v>5</v>
      </c>
      <c r="E3447" s="7" t="s">
        <v>25</v>
      </c>
      <c r="F3447" s="7" t="s">
        <v>84</v>
      </c>
      <c r="G3447" s="7">
        <v>80000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0</v>
      </c>
      <c r="Z3447" s="7" t="s">
        <v>617</v>
      </c>
      <c r="AA3447" s="7">
        <v>2021</v>
      </c>
      <c r="AB3447" s="7">
        <v>0</v>
      </c>
    </row>
    <row r="3448" spans="1:28" x14ac:dyDescent="0.25">
      <c r="A3448" s="7">
        <v>30</v>
      </c>
      <c r="B3448" s="7" t="s">
        <v>407</v>
      </c>
      <c r="C3448" s="7" t="s">
        <v>532</v>
      </c>
      <c r="D3448" s="7" t="s">
        <v>12</v>
      </c>
      <c r="E3448" s="7" t="s">
        <v>35</v>
      </c>
      <c r="F3448" s="7" t="s">
        <v>84</v>
      </c>
      <c r="G3448" s="7">
        <v>75000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 t="s">
        <v>617</v>
      </c>
      <c r="AA3448" s="7">
        <v>2021</v>
      </c>
      <c r="AB3448" s="7">
        <v>0</v>
      </c>
    </row>
    <row r="3449" spans="1:28" x14ac:dyDescent="0.25">
      <c r="A3449" s="7">
        <v>31</v>
      </c>
      <c r="B3449" s="7" t="s">
        <v>406</v>
      </c>
      <c r="C3449" s="7" t="s">
        <v>533</v>
      </c>
      <c r="D3449" s="7" t="s">
        <v>6</v>
      </c>
      <c r="E3449" s="7" t="s">
        <v>335</v>
      </c>
      <c r="F3449" s="7" t="s">
        <v>84</v>
      </c>
      <c r="G3449" s="7">
        <v>70000</v>
      </c>
      <c r="H3449" s="7">
        <v>0</v>
      </c>
      <c r="I3449" s="7">
        <v>0</v>
      </c>
      <c r="J3449" s="7">
        <v>0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0</v>
      </c>
      <c r="X3449" s="7">
        <v>0</v>
      </c>
      <c r="Y3449" s="7">
        <v>0</v>
      </c>
      <c r="Z3449" s="7" t="s">
        <v>617</v>
      </c>
      <c r="AA3449" s="7">
        <v>2021</v>
      </c>
      <c r="AB3449" s="7">
        <v>0</v>
      </c>
    </row>
    <row r="3450" spans="1:28" x14ac:dyDescent="0.25">
      <c r="A3450" s="7">
        <v>32</v>
      </c>
      <c r="B3450" s="7" t="s">
        <v>389</v>
      </c>
      <c r="C3450" s="7" t="s">
        <v>529</v>
      </c>
      <c r="D3450" s="7" t="s">
        <v>18</v>
      </c>
      <c r="E3450" s="7" t="s">
        <v>55</v>
      </c>
      <c r="F3450" s="7" t="s">
        <v>84</v>
      </c>
      <c r="G3450" s="7">
        <v>65000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 t="s">
        <v>617</v>
      </c>
      <c r="AA3450" s="7">
        <v>2021</v>
      </c>
      <c r="AB3450" s="7">
        <v>0</v>
      </c>
    </row>
    <row r="3451" spans="1:28" x14ac:dyDescent="0.25">
      <c r="A3451" s="7">
        <v>33</v>
      </c>
      <c r="B3451" s="7" t="s">
        <v>402</v>
      </c>
      <c r="C3451" s="7" t="s">
        <v>526</v>
      </c>
      <c r="D3451" s="7" t="s">
        <v>4</v>
      </c>
      <c r="E3451" s="7" t="s">
        <v>618</v>
      </c>
      <c r="F3451" s="7" t="s">
        <v>84</v>
      </c>
      <c r="G3451" s="7">
        <v>65000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 t="s">
        <v>617</v>
      </c>
      <c r="AA3451" s="7">
        <v>2021</v>
      </c>
      <c r="AB3451" s="7">
        <v>0</v>
      </c>
    </row>
    <row r="3452" spans="1:28" x14ac:dyDescent="0.25">
      <c r="A3452" s="7">
        <v>34</v>
      </c>
      <c r="B3452" s="7" t="s">
        <v>404</v>
      </c>
      <c r="C3452" s="7" t="s">
        <v>534</v>
      </c>
      <c r="D3452" s="7" t="s">
        <v>10</v>
      </c>
      <c r="E3452" s="7" t="s">
        <v>39</v>
      </c>
      <c r="F3452" s="7" t="s">
        <v>84</v>
      </c>
      <c r="G3452" s="7">
        <v>65000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0</v>
      </c>
      <c r="X3452" s="7">
        <v>0</v>
      </c>
      <c r="Y3452" s="7">
        <v>0</v>
      </c>
      <c r="Z3452" s="7" t="s">
        <v>617</v>
      </c>
      <c r="AA3452" s="7">
        <v>2021</v>
      </c>
      <c r="AB3452" s="7">
        <v>0</v>
      </c>
    </row>
    <row r="3453" spans="1:28" x14ac:dyDescent="0.25">
      <c r="A3453" s="7">
        <v>35</v>
      </c>
      <c r="B3453" s="7" t="s">
        <v>405</v>
      </c>
      <c r="C3453" s="7" t="s">
        <v>535</v>
      </c>
      <c r="D3453" s="7" t="s">
        <v>16</v>
      </c>
      <c r="E3453" s="7" t="s">
        <v>61</v>
      </c>
      <c r="F3453" s="7" t="s">
        <v>84</v>
      </c>
      <c r="G3453" s="7">
        <v>65000</v>
      </c>
      <c r="H3453" s="7">
        <v>0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0</v>
      </c>
      <c r="W3453" s="7">
        <v>0</v>
      </c>
      <c r="X3453" s="7">
        <v>0</v>
      </c>
      <c r="Y3453" s="7">
        <v>0</v>
      </c>
      <c r="Z3453" s="7" t="s">
        <v>617</v>
      </c>
      <c r="AA3453" s="7">
        <v>2021</v>
      </c>
      <c r="AB3453" s="7">
        <v>0</v>
      </c>
    </row>
    <row r="3454" spans="1:28" x14ac:dyDescent="0.25">
      <c r="A3454" s="7">
        <v>36</v>
      </c>
      <c r="B3454" s="7" t="s">
        <v>400</v>
      </c>
      <c r="C3454" s="7" t="s">
        <v>536</v>
      </c>
      <c r="D3454" s="7" t="s">
        <v>8</v>
      </c>
      <c r="E3454" s="7" t="s">
        <v>64</v>
      </c>
      <c r="F3454" s="7" t="s">
        <v>84</v>
      </c>
      <c r="G3454" s="7">
        <v>60000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7">
        <v>0</v>
      </c>
      <c r="Z3454" s="7" t="s">
        <v>617</v>
      </c>
      <c r="AA3454" s="7">
        <v>2021</v>
      </c>
      <c r="AB3454" s="7">
        <v>0</v>
      </c>
    </row>
    <row r="3455" spans="1:28" x14ac:dyDescent="0.25">
      <c r="A3455" s="7">
        <v>37</v>
      </c>
      <c r="B3455" s="7" t="s">
        <v>401</v>
      </c>
      <c r="C3455" s="7" t="s">
        <v>537</v>
      </c>
      <c r="D3455" s="7" t="s">
        <v>7</v>
      </c>
      <c r="E3455" s="7" t="s">
        <v>75</v>
      </c>
      <c r="F3455" s="7" t="s">
        <v>84</v>
      </c>
      <c r="G3455" s="7">
        <v>60000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7">
        <v>0</v>
      </c>
      <c r="Z3455" s="7" t="s">
        <v>617</v>
      </c>
      <c r="AA3455" s="7">
        <v>2021</v>
      </c>
      <c r="AB3455" s="7">
        <v>0</v>
      </c>
    </row>
    <row r="3456" spans="1:28" x14ac:dyDescent="0.25">
      <c r="A3456" s="7">
        <v>38</v>
      </c>
      <c r="B3456" s="7" t="s">
        <v>429</v>
      </c>
      <c r="C3456" s="7" t="s">
        <v>538</v>
      </c>
      <c r="D3456" s="7" t="s">
        <v>14</v>
      </c>
      <c r="E3456" s="7" t="s">
        <v>66</v>
      </c>
      <c r="F3456" s="7" t="s">
        <v>84</v>
      </c>
      <c r="G3456" s="7">
        <v>55000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7">
        <v>0</v>
      </c>
      <c r="Z3456" s="7" t="s">
        <v>617</v>
      </c>
      <c r="AA3456" s="7">
        <v>2021</v>
      </c>
      <c r="AB3456" s="7">
        <v>0</v>
      </c>
    </row>
    <row r="3457" spans="1:28" x14ac:dyDescent="0.25">
      <c r="A3457" s="7">
        <v>39</v>
      </c>
      <c r="B3457" s="7" t="s">
        <v>342</v>
      </c>
      <c r="C3457" s="7" t="s">
        <v>539</v>
      </c>
      <c r="D3457" s="7" t="s">
        <v>15</v>
      </c>
      <c r="E3457" s="7" t="s">
        <v>540</v>
      </c>
      <c r="F3457" s="7" t="s">
        <v>84</v>
      </c>
      <c r="G3457" s="7">
        <v>55000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0</v>
      </c>
      <c r="Z3457" s="7" t="s">
        <v>617</v>
      </c>
      <c r="AA3457" s="7">
        <v>2021</v>
      </c>
      <c r="AB3457" s="7">
        <v>0</v>
      </c>
    </row>
    <row r="3458" spans="1:28" x14ac:dyDescent="0.25">
      <c r="A3458" s="7">
        <v>40</v>
      </c>
      <c r="B3458" s="7" t="s">
        <v>399</v>
      </c>
      <c r="C3458" s="7" t="s">
        <v>514</v>
      </c>
      <c r="D3458" s="7" t="s">
        <v>16</v>
      </c>
      <c r="E3458" s="7" t="s">
        <v>79</v>
      </c>
      <c r="F3458" s="7" t="s">
        <v>84</v>
      </c>
      <c r="G3458" s="7">
        <v>54000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 t="s">
        <v>617</v>
      </c>
      <c r="AA3458" s="7">
        <v>2021</v>
      </c>
      <c r="AB3458" s="7">
        <v>0</v>
      </c>
    </row>
    <row r="3459" spans="1:28" x14ac:dyDescent="0.25">
      <c r="A3459" s="7">
        <v>41</v>
      </c>
      <c r="B3459" s="7" t="s">
        <v>396</v>
      </c>
      <c r="C3459" s="7" t="s">
        <v>541</v>
      </c>
      <c r="D3459" s="7" t="s">
        <v>506</v>
      </c>
      <c r="E3459" s="7" t="s">
        <v>70</v>
      </c>
      <c r="F3459" s="7" t="s">
        <v>84</v>
      </c>
      <c r="G3459" s="7">
        <v>50000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 t="s">
        <v>617</v>
      </c>
      <c r="AA3459" s="7">
        <v>2021</v>
      </c>
      <c r="AB3459" s="7">
        <v>0</v>
      </c>
    </row>
    <row r="3460" spans="1:28" x14ac:dyDescent="0.25">
      <c r="A3460" s="7">
        <v>42</v>
      </c>
      <c r="B3460" s="7" t="s">
        <v>397</v>
      </c>
      <c r="C3460" s="7" t="s">
        <v>542</v>
      </c>
      <c r="D3460" s="7" t="s">
        <v>17</v>
      </c>
      <c r="E3460" s="7" t="s">
        <v>76</v>
      </c>
      <c r="F3460" s="7" t="s">
        <v>84</v>
      </c>
      <c r="G3460" s="7">
        <v>50000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0</v>
      </c>
      <c r="Z3460" s="7" t="s">
        <v>617</v>
      </c>
      <c r="AA3460" s="7">
        <v>2021</v>
      </c>
      <c r="AB3460" s="7">
        <v>0</v>
      </c>
    </row>
    <row r="3461" spans="1:28" x14ac:dyDescent="0.25">
      <c r="A3461" s="7">
        <v>43</v>
      </c>
      <c r="B3461" s="7" t="s">
        <v>379</v>
      </c>
      <c r="C3461" s="7" t="s">
        <v>544</v>
      </c>
      <c r="D3461" s="7" t="s">
        <v>10</v>
      </c>
      <c r="E3461" s="7" t="s">
        <v>43</v>
      </c>
      <c r="F3461" s="7" t="s">
        <v>84</v>
      </c>
      <c r="G3461" s="7">
        <v>45000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0</v>
      </c>
      <c r="Y3461" s="7">
        <v>0</v>
      </c>
      <c r="Z3461" s="7" t="s">
        <v>617</v>
      </c>
      <c r="AA3461" s="7">
        <v>2021</v>
      </c>
      <c r="AB3461" s="7">
        <v>0</v>
      </c>
    </row>
    <row r="3462" spans="1:28" x14ac:dyDescent="0.25">
      <c r="A3462" s="7">
        <v>44</v>
      </c>
      <c r="B3462" s="7" t="s">
        <v>391</v>
      </c>
      <c r="C3462" s="7" t="s">
        <v>545</v>
      </c>
      <c r="D3462" s="7" t="s">
        <v>4</v>
      </c>
      <c r="E3462" s="7" t="s">
        <v>24</v>
      </c>
      <c r="F3462" s="7" t="s">
        <v>84</v>
      </c>
      <c r="G3462" s="7">
        <v>45000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0</v>
      </c>
      <c r="W3462" s="7">
        <v>0</v>
      </c>
      <c r="X3462" s="7">
        <v>0</v>
      </c>
      <c r="Y3462" s="7">
        <v>0</v>
      </c>
      <c r="Z3462" s="7" t="s">
        <v>617</v>
      </c>
      <c r="AA3462" s="7">
        <v>2021</v>
      </c>
      <c r="AB3462" s="7">
        <v>0</v>
      </c>
    </row>
    <row r="3463" spans="1:28" x14ac:dyDescent="0.25">
      <c r="A3463" s="7">
        <v>45</v>
      </c>
      <c r="B3463" s="7" t="s">
        <v>436</v>
      </c>
      <c r="C3463" s="7" t="s">
        <v>546</v>
      </c>
      <c r="D3463" s="7" t="s">
        <v>10</v>
      </c>
      <c r="E3463" s="7" t="s">
        <v>40</v>
      </c>
      <c r="F3463" s="7" t="s">
        <v>85</v>
      </c>
      <c r="G3463" s="7">
        <v>45000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0</v>
      </c>
      <c r="Y3463" s="7">
        <v>0</v>
      </c>
      <c r="Z3463" s="7" t="s">
        <v>617</v>
      </c>
      <c r="AA3463" s="7">
        <v>2021</v>
      </c>
      <c r="AB3463" s="7">
        <v>0</v>
      </c>
    </row>
    <row r="3464" spans="1:28" x14ac:dyDescent="0.25">
      <c r="A3464" s="7">
        <v>46</v>
      </c>
      <c r="B3464" s="7" t="s">
        <v>392</v>
      </c>
      <c r="C3464" s="7" t="s">
        <v>547</v>
      </c>
      <c r="D3464" s="7" t="s">
        <v>10</v>
      </c>
      <c r="E3464" s="7" t="s">
        <v>50</v>
      </c>
      <c r="F3464" s="7" t="s">
        <v>84</v>
      </c>
      <c r="G3464" s="7">
        <v>45000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0</v>
      </c>
      <c r="Z3464" s="7" t="s">
        <v>617</v>
      </c>
      <c r="AA3464" s="7">
        <v>2021</v>
      </c>
      <c r="AB3464" s="7">
        <v>0</v>
      </c>
    </row>
    <row r="3465" spans="1:28" x14ac:dyDescent="0.25">
      <c r="A3465" s="7">
        <v>47</v>
      </c>
      <c r="B3465" s="7" t="s">
        <v>387</v>
      </c>
      <c r="C3465" s="7" t="s">
        <v>549</v>
      </c>
      <c r="D3465" s="7" t="s">
        <v>16</v>
      </c>
      <c r="E3465" s="7" t="s">
        <v>45</v>
      </c>
      <c r="F3465" s="7" t="s">
        <v>84</v>
      </c>
      <c r="G3465" s="7">
        <v>44000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0</v>
      </c>
      <c r="Z3465" s="7" t="s">
        <v>617</v>
      </c>
      <c r="AA3465" s="7">
        <v>2021</v>
      </c>
      <c r="AB3465" s="7">
        <v>0</v>
      </c>
    </row>
    <row r="3466" spans="1:28" x14ac:dyDescent="0.25">
      <c r="A3466" s="7">
        <v>48</v>
      </c>
      <c r="B3466" s="7" t="s">
        <v>376</v>
      </c>
      <c r="C3466" s="7" t="s">
        <v>551</v>
      </c>
      <c r="D3466" s="7" t="s">
        <v>10</v>
      </c>
      <c r="E3466" s="7" t="s">
        <v>44</v>
      </c>
      <c r="F3466" s="7" t="s">
        <v>84</v>
      </c>
      <c r="G3466" s="7">
        <v>40000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0</v>
      </c>
      <c r="Z3466" s="7" t="s">
        <v>617</v>
      </c>
      <c r="AA3466" s="7">
        <v>2021</v>
      </c>
      <c r="AB3466" s="7">
        <v>0</v>
      </c>
    </row>
    <row r="3467" spans="1:28" x14ac:dyDescent="0.25">
      <c r="A3467" s="7">
        <v>49</v>
      </c>
      <c r="B3467" s="7" t="s">
        <v>382</v>
      </c>
      <c r="C3467" s="7" t="s">
        <v>552</v>
      </c>
      <c r="D3467" s="7" t="s">
        <v>506</v>
      </c>
      <c r="E3467" s="7" t="s">
        <v>65</v>
      </c>
      <c r="F3467" s="7" t="s">
        <v>85</v>
      </c>
      <c r="G3467" s="7">
        <v>40000</v>
      </c>
      <c r="H3467" s="7">
        <v>0</v>
      </c>
      <c r="I3467" s="7">
        <v>0</v>
      </c>
      <c r="J3467" s="7">
        <v>0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0</v>
      </c>
      <c r="Z3467" s="7" t="s">
        <v>617</v>
      </c>
      <c r="AA3467" s="7">
        <v>2021</v>
      </c>
      <c r="AB3467" s="7">
        <v>0</v>
      </c>
    </row>
    <row r="3468" spans="1:28" x14ac:dyDescent="0.25">
      <c r="A3468" s="7">
        <v>50</v>
      </c>
      <c r="B3468" s="7" t="s">
        <v>381</v>
      </c>
      <c r="C3468" s="7" t="s">
        <v>553</v>
      </c>
      <c r="D3468" s="7" t="s">
        <v>10</v>
      </c>
      <c r="E3468" s="7" t="s">
        <v>46</v>
      </c>
      <c r="F3468" s="7" t="s">
        <v>84</v>
      </c>
      <c r="G3468" s="7">
        <v>38000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0</v>
      </c>
      <c r="W3468" s="7">
        <v>0</v>
      </c>
      <c r="X3468" s="7">
        <v>0</v>
      </c>
      <c r="Y3468" s="7">
        <v>0</v>
      </c>
      <c r="Z3468" s="7" t="s">
        <v>617</v>
      </c>
      <c r="AA3468" s="7">
        <v>2021</v>
      </c>
      <c r="AB3468" s="7">
        <v>0</v>
      </c>
    </row>
    <row r="3469" spans="1:28" x14ac:dyDescent="0.25">
      <c r="A3469" s="7">
        <v>51</v>
      </c>
      <c r="B3469" s="7" t="s">
        <v>377</v>
      </c>
      <c r="C3469" s="7" t="s">
        <v>554</v>
      </c>
      <c r="D3469" s="7" t="s">
        <v>10</v>
      </c>
      <c r="E3469" s="7" t="s">
        <v>44</v>
      </c>
      <c r="F3469" s="7" t="s">
        <v>84</v>
      </c>
      <c r="G3469" s="7">
        <v>36000</v>
      </c>
      <c r="H3469" s="7">
        <v>0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0</v>
      </c>
      <c r="Z3469" s="7" t="s">
        <v>617</v>
      </c>
      <c r="AA3469" s="7">
        <v>2021</v>
      </c>
      <c r="AB3469" s="7">
        <v>0</v>
      </c>
    </row>
    <row r="3470" spans="1:28" x14ac:dyDescent="0.25">
      <c r="A3470" s="7">
        <v>52</v>
      </c>
      <c r="B3470" s="7" t="s">
        <v>364</v>
      </c>
      <c r="C3470" s="7" t="s">
        <v>555</v>
      </c>
      <c r="D3470" s="7" t="s">
        <v>9</v>
      </c>
      <c r="E3470" s="7" t="s">
        <v>74</v>
      </c>
      <c r="F3470" s="7" t="s">
        <v>84</v>
      </c>
      <c r="G3470" s="7">
        <v>36000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 t="s">
        <v>617</v>
      </c>
      <c r="AA3470" s="7">
        <v>2021</v>
      </c>
      <c r="AB3470" s="7">
        <v>0</v>
      </c>
    </row>
    <row r="3471" spans="1:28" x14ac:dyDescent="0.25">
      <c r="A3471" s="7">
        <v>53</v>
      </c>
      <c r="B3471" s="7" t="s">
        <v>378</v>
      </c>
      <c r="C3471" s="7" t="s">
        <v>556</v>
      </c>
      <c r="D3471" s="7" t="s">
        <v>10</v>
      </c>
      <c r="E3471" s="7" t="s">
        <v>44</v>
      </c>
      <c r="F3471" s="7" t="s">
        <v>84</v>
      </c>
      <c r="G3471" s="7">
        <v>36000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  <c r="X3471" s="7">
        <v>0</v>
      </c>
      <c r="Y3471" s="7">
        <v>0</v>
      </c>
      <c r="Z3471" s="7" t="s">
        <v>617</v>
      </c>
      <c r="AA3471" s="7">
        <v>2021</v>
      </c>
      <c r="AB3471" s="7">
        <v>0</v>
      </c>
    </row>
    <row r="3472" spans="1:28" x14ac:dyDescent="0.25">
      <c r="A3472" s="7">
        <v>54</v>
      </c>
      <c r="B3472" s="7" t="s">
        <v>380</v>
      </c>
      <c r="C3472" s="7" t="s">
        <v>543</v>
      </c>
      <c r="D3472" s="7" t="s">
        <v>21</v>
      </c>
      <c r="E3472" s="7" t="s">
        <v>68</v>
      </c>
      <c r="F3472" s="7" t="s">
        <v>84</v>
      </c>
      <c r="G3472" s="7">
        <v>36000</v>
      </c>
      <c r="H3472" s="7">
        <v>0</v>
      </c>
      <c r="I3472" s="7">
        <v>0</v>
      </c>
      <c r="J3472" s="7">
        <v>0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0</v>
      </c>
      <c r="Y3472" s="7">
        <v>0</v>
      </c>
      <c r="Z3472" s="7" t="s">
        <v>617</v>
      </c>
      <c r="AA3472" s="7">
        <v>2021</v>
      </c>
      <c r="AB3472" s="7">
        <v>0</v>
      </c>
    </row>
    <row r="3473" spans="1:28" x14ac:dyDescent="0.25">
      <c r="A3473" s="7">
        <v>55</v>
      </c>
      <c r="B3473" s="7" t="s">
        <v>442</v>
      </c>
      <c r="C3473" s="7" t="s">
        <v>557</v>
      </c>
      <c r="D3473" s="7" t="s">
        <v>7</v>
      </c>
      <c r="E3473" s="7" t="s">
        <v>54</v>
      </c>
      <c r="F3473" s="7" t="s">
        <v>84</v>
      </c>
      <c r="G3473" s="7">
        <v>35000</v>
      </c>
      <c r="H3473" s="7">
        <v>0</v>
      </c>
      <c r="I3473" s="7">
        <v>0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0</v>
      </c>
      <c r="Y3473" s="7">
        <v>0</v>
      </c>
      <c r="Z3473" s="7" t="s">
        <v>617</v>
      </c>
      <c r="AA3473" s="7">
        <v>2021</v>
      </c>
      <c r="AB3473" s="7">
        <v>0</v>
      </c>
    </row>
    <row r="3474" spans="1:28" x14ac:dyDescent="0.25">
      <c r="A3474" s="7">
        <v>56</v>
      </c>
      <c r="B3474" s="7" t="s">
        <v>342</v>
      </c>
      <c r="C3474" s="7" t="s">
        <v>559</v>
      </c>
      <c r="D3474" s="7" t="s">
        <v>17</v>
      </c>
      <c r="E3474" s="7" t="s">
        <v>32</v>
      </c>
      <c r="F3474" s="7" t="s">
        <v>84</v>
      </c>
      <c r="G3474" s="7">
        <v>32000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0</v>
      </c>
      <c r="Y3474" s="7">
        <v>0</v>
      </c>
      <c r="Z3474" s="7" t="s">
        <v>617</v>
      </c>
      <c r="AA3474" s="7">
        <v>2021</v>
      </c>
      <c r="AB3474" s="7">
        <v>0</v>
      </c>
    </row>
    <row r="3475" spans="1:28" x14ac:dyDescent="0.25">
      <c r="A3475" s="7">
        <v>57</v>
      </c>
      <c r="B3475" s="7" t="s">
        <v>360</v>
      </c>
      <c r="C3475" s="7" t="s">
        <v>560</v>
      </c>
      <c r="D3475" s="7" t="s">
        <v>12</v>
      </c>
      <c r="E3475" s="7" t="s">
        <v>46</v>
      </c>
      <c r="F3475" s="7" t="s">
        <v>84</v>
      </c>
      <c r="G3475" s="7">
        <v>32000</v>
      </c>
      <c r="H3475" s="7">
        <v>0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 t="s">
        <v>617</v>
      </c>
      <c r="AA3475" s="7">
        <v>2021</v>
      </c>
      <c r="AB3475" s="7">
        <v>0</v>
      </c>
    </row>
    <row r="3476" spans="1:28" x14ac:dyDescent="0.25">
      <c r="A3476" s="7">
        <v>58</v>
      </c>
      <c r="B3476" s="7" t="s">
        <v>481</v>
      </c>
      <c r="C3476" s="7" t="s">
        <v>561</v>
      </c>
      <c r="D3476" s="7" t="s">
        <v>6</v>
      </c>
      <c r="E3476" s="7" t="s">
        <v>32</v>
      </c>
      <c r="F3476" s="7" t="s">
        <v>84</v>
      </c>
      <c r="G3476" s="7">
        <v>32000</v>
      </c>
      <c r="H3476" s="7">
        <v>0</v>
      </c>
      <c r="I3476" s="7">
        <v>0</v>
      </c>
      <c r="J3476" s="7">
        <v>0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0</v>
      </c>
      <c r="Z3476" s="7" t="s">
        <v>617</v>
      </c>
      <c r="AA3476" s="7">
        <v>2021</v>
      </c>
      <c r="AB3476" s="7">
        <v>0</v>
      </c>
    </row>
    <row r="3477" spans="1:28" x14ac:dyDescent="0.25">
      <c r="A3477" s="7">
        <v>59</v>
      </c>
      <c r="B3477" s="7" t="s">
        <v>369</v>
      </c>
      <c r="C3477" s="7" t="s">
        <v>562</v>
      </c>
      <c r="D3477" s="7" t="s">
        <v>16</v>
      </c>
      <c r="E3477" s="7" t="s">
        <v>563</v>
      </c>
      <c r="F3477" s="7" t="s">
        <v>84</v>
      </c>
      <c r="G3477" s="7">
        <v>32000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0</v>
      </c>
      <c r="X3477" s="7">
        <v>0</v>
      </c>
      <c r="Y3477" s="7">
        <v>0</v>
      </c>
      <c r="Z3477" s="7" t="s">
        <v>617</v>
      </c>
      <c r="AA3477" s="7">
        <v>2021</v>
      </c>
      <c r="AB3477" s="7">
        <v>0</v>
      </c>
    </row>
    <row r="3478" spans="1:28" x14ac:dyDescent="0.25">
      <c r="A3478" s="7">
        <v>60</v>
      </c>
      <c r="B3478" s="7" t="s">
        <v>448</v>
      </c>
      <c r="C3478" s="7" t="s">
        <v>564</v>
      </c>
      <c r="D3478" s="7" t="s">
        <v>6</v>
      </c>
      <c r="E3478" s="7" t="s">
        <v>26</v>
      </c>
      <c r="F3478" s="7" t="s">
        <v>84</v>
      </c>
      <c r="G3478" s="7">
        <v>32000</v>
      </c>
      <c r="H3478" s="7">
        <v>0</v>
      </c>
      <c r="I3478" s="7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 t="s">
        <v>617</v>
      </c>
      <c r="AA3478" s="7">
        <v>2021</v>
      </c>
      <c r="AB3478" s="7">
        <v>0</v>
      </c>
    </row>
    <row r="3479" spans="1:28" x14ac:dyDescent="0.25">
      <c r="A3479" s="7">
        <v>61</v>
      </c>
      <c r="B3479" s="7" t="s">
        <v>371</v>
      </c>
      <c r="C3479" s="7" t="s">
        <v>550</v>
      </c>
      <c r="D3479" s="7" t="s">
        <v>506</v>
      </c>
      <c r="E3479" s="7" t="s">
        <v>58</v>
      </c>
      <c r="F3479" s="7" t="s">
        <v>84</v>
      </c>
      <c r="G3479" s="7">
        <v>32000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0</v>
      </c>
      <c r="Z3479" s="7" t="s">
        <v>617</v>
      </c>
      <c r="AA3479" s="7">
        <v>2021</v>
      </c>
      <c r="AB3479" s="7">
        <v>0</v>
      </c>
    </row>
    <row r="3480" spans="1:28" x14ac:dyDescent="0.25">
      <c r="A3480" s="7">
        <v>62</v>
      </c>
      <c r="B3480" s="7" t="s">
        <v>447</v>
      </c>
      <c r="C3480" s="7" t="s">
        <v>565</v>
      </c>
      <c r="D3480" s="7" t="s">
        <v>6</v>
      </c>
      <c r="E3480" s="7" t="s">
        <v>36</v>
      </c>
      <c r="F3480" s="7" t="s">
        <v>84</v>
      </c>
      <c r="G3480" s="7">
        <v>32000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0</v>
      </c>
      <c r="Z3480" s="7" t="s">
        <v>617</v>
      </c>
      <c r="AA3480" s="7">
        <v>2021</v>
      </c>
      <c r="AB3480" s="7">
        <v>0</v>
      </c>
    </row>
    <row r="3481" spans="1:28" x14ac:dyDescent="0.25">
      <c r="A3481" s="7">
        <v>63</v>
      </c>
      <c r="B3481" s="7" t="s">
        <v>373</v>
      </c>
      <c r="C3481" s="7" t="s">
        <v>566</v>
      </c>
      <c r="D3481" s="7" t="s">
        <v>14</v>
      </c>
      <c r="E3481" s="7" t="s">
        <v>72</v>
      </c>
      <c r="F3481" s="7" t="s">
        <v>84</v>
      </c>
      <c r="G3481" s="7">
        <v>32000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7">
        <v>0</v>
      </c>
      <c r="Z3481" s="7" t="s">
        <v>617</v>
      </c>
      <c r="AA3481" s="7">
        <v>2021</v>
      </c>
      <c r="AB3481" s="7">
        <v>0</v>
      </c>
    </row>
    <row r="3482" spans="1:28" x14ac:dyDescent="0.25">
      <c r="A3482" s="7">
        <v>64</v>
      </c>
      <c r="B3482" s="7" t="s">
        <v>367</v>
      </c>
      <c r="C3482" s="7" t="s">
        <v>567</v>
      </c>
      <c r="D3482" s="7" t="s">
        <v>4</v>
      </c>
      <c r="E3482" s="7" t="s">
        <v>568</v>
      </c>
      <c r="F3482" s="7" t="s">
        <v>84</v>
      </c>
      <c r="G3482" s="7">
        <v>31500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0</v>
      </c>
      <c r="Y3482" s="7">
        <v>0</v>
      </c>
      <c r="Z3482" s="7" t="s">
        <v>617</v>
      </c>
      <c r="AA3482" s="7">
        <v>2021</v>
      </c>
      <c r="AB3482" s="7">
        <v>0</v>
      </c>
    </row>
    <row r="3483" spans="1:28" x14ac:dyDescent="0.25">
      <c r="A3483" s="7">
        <v>65</v>
      </c>
      <c r="B3483" s="7" t="s">
        <v>485</v>
      </c>
      <c r="C3483" s="7" t="s">
        <v>573</v>
      </c>
      <c r="D3483" s="7" t="s">
        <v>6</v>
      </c>
      <c r="E3483" s="7" t="s">
        <v>36</v>
      </c>
      <c r="F3483" s="7" t="s">
        <v>84</v>
      </c>
      <c r="G3483" s="7">
        <v>30000</v>
      </c>
      <c r="H3483" s="7">
        <v>0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 t="s">
        <v>617</v>
      </c>
      <c r="AA3483" s="7">
        <v>2021</v>
      </c>
      <c r="AB3483" s="7">
        <v>0</v>
      </c>
    </row>
    <row r="3484" spans="1:28" x14ac:dyDescent="0.25">
      <c r="A3484" s="7">
        <v>66</v>
      </c>
      <c r="B3484" s="7" t="s">
        <v>484</v>
      </c>
      <c r="C3484" s="7" t="s">
        <v>574</v>
      </c>
      <c r="D3484" s="7" t="s">
        <v>14</v>
      </c>
      <c r="E3484" s="7" t="s">
        <v>32</v>
      </c>
      <c r="F3484" s="7" t="s">
        <v>84</v>
      </c>
      <c r="G3484" s="7">
        <v>30000</v>
      </c>
      <c r="H3484" s="7">
        <v>0</v>
      </c>
      <c r="I3484" s="7">
        <v>0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0</v>
      </c>
      <c r="Z3484" s="7" t="s">
        <v>617</v>
      </c>
      <c r="AA3484" s="7">
        <v>2021</v>
      </c>
      <c r="AB3484" s="7">
        <v>0</v>
      </c>
    </row>
    <row r="3485" spans="1:28" x14ac:dyDescent="0.25">
      <c r="A3485" s="7">
        <v>67</v>
      </c>
      <c r="B3485" s="7" t="s">
        <v>455</v>
      </c>
      <c r="C3485" s="7" t="s">
        <v>575</v>
      </c>
      <c r="D3485" s="7" t="s">
        <v>4</v>
      </c>
      <c r="E3485" s="7" t="s">
        <v>36</v>
      </c>
      <c r="F3485" s="7" t="s">
        <v>84</v>
      </c>
      <c r="G3485" s="7">
        <v>30000</v>
      </c>
      <c r="H3485" s="7">
        <v>0</v>
      </c>
      <c r="I3485" s="7">
        <v>0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0</v>
      </c>
      <c r="Z3485" s="7" t="s">
        <v>617</v>
      </c>
      <c r="AA3485" s="7">
        <v>2021</v>
      </c>
      <c r="AB3485" s="7">
        <v>0</v>
      </c>
    </row>
    <row r="3486" spans="1:28" x14ac:dyDescent="0.25">
      <c r="A3486" s="7">
        <v>68</v>
      </c>
      <c r="B3486" s="7" t="s">
        <v>454</v>
      </c>
      <c r="C3486" s="7" t="s">
        <v>576</v>
      </c>
      <c r="D3486" s="7" t="s">
        <v>6</v>
      </c>
      <c r="E3486" s="7" t="s">
        <v>36</v>
      </c>
      <c r="F3486" s="7" t="s">
        <v>84</v>
      </c>
      <c r="G3486" s="7">
        <v>30000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0</v>
      </c>
      <c r="Z3486" s="7" t="s">
        <v>617</v>
      </c>
      <c r="AA3486" s="7">
        <v>2021</v>
      </c>
      <c r="AB3486" s="7">
        <v>0</v>
      </c>
    </row>
    <row r="3487" spans="1:28" x14ac:dyDescent="0.25">
      <c r="A3487" s="7">
        <v>69</v>
      </c>
      <c r="B3487" s="7" t="s">
        <v>453</v>
      </c>
      <c r="C3487" s="7" t="s">
        <v>577</v>
      </c>
      <c r="D3487" s="7" t="s">
        <v>14</v>
      </c>
      <c r="E3487" s="7" t="s">
        <v>59</v>
      </c>
      <c r="F3487" s="7" t="s">
        <v>84</v>
      </c>
      <c r="G3487" s="7">
        <v>30000</v>
      </c>
      <c r="H3487" s="7">
        <v>0</v>
      </c>
      <c r="I3487" s="7">
        <v>0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0</v>
      </c>
      <c r="Z3487" s="7" t="s">
        <v>617</v>
      </c>
      <c r="AA3487" s="7">
        <v>2021</v>
      </c>
      <c r="AB3487" s="7">
        <v>0</v>
      </c>
    </row>
    <row r="3488" spans="1:28" x14ac:dyDescent="0.25">
      <c r="A3488" s="7">
        <v>70</v>
      </c>
      <c r="B3488" s="7" t="s">
        <v>452</v>
      </c>
      <c r="C3488" s="7" t="s">
        <v>578</v>
      </c>
      <c r="D3488" s="7" t="s">
        <v>6</v>
      </c>
      <c r="E3488" s="7" t="s">
        <v>59</v>
      </c>
      <c r="F3488" s="7" t="s">
        <v>84</v>
      </c>
      <c r="G3488" s="7">
        <v>30000</v>
      </c>
      <c r="H3488" s="7">
        <v>0</v>
      </c>
      <c r="I3488" s="7">
        <v>0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 t="s">
        <v>617</v>
      </c>
      <c r="AA3488" s="7">
        <v>2021</v>
      </c>
      <c r="AB3488" s="7">
        <v>0</v>
      </c>
    </row>
    <row r="3489" spans="1:28" x14ac:dyDescent="0.25">
      <c r="A3489" s="7">
        <v>71</v>
      </c>
      <c r="B3489" s="7" t="s">
        <v>346</v>
      </c>
      <c r="C3489" s="7" t="s">
        <v>583</v>
      </c>
      <c r="D3489" s="7" t="s">
        <v>12</v>
      </c>
      <c r="E3489" s="7" t="s">
        <v>46</v>
      </c>
      <c r="F3489" s="7" t="s">
        <v>84</v>
      </c>
      <c r="G3489" s="7">
        <v>28875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  <c r="X3489" s="7">
        <v>0</v>
      </c>
      <c r="Y3489" s="7">
        <v>0</v>
      </c>
      <c r="Z3489" s="7" t="s">
        <v>617</v>
      </c>
      <c r="AA3489" s="7">
        <v>2021</v>
      </c>
      <c r="AB3489" s="7">
        <v>0</v>
      </c>
    </row>
    <row r="3490" spans="1:28" x14ac:dyDescent="0.25">
      <c r="A3490" s="7">
        <v>72</v>
      </c>
      <c r="B3490" s="7" t="s">
        <v>350</v>
      </c>
      <c r="C3490" s="7" t="s">
        <v>558</v>
      </c>
      <c r="D3490" s="7" t="s">
        <v>6</v>
      </c>
      <c r="E3490" s="7" t="s">
        <v>83</v>
      </c>
      <c r="F3490" s="7" t="s">
        <v>84</v>
      </c>
      <c r="G3490" s="7">
        <v>28875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0</v>
      </c>
      <c r="Z3490" s="7" t="s">
        <v>617</v>
      </c>
      <c r="AA3490" s="7">
        <v>2021</v>
      </c>
      <c r="AB3490" s="7">
        <v>0</v>
      </c>
    </row>
    <row r="3491" spans="1:28" x14ac:dyDescent="0.25">
      <c r="A3491" s="7">
        <v>73</v>
      </c>
      <c r="B3491" s="7" t="s">
        <v>365</v>
      </c>
      <c r="C3491" s="7" t="s">
        <v>584</v>
      </c>
      <c r="D3491" s="7" t="s">
        <v>19</v>
      </c>
      <c r="E3491" s="7" t="s">
        <v>46</v>
      </c>
      <c r="F3491" s="7" t="s">
        <v>84</v>
      </c>
      <c r="G3491" s="7">
        <v>27300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 t="s">
        <v>617</v>
      </c>
      <c r="AA3491" s="7">
        <v>2021</v>
      </c>
      <c r="AB3491" s="7">
        <v>0</v>
      </c>
    </row>
    <row r="3492" spans="1:28" x14ac:dyDescent="0.25">
      <c r="A3492" s="7">
        <v>74</v>
      </c>
      <c r="B3492" s="7" t="s">
        <v>446</v>
      </c>
      <c r="C3492" s="7" t="s">
        <v>586</v>
      </c>
      <c r="D3492" s="7" t="s">
        <v>14</v>
      </c>
      <c r="E3492" s="7" t="s">
        <v>36</v>
      </c>
      <c r="F3492" s="7" t="s">
        <v>84</v>
      </c>
      <c r="G3492" s="7">
        <v>25000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7">
        <v>0</v>
      </c>
      <c r="Z3492" s="7" t="s">
        <v>617</v>
      </c>
      <c r="AA3492" s="7">
        <v>2021</v>
      </c>
      <c r="AB3492" s="7">
        <v>0</v>
      </c>
    </row>
    <row r="3493" spans="1:28" x14ac:dyDescent="0.25">
      <c r="A3493" s="7">
        <v>75</v>
      </c>
      <c r="B3493" s="7" t="s">
        <v>363</v>
      </c>
      <c r="C3493" s="7" t="s">
        <v>569</v>
      </c>
      <c r="D3493" s="7" t="s">
        <v>14</v>
      </c>
      <c r="E3493" s="7" t="s">
        <v>619</v>
      </c>
      <c r="F3493" s="7" t="s">
        <v>84</v>
      </c>
      <c r="G3493" s="7">
        <v>24255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 t="s">
        <v>617</v>
      </c>
      <c r="AA3493" s="7">
        <v>2021</v>
      </c>
      <c r="AB3493" s="7">
        <v>0</v>
      </c>
    </row>
    <row r="3494" spans="1:28" x14ac:dyDescent="0.25">
      <c r="A3494" s="7">
        <v>76</v>
      </c>
      <c r="B3494" s="7" t="s">
        <v>362</v>
      </c>
      <c r="C3494" s="7" t="s">
        <v>570</v>
      </c>
      <c r="D3494" s="7" t="s">
        <v>9</v>
      </c>
      <c r="E3494" s="7" t="s">
        <v>620</v>
      </c>
      <c r="F3494" s="7" t="s">
        <v>84</v>
      </c>
      <c r="G3494" s="7">
        <v>24150</v>
      </c>
      <c r="H3494" s="7">
        <v>0</v>
      </c>
      <c r="I3494" s="7">
        <v>0</v>
      </c>
      <c r="J3494" s="7">
        <v>0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0</v>
      </c>
      <c r="Z3494" s="7" t="s">
        <v>617</v>
      </c>
      <c r="AA3494" s="7">
        <v>2021</v>
      </c>
      <c r="AB3494" s="7">
        <v>0</v>
      </c>
    </row>
    <row r="3495" spans="1:28" x14ac:dyDescent="0.25">
      <c r="A3495" s="7">
        <v>77</v>
      </c>
      <c r="B3495" s="7" t="s">
        <v>432</v>
      </c>
      <c r="C3495" s="7" t="s">
        <v>590</v>
      </c>
      <c r="D3495" s="7" t="s">
        <v>10</v>
      </c>
      <c r="E3495" s="7" t="s">
        <v>33</v>
      </c>
      <c r="F3495" s="7" t="s">
        <v>84</v>
      </c>
      <c r="G3495" s="7">
        <v>23100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0</v>
      </c>
      <c r="Z3495" s="7" t="s">
        <v>617</v>
      </c>
      <c r="AA3495" s="7">
        <v>2021</v>
      </c>
      <c r="AB3495" s="7">
        <v>0</v>
      </c>
    </row>
    <row r="3496" spans="1:28" x14ac:dyDescent="0.25">
      <c r="A3496" s="7">
        <v>78</v>
      </c>
      <c r="B3496" s="7" t="s">
        <v>353</v>
      </c>
      <c r="C3496" s="7" t="s">
        <v>580</v>
      </c>
      <c r="D3496" s="7" t="s">
        <v>19</v>
      </c>
      <c r="E3496" s="7" t="s">
        <v>60</v>
      </c>
      <c r="F3496" s="7" t="s">
        <v>84</v>
      </c>
      <c r="G3496" s="7">
        <v>23100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7">
        <v>0</v>
      </c>
      <c r="Z3496" s="7" t="s">
        <v>617</v>
      </c>
      <c r="AA3496" s="7">
        <v>2021</v>
      </c>
      <c r="AB3496" s="7">
        <v>0</v>
      </c>
    </row>
    <row r="3497" spans="1:28" x14ac:dyDescent="0.25">
      <c r="A3497" s="7">
        <v>79</v>
      </c>
      <c r="B3497" s="7" t="s">
        <v>354</v>
      </c>
      <c r="C3497" s="7" t="s">
        <v>581</v>
      </c>
      <c r="D3497" s="7" t="s">
        <v>9</v>
      </c>
      <c r="E3497" s="7" t="s">
        <v>54</v>
      </c>
      <c r="F3497" s="7" t="s">
        <v>84</v>
      </c>
      <c r="G3497" s="7">
        <v>23100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 t="s">
        <v>617</v>
      </c>
      <c r="AA3497" s="7">
        <v>2021</v>
      </c>
      <c r="AB3497" s="7">
        <v>0</v>
      </c>
    </row>
    <row r="3498" spans="1:28" x14ac:dyDescent="0.25">
      <c r="A3498" s="7">
        <v>80</v>
      </c>
      <c r="B3498" s="7" t="s">
        <v>355</v>
      </c>
      <c r="C3498" s="7" t="s">
        <v>582</v>
      </c>
      <c r="D3498" s="7" t="s">
        <v>9</v>
      </c>
      <c r="E3498" s="7" t="s">
        <v>54</v>
      </c>
      <c r="F3498" s="7" t="s">
        <v>84</v>
      </c>
      <c r="G3498" s="7">
        <v>23100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0</v>
      </c>
      <c r="Z3498" s="7" t="s">
        <v>617</v>
      </c>
      <c r="AA3498" s="7">
        <v>2021</v>
      </c>
      <c r="AB3498" s="7">
        <v>0</v>
      </c>
    </row>
    <row r="3499" spans="1:28" x14ac:dyDescent="0.25">
      <c r="A3499" s="7">
        <v>81</v>
      </c>
      <c r="B3499" s="7" t="s">
        <v>356</v>
      </c>
      <c r="C3499" s="7" t="s">
        <v>571</v>
      </c>
      <c r="D3499" s="7" t="s">
        <v>6</v>
      </c>
      <c r="E3499" s="7" t="s">
        <v>26</v>
      </c>
      <c r="F3499" s="7" t="s">
        <v>84</v>
      </c>
      <c r="G3499" s="7">
        <v>23100</v>
      </c>
      <c r="H3499" s="7">
        <v>0</v>
      </c>
      <c r="I3499" s="7">
        <v>0</v>
      </c>
      <c r="J3499" s="7">
        <v>0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</v>
      </c>
      <c r="V3499" s="7">
        <v>0</v>
      </c>
      <c r="W3499" s="7">
        <v>0</v>
      </c>
      <c r="X3499" s="7">
        <v>0</v>
      </c>
      <c r="Y3499" s="7">
        <v>0</v>
      </c>
      <c r="Z3499" s="7" t="s">
        <v>617</v>
      </c>
      <c r="AA3499" s="7">
        <v>2021</v>
      </c>
      <c r="AB3499" s="7">
        <v>0</v>
      </c>
    </row>
    <row r="3500" spans="1:28" x14ac:dyDescent="0.25">
      <c r="A3500" s="7">
        <v>82</v>
      </c>
      <c r="B3500" s="7" t="s">
        <v>357</v>
      </c>
      <c r="C3500" s="7" t="s">
        <v>589</v>
      </c>
      <c r="D3500" s="7" t="s">
        <v>6</v>
      </c>
      <c r="E3500" s="7" t="s">
        <v>26</v>
      </c>
      <c r="F3500" s="7" t="s">
        <v>84</v>
      </c>
      <c r="G3500" s="7">
        <v>23100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7">
        <v>0</v>
      </c>
      <c r="Z3500" s="7" t="s">
        <v>617</v>
      </c>
      <c r="AA3500" s="7">
        <v>2021</v>
      </c>
      <c r="AB3500" s="7">
        <v>0</v>
      </c>
    </row>
    <row r="3501" spans="1:28" x14ac:dyDescent="0.25">
      <c r="A3501" s="7">
        <v>83</v>
      </c>
      <c r="B3501" s="7" t="s">
        <v>359</v>
      </c>
      <c r="C3501" s="7" t="s">
        <v>572</v>
      </c>
      <c r="D3501" s="7" t="s">
        <v>9</v>
      </c>
      <c r="E3501" s="7" t="s">
        <v>54</v>
      </c>
      <c r="F3501" s="7" t="s">
        <v>84</v>
      </c>
      <c r="G3501" s="7">
        <v>23100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0</v>
      </c>
      <c r="Z3501" s="7" t="s">
        <v>617</v>
      </c>
      <c r="AA3501" s="7">
        <v>2021</v>
      </c>
      <c r="AB3501" s="7">
        <v>0</v>
      </c>
    </row>
    <row r="3502" spans="1:28" x14ac:dyDescent="0.25">
      <c r="A3502" s="7">
        <v>84</v>
      </c>
      <c r="B3502" s="7" t="s">
        <v>341</v>
      </c>
      <c r="C3502" s="7" t="s">
        <v>579</v>
      </c>
      <c r="D3502" s="7" t="s">
        <v>9</v>
      </c>
      <c r="E3502" s="7" t="s">
        <v>52</v>
      </c>
      <c r="F3502" s="7" t="s">
        <v>84</v>
      </c>
      <c r="G3502" s="7">
        <v>22000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 t="s">
        <v>617</v>
      </c>
      <c r="AA3502" s="7">
        <v>2021</v>
      </c>
      <c r="AB3502" s="7">
        <v>0</v>
      </c>
    </row>
    <row r="3503" spans="1:28" x14ac:dyDescent="0.25">
      <c r="A3503" s="7">
        <v>85</v>
      </c>
      <c r="B3503" s="7" t="s">
        <v>349</v>
      </c>
      <c r="C3503" s="7" t="s">
        <v>591</v>
      </c>
      <c r="D3503" s="7" t="s">
        <v>6</v>
      </c>
      <c r="E3503" s="7" t="s">
        <v>52</v>
      </c>
      <c r="F3503" s="7" t="s">
        <v>84</v>
      </c>
      <c r="G3503" s="7">
        <v>22000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 t="s">
        <v>617</v>
      </c>
      <c r="AA3503" s="7">
        <v>2021</v>
      </c>
      <c r="AB3503" s="7">
        <v>0</v>
      </c>
    </row>
    <row r="3504" spans="1:28" x14ac:dyDescent="0.25">
      <c r="A3504" s="7">
        <v>86</v>
      </c>
      <c r="B3504" s="7" t="s">
        <v>351</v>
      </c>
      <c r="C3504" s="7" t="s">
        <v>592</v>
      </c>
      <c r="D3504" s="7" t="s">
        <v>6</v>
      </c>
      <c r="E3504" s="7" t="s">
        <v>52</v>
      </c>
      <c r="F3504" s="7" t="s">
        <v>84</v>
      </c>
      <c r="G3504" s="7">
        <v>22000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 t="s">
        <v>617</v>
      </c>
      <c r="AA3504" s="7">
        <v>2021</v>
      </c>
      <c r="AB3504" s="7">
        <v>0</v>
      </c>
    </row>
    <row r="3505" spans="1:28" x14ac:dyDescent="0.25">
      <c r="A3505" s="7">
        <v>87</v>
      </c>
      <c r="B3505" s="7" t="s">
        <v>352</v>
      </c>
      <c r="C3505" s="7" t="s">
        <v>593</v>
      </c>
      <c r="D3505" s="7" t="s">
        <v>6</v>
      </c>
      <c r="E3505" s="7" t="s">
        <v>26</v>
      </c>
      <c r="F3505" s="7" t="s">
        <v>84</v>
      </c>
      <c r="G3505" s="7">
        <v>22000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 t="s">
        <v>617</v>
      </c>
      <c r="AA3505" s="7">
        <v>2021</v>
      </c>
      <c r="AB3505" s="7">
        <v>0</v>
      </c>
    </row>
    <row r="3506" spans="1:28" x14ac:dyDescent="0.25">
      <c r="A3506" s="7">
        <v>88</v>
      </c>
      <c r="B3506" s="7" t="s">
        <v>440</v>
      </c>
      <c r="C3506" s="7" t="s">
        <v>587</v>
      </c>
      <c r="D3506" s="7" t="s">
        <v>10</v>
      </c>
      <c r="E3506" s="7" t="s">
        <v>54</v>
      </c>
      <c r="F3506" s="7" t="s">
        <v>84</v>
      </c>
      <c r="G3506" s="7">
        <v>22000</v>
      </c>
      <c r="H3506" s="7">
        <v>0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 t="s">
        <v>617</v>
      </c>
      <c r="AA3506" s="7">
        <v>2021</v>
      </c>
      <c r="AB3506" s="7">
        <v>0</v>
      </c>
    </row>
    <row r="3507" spans="1:28" x14ac:dyDescent="0.25">
      <c r="A3507" s="7">
        <v>89</v>
      </c>
      <c r="B3507" s="7" t="s">
        <v>439</v>
      </c>
      <c r="C3507" s="7" t="s">
        <v>596</v>
      </c>
      <c r="D3507" s="7" t="s">
        <v>9</v>
      </c>
      <c r="E3507" s="7" t="s">
        <v>26</v>
      </c>
      <c r="F3507" s="7" t="s">
        <v>84</v>
      </c>
      <c r="G3507" s="7">
        <v>20000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 t="s">
        <v>617</v>
      </c>
      <c r="AA3507" s="7">
        <v>2021</v>
      </c>
      <c r="AB3507" s="7">
        <v>0</v>
      </c>
    </row>
    <row r="3508" spans="1:28" x14ac:dyDescent="0.25">
      <c r="A3508" s="7">
        <v>90</v>
      </c>
      <c r="B3508" s="7" t="s">
        <v>344</v>
      </c>
      <c r="C3508" s="7" t="s">
        <v>588</v>
      </c>
      <c r="D3508" s="7" t="s">
        <v>9</v>
      </c>
      <c r="E3508" s="7" t="s">
        <v>41</v>
      </c>
      <c r="F3508" s="7" t="s">
        <v>84</v>
      </c>
      <c r="G3508" s="7">
        <v>19800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 t="s">
        <v>617</v>
      </c>
      <c r="AA3508" s="7">
        <v>2021</v>
      </c>
      <c r="AB3508" s="7">
        <v>0</v>
      </c>
    </row>
    <row r="3509" spans="1:28" x14ac:dyDescent="0.25">
      <c r="A3509" s="7">
        <v>91</v>
      </c>
      <c r="B3509" s="7" t="s">
        <v>445</v>
      </c>
      <c r="C3509" s="7" t="s">
        <v>502</v>
      </c>
      <c r="D3509" s="7" t="s">
        <v>7</v>
      </c>
      <c r="E3509" s="7" t="s">
        <v>54</v>
      </c>
      <c r="F3509" s="7" t="s">
        <v>84</v>
      </c>
      <c r="G3509" s="7">
        <v>18000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 s="7" t="s">
        <v>617</v>
      </c>
      <c r="AA3509" s="7">
        <v>2021</v>
      </c>
      <c r="AB3509" s="7">
        <v>0</v>
      </c>
    </row>
    <row r="3510" spans="1:28" x14ac:dyDescent="0.25">
      <c r="A3510" s="7">
        <v>92</v>
      </c>
      <c r="B3510" s="7" t="s">
        <v>338</v>
      </c>
      <c r="C3510" s="7" t="s">
        <v>594</v>
      </c>
      <c r="D3510" s="7" t="s">
        <v>6</v>
      </c>
      <c r="E3510" s="7" t="s">
        <v>28</v>
      </c>
      <c r="F3510" s="7" t="s">
        <v>84</v>
      </c>
      <c r="G3510" s="7">
        <v>16500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 t="s">
        <v>617</v>
      </c>
      <c r="AA3510" s="7">
        <v>2021</v>
      </c>
      <c r="AB3510" s="7">
        <v>0</v>
      </c>
    </row>
    <row r="3511" spans="1:28" x14ac:dyDescent="0.25">
      <c r="A3511" s="7">
        <v>93</v>
      </c>
      <c r="B3511" s="7" t="s">
        <v>339</v>
      </c>
      <c r="C3511" s="7" t="s">
        <v>595</v>
      </c>
      <c r="D3511" s="7" t="s">
        <v>9</v>
      </c>
      <c r="E3511" s="7" t="s">
        <v>57</v>
      </c>
      <c r="F3511" s="7" t="s">
        <v>84</v>
      </c>
      <c r="G3511" s="7">
        <v>16500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  <c r="X3511" s="7">
        <v>0</v>
      </c>
      <c r="Y3511" s="7">
        <v>0</v>
      </c>
      <c r="Z3511" s="7" t="s">
        <v>617</v>
      </c>
      <c r="AA3511" s="7">
        <v>2021</v>
      </c>
      <c r="AB3511" s="7">
        <v>0</v>
      </c>
    </row>
    <row r="3512" spans="1:28" x14ac:dyDescent="0.25">
      <c r="A3512" s="7">
        <v>94</v>
      </c>
      <c r="B3512" s="7" t="s">
        <v>487</v>
      </c>
      <c r="C3512" s="7" t="s">
        <v>602</v>
      </c>
      <c r="D3512" s="7" t="s">
        <v>6</v>
      </c>
      <c r="E3512" s="7" t="s">
        <v>37</v>
      </c>
      <c r="F3512" s="7" t="s">
        <v>84</v>
      </c>
      <c r="G3512" s="7">
        <v>15000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 t="s">
        <v>617</v>
      </c>
      <c r="AA3512" s="7">
        <v>2021</v>
      </c>
      <c r="AB3512" s="7">
        <v>0</v>
      </c>
    </row>
    <row r="3513" spans="1:28" x14ac:dyDescent="0.25">
      <c r="A3513" s="7">
        <v>95</v>
      </c>
      <c r="B3513" s="7" t="s">
        <v>431</v>
      </c>
      <c r="C3513" s="7" t="s">
        <v>600</v>
      </c>
      <c r="D3513" s="7" t="s">
        <v>9</v>
      </c>
      <c r="E3513" s="7" t="s">
        <v>37</v>
      </c>
      <c r="F3513" s="7" t="s">
        <v>84</v>
      </c>
      <c r="G3513" s="7">
        <v>13750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 t="s">
        <v>617</v>
      </c>
      <c r="AA3513" s="7">
        <v>2021</v>
      </c>
      <c r="AB3513" s="7">
        <v>0</v>
      </c>
    </row>
    <row r="3514" spans="1:28" x14ac:dyDescent="0.25">
      <c r="A3514" s="7">
        <v>96</v>
      </c>
      <c r="B3514" s="7" t="s">
        <v>451</v>
      </c>
      <c r="C3514" s="7" t="s">
        <v>601</v>
      </c>
      <c r="D3514" s="7" t="s">
        <v>9</v>
      </c>
      <c r="E3514" s="7" t="s">
        <v>37</v>
      </c>
      <c r="F3514" s="7" t="s">
        <v>84</v>
      </c>
      <c r="G3514" s="7">
        <v>13750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 t="s">
        <v>617</v>
      </c>
      <c r="AA3514" s="7">
        <v>2021</v>
      </c>
      <c r="AB3514" s="7">
        <v>0</v>
      </c>
    </row>
    <row r="3515" spans="1:28" x14ac:dyDescent="0.25">
      <c r="A3515" s="7">
        <v>97</v>
      </c>
      <c r="B3515" s="7" t="s">
        <v>336</v>
      </c>
      <c r="C3515" s="7" t="s">
        <v>603</v>
      </c>
      <c r="D3515" s="7" t="s">
        <v>6</v>
      </c>
      <c r="E3515" s="7" t="s">
        <v>37</v>
      </c>
      <c r="F3515" s="7" t="s">
        <v>84</v>
      </c>
      <c r="G3515" s="7">
        <v>10000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 t="s">
        <v>617</v>
      </c>
      <c r="AA3515" s="7">
        <v>2021</v>
      </c>
      <c r="AB3515" s="7">
        <v>0</v>
      </c>
    </row>
    <row r="3516" spans="1:28" x14ac:dyDescent="0.25">
      <c r="A3516" s="7">
        <v>98</v>
      </c>
      <c r="B3516" s="7" t="s">
        <v>441</v>
      </c>
      <c r="C3516" s="7" t="s">
        <v>604</v>
      </c>
      <c r="D3516" s="7" t="s">
        <v>6</v>
      </c>
      <c r="E3516" s="7" t="s">
        <v>37</v>
      </c>
      <c r="F3516" s="7" t="s">
        <v>84</v>
      </c>
      <c r="G3516" s="7">
        <v>10000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0</v>
      </c>
      <c r="Z3516" s="7" t="s">
        <v>621</v>
      </c>
      <c r="AA3516" s="7">
        <v>2021</v>
      </c>
      <c r="AB3516" s="7">
        <v>0</v>
      </c>
    </row>
    <row r="3517" spans="1:28" x14ac:dyDescent="0.25">
      <c r="A3517" s="7">
        <v>1</v>
      </c>
      <c r="B3517" s="7" t="s">
        <v>444</v>
      </c>
      <c r="C3517" s="7" t="s">
        <v>501</v>
      </c>
      <c r="D3517" s="7" t="s">
        <v>7</v>
      </c>
      <c r="E3517" s="7" t="s">
        <v>27</v>
      </c>
      <c r="F3517" s="7" t="s">
        <v>84</v>
      </c>
      <c r="G3517" s="7">
        <v>400000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 t="s">
        <v>621</v>
      </c>
      <c r="AA3517" s="7">
        <v>2021</v>
      </c>
      <c r="AB3517" s="7">
        <v>0</v>
      </c>
    </row>
    <row r="3518" spans="1:28" x14ac:dyDescent="0.25">
      <c r="A3518" s="7">
        <v>2</v>
      </c>
      <c r="B3518" s="7" t="s">
        <v>426</v>
      </c>
      <c r="C3518" s="7" t="s">
        <v>502</v>
      </c>
      <c r="D3518" s="7" t="s">
        <v>10</v>
      </c>
      <c r="E3518" s="7" t="s">
        <v>53</v>
      </c>
      <c r="F3518" s="7" t="s">
        <v>84</v>
      </c>
      <c r="G3518" s="7">
        <v>300000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 t="s">
        <v>621</v>
      </c>
      <c r="AA3518" s="7">
        <v>2021</v>
      </c>
      <c r="AB3518" s="7">
        <v>0</v>
      </c>
    </row>
    <row r="3519" spans="1:28" x14ac:dyDescent="0.25">
      <c r="A3519" s="7">
        <v>3</v>
      </c>
      <c r="B3519" s="7" t="s">
        <v>443</v>
      </c>
      <c r="C3519" s="7" t="s">
        <v>503</v>
      </c>
      <c r="D3519" s="7" t="s">
        <v>19</v>
      </c>
      <c r="E3519" s="7" t="s">
        <v>71</v>
      </c>
      <c r="F3519" s="7" t="s">
        <v>84</v>
      </c>
      <c r="G3519" s="7">
        <v>300000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 t="s">
        <v>621</v>
      </c>
      <c r="AA3519" s="7">
        <v>2021</v>
      </c>
      <c r="AB3519" s="7">
        <v>0</v>
      </c>
    </row>
    <row r="3520" spans="1:28" x14ac:dyDescent="0.25">
      <c r="A3520" s="7">
        <v>4</v>
      </c>
      <c r="B3520" s="7" t="s">
        <v>422</v>
      </c>
      <c r="C3520" s="7" t="s">
        <v>504</v>
      </c>
      <c r="D3520" s="7" t="s">
        <v>11</v>
      </c>
      <c r="E3520" s="7" t="s">
        <v>34</v>
      </c>
      <c r="F3520" s="7" t="s">
        <v>84</v>
      </c>
      <c r="G3520" s="7">
        <v>300000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 t="s">
        <v>621</v>
      </c>
      <c r="AA3520" s="7">
        <v>2021</v>
      </c>
      <c r="AB3520" s="7">
        <v>0</v>
      </c>
    </row>
    <row r="3521" spans="1:28" x14ac:dyDescent="0.25">
      <c r="A3521" s="7">
        <v>5</v>
      </c>
      <c r="B3521" s="7" t="s">
        <v>480</v>
      </c>
      <c r="C3521" s="7" t="s">
        <v>505</v>
      </c>
      <c r="D3521" s="7" t="s">
        <v>506</v>
      </c>
      <c r="E3521" s="7" t="s">
        <v>56</v>
      </c>
      <c r="F3521" s="7" t="s">
        <v>84</v>
      </c>
      <c r="G3521" s="7">
        <v>250000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 t="s">
        <v>621</v>
      </c>
      <c r="AA3521" s="7">
        <v>2021</v>
      </c>
      <c r="AB3521" s="7">
        <v>0</v>
      </c>
    </row>
    <row r="3522" spans="1:28" x14ac:dyDescent="0.25">
      <c r="A3522" s="7">
        <v>6</v>
      </c>
      <c r="B3522" s="7" t="s">
        <v>479</v>
      </c>
      <c r="C3522" s="7" t="s">
        <v>507</v>
      </c>
      <c r="D3522" s="7" t="s">
        <v>318</v>
      </c>
      <c r="E3522" s="7" t="s">
        <v>77</v>
      </c>
      <c r="F3522" s="7" t="s">
        <v>84</v>
      </c>
      <c r="G3522" s="7">
        <v>250000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 t="s">
        <v>621</v>
      </c>
      <c r="AA3522" s="7">
        <v>2021</v>
      </c>
      <c r="AB3522" s="7">
        <v>0</v>
      </c>
    </row>
    <row r="3523" spans="1:28" x14ac:dyDescent="0.25">
      <c r="A3523" s="7">
        <v>7</v>
      </c>
      <c r="B3523" s="7" t="s">
        <v>483</v>
      </c>
      <c r="C3523" s="7" t="s">
        <v>508</v>
      </c>
      <c r="D3523" s="7" t="s">
        <v>23</v>
      </c>
      <c r="E3523" s="7" t="s">
        <v>82</v>
      </c>
      <c r="F3523" s="7" t="s">
        <v>84</v>
      </c>
      <c r="G3523" s="7">
        <v>150000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 t="s">
        <v>621</v>
      </c>
      <c r="AA3523" s="7">
        <v>2021</v>
      </c>
      <c r="AB3523" s="7">
        <v>0</v>
      </c>
    </row>
    <row r="3524" spans="1:28" x14ac:dyDescent="0.25">
      <c r="A3524" s="7">
        <v>8</v>
      </c>
      <c r="B3524" s="7" t="s">
        <v>486</v>
      </c>
      <c r="C3524" s="7" t="s">
        <v>509</v>
      </c>
      <c r="D3524" s="7" t="s">
        <v>17</v>
      </c>
      <c r="E3524" s="7" t="s">
        <v>273</v>
      </c>
      <c r="F3524" s="7" t="s">
        <v>84</v>
      </c>
      <c r="G3524" s="7">
        <v>150000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 t="s">
        <v>621</v>
      </c>
      <c r="AA3524" s="7">
        <v>2021</v>
      </c>
      <c r="AB3524" s="7">
        <v>0</v>
      </c>
    </row>
    <row r="3525" spans="1:28" x14ac:dyDescent="0.25">
      <c r="A3525" s="7">
        <v>9</v>
      </c>
      <c r="B3525" s="7" t="s">
        <v>477</v>
      </c>
      <c r="C3525" s="7" t="s">
        <v>510</v>
      </c>
      <c r="D3525" s="7" t="s">
        <v>7</v>
      </c>
      <c r="E3525" s="7" t="s">
        <v>49</v>
      </c>
      <c r="F3525" s="7" t="s">
        <v>84</v>
      </c>
      <c r="G3525" s="7">
        <v>150000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 t="s">
        <v>621</v>
      </c>
      <c r="AA3525" s="7">
        <v>2021</v>
      </c>
      <c r="AB3525" s="7">
        <v>0</v>
      </c>
    </row>
    <row r="3526" spans="1:28" x14ac:dyDescent="0.25">
      <c r="A3526" s="7">
        <v>10</v>
      </c>
      <c r="B3526" s="7" t="s">
        <v>476</v>
      </c>
      <c r="C3526" s="7" t="s">
        <v>511</v>
      </c>
      <c r="D3526" s="7" t="s">
        <v>7</v>
      </c>
      <c r="E3526" s="7" t="s">
        <v>30</v>
      </c>
      <c r="F3526" s="7" t="s">
        <v>84</v>
      </c>
      <c r="G3526" s="7">
        <v>150000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 t="s">
        <v>621</v>
      </c>
      <c r="AA3526" s="7">
        <v>2021</v>
      </c>
      <c r="AB3526" s="7">
        <v>0</v>
      </c>
    </row>
    <row r="3527" spans="1:28" x14ac:dyDescent="0.25">
      <c r="A3527" s="7">
        <v>11</v>
      </c>
      <c r="B3527" s="7" t="s">
        <v>417</v>
      </c>
      <c r="C3527" s="7" t="s">
        <v>512</v>
      </c>
      <c r="D3527" s="7" t="s">
        <v>506</v>
      </c>
      <c r="E3527" s="7" t="s">
        <v>81</v>
      </c>
      <c r="F3527" s="7" t="s">
        <v>84</v>
      </c>
      <c r="G3527" s="7">
        <v>150000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0</v>
      </c>
      <c r="Z3527" s="7" t="s">
        <v>621</v>
      </c>
      <c r="AA3527" s="7">
        <v>2021</v>
      </c>
      <c r="AB3527" s="7">
        <v>0</v>
      </c>
    </row>
    <row r="3528" spans="1:28" x14ac:dyDescent="0.25">
      <c r="A3528" s="7">
        <v>12</v>
      </c>
      <c r="B3528" s="7" t="s">
        <v>420</v>
      </c>
      <c r="C3528" s="7" t="s">
        <v>513</v>
      </c>
      <c r="D3528" s="7" t="s">
        <v>14</v>
      </c>
      <c r="E3528" s="7" t="s">
        <v>333</v>
      </c>
      <c r="F3528" s="7" t="s">
        <v>84</v>
      </c>
      <c r="G3528" s="7">
        <v>150000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 t="s">
        <v>621</v>
      </c>
      <c r="AA3528" s="7">
        <v>2021</v>
      </c>
      <c r="AB3528" s="7">
        <v>0</v>
      </c>
    </row>
    <row r="3529" spans="1:28" x14ac:dyDescent="0.25">
      <c r="A3529" s="7">
        <v>13</v>
      </c>
      <c r="B3529" s="7" t="s">
        <v>421</v>
      </c>
      <c r="C3529" s="7" t="s">
        <v>515</v>
      </c>
      <c r="D3529" s="7" t="s">
        <v>4</v>
      </c>
      <c r="E3529" s="7" t="s">
        <v>516</v>
      </c>
      <c r="F3529" s="7" t="s">
        <v>84</v>
      </c>
      <c r="G3529" s="7">
        <v>150000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0</v>
      </c>
      <c r="Y3529" s="7">
        <v>0</v>
      </c>
      <c r="Z3529" s="7" t="s">
        <v>621</v>
      </c>
      <c r="AA3529" s="7">
        <v>2021</v>
      </c>
      <c r="AB3529" s="7">
        <v>0</v>
      </c>
    </row>
    <row r="3530" spans="1:28" x14ac:dyDescent="0.25">
      <c r="A3530" s="7">
        <v>14</v>
      </c>
      <c r="B3530" s="7" t="s">
        <v>423</v>
      </c>
      <c r="C3530" s="7" t="s">
        <v>614</v>
      </c>
      <c r="D3530" s="7" t="s">
        <v>615</v>
      </c>
      <c r="E3530" s="7" t="s">
        <v>616</v>
      </c>
      <c r="F3530" s="7" t="s">
        <v>84</v>
      </c>
      <c r="G3530" s="7">
        <v>150000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0</v>
      </c>
      <c r="X3530" s="7">
        <v>0</v>
      </c>
      <c r="Y3530" s="7">
        <v>0</v>
      </c>
      <c r="Z3530" s="7" t="s">
        <v>621</v>
      </c>
      <c r="AA3530" s="7">
        <v>2021</v>
      </c>
      <c r="AB3530" s="7">
        <v>0</v>
      </c>
    </row>
    <row r="3531" spans="1:28" x14ac:dyDescent="0.25">
      <c r="A3531" s="7">
        <v>15</v>
      </c>
      <c r="B3531" s="7" t="s">
        <v>438</v>
      </c>
      <c r="C3531" s="7" t="s">
        <v>517</v>
      </c>
      <c r="D3531" s="7" t="s">
        <v>9</v>
      </c>
      <c r="E3531" s="7" t="s">
        <v>31</v>
      </c>
      <c r="F3531" s="7" t="s">
        <v>84</v>
      </c>
      <c r="G3531" s="7">
        <v>145000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 t="s">
        <v>621</v>
      </c>
      <c r="AA3531" s="7">
        <v>2021</v>
      </c>
      <c r="AB3531" s="7">
        <v>0</v>
      </c>
    </row>
    <row r="3532" spans="1:28" x14ac:dyDescent="0.25">
      <c r="A3532" s="7">
        <v>16</v>
      </c>
      <c r="B3532" s="7" t="s">
        <v>419</v>
      </c>
      <c r="C3532" s="7" t="s">
        <v>518</v>
      </c>
      <c r="D3532" s="7" t="s">
        <v>7</v>
      </c>
      <c r="E3532" s="7" t="s">
        <v>47</v>
      </c>
      <c r="F3532" s="7" t="s">
        <v>84</v>
      </c>
      <c r="G3532" s="7">
        <v>130000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 t="s">
        <v>621</v>
      </c>
      <c r="AA3532" s="7">
        <v>2021</v>
      </c>
      <c r="AB3532" s="7">
        <v>0</v>
      </c>
    </row>
    <row r="3533" spans="1:28" x14ac:dyDescent="0.25">
      <c r="A3533" s="7">
        <v>17</v>
      </c>
      <c r="B3533" s="7" t="s">
        <v>482</v>
      </c>
      <c r="C3533" s="7" t="s">
        <v>519</v>
      </c>
      <c r="D3533" s="7" t="s">
        <v>8</v>
      </c>
      <c r="E3533" s="7" t="s">
        <v>63</v>
      </c>
      <c r="F3533" s="7" t="s">
        <v>84</v>
      </c>
      <c r="G3533" s="7">
        <v>130000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 t="s">
        <v>621</v>
      </c>
      <c r="AA3533" s="7">
        <v>2021</v>
      </c>
      <c r="AB3533" s="7">
        <v>0</v>
      </c>
    </row>
    <row r="3534" spans="1:28" x14ac:dyDescent="0.25">
      <c r="A3534" s="7">
        <v>18</v>
      </c>
      <c r="B3534" s="7" t="s">
        <v>475</v>
      </c>
      <c r="C3534" s="7" t="s">
        <v>611</v>
      </c>
      <c r="D3534" s="7" t="s">
        <v>13</v>
      </c>
      <c r="E3534" s="7" t="s">
        <v>612</v>
      </c>
      <c r="F3534" s="7" t="s">
        <v>84</v>
      </c>
      <c r="G3534" s="7">
        <v>130000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0</v>
      </c>
      <c r="Z3534" s="7" t="s">
        <v>621</v>
      </c>
      <c r="AA3534" s="7">
        <v>2021</v>
      </c>
      <c r="AB3534" s="7">
        <v>0</v>
      </c>
    </row>
    <row r="3535" spans="1:28" x14ac:dyDescent="0.25">
      <c r="A3535" s="7">
        <v>19</v>
      </c>
      <c r="B3535" s="7" t="s">
        <v>473</v>
      </c>
      <c r="C3535" s="7" t="s">
        <v>520</v>
      </c>
      <c r="D3535" s="7" t="s">
        <v>8</v>
      </c>
      <c r="E3535" s="7" t="s">
        <v>29</v>
      </c>
      <c r="F3535" s="7" t="s">
        <v>84</v>
      </c>
      <c r="G3535" s="7">
        <v>130000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 t="s">
        <v>621</v>
      </c>
      <c r="AA3535" s="7">
        <v>2021</v>
      </c>
      <c r="AB3535" s="7">
        <v>0</v>
      </c>
    </row>
    <row r="3536" spans="1:28" x14ac:dyDescent="0.25">
      <c r="A3536" s="7">
        <v>20</v>
      </c>
      <c r="B3536" s="7" t="s">
        <v>411</v>
      </c>
      <c r="C3536" s="7" t="s">
        <v>521</v>
      </c>
      <c r="D3536" s="7" t="s">
        <v>13</v>
      </c>
      <c r="E3536" s="7" t="s">
        <v>90</v>
      </c>
      <c r="F3536" s="7" t="s">
        <v>84</v>
      </c>
      <c r="G3536" s="7">
        <v>95000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 t="s">
        <v>621</v>
      </c>
      <c r="AA3536" s="7">
        <v>2021</v>
      </c>
      <c r="AB3536" s="7">
        <v>0</v>
      </c>
    </row>
    <row r="3537" spans="1:28" x14ac:dyDescent="0.25">
      <c r="A3537" s="7">
        <v>21</v>
      </c>
      <c r="B3537" s="7" t="s">
        <v>414</v>
      </c>
      <c r="C3537" s="7" t="s">
        <v>523</v>
      </c>
      <c r="D3537" s="7" t="s">
        <v>506</v>
      </c>
      <c r="E3537" s="7" t="s">
        <v>48</v>
      </c>
      <c r="F3537" s="7" t="s">
        <v>84</v>
      </c>
      <c r="G3537" s="7">
        <v>95000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 t="s">
        <v>621</v>
      </c>
      <c r="AA3537" s="7">
        <v>2021</v>
      </c>
      <c r="AB3537" s="7">
        <v>0</v>
      </c>
    </row>
    <row r="3538" spans="1:28" x14ac:dyDescent="0.25">
      <c r="A3538" s="7">
        <v>22</v>
      </c>
      <c r="B3538" s="7" t="s">
        <v>415</v>
      </c>
      <c r="C3538" s="7" t="s">
        <v>525</v>
      </c>
      <c r="D3538" s="7" t="s">
        <v>10</v>
      </c>
      <c r="E3538" s="7" t="s">
        <v>69</v>
      </c>
      <c r="F3538" s="7" t="s">
        <v>84</v>
      </c>
      <c r="G3538" s="7">
        <v>95000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 t="s">
        <v>621</v>
      </c>
      <c r="AA3538" s="7">
        <v>2021</v>
      </c>
      <c r="AB3538" s="7">
        <v>0</v>
      </c>
    </row>
    <row r="3539" spans="1:28" x14ac:dyDescent="0.25">
      <c r="A3539" s="7">
        <v>23</v>
      </c>
      <c r="B3539" s="7" t="s">
        <v>465</v>
      </c>
      <c r="C3539" s="7" t="s">
        <v>605</v>
      </c>
      <c r="D3539" s="7" t="s">
        <v>16</v>
      </c>
      <c r="E3539" s="7" t="s">
        <v>606</v>
      </c>
      <c r="F3539" s="7" t="s">
        <v>84</v>
      </c>
      <c r="G3539" s="7">
        <v>90000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 t="s">
        <v>621</v>
      </c>
      <c r="AA3539" s="7">
        <v>2021</v>
      </c>
      <c r="AB3539" s="7">
        <v>0</v>
      </c>
    </row>
    <row r="3540" spans="1:28" x14ac:dyDescent="0.25">
      <c r="A3540" s="7">
        <v>24</v>
      </c>
      <c r="B3540" s="7" t="s">
        <v>464</v>
      </c>
      <c r="C3540" s="7" t="s">
        <v>607</v>
      </c>
      <c r="D3540" s="7" t="s">
        <v>16</v>
      </c>
      <c r="E3540" s="7" t="s">
        <v>606</v>
      </c>
      <c r="F3540" s="7" t="s">
        <v>84</v>
      </c>
      <c r="G3540" s="7">
        <v>90000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0</v>
      </c>
      <c r="Z3540" s="7" t="s">
        <v>621</v>
      </c>
      <c r="AA3540" s="7">
        <v>2021</v>
      </c>
      <c r="AB3540" s="7">
        <v>0</v>
      </c>
    </row>
    <row r="3541" spans="1:28" x14ac:dyDescent="0.25">
      <c r="A3541" s="7">
        <v>25</v>
      </c>
      <c r="B3541" s="7" t="s">
        <v>463</v>
      </c>
      <c r="C3541" s="7" t="s">
        <v>608</v>
      </c>
      <c r="D3541" s="7" t="s">
        <v>16</v>
      </c>
      <c r="E3541" s="7" t="s">
        <v>606</v>
      </c>
      <c r="F3541" s="7" t="s">
        <v>84</v>
      </c>
      <c r="G3541" s="7">
        <v>90000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0</v>
      </c>
      <c r="Z3541" s="7" t="s">
        <v>621</v>
      </c>
      <c r="AA3541" s="7">
        <v>2021</v>
      </c>
      <c r="AB3541" s="7">
        <v>0</v>
      </c>
    </row>
    <row r="3542" spans="1:28" x14ac:dyDescent="0.25">
      <c r="A3542" s="7">
        <v>26</v>
      </c>
      <c r="B3542" s="7" t="s">
        <v>462</v>
      </c>
      <c r="C3542" s="7" t="s">
        <v>609</v>
      </c>
      <c r="D3542" s="7" t="s">
        <v>16</v>
      </c>
      <c r="E3542" s="7" t="s">
        <v>606</v>
      </c>
      <c r="F3542" s="7" t="s">
        <v>84</v>
      </c>
      <c r="G3542" s="7">
        <v>90000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 t="s">
        <v>621</v>
      </c>
      <c r="AA3542" s="7">
        <v>2021</v>
      </c>
      <c r="AB3542" s="7">
        <v>0</v>
      </c>
    </row>
    <row r="3543" spans="1:28" x14ac:dyDescent="0.25">
      <c r="A3543" s="7">
        <v>27</v>
      </c>
      <c r="B3543" s="7" t="s">
        <v>412</v>
      </c>
      <c r="C3543" s="7" t="s">
        <v>527</v>
      </c>
      <c r="D3543" s="7" t="s">
        <v>17</v>
      </c>
      <c r="E3543" s="7" t="s">
        <v>613</v>
      </c>
      <c r="F3543" s="7" t="s">
        <v>84</v>
      </c>
      <c r="G3543" s="7">
        <v>85000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 t="s">
        <v>621</v>
      </c>
      <c r="AA3543" s="7">
        <v>2021</v>
      </c>
      <c r="AB3543" s="7">
        <v>0</v>
      </c>
    </row>
    <row r="3544" spans="1:28" x14ac:dyDescent="0.25">
      <c r="A3544" s="7">
        <v>28</v>
      </c>
      <c r="B3544" s="7" t="s">
        <v>449</v>
      </c>
      <c r="C3544" s="7" t="s">
        <v>530</v>
      </c>
      <c r="D3544" s="7" t="s">
        <v>7</v>
      </c>
      <c r="E3544" s="7" t="s">
        <v>30</v>
      </c>
      <c r="F3544" s="7" t="s">
        <v>84</v>
      </c>
      <c r="G3544" s="7">
        <v>80000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 t="s">
        <v>621</v>
      </c>
      <c r="AA3544" s="7">
        <v>2021</v>
      </c>
      <c r="AB3544" s="7">
        <v>0</v>
      </c>
    </row>
    <row r="3545" spans="1:28" x14ac:dyDescent="0.25">
      <c r="A3545" s="7">
        <v>29</v>
      </c>
      <c r="B3545" s="7" t="s">
        <v>390</v>
      </c>
      <c r="C3545" s="7" t="s">
        <v>531</v>
      </c>
      <c r="D3545" s="7" t="s">
        <v>5</v>
      </c>
      <c r="E3545" s="7" t="s">
        <v>25</v>
      </c>
      <c r="F3545" s="7" t="s">
        <v>84</v>
      </c>
      <c r="G3545" s="7">
        <v>80000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 t="s">
        <v>621</v>
      </c>
      <c r="AA3545" s="7">
        <v>2021</v>
      </c>
      <c r="AB3545" s="7">
        <v>0</v>
      </c>
    </row>
    <row r="3546" spans="1:28" x14ac:dyDescent="0.25">
      <c r="A3546" s="7">
        <v>30</v>
      </c>
      <c r="B3546" s="7" t="s">
        <v>407</v>
      </c>
      <c r="C3546" s="7" t="s">
        <v>532</v>
      </c>
      <c r="D3546" s="7" t="s">
        <v>12</v>
      </c>
      <c r="E3546" s="7" t="s">
        <v>35</v>
      </c>
      <c r="F3546" s="7" t="s">
        <v>84</v>
      </c>
      <c r="G3546" s="7">
        <v>75000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 t="s">
        <v>621</v>
      </c>
      <c r="AA3546" s="7">
        <v>2021</v>
      </c>
      <c r="AB3546" s="7">
        <v>0</v>
      </c>
    </row>
    <row r="3547" spans="1:28" x14ac:dyDescent="0.25">
      <c r="A3547" s="7">
        <v>31</v>
      </c>
      <c r="B3547" s="7" t="s">
        <v>406</v>
      </c>
      <c r="C3547" s="7" t="s">
        <v>533</v>
      </c>
      <c r="D3547" s="7" t="s">
        <v>6</v>
      </c>
      <c r="E3547" s="7" t="s">
        <v>335</v>
      </c>
      <c r="F3547" s="7" t="s">
        <v>84</v>
      </c>
      <c r="G3547" s="7">
        <v>70000</v>
      </c>
      <c r="H3547" s="7">
        <v>0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0</v>
      </c>
      <c r="Y3547" s="7">
        <v>0</v>
      </c>
      <c r="Z3547" s="7" t="s">
        <v>621</v>
      </c>
      <c r="AA3547" s="7">
        <v>2021</v>
      </c>
      <c r="AB3547" s="7">
        <v>0</v>
      </c>
    </row>
    <row r="3548" spans="1:28" x14ac:dyDescent="0.25">
      <c r="A3548" s="7">
        <v>32</v>
      </c>
      <c r="B3548" s="7" t="s">
        <v>389</v>
      </c>
      <c r="C3548" s="7" t="s">
        <v>529</v>
      </c>
      <c r="D3548" s="7" t="s">
        <v>18</v>
      </c>
      <c r="E3548" s="7" t="s">
        <v>55</v>
      </c>
      <c r="F3548" s="7" t="s">
        <v>84</v>
      </c>
      <c r="G3548" s="7">
        <v>65000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 t="s">
        <v>621</v>
      </c>
      <c r="AA3548" s="7">
        <v>2021</v>
      </c>
      <c r="AB3548" s="7">
        <v>0</v>
      </c>
    </row>
    <row r="3549" spans="1:28" x14ac:dyDescent="0.25">
      <c r="A3549" s="7">
        <v>33</v>
      </c>
      <c r="B3549" s="7" t="s">
        <v>402</v>
      </c>
      <c r="C3549" s="7" t="s">
        <v>526</v>
      </c>
      <c r="D3549" s="7" t="s">
        <v>4</v>
      </c>
      <c r="E3549" s="7" t="s">
        <v>618</v>
      </c>
      <c r="F3549" s="7" t="s">
        <v>84</v>
      </c>
      <c r="G3549" s="7">
        <v>65000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 t="s">
        <v>621</v>
      </c>
      <c r="AA3549" s="7">
        <v>2021</v>
      </c>
      <c r="AB3549" s="7">
        <v>0</v>
      </c>
    </row>
    <row r="3550" spans="1:28" x14ac:dyDescent="0.25">
      <c r="A3550" s="7">
        <v>34</v>
      </c>
      <c r="B3550" s="7" t="s">
        <v>404</v>
      </c>
      <c r="C3550" s="7" t="s">
        <v>534</v>
      </c>
      <c r="D3550" s="7" t="s">
        <v>10</v>
      </c>
      <c r="E3550" s="7" t="s">
        <v>39</v>
      </c>
      <c r="F3550" s="7" t="s">
        <v>84</v>
      </c>
      <c r="G3550" s="7">
        <v>65000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 t="s">
        <v>621</v>
      </c>
      <c r="AA3550" s="7">
        <v>2021</v>
      </c>
      <c r="AB3550" s="7">
        <v>0</v>
      </c>
    </row>
    <row r="3551" spans="1:28" x14ac:dyDescent="0.25">
      <c r="A3551" s="7">
        <v>35</v>
      </c>
      <c r="B3551" s="7" t="s">
        <v>405</v>
      </c>
      <c r="C3551" s="7" t="s">
        <v>535</v>
      </c>
      <c r="D3551" s="7" t="s">
        <v>16</v>
      </c>
      <c r="E3551" s="7" t="s">
        <v>61</v>
      </c>
      <c r="F3551" s="7" t="s">
        <v>84</v>
      </c>
      <c r="G3551" s="7">
        <v>65000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 t="s">
        <v>621</v>
      </c>
      <c r="AA3551" s="7">
        <v>2021</v>
      </c>
      <c r="AB3551" s="7">
        <v>0</v>
      </c>
    </row>
    <row r="3552" spans="1:28" x14ac:dyDescent="0.25">
      <c r="A3552" s="7">
        <v>36</v>
      </c>
      <c r="B3552" s="7" t="s">
        <v>400</v>
      </c>
      <c r="C3552" s="7" t="s">
        <v>536</v>
      </c>
      <c r="D3552" s="7" t="s">
        <v>8</v>
      </c>
      <c r="E3552" s="7" t="s">
        <v>64</v>
      </c>
      <c r="F3552" s="7" t="s">
        <v>84</v>
      </c>
      <c r="G3552" s="7">
        <v>60000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 t="s">
        <v>621</v>
      </c>
      <c r="AA3552" s="7">
        <v>2021</v>
      </c>
      <c r="AB3552" s="7">
        <v>0</v>
      </c>
    </row>
    <row r="3553" spans="1:28" x14ac:dyDescent="0.25">
      <c r="A3553" s="7">
        <v>37</v>
      </c>
      <c r="B3553" s="7" t="s">
        <v>401</v>
      </c>
      <c r="C3553" s="7" t="s">
        <v>537</v>
      </c>
      <c r="D3553" s="7" t="s">
        <v>7</v>
      </c>
      <c r="E3553" s="7" t="s">
        <v>75</v>
      </c>
      <c r="F3553" s="7" t="s">
        <v>84</v>
      </c>
      <c r="G3553" s="7">
        <v>60000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 t="s">
        <v>621</v>
      </c>
      <c r="AA3553" s="7">
        <v>2021</v>
      </c>
      <c r="AB3553" s="7">
        <v>0</v>
      </c>
    </row>
    <row r="3554" spans="1:28" x14ac:dyDescent="0.25">
      <c r="A3554" s="7">
        <v>38</v>
      </c>
      <c r="B3554" s="7" t="s">
        <v>429</v>
      </c>
      <c r="C3554" s="7" t="s">
        <v>538</v>
      </c>
      <c r="D3554" s="7" t="s">
        <v>14</v>
      </c>
      <c r="E3554" s="7" t="s">
        <v>66</v>
      </c>
      <c r="F3554" s="7" t="s">
        <v>84</v>
      </c>
      <c r="G3554" s="7">
        <v>55000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 t="s">
        <v>621</v>
      </c>
      <c r="AA3554" s="7">
        <v>2021</v>
      </c>
      <c r="AB3554" s="7">
        <v>0</v>
      </c>
    </row>
    <row r="3555" spans="1:28" x14ac:dyDescent="0.25">
      <c r="A3555" s="7">
        <v>39</v>
      </c>
      <c r="B3555" s="7" t="s">
        <v>342</v>
      </c>
      <c r="C3555" s="7" t="s">
        <v>539</v>
      </c>
      <c r="D3555" s="7" t="s">
        <v>15</v>
      </c>
      <c r="E3555" s="7" t="s">
        <v>540</v>
      </c>
      <c r="F3555" s="7" t="s">
        <v>84</v>
      </c>
      <c r="G3555" s="7">
        <v>55000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 t="s">
        <v>621</v>
      </c>
      <c r="AA3555" s="7">
        <v>2021</v>
      </c>
      <c r="AB3555" s="7">
        <v>0</v>
      </c>
    </row>
    <row r="3556" spans="1:28" x14ac:dyDescent="0.25">
      <c r="A3556" s="7">
        <v>40</v>
      </c>
      <c r="B3556" s="7" t="s">
        <v>399</v>
      </c>
      <c r="C3556" s="7" t="s">
        <v>514</v>
      </c>
      <c r="D3556" s="7" t="s">
        <v>16</v>
      </c>
      <c r="E3556" s="7" t="s">
        <v>79</v>
      </c>
      <c r="F3556" s="7" t="s">
        <v>84</v>
      </c>
      <c r="G3556" s="7">
        <v>54000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 t="s">
        <v>621</v>
      </c>
      <c r="AA3556" s="7">
        <v>2021</v>
      </c>
      <c r="AB3556" s="7">
        <v>0</v>
      </c>
    </row>
    <row r="3557" spans="1:28" x14ac:dyDescent="0.25">
      <c r="A3557" s="7">
        <v>41</v>
      </c>
      <c r="B3557" s="7" t="s">
        <v>396</v>
      </c>
      <c r="C3557" s="7" t="s">
        <v>541</v>
      </c>
      <c r="D3557" s="7" t="s">
        <v>506</v>
      </c>
      <c r="E3557" s="7" t="s">
        <v>70</v>
      </c>
      <c r="F3557" s="7" t="s">
        <v>84</v>
      </c>
      <c r="G3557" s="7">
        <v>50000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 t="s">
        <v>621</v>
      </c>
      <c r="AA3557" s="7">
        <v>2021</v>
      </c>
      <c r="AB3557" s="7">
        <v>0</v>
      </c>
    </row>
    <row r="3558" spans="1:28" x14ac:dyDescent="0.25">
      <c r="A3558" s="7">
        <v>42</v>
      </c>
      <c r="B3558" s="7" t="s">
        <v>397</v>
      </c>
      <c r="C3558" s="7" t="s">
        <v>542</v>
      </c>
      <c r="D3558" s="7" t="s">
        <v>17</v>
      </c>
      <c r="E3558" s="7" t="s">
        <v>76</v>
      </c>
      <c r="F3558" s="7" t="s">
        <v>84</v>
      </c>
      <c r="G3558" s="7">
        <v>50000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 t="s">
        <v>621</v>
      </c>
      <c r="AA3558" s="7">
        <v>2021</v>
      </c>
      <c r="AB3558" s="7">
        <v>0</v>
      </c>
    </row>
    <row r="3559" spans="1:28" x14ac:dyDescent="0.25">
      <c r="A3559" s="7">
        <v>43</v>
      </c>
      <c r="B3559" s="7" t="s">
        <v>379</v>
      </c>
      <c r="C3559" s="7" t="s">
        <v>544</v>
      </c>
      <c r="D3559" s="7" t="s">
        <v>10</v>
      </c>
      <c r="E3559" s="7" t="s">
        <v>43</v>
      </c>
      <c r="F3559" s="7" t="s">
        <v>84</v>
      </c>
      <c r="G3559" s="7">
        <v>45000</v>
      </c>
      <c r="H3559" s="7">
        <v>0</v>
      </c>
      <c r="I3559" s="7">
        <v>0</v>
      </c>
      <c r="J3559" s="7">
        <v>0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 t="s">
        <v>621</v>
      </c>
      <c r="AA3559" s="7">
        <v>2021</v>
      </c>
      <c r="AB3559" s="7">
        <v>0</v>
      </c>
    </row>
    <row r="3560" spans="1:28" x14ac:dyDescent="0.25">
      <c r="A3560" s="7">
        <v>44</v>
      </c>
      <c r="B3560" s="7" t="s">
        <v>391</v>
      </c>
      <c r="C3560" s="7" t="s">
        <v>545</v>
      </c>
      <c r="D3560" s="7" t="s">
        <v>4</v>
      </c>
      <c r="E3560" s="7" t="s">
        <v>24</v>
      </c>
      <c r="F3560" s="7" t="s">
        <v>84</v>
      </c>
      <c r="G3560" s="7">
        <v>45000</v>
      </c>
      <c r="H3560" s="7">
        <v>0</v>
      </c>
      <c r="I3560" s="7">
        <v>0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 t="s">
        <v>621</v>
      </c>
      <c r="AA3560" s="7">
        <v>2021</v>
      </c>
      <c r="AB3560" s="7">
        <v>0</v>
      </c>
    </row>
    <row r="3561" spans="1:28" x14ac:dyDescent="0.25">
      <c r="A3561" s="7">
        <v>45</v>
      </c>
      <c r="B3561" s="7" t="s">
        <v>436</v>
      </c>
      <c r="C3561" s="7" t="s">
        <v>546</v>
      </c>
      <c r="D3561" s="7" t="s">
        <v>10</v>
      </c>
      <c r="E3561" s="7" t="s">
        <v>40</v>
      </c>
      <c r="F3561" s="7" t="s">
        <v>85</v>
      </c>
      <c r="G3561" s="7">
        <v>45000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 t="s">
        <v>621</v>
      </c>
      <c r="AA3561" s="7">
        <v>2021</v>
      </c>
      <c r="AB3561" s="7">
        <v>0</v>
      </c>
    </row>
    <row r="3562" spans="1:28" x14ac:dyDescent="0.25">
      <c r="A3562" s="7">
        <v>46</v>
      </c>
      <c r="B3562" s="7" t="s">
        <v>392</v>
      </c>
      <c r="C3562" s="7" t="s">
        <v>547</v>
      </c>
      <c r="D3562" s="7" t="s">
        <v>10</v>
      </c>
      <c r="E3562" s="7" t="s">
        <v>50</v>
      </c>
      <c r="F3562" s="7" t="s">
        <v>84</v>
      </c>
      <c r="G3562" s="7">
        <v>45000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 t="s">
        <v>621</v>
      </c>
      <c r="AA3562" s="7">
        <v>2021</v>
      </c>
      <c r="AB3562" s="7">
        <v>0</v>
      </c>
    </row>
    <row r="3563" spans="1:28" x14ac:dyDescent="0.25">
      <c r="A3563" s="7">
        <v>47</v>
      </c>
      <c r="B3563" s="7" t="s">
        <v>387</v>
      </c>
      <c r="C3563" s="7" t="s">
        <v>549</v>
      </c>
      <c r="D3563" s="7" t="s">
        <v>16</v>
      </c>
      <c r="E3563" s="7" t="s">
        <v>45</v>
      </c>
      <c r="F3563" s="7" t="s">
        <v>84</v>
      </c>
      <c r="G3563" s="7">
        <v>44000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0</v>
      </c>
      <c r="Z3563" s="7" t="s">
        <v>621</v>
      </c>
      <c r="AA3563" s="7">
        <v>2021</v>
      </c>
      <c r="AB3563" s="7">
        <v>0</v>
      </c>
    </row>
    <row r="3564" spans="1:28" x14ac:dyDescent="0.25">
      <c r="A3564" s="7">
        <v>48</v>
      </c>
      <c r="B3564" s="7" t="s">
        <v>376</v>
      </c>
      <c r="C3564" s="7" t="s">
        <v>551</v>
      </c>
      <c r="D3564" s="7" t="s">
        <v>10</v>
      </c>
      <c r="E3564" s="7" t="s">
        <v>44</v>
      </c>
      <c r="F3564" s="7" t="s">
        <v>84</v>
      </c>
      <c r="G3564" s="7">
        <v>40000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 t="s">
        <v>621</v>
      </c>
      <c r="AA3564" s="7">
        <v>2021</v>
      </c>
      <c r="AB3564" s="7">
        <v>0</v>
      </c>
    </row>
    <row r="3565" spans="1:28" x14ac:dyDescent="0.25">
      <c r="A3565" s="7">
        <v>49</v>
      </c>
      <c r="B3565" s="7" t="s">
        <v>382</v>
      </c>
      <c r="C3565" s="7" t="s">
        <v>552</v>
      </c>
      <c r="D3565" s="7" t="s">
        <v>506</v>
      </c>
      <c r="E3565" s="7" t="s">
        <v>65</v>
      </c>
      <c r="F3565" s="7" t="s">
        <v>85</v>
      </c>
      <c r="G3565" s="7">
        <v>40000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 t="s">
        <v>621</v>
      </c>
      <c r="AA3565" s="7">
        <v>2021</v>
      </c>
      <c r="AB3565" s="7">
        <v>0</v>
      </c>
    </row>
    <row r="3566" spans="1:28" x14ac:dyDescent="0.25">
      <c r="A3566" s="7">
        <v>50</v>
      </c>
      <c r="B3566" s="7" t="s">
        <v>381</v>
      </c>
      <c r="C3566" s="7" t="s">
        <v>553</v>
      </c>
      <c r="D3566" s="7" t="s">
        <v>10</v>
      </c>
      <c r="E3566" s="7" t="s">
        <v>46</v>
      </c>
      <c r="F3566" s="7" t="s">
        <v>84</v>
      </c>
      <c r="G3566" s="7">
        <v>38000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 t="s">
        <v>621</v>
      </c>
      <c r="AA3566" s="7">
        <v>2021</v>
      </c>
      <c r="AB3566" s="7">
        <v>0</v>
      </c>
    </row>
    <row r="3567" spans="1:28" x14ac:dyDescent="0.25">
      <c r="A3567" s="7">
        <v>51</v>
      </c>
      <c r="B3567" s="7" t="s">
        <v>377</v>
      </c>
      <c r="C3567" s="7" t="s">
        <v>554</v>
      </c>
      <c r="D3567" s="7" t="s">
        <v>10</v>
      </c>
      <c r="E3567" s="7" t="s">
        <v>44</v>
      </c>
      <c r="F3567" s="7" t="s">
        <v>84</v>
      </c>
      <c r="G3567" s="7">
        <v>36000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 t="s">
        <v>621</v>
      </c>
      <c r="AA3567" s="7">
        <v>2021</v>
      </c>
      <c r="AB3567" s="7">
        <v>0</v>
      </c>
    </row>
    <row r="3568" spans="1:28" x14ac:dyDescent="0.25">
      <c r="A3568" s="7">
        <v>52</v>
      </c>
      <c r="B3568" s="7" t="s">
        <v>364</v>
      </c>
      <c r="C3568" s="7" t="s">
        <v>555</v>
      </c>
      <c r="D3568" s="7" t="s">
        <v>9</v>
      </c>
      <c r="E3568" s="7" t="s">
        <v>74</v>
      </c>
      <c r="F3568" s="7" t="s">
        <v>84</v>
      </c>
      <c r="G3568" s="7">
        <v>36000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 t="s">
        <v>621</v>
      </c>
      <c r="AA3568" s="7">
        <v>2021</v>
      </c>
      <c r="AB3568" s="7">
        <v>0</v>
      </c>
    </row>
    <row r="3569" spans="1:28" x14ac:dyDescent="0.25">
      <c r="A3569" s="7">
        <v>53</v>
      </c>
      <c r="B3569" s="7" t="s">
        <v>378</v>
      </c>
      <c r="C3569" s="7" t="s">
        <v>556</v>
      </c>
      <c r="D3569" s="7" t="s">
        <v>10</v>
      </c>
      <c r="E3569" s="7" t="s">
        <v>44</v>
      </c>
      <c r="F3569" s="7" t="s">
        <v>84</v>
      </c>
      <c r="G3569" s="7">
        <v>36000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 t="s">
        <v>621</v>
      </c>
      <c r="AA3569" s="7">
        <v>2021</v>
      </c>
      <c r="AB3569" s="7">
        <v>0</v>
      </c>
    </row>
    <row r="3570" spans="1:28" x14ac:dyDescent="0.25">
      <c r="A3570" s="7">
        <v>54</v>
      </c>
      <c r="B3570" s="7" t="s">
        <v>380</v>
      </c>
      <c r="C3570" s="7" t="s">
        <v>543</v>
      </c>
      <c r="D3570" s="7" t="s">
        <v>21</v>
      </c>
      <c r="E3570" s="7" t="s">
        <v>68</v>
      </c>
      <c r="F3570" s="7" t="s">
        <v>84</v>
      </c>
      <c r="G3570" s="7">
        <v>36000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 t="s">
        <v>621</v>
      </c>
      <c r="AA3570" s="7">
        <v>2021</v>
      </c>
      <c r="AB3570" s="7">
        <v>0</v>
      </c>
    </row>
    <row r="3571" spans="1:28" x14ac:dyDescent="0.25">
      <c r="A3571" s="7">
        <v>55</v>
      </c>
      <c r="B3571" s="7" t="s">
        <v>442</v>
      </c>
      <c r="C3571" s="7" t="s">
        <v>557</v>
      </c>
      <c r="D3571" s="7" t="s">
        <v>7</v>
      </c>
      <c r="E3571" s="7" t="s">
        <v>54</v>
      </c>
      <c r="F3571" s="7" t="s">
        <v>84</v>
      </c>
      <c r="G3571" s="7">
        <v>35000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 t="s">
        <v>621</v>
      </c>
      <c r="AA3571" s="7">
        <v>2021</v>
      </c>
      <c r="AB3571" s="7">
        <v>0</v>
      </c>
    </row>
    <row r="3572" spans="1:28" x14ac:dyDescent="0.25">
      <c r="A3572" s="7">
        <v>56</v>
      </c>
      <c r="B3572" s="7" t="s">
        <v>342</v>
      </c>
      <c r="C3572" s="7" t="s">
        <v>559</v>
      </c>
      <c r="D3572" s="7" t="s">
        <v>17</v>
      </c>
      <c r="E3572" s="7" t="s">
        <v>32</v>
      </c>
      <c r="F3572" s="7" t="s">
        <v>84</v>
      </c>
      <c r="G3572" s="7">
        <v>32000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 t="s">
        <v>621</v>
      </c>
      <c r="AA3572" s="7">
        <v>2021</v>
      </c>
      <c r="AB3572" s="7">
        <v>0</v>
      </c>
    </row>
    <row r="3573" spans="1:28" x14ac:dyDescent="0.25">
      <c r="A3573" s="7">
        <v>57</v>
      </c>
      <c r="B3573" s="7" t="s">
        <v>360</v>
      </c>
      <c r="C3573" s="7" t="s">
        <v>560</v>
      </c>
      <c r="D3573" s="7" t="s">
        <v>12</v>
      </c>
      <c r="E3573" s="7" t="s">
        <v>46</v>
      </c>
      <c r="F3573" s="7" t="s">
        <v>84</v>
      </c>
      <c r="G3573" s="7">
        <v>32000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 t="s">
        <v>621</v>
      </c>
      <c r="AA3573" s="7">
        <v>2021</v>
      </c>
      <c r="AB3573" s="7">
        <v>0</v>
      </c>
    </row>
    <row r="3574" spans="1:28" x14ac:dyDescent="0.25">
      <c r="A3574" s="7">
        <v>58</v>
      </c>
      <c r="B3574" s="7" t="s">
        <v>481</v>
      </c>
      <c r="C3574" s="7" t="s">
        <v>561</v>
      </c>
      <c r="D3574" s="7" t="s">
        <v>6</v>
      </c>
      <c r="E3574" s="7" t="s">
        <v>32</v>
      </c>
      <c r="F3574" s="7" t="s">
        <v>84</v>
      </c>
      <c r="G3574" s="7">
        <v>32000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 t="s">
        <v>621</v>
      </c>
      <c r="AA3574" s="7">
        <v>2021</v>
      </c>
      <c r="AB3574" s="7">
        <v>0</v>
      </c>
    </row>
    <row r="3575" spans="1:28" x14ac:dyDescent="0.25">
      <c r="A3575" s="7">
        <v>59</v>
      </c>
      <c r="B3575" s="7" t="s">
        <v>369</v>
      </c>
      <c r="C3575" s="7" t="s">
        <v>562</v>
      </c>
      <c r="D3575" s="7" t="s">
        <v>16</v>
      </c>
      <c r="E3575" s="7" t="s">
        <v>563</v>
      </c>
      <c r="F3575" s="7" t="s">
        <v>84</v>
      </c>
      <c r="G3575" s="7">
        <v>32000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 t="s">
        <v>621</v>
      </c>
      <c r="AA3575" s="7">
        <v>2021</v>
      </c>
      <c r="AB3575" s="7">
        <v>0</v>
      </c>
    </row>
    <row r="3576" spans="1:28" x14ac:dyDescent="0.25">
      <c r="A3576" s="7">
        <v>60</v>
      </c>
      <c r="B3576" s="7" t="s">
        <v>448</v>
      </c>
      <c r="C3576" s="7" t="s">
        <v>564</v>
      </c>
      <c r="D3576" s="7" t="s">
        <v>6</v>
      </c>
      <c r="E3576" s="7" t="s">
        <v>26</v>
      </c>
      <c r="F3576" s="7" t="s">
        <v>84</v>
      </c>
      <c r="G3576" s="7">
        <v>32000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 t="s">
        <v>621</v>
      </c>
      <c r="AA3576" s="7">
        <v>2021</v>
      </c>
      <c r="AB3576" s="7">
        <v>0</v>
      </c>
    </row>
    <row r="3577" spans="1:28" x14ac:dyDescent="0.25">
      <c r="A3577" s="7">
        <v>61</v>
      </c>
      <c r="B3577" s="7" t="s">
        <v>371</v>
      </c>
      <c r="C3577" s="7" t="s">
        <v>550</v>
      </c>
      <c r="D3577" s="7" t="s">
        <v>506</v>
      </c>
      <c r="E3577" s="7" t="s">
        <v>58</v>
      </c>
      <c r="F3577" s="7" t="s">
        <v>84</v>
      </c>
      <c r="G3577" s="7">
        <v>32000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 t="s">
        <v>621</v>
      </c>
      <c r="AA3577" s="7">
        <v>2021</v>
      </c>
      <c r="AB3577" s="7">
        <v>0</v>
      </c>
    </row>
    <row r="3578" spans="1:28" x14ac:dyDescent="0.25">
      <c r="A3578" s="7">
        <v>62</v>
      </c>
      <c r="B3578" s="7" t="s">
        <v>447</v>
      </c>
      <c r="C3578" s="7" t="s">
        <v>565</v>
      </c>
      <c r="D3578" s="7" t="s">
        <v>6</v>
      </c>
      <c r="E3578" s="7" t="s">
        <v>36</v>
      </c>
      <c r="F3578" s="7" t="s">
        <v>84</v>
      </c>
      <c r="G3578" s="7">
        <v>32000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 t="s">
        <v>621</v>
      </c>
      <c r="AA3578" s="7">
        <v>2021</v>
      </c>
      <c r="AB3578" s="7">
        <v>0</v>
      </c>
    </row>
    <row r="3579" spans="1:28" x14ac:dyDescent="0.25">
      <c r="A3579" s="7">
        <v>63</v>
      </c>
      <c r="B3579" s="7" t="s">
        <v>373</v>
      </c>
      <c r="C3579" s="7" t="s">
        <v>566</v>
      </c>
      <c r="D3579" s="7" t="s">
        <v>14</v>
      </c>
      <c r="E3579" s="7" t="s">
        <v>72</v>
      </c>
      <c r="F3579" s="7" t="s">
        <v>84</v>
      </c>
      <c r="G3579" s="7">
        <v>32000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 t="s">
        <v>621</v>
      </c>
      <c r="AA3579" s="7">
        <v>2021</v>
      </c>
      <c r="AB3579" s="7">
        <v>0</v>
      </c>
    </row>
    <row r="3580" spans="1:28" x14ac:dyDescent="0.25">
      <c r="A3580" s="7">
        <v>64</v>
      </c>
      <c r="B3580" s="7" t="s">
        <v>367</v>
      </c>
      <c r="C3580" s="7" t="s">
        <v>567</v>
      </c>
      <c r="D3580" s="7" t="s">
        <v>4</v>
      </c>
      <c r="E3580" s="7" t="s">
        <v>568</v>
      </c>
      <c r="F3580" s="7" t="s">
        <v>84</v>
      </c>
      <c r="G3580" s="7">
        <v>31500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 t="s">
        <v>621</v>
      </c>
      <c r="AA3580" s="7">
        <v>2021</v>
      </c>
      <c r="AB3580" s="7">
        <v>0</v>
      </c>
    </row>
    <row r="3581" spans="1:28" x14ac:dyDescent="0.25">
      <c r="A3581" s="7">
        <v>65</v>
      </c>
      <c r="B3581" s="7" t="s">
        <v>485</v>
      </c>
      <c r="C3581" s="7" t="s">
        <v>573</v>
      </c>
      <c r="D3581" s="7" t="s">
        <v>6</v>
      </c>
      <c r="E3581" s="7" t="s">
        <v>36</v>
      </c>
      <c r="F3581" s="7" t="s">
        <v>84</v>
      </c>
      <c r="G3581" s="7">
        <v>30000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 t="s">
        <v>621</v>
      </c>
      <c r="AA3581" s="7">
        <v>2021</v>
      </c>
      <c r="AB3581" s="7">
        <v>0</v>
      </c>
    </row>
    <row r="3582" spans="1:28" x14ac:dyDescent="0.25">
      <c r="A3582" s="7">
        <v>66</v>
      </c>
      <c r="B3582" s="7" t="s">
        <v>484</v>
      </c>
      <c r="C3582" s="7" t="s">
        <v>574</v>
      </c>
      <c r="D3582" s="7" t="s">
        <v>14</v>
      </c>
      <c r="E3582" s="7" t="s">
        <v>32</v>
      </c>
      <c r="F3582" s="7" t="s">
        <v>84</v>
      </c>
      <c r="G3582" s="7">
        <v>30000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 t="s">
        <v>621</v>
      </c>
      <c r="AA3582" s="7">
        <v>2021</v>
      </c>
      <c r="AB3582" s="7">
        <v>0</v>
      </c>
    </row>
    <row r="3583" spans="1:28" x14ac:dyDescent="0.25">
      <c r="A3583" s="7">
        <v>67</v>
      </c>
      <c r="B3583" s="7" t="s">
        <v>455</v>
      </c>
      <c r="C3583" s="7" t="s">
        <v>575</v>
      </c>
      <c r="D3583" s="7" t="s">
        <v>4</v>
      </c>
      <c r="E3583" s="7" t="s">
        <v>36</v>
      </c>
      <c r="F3583" s="7" t="s">
        <v>84</v>
      </c>
      <c r="G3583" s="7">
        <v>30000</v>
      </c>
      <c r="H3583" s="7">
        <v>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 t="s">
        <v>621</v>
      </c>
      <c r="AA3583" s="7">
        <v>2021</v>
      </c>
      <c r="AB3583" s="7">
        <v>0</v>
      </c>
    </row>
    <row r="3584" spans="1:28" x14ac:dyDescent="0.25">
      <c r="A3584" s="7">
        <v>68</v>
      </c>
      <c r="B3584" s="7" t="s">
        <v>454</v>
      </c>
      <c r="C3584" s="7" t="s">
        <v>576</v>
      </c>
      <c r="D3584" s="7" t="s">
        <v>6</v>
      </c>
      <c r="E3584" s="7" t="s">
        <v>36</v>
      </c>
      <c r="F3584" s="7" t="s">
        <v>84</v>
      </c>
      <c r="G3584" s="7">
        <v>30000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 t="s">
        <v>621</v>
      </c>
      <c r="AA3584" s="7">
        <v>2021</v>
      </c>
      <c r="AB3584" s="7">
        <v>0</v>
      </c>
    </row>
    <row r="3585" spans="1:28" x14ac:dyDescent="0.25">
      <c r="A3585" s="7">
        <v>69</v>
      </c>
      <c r="B3585" s="7" t="s">
        <v>453</v>
      </c>
      <c r="C3585" s="7" t="s">
        <v>577</v>
      </c>
      <c r="D3585" s="7" t="s">
        <v>14</v>
      </c>
      <c r="E3585" s="7" t="s">
        <v>59</v>
      </c>
      <c r="F3585" s="7" t="s">
        <v>84</v>
      </c>
      <c r="G3585" s="7">
        <v>30000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 t="s">
        <v>621</v>
      </c>
      <c r="AA3585" s="7">
        <v>2021</v>
      </c>
      <c r="AB3585" s="7">
        <v>0</v>
      </c>
    </row>
    <row r="3586" spans="1:28" x14ac:dyDescent="0.25">
      <c r="A3586" s="7">
        <v>70</v>
      </c>
      <c r="B3586" s="7" t="s">
        <v>452</v>
      </c>
      <c r="C3586" s="7" t="s">
        <v>578</v>
      </c>
      <c r="D3586" s="7" t="s">
        <v>6</v>
      </c>
      <c r="E3586" s="7" t="s">
        <v>59</v>
      </c>
      <c r="F3586" s="7" t="s">
        <v>84</v>
      </c>
      <c r="G3586" s="7">
        <v>30000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 t="s">
        <v>621</v>
      </c>
      <c r="AA3586" s="7">
        <v>2021</v>
      </c>
      <c r="AB3586" s="7">
        <v>0</v>
      </c>
    </row>
    <row r="3587" spans="1:28" x14ac:dyDescent="0.25">
      <c r="A3587" s="7">
        <v>71</v>
      </c>
      <c r="B3587" s="7" t="s">
        <v>346</v>
      </c>
      <c r="C3587" s="7" t="s">
        <v>583</v>
      </c>
      <c r="D3587" s="7" t="s">
        <v>12</v>
      </c>
      <c r="E3587" s="7" t="s">
        <v>46</v>
      </c>
      <c r="F3587" s="7" t="s">
        <v>84</v>
      </c>
      <c r="G3587" s="7">
        <v>28875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 t="s">
        <v>621</v>
      </c>
      <c r="AA3587" s="7">
        <v>2021</v>
      </c>
      <c r="AB3587" s="7">
        <v>0</v>
      </c>
    </row>
    <row r="3588" spans="1:28" x14ac:dyDescent="0.25">
      <c r="A3588" s="7">
        <v>72</v>
      </c>
      <c r="B3588" s="7" t="s">
        <v>350</v>
      </c>
      <c r="C3588" s="7" t="s">
        <v>558</v>
      </c>
      <c r="D3588" s="7" t="s">
        <v>6</v>
      </c>
      <c r="E3588" s="7" t="s">
        <v>83</v>
      </c>
      <c r="F3588" s="7" t="s">
        <v>84</v>
      </c>
      <c r="G3588" s="7">
        <v>28875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 t="s">
        <v>621</v>
      </c>
      <c r="AA3588" s="7">
        <v>2021</v>
      </c>
      <c r="AB3588" s="7">
        <v>0</v>
      </c>
    </row>
    <row r="3589" spans="1:28" x14ac:dyDescent="0.25">
      <c r="A3589" s="7">
        <v>73</v>
      </c>
      <c r="B3589" s="7" t="s">
        <v>361</v>
      </c>
      <c r="C3589" s="7" t="s">
        <v>622</v>
      </c>
      <c r="D3589" s="7" t="s">
        <v>17</v>
      </c>
      <c r="E3589" s="7" t="s">
        <v>32</v>
      </c>
      <c r="F3589" s="7" t="s">
        <v>84</v>
      </c>
      <c r="G3589" s="7">
        <v>28875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 t="s">
        <v>621</v>
      </c>
      <c r="AA3589" s="7">
        <v>2021</v>
      </c>
      <c r="AB3589" s="7">
        <v>0</v>
      </c>
    </row>
    <row r="3590" spans="1:28" x14ac:dyDescent="0.25">
      <c r="A3590" s="7">
        <v>74</v>
      </c>
      <c r="B3590" s="7" t="s">
        <v>365</v>
      </c>
      <c r="C3590" s="7" t="s">
        <v>584</v>
      </c>
      <c r="D3590" s="7" t="s">
        <v>19</v>
      </c>
      <c r="E3590" s="7" t="s">
        <v>46</v>
      </c>
      <c r="F3590" s="7" t="s">
        <v>84</v>
      </c>
      <c r="G3590" s="7">
        <v>27300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 t="s">
        <v>621</v>
      </c>
      <c r="AA3590" s="7">
        <v>2021</v>
      </c>
      <c r="AB3590" s="7">
        <v>0</v>
      </c>
    </row>
    <row r="3591" spans="1:28" x14ac:dyDescent="0.25">
      <c r="A3591" s="7">
        <v>75</v>
      </c>
      <c r="B3591" s="7" t="s">
        <v>446</v>
      </c>
      <c r="C3591" s="7" t="s">
        <v>586</v>
      </c>
      <c r="D3591" s="7" t="s">
        <v>14</v>
      </c>
      <c r="E3591" s="7" t="s">
        <v>36</v>
      </c>
      <c r="F3591" s="7" t="s">
        <v>84</v>
      </c>
      <c r="G3591" s="7">
        <v>25000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 t="s">
        <v>621</v>
      </c>
      <c r="AA3591" s="7">
        <v>2021</v>
      </c>
      <c r="AB3591" s="7">
        <v>0</v>
      </c>
    </row>
    <row r="3592" spans="1:28" x14ac:dyDescent="0.25">
      <c r="A3592" s="7">
        <v>76</v>
      </c>
      <c r="B3592" s="7" t="s">
        <v>363</v>
      </c>
      <c r="C3592" s="7" t="s">
        <v>569</v>
      </c>
      <c r="D3592" s="7" t="s">
        <v>14</v>
      </c>
      <c r="E3592" s="7" t="s">
        <v>619</v>
      </c>
      <c r="F3592" s="7" t="s">
        <v>84</v>
      </c>
      <c r="G3592" s="7">
        <v>24255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 t="s">
        <v>621</v>
      </c>
      <c r="AA3592" s="7">
        <v>2021</v>
      </c>
      <c r="AB3592" s="7">
        <v>0</v>
      </c>
    </row>
    <row r="3593" spans="1:28" x14ac:dyDescent="0.25">
      <c r="A3593" s="7">
        <v>77</v>
      </c>
      <c r="B3593" s="7" t="s">
        <v>362</v>
      </c>
      <c r="C3593" s="7" t="s">
        <v>570</v>
      </c>
      <c r="D3593" s="7" t="s">
        <v>9</v>
      </c>
      <c r="E3593" s="7" t="s">
        <v>620</v>
      </c>
      <c r="F3593" s="7" t="s">
        <v>84</v>
      </c>
      <c r="G3593" s="7">
        <v>24150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 t="s">
        <v>621</v>
      </c>
      <c r="AA3593" s="7">
        <v>2021</v>
      </c>
      <c r="AB3593" s="7">
        <v>0</v>
      </c>
    </row>
    <row r="3594" spans="1:28" x14ac:dyDescent="0.25">
      <c r="A3594" s="7">
        <v>78</v>
      </c>
      <c r="B3594" s="7" t="s">
        <v>432</v>
      </c>
      <c r="C3594" s="7" t="s">
        <v>590</v>
      </c>
      <c r="D3594" s="7" t="s">
        <v>10</v>
      </c>
      <c r="E3594" s="7" t="s">
        <v>33</v>
      </c>
      <c r="F3594" s="7" t="s">
        <v>84</v>
      </c>
      <c r="G3594" s="7">
        <v>23100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 t="s">
        <v>621</v>
      </c>
      <c r="AA3594" s="7">
        <v>2021</v>
      </c>
      <c r="AB3594" s="7">
        <v>0</v>
      </c>
    </row>
    <row r="3595" spans="1:28" x14ac:dyDescent="0.25">
      <c r="A3595" s="7">
        <v>79</v>
      </c>
      <c r="B3595" s="7" t="s">
        <v>353</v>
      </c>
      <c r="C3595" s="7" t="s">
        <v>580</v>
      </c>
      <c r="D3595" s="7" t="s">
        <v>19</v>
      </c>
      <c r="E3595" s="7" t="s">
        <v>60</v>
      </c>
      <c r="F3595" s="7" t="s">
        <v>84</v>
      </c>
      <c r="G3595" s="7">
        <v>23100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 t="s">
        <v>621</v>
      </c>
      <c r="AA3595" s="7">
        <v>2021</v>
      </c>
      <c r="AB3595" s="7">
        <v>0</v>
      </c>
    </row>
    <row r="3596" spans="1:28" x14ac:dyDescent="0.25">
      <c r="A3596" s="7">
        <v>80</v>
      </c>
      <c r="B3596" s="7" t="s">
        <v>354</v>
      </c>
      <c r="C3596" s="7" t="s">
        <v>581</v>
      </c>
      <c r="D3596" s="7" t="s">
        <v>9</v>
      </c>
      <c r="E3596" s="7" t="s">
        <v>54</v>
      </c>
      <c r="F3596" s="7" t="s">
        <v>84</v>
      </c>
      <c r="G3596" s="7">
        <v>23100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0</v>
      </c>
      <c r="Z3596" s="7" t="s">
        <v>621</v>
      </c>
      <c r="AA3596" s="7">
        <v>2021</v>
      </c>
      <c r="AB3596" s="7">
        <v>0</v>
      </c>
    </row>
    <row r="3597" spans="1:28" x14ac:dyDescent="0.25">
      <c r="A3597" s="7">
        <v>81</v>
      </c>
      <c r="B3597" s="7" t="s">
        <v>355</v>
      </c>
      <c r="C3597" s="7" t="s">
        <v>582</v>
      </c>
      <c r="D3597" s="7" t="s">
        <v>9</v>
      </c>
      <c r="E3597" s="7" t="s">
        <v>54</v>
      </c>
      <c r="F3597" s="7" t="s">
        <v>84</v>
      </c>
      <c r="G3597" s="7">
        <v>23100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 t="s">
        <v>621</v>
      </c>
      <c r="AA3597" s="7">
        <v>2021</v>
      </c>
      <c r="AB3597" s="7">
        <v>0</v>
      </c>
    </row>
    <row r="3598" spans="1:28" x14ac:dyDescent="0.25">
      <c r="A3598" s="7">
        <v>82</v>
      </c>
      <c r="B3598" s="7" t="s">
        <v>356</v>
      </c>
      <c r="C3598" s="7" t="s">
        <v>571</v>
      </c>
      <c r="D3598" s="7" t="s">
        <v>6</v>
      </c>
      <c r="E3598" s="7" t="s">
        <v>26</v>
      </c>
      <c r="F3598" s="7" t="s">
        <v>84</v>
      </c>
      <c r="G3598" s="7">
        <v>23100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 t="s">
        <v>621</v>
      </c>
      <c r="AA3598" s="7">
        <v>2021</v>
      </c>
      <c r="AB3598" s="7">
        <v>0</v>
      </c>
    </row>
    <row r="3599" spans="1:28" x14ac:dyDescent="0.25">
      <c r="A3599" s="7">
        <v>83</v>
      </c>
      <c r="B3599" s="7" t="s">
        <v>357</v>
      </c>
      <c r="C3599" s="7" t="s">
        <v>589</v>
      </c>
      <c r="D3599" s="7" t="s">
        <v>6</v>
      </c>
      <c r="E3599" s="7" t="s">
        <v>26</v>
      </c>
      <c r="F3599" s="7" t="s">
        <v>84</v>
      </c>
      <c r="G3599" s="7">
        <v>23100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0</v>
      </c>
      <c r="Z3599" s="7" t="s">
        <v>621</v>
      </c>
      <c r="AA3599" s="7">
        <v>2021</v>
      </c>
      <c r="AB3599" s="7">
        <v>0</v>
      </c>
    </row>
    <row r="3600" spans="1:28" x14ac:dyDescent="0.25">
      <c r="A3600" s="7">
        <v>84</v>
      </c>
      <c r="B3600" s="7" t="s">
        <v>359</v>
      </c>
      <c r="C3600" s="7" t="s">
        <v>572</v>
      </c>
      <c r="D3600" s="7" t="s">
        <v>9</v>
      </c>
      <c r="E3600" s="7" t="s">
        <v>54</v>
      </c>
      <c r="F3600" s="7" t="s">
        <v>84</v>
      </c>
      <c r="G3600" s="7">
        <v>23100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 t="s">
        <v>621</v>
      </c>
      <c r="AA3600" s="7">
        <v>2021</v>
      </c>
      <c r="AB3600" s="7">
        <v>0</v>
      </c>
    </row>
    <row r="3601" spans="1:28" x14ac:dyDescent="0.25">
      <c r="A3601" s="7">
        <v>85</v>
      </c>
      <c r="B3601" s="7" t="s">
        <v>341</v>
      </c>
      <c r="C3601" s="7" t="s">
        <v>579</v>
      </c>
      <c r="D3601" s="7" t="s">
        <v>9</v>
      </c>
      <c r="E3601" s="7" t="s">
        <v>52</v>
      </c>
      <c r="F3601" s="7" t="s">
        <v>84</v>
      </c>
      <c r="G3601" s="7">
        <v>22000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 t="s">
        <v>621</v>
      </c>
      <c r="AA3601" s="7">
        <v>2021</v>
      </c>
      <c r="AB3601" s="7">
        <v>0</v>
      </c>
    </row>
    <row r="3602" spans="1:28" x14ac:dyDescent="0.25">
      <c r="A3602" s="7">
        <v>86</v>
      </c>
      <c r="B3602" s="7" t="s">
        <v>349</v>
      </c>
      <c r="C3602" s="7" t="s">
        <v>591</v>
      </c>
      <c r="D3602" s="7" t="s">
        <v>6</v>
      </c>
      <c r="E3602" s="7" t="s">
        <v>52</v>
      </c>
      <c r="F3602" s="7" t="s">
        <v>84</v>
      </c>
      <c r="G3602" s="7">
        <v>22000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0</v>
      </c>
      <c r="Z3602" s="7" t="s">
        <v>621</v>
      </c>
      <c r="AA3602" s="7">
        <v>2021</v>
      </c>
      <c r="AB3602" s="7">
        <v>0</v>
      </c>
    </row>
    <row r="3603" spans="1:28" x14ac:dyDescent="0.25">
      <c r="A3603" s="7">
        <v>87</v>
      </c>
      <c r="B3603" s="7" t="s">
        <v>351</v>
      </c>
      <c r="C3603" s="7" t="s">
        <v>592</v>
      </c>
      <c r="D3603" s="7" t="s">
        <v>6</v>
      </c>
      <c r="E3603" s="7" t="s">
        <v>52</v>
      </c>
      <c r="F3603" s="7" t="s">
        <v>84</v>
      </c>
      <c r="G3603" s="7">
        <v>22000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 t="s">
        <v>621</v>
      </c>
      <c r="AA3603" s="7">
        <v>2021</v>
      </c>
      <c r="AB3603" s="7">
        <v>0</v>
      </c>
    </row>
    <row r="3604" spans="1:28" x14ac:dyDescent="0.25">
      <c r="A3604" s="7">
        <v>88</v>
      </c>
      <c r="B3604" s="7" t="s">
        <v>352</v>
      </c>
      <c r="C3604" s="7" t="s">
        <v>593</v>
      </c>
      <c r="D3604" s="7" t="s">
        <v>6</v>
      </c>
      <c r="E3604" s="7" t="s">
        <v>26</v>
      </c>
      <c r="F3604" s="7" t="s">
        <v>84</v>
      </c>
      <c r="G3604" s="7">
        <v>22000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 t="s">
        <v>621</v>
      </c>
      <c r="AA3604" s="7">
        <v>2021</v>
      </c>
      <c r="AB3604" s="7">
        <v>0</v>
      </c>
    </row>
    <row r="3605" spans="1:28" x14ac:dyDescent="0.25">
      <c r="A3605" s="7">
        <v>89</v>
      </c>
      <c r="B3605" s="7" t="s">
        <v>440</v>
      </c>
      <c r="C3605" s="7" t="s">
        <v>587</v>
      </c>
      <c r="D3605" s="7" t="s">
        <v>10</v>
      </c>
      <c r="E3605" s="7" t="s">
        <v>54</v>
      </c>
      <c r="F3605" s="7" t="s">
        <v>84</v>
      </c>
      <c r="G3605" s="7">
        <v>22000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 t="s">
        <v>621</v>
      </c>
      <c r="AA3605" s="7">
        <v>2021</v>
      </c>
      <c r="AB3605" s="7">
        <v>0</v>
      </c>
    </row>
    <row r="3606" spans="1:28" x14ac:dyDescent="0.25">
      <c r="A3606" s="7">
        <v>90</v>
      </c>
      <c r="B3606" s="7" t="s">
        <v>439</v>
      </c>
      <c r="C3606" s="7" t="s">
        <v>596</v>
      </c>
      <c r="D3606" s="7" t="s">
        <v>9</v>
      </c>
      <c r="E3606" s="7" t="s">
        <v>26</v>
      </c>
      <c r="F3606" s="7" t="s">
        <v>84</v>
      </c>
      <c r="G3606" s="7">
        <v>20000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0</v>
      </c>
      <c r="Z3606" s="7" t="s">
        <v>621</v>
      </c>
      <c r="AA3606" s="7">
        <v>2021</v>
      </c>
      <c r="AB3606" s="7">
        <v>0</v>
      </c>
    </row>
    <row r="3607" spans="1:28" x14ac:dyDescent="0.25">
      <c r="A3607" s="7">
        <v>91</v>
      </c>
      <c r="B3607" s="7" t="s">
        <v>344</v>
      </c>
      <c r="C3607" s="7" t="s">
        <v>588</v>
      </c>
      <c r="D3607" s="7" t="s">
        <v>9</v>
      </c>
      <c r="E3607" s="7" t="s">
        <v>41</v>
      </c>
      <c r="F3607" s="7" t="s">
        <v>84</v>
      </c>
      <c r="G3607" s="7">
        <v>19800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 t="s">
        <v>621</v>
      </c>
      <c r="AA3607" s="7">
        <v>2021</v>
      </c>
      <c r="AB3607" s="7">
        <v>0</v>
      </c>
    </row>
    <row r="3608" spans="1:28" x14ac:dyDescent="0.25">
      <c r="A3608" s="7">
        <v>92</v>
      </c>
      <c r="B3608" s="7" t="s">
        <v>445</v>
      </c>
      <c r="C3608" s="7" t="s">
        <v>502</v>
      </c>
      <c r="D3608" s="7" t="s">
        <v>7</v>
      </c>
      <c r="E3608" s="7" t="s">
        <v>54</v>
      </c>
      <c r="F3608" s="7" t="s">
        <v>84</v>
      </c>
      <c r="G3608" s="7">
        <v>18000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0</v>
      </c>
      <c r="Z3608" s="7" t="s">
        <v>621</v>
      </c>
      <c r="AA3608" s="7">
        <v>2021</v>
      </c>
      <c r="AB3608" s="7">
        <v>0</v>
      </c>
    </row>
    <row r="3609" spans="1:28" x14ac:dyDescent="0.25">
      <c r="A3609" s="7">
        <v>93</v>
      </c>
      <c r="B3609" s="7" t="s">
        <v>338</v>
      </c>
      <c r="C3609" s="7" t="s">
        <v>594</v>
      </c>
      <c r="D3609" s="7" t="s">
        <v>6</v>
      </c>
      <c r="E3609" s="7" t="s">
        <v>28</v>
      </c>
      <c r="F3609" s="7" t="s">
        <v>84</v>
      </c>
      <c r="G3609" s="7">
        <v>16500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 t="s">
        <v>621</v>
      </c>
      <c r="AA3609" s="7">
        <v>2021</v>
      </c>
      <c r="AB3609" s="7">
        <v>0</v>
      </c>
    </row>
    <row r="3610" spans="1:28" x14ac:dyDescent="0.25">
      <c r="A3610" s="7">
        <v>94</v>
      </c>
      <c r="B3610" s="7" t="s">
        <v>339</v>
      </c>
      <c r="C3610" s="7" t="s">
        <v>595</v>
      </c>
      <c r="D3610" s="7" t="s">
        <v>9</v>
      </c>
      <c r="E3610" s="7" t="s">
        <v>57</v>
      </c>
      <c r="F3610" s="7" t="s">
        <v>84</v>
      </c>
      <c r="G3610" s="7">
        <v>16500</v>
      </c>
      <c r="H3610" s="7">
        <v>0</v>
      </c>
      <c r="I3610" s="7">
        <v>0</v>
      </c>
      <c r="J3610" s="7">
        <v>0</v>
      </c>
      <c r="K3610" s="7">
        <v>0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0</v>
      </c>
      <c r="Z3610" s="7" t="s">
        <v>621</v>
      </c>
      <c r="AA3610" s="7">
        <v>2021</v>
      </c>
      <c r="AB3610" s="7">
        <v>0</v>
      </c>
    </row>
    <row r="3611" spans="1:28" x14ac:dyDescent="0.25">
      <c r="A3611" s="7">
        <v>95</v>
      </c>
      <c r="B3611" s="7" t="s">
        <v>431</v>
      </c>
      <c r="C3611" s="7" t="s">
        <v>600</v>
      </c>
      <c r="D3611" s="7" t="s">
        <v>9</v>
      </c>
      <c r="E3611" s="7" t="s">
        <v>37</v>
      </c>
      <c r="F3611" s="7" t="s">
        <v>84</v>
      </c>
      <c r="G3611" s="7">
        <v>13750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 t="s">
        <v>621</v>
      </c>
      <c r="AA3611" s="7">
        <v>2021</v>
      </c>
      <c r="AB3611" s="7">
        <v>0</v>
      </c>
    </row>
    <row r="3612" spans="1:28" x14ac:dyDescent="0.25">
      <c r="A3612" s="7">
        <v>96</v>
      </c>
      <c r="B3612" s="7" t="s">
        <v>451</v>
      </c>
      <c r="C3612" s="7" t="s">
        <v>601</v>
      </c>
      <c r="D3612" s="7" t="s">
        <v>9</v>
      </c>
      <c r="E3612" s="7" t="s">
        <v>37</v>
      </c>
      <c r="F3612" s="7" t="s">
        <v>84</v>
      </c>
      <c r="G3612" s="7">
        <v>13750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 t="s">
        <v>621</v>
      </c>
      <c r="AA3612" s="7">
        <v>2021</v>
      </c>
      <c r="AB3612" s="7">
        <v>0</v>
      </c>
    </row>
    <row r="3613" spans="1:28" x14ac:dyDescent="0.25">
      <c r="A3613" s="7">
        <v>97</v>
      </c>
      <c r="B3613" s="7" t="s">
        <v>336</v>
      </c>
      <c r="C3613" s="7" t="s">
        <v>603</v>
      </c>
      <c r="D3613" s="7" t="s">
        <v>6</v>
      </c>
      <c r="E3613" s="7" t="s">
        <v>37</v>
      </c>
      <c r="F3613" s="7" t="s">
        <v>84</v>
      </c>
      <c r="G3613" s="7">
        <v>10000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 t="s">
        <v>621</v>
      </c>
      <c r="AA3613" s="7">
        <v>2021</v>
      </c>
      <c r="AB3613" s="7">
        <v>0</v>
      </c>
    </row>
    <row r="3614" spans="1:28" x14ac:dyDescent="0.25">
      <c r="A3614" s="7">
        <v>98</v>
      </c>
      <c r="B3614" s="7" t="s">
        <v>441</v>
      </c>
      <c r="C3614" s="7" t="s">
        <v>604</v>
      </c>
      <c r="D3614" s="7" t="s">
        <v>6</v>
      </c>
      <c r="E3614" s="7" t="s">
        <v>37</v>
      </c>
      <c r="F3614" s="7" t="s">
        <v>84</v>
      </c>
      <c r="G3614" s="7">
        <v>10000</v>
      </c>
      <c r="H3614" s="7">
        <v>0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7">
        <v>0</v>
      </c>
      <c r="Q3614" s="7">
        <v>0</v>
      </c>
      <c r="R3614" s="7">
        <v>0</v>
      </c>
      <c r="S3614" s="7">
        <v>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0</v>
      </c>
      <c r="Z3614" s="7" t="s">
        <v>623</v>
      </c>
      <c r="AA3614" s="7">
        <v>2021</v>
      </c>
      <c r="AB3614" s="7">
        <v>0</v>
      </c>
    </row>
    <row r="3615" spans="1:28" x14ac:dyDescent="0.25">
      <c r="A3615" s="7">
        <v>1</v>
      </c>
      <c r="B3615" s="7" t="s">
        <v>444</v>
      </c>
      <c r="C3615" s="7" t="s">
        <v>501</v>
      </c>
      <c r="D3615" s="7" t="s">
        <v>7</v>
      </c>
      <c r="E3615" s="7" t="s">
        <v>27</v>
      </c>
      <c r="F3615" s="7" t="s">
        <v>84</v>
      </c>
      <c r="G3615" s="7">
        <v>400000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 t="s">
        <v>623</v>
      </c>
      <c r="AA3615" s="7">
        <v>2021</v>
      </c>
      <c r="AB3615" s="7">
        <v>0</v>
      </c>
    </row>
    <row r="3616" spans="1:28" x14ac:dyDescent="0.25">
      <c r="A3616" s="7">
        <v>2</v>
      </c>
      <c r="B3616" s="7" t="s">
        <v>426</v>
      </c>
      <c r="C3616" s="7" t="s">
        <v>502</v>
      </c>
      <c r="D3616" s="7" t="s">
        <v>10</v>
      </c>
      <c r="E3616" s="7" t="s">
        <v>53</v>
      </c>
      <c r="F3616" s="7" t="s">
        <v>84</v>
      </c>
      <c r="G3616" s="7">
        <v>300000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 t="s">
        <v>623</v>
      </c>
      <c r="AA3616" s="7">
        <v>2021</v>
      </c>
      <c r="AB3616" s="7">
        <v>0</v>
      </c>
    </row>
    <row r="3617" spans="1:28" x14ac:dyDescent="0.25">
      <c r="A3617" s="7">
        <v>3</v>
      </c>
      <c r="B3617" s="7" t="s">
        <v>443</v>
      </c>
      <c r="C3617" s="7" t="s">
        <v>503</v>
      </c>
      <c r="D3617" s="7" t="s">
        <v>19</v>
      </c>
      <c r="E3617" s="7" t="s">
        <v>71</v>
      </c>
      <c r="F3617" s="7" t="s">
        <v>84</v>
      </c>
      <c r="G3617" s="7">
        <v>300000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 t="s">
        <v>623</v>
      </c>
      <c r="AA3617" s="7">
        <v>2021</v>
      </c>
      <c r="AB3617" s="7">
        <v>0</v>
      </c>
    </row>
    <row r="3618" spans="1:28" x14ac:dyDescent="0.25">
      <c r="A3618" s="7">
        <v>4</v>
      </c>
      <c r="B3618" s="7" t="s">
        <v>422</v>
      </c>
      <c r="C3618" s="7" t="s">
        <v>504</v>
      </c>
      <c r="D3618" s="7" t="s">
        <v>11</v>
      </c>
      <c r="E3618" s="7" t="s">
        <v>34</v>
      </c>
      <c r="F3618" s="7" t="s">
        <v>84</v>
      </c>
      <c r="G3618" s="7">
        <v>300000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 t="s">
        <v>623</v>
      </c>
      <c r="AA3618" s="7">
        <v>2021</v>
      </c>
      <c r="AB3618" s="7">
        <v>0</v>
      </c>
    </row>
    <row r="3619" spans="1:28" x14ac:dyDescent="0.25">
      <c r="A3619" s="7">
        <v>5</v>
      </c>
      <c r="B3619" s="7" t="s">
        <v>480</v>
      </c>
      <c r="C3619" s="7" t="s">
        <v>505</v>
      </c>
      <c r="D3619" s="7" t="s">
        <v>506</v>
      </c>
      <c r="E3619" s="7" t="s">
        <v>56</v>
      </c>
      <c r="F3619" s="7" t="s">
        <v>84</v>
      </c>
      <c r="G3619" s="7">
        <v>250000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0</v>
      </c>
      <c r="Z3619" s="7" t="s">
        <v>623</v>
      </c>
      <c r="AA3619" s="7">
        <v>2021</v>
      </c>
      <c r="AB3619" s="7">
        <v>0</v>
      </c>
    </row>
    <row r="3620" spans="1:28" x14ac:dyDescent="0.25">
      <c r="A3620" s="7">
        <v>6</v>
      </c>
      <c r="B3620" s="7" t="s">
        <v>479</v>
      </c>
      <c r="C3620" s="7" t="s">
        <v>507</v>
      </c>
      <c r="D3620" s="7" t="s">
        <v>11</v>
      </c>
      <c r="E3620" s="7" t="s">
        <v>77</v>
      </c>
      <c r="F3620" s="7" t="s">
        <v>84</v>
      </c>
      <c r="G3620" s="7">
        <v>250000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 t="s">
        <v>623</v>
      </c>
      <c r="AA3620" s="7">
        <v>2021</v>
      </c>
      <c r="AB3620" s="7">
        <v>0</v>
      </c>
    </row>
    <row r="3621" spans="1:28" x14ac:dyDescent="0.25">
      <c r="A3621" s="7">
        <v>7</v>
      </c>
      <c r="B3621" s="7" t="s">
        <v>478</v>
      </c>
      <c r="C3621" s="7" t="s">
        <v>624</v>
      </c>
      <c r="D3621" s="7" t="s">
        <v>7</v>
      </c>
      <c r="E3621" s="7" t="s">
        <v>625</v>
      </c>
      <c r="F3621" s="7" t="s">
        <v>84</v>
      </c>
      <c r="G3621" s="7">
        <v>200000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 t="s">
        <v>623</v>
      </c>
      <c r="AA3621" s="7">
        <v>2021</v>
      </c>
      <c r="AB3621" s="7">
        <v>0</v>
      </c>
    </row>
    <row r="3622" spans="1:28" x14ac:dyDescent="0.25">
      <c r="A3622" s="7">
        <v>8</v>
      </c>
      <c r="B3622" s="7" t="s">
        <v>483</v>
      </c>
      <c r="C3622" s="7" t="s">
        <v>508</v>
      </c>
      <c r="D3622" s="7" t="s">
        <v>23</v>
      </c>
      <c r="E3622" s="7" t="s">
        <v>82</v>
      </c>
      <c r="F3622" s="7" t="s">
        <v>84</v>
      </c>
      <c r="G3622" s="7">
        <v>150000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 t="s">
        <v>623</v>
      </c>
      <c r="AA3622" s="7">
        <v>2021</v>
      </c>
      <c r="AB3622" s="7">
        <v>0</v>
      </c>
    </row>
    <row r="3623" spans="1:28" x14ac:dyDescent="0.25">
      <c r="A3623" s="7">
        <v>10</v>
      </c>
      <c r="B3623" s="7" t="s">
        <v>477</v>
      </c>
      <c r="C3623" s="7" t="s">
        <v>510</v>
      </c>
      <c r="D3623" s="7" t="s">
        <v>7</v>
      </c>
      <c r="E3623" s="7" t="s">
        <v>49</v>
      </c>
      <c r="F3623" s="7" t="s">
        <v>84</v>
      </c>
      <c r="G3623" s="7">
        <v>150000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0</v>
      </c>
      <c r="Z3623" s="7" t="s">
        <v>623</v>
      </c>
      <c r="AA3623" s="7">
        <v>2021</v>
      </c>
      <c r="AB3623" s="7">
        <v>0</v>
      </c>
    </row>
    <row r="3624" spans="1:28" x14ac:dyDescent="0.25">
      <c r="A3624" s="7">
        <v>11</v>
      </c>
      <c r="B3624" s="7" t="s">
        <v>476</v>
      </c>
      <c r="C3624" s="7" t="s">
        <v>511</v>
      </c>
      <c r="D3624" s="7" t="s">
        <v>7</v>
      </c>
      <c r="E3624" s="7" t="s">
        <v>30</v>
      </c>
      <c r="F3624" s="7" t="s">
        <v>84</v>
      </c>
      <c r="G3624" s="7">
        <v>150000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 t="s">
        <v>623</v>
      </c>
      <c r="AA3624" s="7">
        <v>2021</v>
      </c>
      <c r="AB3624" s="7">
        <v>0</v>
      </c>
    </row>
    <row r="3625" spans="1:28" x14ac:dyDescent="0.25">
      <c r="A3625" s="7">
        <v>12</v>
      </c>
      <c r="B3625" s="7" t="s">
        <v>417</v>
      </c>
      <c r="C3625" s="7" t="s">
        <v>512</v>
      </c>
      <c r="D3625" s="7" t="s">
        <v>506</v>
      </c>
      <c r="E3625" s="7" t="s">
        <v>81</v>
      </c>
      <c r="F3625" s="7" t="s">
        <v>84</v>
      </c>
      <c r="G3625" s="7">
        <v>150000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0</v>
      </c>
      <c r="Z3625" s="7" t="s">
        <v>623</v>
      </c>
      <c r="AA3625" s="7">
        <v>2021</v>
      </c>
      <c r="AB3625" s="7">
        <v>0</v>
      </c>
    </row>
    <row r="3626" spans="1:28" x14ac:dyDescent="0.25">
      <c r="A3626" s="7">
        <v>13</v>
      </c>
      <c r="B3626" s="7" t="s">
        <v>420</v>
      </c>
      <c r="C3626" s="7" t="s">
        <v>513</v>
      </c>
      <c r="D3626" s="7" t="s">
        <v>14</v>
      </c>
      <c r="E3626" s="7" t="s">
        <v>333</v>
      </c>
      <c r="F3626" s="7" t="s">
        <v>84</v>
      </c>
      <c r="G3626" s="7">
        <v>150000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 t="s">
        <v>623</v>
      </c>
      <c r="AA3626" s="7">
        <v>2021</v>
      </c>
      <c r="AB3626" s="7">
        <v>0</v>
      </c>
    </row>
    <row r="3627" spans="1:28" x14ac:dyDescent="0.25">
      <c r="A3627" s="7">
        <v>14</v>
      </c>
      <c r="B3627" s="7" t="s">
        <v>421</v>
      </c>
      <c r="C3627" s="7" t="s">
        <v>515</v>
      </c>
      <c r="D3627" s="7" t="s">
        <v>4</v>
      </c>
      <c r="E3627" s="7" t="s">
        <v>516</v>
      </c>
      <c r="F3627" s="7" t="s">
        <v>84</v>
      </c>
      <c r="G3627" s="7">
        <v>150000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0</v>
      </c>
      <c r="Z3627" s="7" t="s">
        <v>623</v>
      </c>
      <c r="AA3627" s="7">
        <v>2021</v>
      </c>
      <c r="AB3627" s="7">
        <v>0</v>
      </c>
    </row>
    <row r="3628" spans="1:28" x14ac:dyDescent="0.25">
      <c r="A3628" s="7">
        <v>15</v>
      </c>
      <c r="B3628" s="7" t="s">
        <v>423</v>
      </c>
      <c r="C3628" s="7" t="s">
        <v>614</v>
      </c>
      <c r="D3628" s="7" t="s">
        <v>615</v>
      </c>
      <c r="E3628" s="7" t="s">
        <v>616</v>
      </c>
      <c r="F3628" s="7" t="s">
        <v>84</v>
      </c>
      <c r="G3628" s="7">
        <v>150000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0</v>
      </c>
      <c r="Z3628" s="7" t="s">
        <v>623</v>
      </c>
      <c r="AA3628" s="7">
        <v>2021</v>
      </c>
      <c r="AB3628" s="7">
        <v>0</v>
      </c>
    </row>
    <row r="3629" spans="1:28" x14ac:dyDescent="0.25">
      <c r="A3629" s="7">
        <v>16</v>
      </c>
      <c r="B3629" s="7" t="s">
        <v>438</v>
      </c>
      <c r="C3629" s="7" t="s">
        <v>517</v>
      </c>
      <c r="D3629" s="7" t="s">
        <v>9</v>
      </c>
      <c r="E3629" s="7" t="s">
        <v>31</v>
      </c>
      <c r="F3629" s="7" t="s">
        <v>84</v>
      </c>
      <c r="G3629" s="7">
        <v>145000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0</v>
      </c>
      <c r="Z3629" s="7" t="s">
        <v>623</v>
      </c>
      <c r="AA3629" s="7">
        <v>2021</v>
      </c>
      <c r="AB3629" s="7">
        <v>0</v>
      </c>
    </row>
    <row r="3630" spans="1:28" x14ac:dyDescent="0.25">
      <c r="A3630" s="7">
        <v>17</v>
      </c>
      <c r="B3630" s="7" t="s">
        <v>419</v>
      </c>
      <c r="C3630" s="7" t="s">
        <v>518</v>
      </c>
      <c r="D3630" s="7" t="s">
        <v>7</v>
      </c>
      <c r="E3630" s="7" t="s">
        <v>47</v>
      </c>
      <c r="F3630" s="7" t="s">
        <v>84</v>
      </c>
      <c r="G3630" s="7">
        <v>130000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7">
        <v>0</v>
      </c>
      <c r="Z3630" s="7" t="s">
        <v>623</v>
      </c>
      <c r="AA3630" s="7">
        <v>2021</v>
      </c>
      <c r="AB3630" s="7">
        <v>0</v>
      </c>
    </row>
    <row r="3631" spans="1:28" x14ac:dyDescent="0.25">
      <c r="A3631" s="7">
        <v>18</v>
      </c>
      <c r="B3631" s="7" t="s">
        <v>482</v>
      </c>
      <c r="C3631" s="7" t="s">
        <v>519</v>
      </c>
      <c r="D3631" s="7" t="s">
        <v>8</v>
      </c>
      <c r="E3631" s="7" t="s">
        <v>63</v>
      </c>
      <c r="F3631" s="7" t="s">
        <v>84</v>
      </c>
      <c r="G3631" s="7">
        <v>130000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 t="s">
        <v>623</v>
      </c>
      <c r="AA3631" s="7">
        <v>2021</v>
      </c>
      <c r="AB3631" s="7">
        <v>0</v>
      </c>
    </row>
    <row r="3632" spans="1:28" x14ac:dyDescent="0.25">
      <c r="A3632" s="7">
        <v>19</v>
      </c>
      <c r="B3632" s="7" t="s">
        <v>475</v>
      </c>
      <c r="C3632" s="7" t="s">
        <v>611</v>
      </c>
      <c r="D3632" s="7" t="s">
        <v>7</v>
      </c>
      <c r="E3632" s="7" t="s">
        <v>612</v>
      </c>
      <c r="F3632" s="7" t="s">
        <v>84</v>
      </c>
      <c r="G3632" s="7">
        <v>130000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 t="s">
        <v>623</v>
      </c>
      <c r="AA3632" s="7">
        <v>2021</v>
      </c>
      <c r="AB3632" s="7">
        <v>0</v>
      </c>
    </row>
    <row r="3633" spans="1:28" x14ac:dyDescent="0.25">
      <c r="A3633" s="7">
        <v>20</v>
      </c>
      <c r="B3633" s="7" t="s">
        <v>473</v>
      </c>
      <c r="C3633" s="7" t="s">
        <v>520</v>
      </c>
      <c r="D3633" s="7" t="s">
        <v>8</v>
      </c>
      <c r="E3633" s="7" t="s">
        <v>29</v>
      </c>
      <c r="F3633" s="7" t="s">
        <v>84</v>
      </c>
      <c r="G3633" s="7">
        <v>130000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 t="s">
        <v>623</v>
      </c>
      <c r="AA3633" s="7">
        <v>2021</v>
      </c>
      <c r="AB3633" s="7">
        <v>0</v>
      </c>
    </row>
    <row r="3634" spans="1:28" x14ac:dyDescent="0.25">
      <c r="A3634" s="7">
        <v>21</v>
      </c>
      <c r="B3634" s="7" t="s">
        <v>411</v>
      </c>
      <c r="C3634" s="7" t="s">
        <v>521</v>
      </c>
      <c r="D3634" s="7" t="s">
        <v>13</v>
      </c>
      <c r="E3634" s="7" t="s">
        <v>90</v>
      </c>
      <c r="F3634" s="7" t="s">
        <v>84</v>
      </c>
      <c r="G3634" s="7">
        <v>95000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 t="s">
        <v>623</v>
      </c>
      <c r="AA3634" s="7">
        <v>2021</v>
      </c>
      <c r="AB3634" s="7">
        <v>0</v>
      </c>
    </row>
    <row r="3635" spans="1:28" x14ac:dyDescent="0.25">
      <c r="A3635" s="7">
        <v>22</v>
      </c>
      <c r="B3635" s="7" t="s">
        <v>414</v>
      </c>
      <c r="C3635" s="7" t="s">
        <v>523</v>
      </c>
      <c r="D3635" s="7" t="s">
        <v>21</v>
      </c>
      <c r="E3635" s="7" t="s">
        <v>48</v>
      </c>
      <c r="F3635" s="7" t="s">
        <v>84</v>
      </c>
      <c r="G3635" s="7">
        <v>95000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0</v>
      </c>
      <c r="Z3635" s="7" t="s">
        <v>623</v>
      </c>
      <c r="AA3635" s="7">
        <v>2021</v>
      </c>
      <c r="AB3635" s="7">
        <v>0</v>
      </c>
    </row>
    <row r="3636" spans="1:28" x14ac:dyDescent="0.25">
      <c r="A3636" s="7">
        <v>23</v>
      </c>
      <c r="B3636" s="7" t="s">
        <v>415</v>
      </c>
      <c r="C3636" s="7" t="s">
        <v>525</v>
      </c>
      <c r="D3636" s="7" t="s">
        <v>10</v>
      </c>
      <c r="E3636" s="7" t="s">
        <v>69</v>
      </c>
      <c r="F3636" s="7" t="s">
        <v>84</v>
      </c>
      <c r="G3636" s="7">
        <v>95000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 t="s">
        <v>623</v>
      </c>
      <c r="AA3636" s="7">
        <v>2021</v>
      </c>
      <c r="AB3636" s="7">
        <v>0</v>
      </c>
    </row>
    <row r="3637" spans="1:28" x14ac:dyDescent="0.25">
      <c r="A3637" s="7">
        <v>24</v>
      </c>
      <c r="B3637" s="7" t="s">
        <v>465</v>
      </c>
      <c r="C3637" s="7" t="s">
        <v>605</v>
      </c>
      <c r="D3637" s="7" t="s">
        <v>16</v>
      </c>
      <c r="E3637" s="7" t="s">
        <v>606</v>
      </c>
      <c r="F3637" s="7" t="s">
        <v>84</v>
      </c>
      <c r="G3637" s="7">
        <v>90000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0</v>
      </c>
      <c r="Z3637" s="7" t="s">
        <v>623</v>
      </c>
      <c r="AA3637" s="7">
        <v>2021</v>
      </c>
      <c r="AB3637" s="7">
        <v>0</v>
      </c>
    </row>
    <row r="3638" spans="1:28" x14ac:dyDescent="0.25">
      <c r="A3638" s="7">
        <v>25</v>
      </c>
      <c r="B3638" s="7" t="s">
        <v>464</v>
      </c>
      <c r="C3638" s="7" t="s">
        <v>607</v>
      </c>
      <c r="D3638" s="7" t="s">
        <v>16</v>
      </c>
      <c r="E3638" s="7" t="s">
        <v>606</v>
      </c>
      <c r="F3638" s="7" t="s">
        <v>84</v>
      </c>
      <c r="G3638" s="7">
        <v>90000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0</v>
      </c>
      <c r="Z3638" s="7" t="s">
        <v>623</v>
      </c>
      <c r="AA3638" s="7">
        <v>2021</v>
      </c>
      <c r="AB3638" s="7">
        <v>0</v>
      </c>
    </row>
    <row r="3639" spans="1:28" x14ac:dyDescent="0.25">
      <c r="A3639" s="7">
        <v>26</v>
      </c>
      <c r="B3639" s="7" t="s">
        <v>463</v>
      </c>
      <c r="C3639" s="7" t="s">
        <v>608</v>
      </c>
      <c r="D3639" s="7" t="s">
        <v>16</v>
      </c>
      <c r="E3639" s="7" t="s">
        <v>606</v>
      </c>
      <c r="F3639" s="7" t="s">
        <v>84</v>
      </c>
      <c r="G3639" s="7">
        <v>90000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 t="s">
        <v>623</v>
      </c>
      <c r="AA3639" s="7">
        <v>2021</v>
      </c>
      <c r="AB3639" s="7">
        <v>0</v>
      </c>
    </row>
    <row r="3640" spans="1:28" x14ac:dyDescent="0.25">
      <c r="A3640" s="7">
        <v>27</v>
      </c>
      <c r="B3640" s="7" t="s">
        <v>462</v>
      </c>
      <c r="C3640" s="7" t="s">
        <v>609</v>
      </c>
      <c r="D3640" s="7" t="s">
        <v>16</v>
      </c>
      <c r="E3640" s="7" t="s">
        <v>606</v>
      </c>
      <c r="F3640" s="7" t="s">
        <v>84</v>
      </c>
      <c r="G3640" s="7">
        <v>90000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0</v>
      </c>
      <c r="Z3640" s="7" t="s">
        <v>623</v>
      </c>
      <c r="AA3640" s="7">
        <v>2021</v>
      </c>
      <c r="AB3640" s="7">
        <v>0</v>
      </c>
    </row>
    <row r="3641" spans="1:28" x14ac:dyDescent="0.25">
      <c r="A3641" s="7">
        <v>28</v>
      </c>
      <c r="B3641" s="7" t="s">
        <v>412</v>
      </c>
      <c r="C3641" s="7" t="s">
        <v>527</v>
      </c>
      <c r="D3641" s="7" t="s">
        <v>17</v>
      </c>
      <c r="E3641" s="7" t="s">
        <v>613</v>
      </c>
      <c r="F3641" s="7" t="s">
        <v>84</v>
      </c>
      <c r="G3641" s="7">
        <v>85000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 t="s">
        <v>623</v>
      </c>
      <c r="AA3641" s="7">
        <v>2021</v>
      </c>
      <c r="AB3641" s="7">
        <v>0</v>
      </c>
    </row>
    <row r="3642" spans="1:28" x14ac:dyDescent="0.25">
      <c r="A3642" s="7">
        <v>29</v>
      </c>
      <c r="B3642" s="7" t="s">
        <v>449</v>
      </c>
      <c r="C3642" s="7" t="s">
        <v>530</v>
      </c>
      <c r="D3642" s="7" t="s">
        <v>7</v>
      </c>
      <c r="E3642" s="7" t="s">
        <v>30</v>
      </c>
      <c r="F3642" s="7" t="s">
        <v>84</v>
      </c>
      <c r="G3642" s="7">
        <v>80000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 t="s">
        <v>623</v>
      </c>
      <c r="AA3642" s="7">
        <v>2021</v>
      </c>
      <c r="AB3642" s="7">
        <v>0</v>
      </c>
    </row>
    <row r="3643" spans="1:28" x14ac:dyDescent="0.25">
      <c r="A3643" s="7">
        <v>30</v>
      </c>
      <c r="B3643" s="7" t="s">
        <v>390</v>
      </c>
      <c r="C3643" s="7" t="s">
        <v>531</v>
      </c>
      <c r="D3643" s="7" t="s">
        <v>5</v>
      </c>
      <c r="E3643" s="7" t="s">
        <v>25</v>
      </c>
      <c r="F3643" s="7" t="s">
        <v>84</v>
      </c>
      <c r="G3643" s="7">
        <v>80000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 t="s">
        <v>623</v>
      </c>
      <c r="AA3643" s="7">
        <v>2021</v>
      </c>
      <c r="AB3643" s="7">
        <v>0</v>
      </c>
    </row>
    <row r="3644" spans="1:28" x14ac:dyDescent="0.25">
      <c r="A3644" s="7">
        <v>31</v>
      </c>
      <c r="B3644" s="7" t="s">
        <v>407</v>
      </c>
      <c r="C3644" s="7" t="s">
        <v>532</v>
      </c>
      <c r="D3644" s="7" t="s">
        <v>12</v>
      </c>
      <c r="E3644" s="7" t="s">
        <v>35</v>
      </c>
      <c r="F3644" s="7" t="s">
        <v>84</v>
      </c>
      <c r="G3644" s="7">
        <v>75000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 t="s">
        <v>623</v>
      </c>
      <c r="AA3644" s="7">
        <v>2021</v>
      </c>
      <c r="AB3644" s="7">
        <v>0</v>
      </c>
    </row>
    <row r="3645" spans="1:28" x14ac:dyDescent="0.25">
      <c r="A3645" s="7">
        <v>32</v>
      </c>
      <c r="B3645" s="7" t="s">
        <v>406</v>
      </c>
      <c r="C3645" s="7" t="s">
        <v>533</v>
      </c>
      <c r="D3645" s="7" t="s">
        <v>6</v>
      </c>
      <c r="E3645" s="7" t="s">
        <v>335</v>
      </c>
      <c r="F3645" s="7" t="s">
        <v>84</v>
      </c>
      <c r="G3645" s="7">
        <v>70000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0</v>
      </c>
      <c r="Z3645" s="7" t="s">
        <v>623</v>
      </c>
      <c r="AA3645" s="7">
        <v>2021</v>
      </c>
      <c r="AB3645" s="7">
        <v>0</v>
      </c>
    </row>
    <row r="3646" spans="1:28" x14ac:dyDescent="0.25">
      <c r="A3646" s="7">
        <v>33</v>
      </c>
      <c r="B3646" s="7" t="s">
        <v>389</v>
      </c>
      <c r="C3646" s="7" t="s">
        <v>529</v>
      </c>
      <c r="D3646" s="7" t="s">
        <v>18</v>
      </c>
      <c r="E3646" s="7" t="s">
        <v>55</v>
      </c>
      <c r="F3646" s="7" t="s">
        <v>84</v>
      </c>
      <c r="G3646" s="7">
        <v>65000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 t="s">
        <v>623</v>
      </c>
      <c r="AA3646" s="7">
        <v>2021</v>
      </c>
      <c r="AB3646" s="7">
        <v>0</v>
      </c>
    </row>
    <row r="3647" spans="1:28" x14ac:dyDescent="0.25">
      <c r="A3647" s="7">
        <v>34</v>
      </c>
      <c r="B3647" s="7" t="s">
        <v>402</v>
      </c>
      <c r="C3647" s="7" t="s">
        <v>526</v>
      </c>
      <c r="D3647" s="7" t="s">
        <v>4</v>
      </c>
      <c r="E3647" s="7" t="s">
        <v>618</v>
      </c>
      <c r="F3647" s="7" t="s">
        <v>84</v>
      </c>
      <c r="G3647" s="7">
        <v>65000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 t="s">
        <v>623</v>
      </c>
      <c r="AA3647" s="7">
        <v>2021</v>
      </c>
      <c r="AB3647" s="7">
        <v>0</v>
      </c>
    </row>
    <row r="3648" spans="1:28" x14ac:dyDescent="0.25">
      <c r="A3648" s="7">
        <v>35</v>
      </c>
      <c r="B3648" s="7" t="s">
        <v>404</v>
      </c>
      <c r="C3648" s="7" t="s">
        <v>534</v>
      </c>
      <c r="D3648" s="7" t="s">
        <v>10</v>
      </c>
      <c r="E3648" s="7" t="s">
        <v>39</v>
      </c>
      <c r="F3648" s="7" t="s">
        <v>84</v>
      </c>
      <c r="G3648" s="7">
        <v>65000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 t="s">
        <v>623</v>
      </c>
      <c r="AA3648" s="7">
        <v>2021</v>
      </c>
      <c r="AB3648" s="7">
        <v>0</v>
      </c>
    </row>
    <row r="3649" spans="1:28" x14ac:dyDescent="0.25">
      <c r="A3649" s="7">
        <v>36</v>
      </c>
      <c r="B3649" s="7" t="s">
        <v>405</v>
      </c>
      <c r="C3649" s="7" t="s">
        <v>535</v>
      </c>
      <c r="D3649" s="7" t="s">
        <v>16</v>
      </c>
      <c r="E3649" s="7" t="s">
        <v>61</v>
      </c>
      <c r="F3649" s="7" t="s">
        <v>84</v>
      </c>
      <c r="G3649" s="7">
        <v>65000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 t="s">
        <v>623</v>
      </c>
      <c r="AA3649" s="7">
        <v>2021</v>
      </c>
      <c r="AB3649" s="7">
        <v>0</v>
      </c>
    </row>
    <row r="3650" spans="1:28" x14ac:dyDescent="0.25">
      <c r="A3650" s="7">
        <v>37</v>
      </c>
      <c r="B3650" s="7" t="s">
        <v>400</v>
      </c>
      <c r="C3650" s="7" t="s">
        <v>536</v>
      </c>
      <c r="D3650" s="7" t="s">
        <v>4</v>
      </c>
      <c r="E3650" s="7" t="s">
        <v>64</v>
      </c>
      <c r="F3650" s="7" t="s">
        <v>84</v>
      </c>
      <c r="G3650" s="7">
        <v>60000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 t="s">
        <v>623</v>
      </c>
      <c r="AA3650" s="7">
        <v>2021</v>
      </c>
      <c r="AB3650" s="7">
        <v>0</v>
      </c>
    </row>
    <row r="3651" spans="1:28" x14ac:dyDescent="0.25">
      <c r="A3651" s="7">
        <v>38</v>
      </c>
      <c r="B3651" s="7" t="s">
        <v>401</v>
      </c>
      <c r="C3651" s="7" t="s">
        <v>537</v>
      </c>
      <c r="D3651" s="7" t="s">
        <v>7</v>
      </c>
      <c r="E3651" s="7" t="s">
        <v>75</v>
      </c>
      <c r="F3651" s="7" t="s">
        <v>84</v>
      </c>
      <c r="G3651" s="7">
        <v>60000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0</v>
      </c>
      <c r="Z3651" s="7" t="s">
        <v>623</v>
      </c>
      <c r="AA3651" s="7">
        <v>2021</v>
      </c>
      <c r="AB3651" s="7">
        <v>0</v>
      </c>
    </row>
    <row r="3652" spans="1:28" x14ac:dyDescent="0.25">
      <c r="A3652" s="7">
        <v>39</v>
      </c>
      <c r="B3652" s="7" t="s">
        <v>429</v>
      </c>
      <c r="C3652" s="7" t="s">
        <v>538</v>
      </c>
      <c r="D3652" s="7" t="s">
        <v>14</v>
      </c>
      <c r="E3652" s="7" t="s">
        <v>66</v>
      </c>
      <c r="F3652" s="7" t="s">
        <v>84</v>
      </c>
      <c r="G3652" s="7">
        <v>55000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0</v>
      </c>
      <c r="Z3652" s="7" t="s">
        <v>623</v>
      </c>
      <c r="AA3652" s="7">
        <v>2021</v>
      </c>
      <c r="AB3652" s="7">
        <v>0</v>
      </c>
    </row>
    <row r="3653" spans="1:28" x14ac:dyDescent="0.25">
      <c r="A3653" s="7">
        <v>40</v>
      </c>
      <c r="B3653" s="7" t="s">
        <v>342</v>
      </c>
      <c r="C3653" s="7" t="s">
        <v>539</v>
      </c>
      <c r="D3653" s="7" t="s">
        <v>15</v>
      </c>
      <c r="E3653" s="7" t="s">
        <v>540</v>
      </c>
      <c r="F3653" s="7" t="s">
        <v>84</v>
      </c>
      <c r="G3653" s="7">
        <v>55000</v>
      </c>
      <c r="H3653" s="7">
        <v>0</v>
      </c>
      <c r="I3653" s="7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 t="s">
        <v>623</v>
      </c>
      <c r="AA3653" s="7">
        <v>2021</v>
      </c>
      <c r="AB3653" s="7">
        <v>0</v>
      </c>
    </row>
    <row r="3654" spans="1:28" x14ac:dyDescent="0.25">
      <c r="A3654" s="7">
        <v>41</v>
      </c>
      <c r="B3654" s="7" t="s">
        <v>399</v>
      </c>
      <c r="C3654" s="7" t="s">
        <v>514</v>
      </c>
      <c r="D3654" s="7" t="s">
        <v>16</v>
      </c>
      <c r="E3654" s="7" t="s">
        <v>79</v>
      </c>
      <c r="F3654" s="7" t="s">
        <v>84</v>
      </c>
      <c r="G3654" s="7">
        <v>54000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 t="s">
        <v>623</v>
      </c>
      <c r="AA3654" s="7">
        <v>2021</v>
      </c>
      <c r="AB3654" s="7">
        <v>0</v>
      </c>
    </row>
    <row r="3655" spans="1:28" x14ac:dyDescent="0.25">
      <c r="A3655" s="7">
        <v>42</v>
      </c>
      <c r="B3655" s="7" t="s">
        <v>396</v>
      </c>
      <c r="C3655" s="7" t="s">
        <v>541</v>
      </c>
      <c r="D3655" s="7" t="s">
        <v>21</v>
      </c>
      <c r="E3655" s="7" t="s">
        <v>70</v>
      </c>
      <c r="F3655" s="7" t="s">
        <v>84</v>
      </c>
      <c r="G3655" s="7">
        <v>60000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0</v>
      </c>
      <c r="Z3655" s="7" t="s">
        <v>623</v>
      </c>
      <c r="AA3655" s="7">
        <v>2021</v>
      </c>
      <c r="AB3655" s="7">
        <v>0</v>
      </c>
    </row>
    <row r="3656" spans="1:28" x14ac:dyDescent="0.25">
      <c r="A3656" s="7">
        <v>43</v>
      </c>
      <c r="B3656" s="7" t="s">
        <v>397</v>
      </c>
      <c r="C3656" s="7" t="s">
        <v>542</v>
      </c>
      <c r="D3656" s="7" t="s">
        <v>17</v>
      </c>
      <c r="E3656" s="7" t="s">
        <v>76</v>
      </c>
      <c r="F3656" s="7" t="s">
        <v>84</v>
      </c>
      <c r="G3656" s="7">
        <v>50000</v>
      </c>
      <c r="H3656" s="7">
        <v>0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0</v>
      </c>
      <c r="W3656" s="7">
        <v>0</v>
      </c>
      <c r="X3656" s="7">
        <v>0</v>
      </c>
      <c r="Y3656" s="7">
        <v>0</v>
      </c>
      <c r="Z3656" s="7" t="s">
        <v>623</v>
      </c>
      <c r="AA3656" s="7">
        <v>2021</v>
      </c>
      <c r="AB3656" s="7">
        <v>0</v>
      </c>
    </row>
    <row r="3657" spans="1:28" x14ac:dyDescent="0.25">
      <c r="A3657" s="7">
        <v>44</v>
      </c>
      <c r="B3657" s="7" t="s">
        <v>413</v>
      </c>
      <c r="C3657" s="7" t="s">
        <v>626</v>
      </c>
      <c r="D3657" s="7" t="s">
        <v>627</v>
      </c>
      <c r="E3657" s="7" t="s">
        <v>628</v>
      </c>
      <c r="F3657" s="7" t="s">
        <v>84</v>
      </c>
      <c r="G3657" s="7">
        <v>47500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0</v>
      </c>
      <c r="Z3657" s="7" t="s">
        <v>623</v>
      </c>
      <c r="AA3657" s="7">
        <v>2021</v>
      </c>
      <c r="AB3657" s="7">
        <v>0</v>
      </c>
    </row>
    <row r="3658" spans="1:28" x14ac:dyDescent="0.25">
      <c r="A3658" s="7">
        <v>45</v>
      </c>
      <c r="B3658" s="7" t="s">
        <v>379</v>
      </c>
      <c r="C3658" s="7" t="s">
        <v>544</v>
      </c>
      <c r="D3658" s="7" t="s">
        <v>10</v>
      </c>
      <c r="E3658" s="7" t="s">
        <v>43</v>
      </c>
      <c r="F3658" s="7" t="s">
        <v>84</v>
      </c>
      <c r="G3658" s="7">
        <v>45000</v>
      </c>
      <c r="H3658" s="7">
        <v>0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 s="7" t="s">
        <v>623</v>
      </c>
      <c r="AA3658" s="7">
        <v>2021</v>
      </c>
      <c r="AB3658" s="7">
        <v>0</v>
      </c>
    </row>
    <row r="3659" spans="1:28" x14ac:dyDescent="0.25">
      <c r="A3659" s="7">
        <v>46</v>
      </c>
      <c r="B3659" s="7" t="s">
        <v>391</v>
      </c>
      <c r="C3659" s="7" t="s">
        <v>545</v>
      </c>
      <c r="D3659" s="7" t="s">
        <v>4</v>
      </c>
      <c r="E3659" s="7" t="s">
        <v>24</v>
      </c>
      <c r="F3659" s="7" t="s">
        <v>84</v>
      </c>
      <c r="G3659" s="7">
        <v>45000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0</v>
      </c>
      <c r="X3659" s="7">
        <v>0</v>
      </c>
      <c r="Y3659" s="7">
        <v>0</v>
      </c>
      <c r="Z3659" s="7" t="s">
        <v>623</v>
      </c>
      <c r="AA3659" s="7">
        <v>2021</v>
      </c>
      <c r="AB3659" s="7">
        <v>0</v>
      </c>
    </row>
    <row r="3660" spans="1:28" x14ac:dyDescent="0.25">
      <c r="A3660" s="7">
        <v>47</v>
      </c>
      <c r="B3660" s="7" t="s">
        <v>436</v>
      </c>
      <c r="C3660" s="7" t="s">
        <v>546</v>
      </c>
      <c r="D3660" s="7" t="s">
        <v>10</v>
      </c>
      <c r="E3660" s="7" t="s">
        <v>40</v>
      </c>
      <c r="F3660" s="7" t="s">
        <v>85</v>
      </c>
      <c r="G3660" s="7">
        <v>45000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  <c r="X3660" s="7">
        <v>0</v>
      </c>
      <c r="Y3660" s="7">
        <v>0</v>
      </c>
      <c r="Z3660" s="7" t="s">
        <v>623</v>
      </c>
      <c r="AA3660" s="7">
        <v>2021</v>
      </c>
      <c r="AB3660" s="7">
        <v>0</v>
      </c>
    </row>
    <row r="3661" spans="1:28" x14ac:dyDescent="0.25">
      <c r="A3661" s="7">
        <v>48</v>
      </c>
      <c r="B3661" s="7" t="s">
        <v>392</v>
      </c>
      <c r="C3661" s="7" t="s">
        <v>547</v>
      </c>
      <c r="D3661" s="7" t="s">
        <v>10</v>
      </c>
      <c r="E3661" s="7" t="s">
        <v>50</v>
      </c>
      <c r="F3661" s="7" t="s">
        <v>84</v>
      </c>
      <c r="G3661" s="7">
        <v>45000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 t="s">
        <v>623</v>
      </c>
      <c r="AA3661" s="7">
        <v>2021</v>
      </c>
      <c r="AB3661" s="7">
        <v>0</v>
      </c>
    </row>
    <row r="3662" spans="1:28" x14ac:dyDescent="0.25">
      <c r="A3662" s="7">
        <v>49</v>
      </c>
      <c r="B3662" s="7" t="s">
        <v>387</v>
      </c>
      <c r="C3662" s="7" t="s">
        <v>549</v>
      </c>
      <c r="D3662" s="7" t="s">
        <v>16</v>
      </c>
      <c r="E3662" s="7" t="s">
        <v>45</v>
      </c>
      <c r="F3662" s="7" t="s">
        <v>84</v>
      </c>
      <c r="G3662" s="7">
        <v>44000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0</v>
      </c>
      <c r="Z3662" s="7" t="s">
        <v>623</v>
      </c>
      <c r="AA3662" s="7">
        <v>2021</v>
      </c>
      <c r="AB3662" s="7">
        <v>0</v>
      </c>
    </row>
    <row r="3663" spans="1:28" x14ac:dyDescent="0.25">
      <c r="A3663" s="7">
        <v>50</v>
      </c>
      <c r="B3663" s="7" t="s">
        <v>376</v>
      </c>
      <c r="C3663" s="7" t="s">
        <v>551</v>
      </c>
      <c r="D3663" s="7" t="s">
        <v>10</v>
      </c>
      <c r="E3663" s="7" t="s">
        <v>44</v>
      </c>
      <c r="F3663" s="7" t="s">
        <v>84</v>
      </c>
      <c r="G3663" s="7">
        <v>40000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0</v>
      </c>
      <c r="Z3663" s="7" t="s">
        <v>623</v>
      </c>
      <c r="AA3663" s="7">
        <v>2021</v>
      </c>
      <c r="AB3663" s="7">
        <v>0</v>
      </c>
    </row>
    <row r="3664" spans="1:28" x14ac:dyDescent="0.25">
      <c r="A3664" s="7">
        <v>51</v>
      </c>
      <c r="B3664" s="7" t="s">
        <v>385</v>
      </c>
      <c r="C3664" s="7" t="s">
        <v>629</v>
      </c>
      <c r="D3664" s="7" t="s">
        <v>9</v>
      </c>
      <c r="E3664" s="7" t="s">
        <v>630</v>
      </c>
      <c r="F3664" s="7" t="s">
        <v>84</v>
      </c>
      <c r="G3664" s="7">
        <v>40000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0</v>
      </c>
      <c r="Z3664" s="7" t="s">
        <v>623</v>
      </c>
      <c r="AA3664" s="7">
        <v>2021</v>
      </c>
      <c r="AB3664" s="7">
        <v>0</v>
      </c>
    </row>
    <row r="3665" spans="1:28" x14ac:dyDescent="0.25">
      <c r="A3665" s="7">
        <v>52</v>
      </c>
      <c r="B3665" s="7" t="s">
        <v>386</v>
      </c>
      <c r="C3665" s="7" t="s">
        <v>631</v>
      </c>
      <c r="D3665" s="7" t="s">
        <v>6</v>
      </c>
      <c r="E3665" s="7" t="s">
        <v>46</v>
      </c>
      <c r="F3665" s="7" t="s">
        <v>84</v>
      </c>
      <c r="G3665" s="7">
        <v>40000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0</v>
      </c>
      <c r="Z3665" s="7" t="s">
        <v>623</v>
      </c>
      <c r="AA3665" s="7">
        <v>2021</v>
      </c>
      <c r="AB3665" s="7">
        <v>0</v>
      </c>
    </row>
    <row r="3666" spans="1:28" x14ac:dyDescent="0.25">
      <c r="A3666" s="7">
        <v>53</v>
      </c>
      <c r="B3666" s="7" t="s">
        <v>382</v>
      </c>
      <c r="C3666" s="7" t="s">
        <v>552</v>
      </c>
      <c r="D3666" s="7" t="s">
        <v>506</v>
      </c>
      <c r="E3666" s="7" t="s">
        <v>65</v>
      </c>
      <c r="F3666" s="7" t="s">
        <v>85</v>
      </c>
      <c r="G3666" s="7">
        <v>40000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0</v>
      </c>
      <c r="Z3666" s="7" t="s">
        <v>623</v>
      </c>
      <c r="AA3666" s="7">
        <v>2021</v>
      </c>
      <c r="AB3666" s="7">
        <v>0</v>
      </c>
    </row>
    <row r="3667" spans="1:28" x14ac:dyDescent="0.25">
      <c r="A3667" s="7">
        <v>54</v>
      </c>
      <c r="B3667" s="7" t="s">
        <v>381</v>
      </c>
      <c r="C3667" s="7" t="s">
        <v>553</v>
      </c>
      <c r="D3667" s="7" t="s">
        <v>10</v>
      </c>
      <c r="E3667" s="7" t="s">
        <v>46</v>
      </c>
      <c r="F3667" s="7" t="s">
        <v>84</v>
      </c>
      <c r="G3667" s="7">
        <v>38000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7">
        <v>0</v>
      </c>
      <c r="Z3667" s="7" t="s">
        <v>623</v>
      </c>
      <c r="AA3667" s="7">
        <v>2021</v>
      </c>
      <c r="AB3667" s="7">
        <v>0</v>
      </c>
    </row>
    <row r="3668" spans="1:28" x14ac:dyDescent="0.25">
      <c r="A3668" s="7">
        <v>55</v>
      </c>
      <c r="B3668" s="7" t="s">
        <v>377</v>
      </c>
      <c r="C3668" s="7" t="s">
        <v>554</v>
      </c>
      <c r="D3668" s="7" t="s">
        <v>10</v>
      </c>
      <c r="E3668" s="7" t="s">
        <v>44</v>
      </c>
      <c r="F3668" s="7" t="s">
        <v>84</v>
      </c>
      <c r="G3668" s="7">
        <v>36000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0</v>
      </c>
      <c r="X3668" s="7">
        <v>0</v>
      </c>
      <c r="Y3668" s="7">
        <v>0</v>
      </c>
      <c r="Z3668" s="7" t="s">
        <v>623</v>
      </c>
      <c r="AA3668" s="7">
        <v>2021</v>
      </c>
      <c r="AB3668" s="7">
        <v>0</v>
      </c>
    </row>
    <row r="3669" spans="1:28" x14ac:dyDescent="0.25">
      <c r="A3669" s="7">
        <v>56</v>
      </c>
      <c r="B3669" s="7" t="s">
        <v>378</v>
      </c>
      <c r="C3669" s="7" t="s">
        <v>556</v>
      </c>
      <c r="D3669" s="7" t="s">
        <v>10</v>
      </c>
      <c r="E3669" s="7" t="s">
        <v>44</v>
      </c>
      <c r="F3669" s="7" t="s">
        <v>84</v>
      </c>
      <c r="G3669" s="7">
        <v>36000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0</v>
      </c>
      <c r="Z3669" s="7" t="s">
        <v>623</v>
      </c>
      <c r="AA3669" s="7">
        <v>2021</v>
      </c>
      <c r="AB3669" s="7">
        <v>0</v>
      </c>
    </row>
    <row r="3670" spans="1:28" x14ac:dyDescent="0.25">
      <c r="A3670" s="7">
        <v>57</v>
      </c>
      <c r="B3670" s="7" t="s">
        <v>380</v>
      </c>
      <c r="C3670" s="7" t="s">
        <v>543</v>
      </c>
      <c r="D3670" s="7" t="s">
        <v>21</v>
      </c>
      <c r="E3670" s="7" t="s">
        <v>68</v>
      </c>
      <c r="F3670" s="7" t="s">
        <v>84</v>
      </c>
      <c r="G3670" s="7">
        <v>36000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0</v>
      </c>
      <c r="Z3670" s="7" t="s">
        <v>623</v>
      </c>
      <c r="AA3670" s="7">
        <v>2021</v>
      </c>
      <c r="AB3670" s="7">
        <v>0</v>
      </c>
    </row>
    <row r="3671" spans="1:28" x14ac:dyDescent="0.25">
      <c r="A3671" s="7">
        <v>58</v>
      </c>
      <c r="B3671" s="7" t="s">
        <v>442</v>
      </c>
      <c r="C3671" s="7" t="s">
        <v>557</v>
      </c>
      <c r="D3671" s="7" t="s">
        <v>7</v>
      </c>
      <c r="E3671" s="7" t="s">
        <v>54</v>
      </c>
      <c r="F3671" s="7" t="s">
        <v>84</v>
      </c>
      <c r="G3671" s="7">
        <v>35000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0</v>
      </c>
      <c r="Z3671" s="7" t="s">
        <v>623</v>
      </c>
      <c r="AA3671" s="7">
        <v>2021</v>
      </c>
      <c r="AB3671" s="7">
        <v>0</v>
      </c>
    </row>
    <row r="3672" spans="1:28" x14ac:dyDescent="0.25">
      <c r="A3672" s="7">
        <v>59</v>
      </c>
      <c r="B3672" s="7" t="s">
        <v>342</v>
      </c>
      <c r="C3672" s="7" t="s">
        <v>559</v>
      </c>
      <c r="D3672" s="7" t="s">
        <v>17</v>
      </c>
      <c r="E3672" s="7" t="s">
        <v>32</v>
      </c>
      <c r="F3672" s="7" t="s">
        <v>84</v>
      </c>
      <c r="G3672" s="7">
        <v>32000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0</v>
      </c>
      <c r="Z3672" s="7" t="s">
        <v>623</v>
      </c>
      <c r="AA3672" s="7">
        <v>2021</v>
      </c>
      <c r="AB3672" s="7">
        <v>0</v>
      </c>
    </row>
    <row r="3673" spans="1:28" x14ac:dyDescent="0.25">
      <c r="A3673" s="7">
        <v>60</v>
      </c>
      <c r="B3673" s="7" t="s">
        <v>360</v>
      </c>
      <c r="C3673" s="7" t="s">
        <v>560</v>
      </c>
      <c r="D3673" s="7" t="s">
        <v>12</v>
      </c>
      <c r="E3673" s="7" t="s">
        <v>46</v>
      </c>
      <c r="F3673" s="7" t="s">
        <v>84</v>
      </c>
      <c r="G3673" s="7">
        <v>32000</v>
      </c>
      <c r="H3673" s="7">
        <v>0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 t="s">
        <v>623</v>
      </c>
      <c r="AA3673" s="7">
        <v>2021</v>
      </c>
      <c r="AB3673" s="7">
        <v>0</v>
      </c>
    </row>
    <row r="3674" spans="1:28" x14ac:dyDescent="0.25">
      <c r="A3674" s="7">
        <v>61</v>
      </c>
      <c r="B3674" s="7" t="s">
        <v>481</v>
      </c>
      <c r="C3674" s="7" t="s">
        <v>561</v>
      </c>
      <c r="D3674" s="7" t="s">
        <v>6</v>
      </c>
      <c r="E3674" s="7" t="s">
        <v>32</v>
      </c>
      <c r="F3674" s="7" t="s">
        <v>84</v>
      </c>
      <c r="G3674" s="7">
        <v>32000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 t="s">
        <v>623</v>
      </c>
      <c r="AA3674" s="7">
        <v>2021</v>
      </c>
      <c r="AB3674" s="7">
        <v>0</v>
      </c>
    </row>
    <row r="3675" spans="1:28" x14ac:dyDescent="0.25">
      <c r="A3675" s="7">
        <v>62</v>
      </c>
      <c r="B3675" s="7" t="s">
        <v>369</v>
      </c>
      <c r="C3675" s="7" t="s">
        <v>562</v>
      </c>
      <c r="D3675" s="7" t="s">
        <v>16</v>
      </c>
      <c r="E3675" s="7" t="s">
        <v>563</v>
      </c>
      <c r="F3675" s="7" t="s">
        <v>84</v>
      </c>
      <c r="G3675" s="7">
        <v>32000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0</v>
      </c>
      <c r="Z3675" s="7" t="s">
        <v>623</v>
      </c>
      <c r="AA3675" s="7">
        <v>2021</v>
      </c>
      <c r="AB3675" s="7">
        <v>0</v>
      </c>
    </row>
    <row r="3676" spans="1:28" x14ac:dyDescent="0.25">
      <c r="A3676" s="7">
        <v>63</v>
      </c>
      <c r="B3676" s="7" t="s">
        <v>448</v>
      </c>
      <c r="C3676" s="7" t="s">
        <v>564</v>
      </c>
      <c r="D3676" s="7" t="s">
        <v>6</v>
      </c>
      <c r="E3676" s="7" t="s">
        <v>26</v>
      </c>
      <c r="F3676" s="7" t="s">
        <v>84</v>
      </c>
      <c r="G3676" s="7">
        <v>32000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 t="s">
        <v>623</v>
      </c>
      <c r="AA3676" s="7">
        <v>2021</v>
      </c>
      <c r="AB3676" s="7">
        <v>0</v>
      </c>
    </row>
    <row r="3677" spans="1:28" x14ac:dyDescent="0.25">
      <c r="A3677" s="7">
        <v>64</v>
      </c>
      <c r="B3677" s="7" t="s">
        <v>371</v>
      </c>
      <c r="C3677" s="7" t="s">
        <v>550</v>
      </c>
      <c r="D3677" s="7" t="s">
        <v>506</v>
      </c>
      <c r="E3677" s="7" t="s">
        <v>58</v>
      </c>
      <c r="F3677" s="7" t="s">
        <v>84</v>
      </c>
      <c r="G3677" s="7">
        <v>32000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 t="s">
        <v>623</v>
      </c>
      <c r="AA3677" s="7">
        <v>2021</v>
      </c>
      <c r="AB3677" s="7">
        <v>0</v>
      </c>
    </row>
    <row r="3678" spans="1:28" x14ac:dyDescent="0.25">
      <c r="A3678" s="7">
        <v>65</v>
      </c>
      <c r="B3678" s="7" t="s">
        <v>447</v>
      </c>
      <c r="C3678" s="7" t="s">
        <v>565</v>
      </c>
      <c r="D3678" s="7" t="s">
        <v>6</v>
      </c>
      <c r="E3678" s="7" t="s">
        <v>36</v>
      </c>
      <c r="F3678" s="7" t="s">
        <v>84</v>
      </c>
      <c r="G3678" s="7">
        <v>32000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 t="s">
        <v>623</v>
      </c>
      <c r="AA3678" s="7">
        <v>2021</v>
      </c>
      <c r="AB3678" s="7">
        <v>0</v>
      </c>
    </row>
    <row r="3679" spans="1:28" x14ac:dyDescent="0.25">
      <c r="A3679" s="7">
        <v>66</v>
      </c>
      <c r="B3679" s="7" t="s">
        <v>373</v>
      </c>
      <c r="C3679" s="7" t="s">
        <v>566</v>
      </c>
      <c r="D3679" s="7" t="s">
        <v>14</v>
      </c>
      <c r="E3679" s="7" t="s">
        <v>72</v>
      </c>
      <c r="F3679" s="7" t="s">
        <v>84</v>
      </c>
      <c r="G3679" s="7">
        <v>32000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0</v>
      </c>
      <c r="Z3679" s="7" t="s">
        <v>623</v>
      </c>
      <c r="AA3679" s="7">
        <v>2021</v>
      </c>
      <c r="AB3679" s="7">
        <v>0</v>
      </c>
    </row>
    <row r="3680" spans="1:28" x14ac:dyDescent="0.25">
      <c r="A3680" s="7">
        <v>67</v>
      </c>
      <c r="B3680" s="7" t="s">
        <v>367</v>
      </c>
      <c r="C3680" s="7" t="s">
        <v>567</v>
      </c>
      <c r="D3680" s="7" t="s">
        <v>4</v>
      </c>
      <c r="E3680" s="7" t="s">
        <v>568</v>
      </c>
      <c r="F3680" s="7" t="s">
        <v>84</v>
      </c>
      <c r="G3680" s="7">
        <v>31500</v>
      </c>
      <c r="H3680" s="7">
        <v>0</v>
      </c>
      <c r="I3680" s="7">
        <v>0</v>
      </c>
      <c r="J3680" s="7">
        <v>0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 t="s">
        <v>623</v>
      </c>
      <c r="AA3680" s="7">
        <v>2021</v>
      </c>
      <c r="AB3680" s="7">
        <v>0</v>
      </c>
    </row>
    <row r="3681" spans="1:28" x14ac:dyDescent="0.25">
      <c r="A3681" s="7">
        <v>68</v>
      </c>
      <c r="B3681" s="7" t="s">
        <v>485</v>
      </c>
      <c r="C3681" s="7" t="s">
        <v>573</v>
      </c>
      <c r="D3681" s="7" t="s">
        <v>6</v>
      </c>
      <c r="E3681" s="7" t="s">
        <v>36</v>
      </c>
      <c r="F3681" s="7" t="s">
        <v>84</v>
      </c>
      <c r="G3681" s="7">
        <v>30000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 t="s">
        <v>623</v>
      </c>
      <c r="AA3681" s="7">
        <v>2021</v>
      </c>
      <c r="AB3681" s="7">
        <v>0</v>
      </c>
    </row>
    <row r="3682" spans="1:28" x14ac:dyDescent="0.25">
      <c r="A3682" s="7">
        <v>69</v>
      </c>
      <c r="B3682" s="7" t="s">
        <v>484</v>
      </c>
      <c r="C3682" s="7" t="s">
        <v>574</v>
      </c>
      <c r="D3682" s="7" t="s">
        <v>14</v>
      </c>
      <c r="E3682" s="7" t="s">
        <v>32</v>
      </c>
      <c r="F3682" s="7" t="s">
        <v>84</v>
      </c>
      <c r="G3682" s="7">
        <v>30000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 t="s">
        <v>623</v>
      </c>
      <c r="AA3682" s="7">
        <v>2021</v>
      </c>
      <c r="AB3682" s="7">
        <v>0</v>
      </c>
    </row>
    <row r="3683" spans="1:28" x14ac:dyDescent="0.25">
      <c r="A3683" s="7">
        <v>70</v>
      </c>
      <c r="B3683" s="7" t="s">
        <v>455</v>
      </c>
      <c r="C3683" s="7" t="s">
        <v>575</v>
      </c>
      <c r="D3683" s="7" t="s">
        <v>9</v>
      </c>
      <c r="E3683" s="7" t="s">
        <v>36</v>
      </c>
      <c r="F3683" s="7" t="s">
        <v>84</v>
      </c>
      <c r="G3683" s="7">
        <v>30000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 s="7" t="s">
        <v>623</v>
      </c>
      <c r="AA3683" s="7">
        <v>2021</v>
      </c>
      <c r="AB3683" s="7">
        <v>0</v>
      </c>
    </row>
    <row r="3684" spans="1:28" x14ac:dyDescent="0.25">
      <c r="A3684" s="7">
        <v>71</v>
      </c>
      <c r="B3684" s="7" t="s">
        <v>454</v>
      </c>
      <c r="C3684" s="7" t="s">
        <v>576</v>
      </c>
      <c r="D3684" s="7" t="s">
        <v>6</v>
      </c>
      <c r="E3684" s="7" t="s">
        <v>36</v>
      </c>
      <c r="F3684" s="7" t="s">
        <v>84</v>
      </c>
      <c r="G3684" s="7">
        <v>30000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0</v>
      </c>
      <c r="Z3684" s="7" t="s">
        <v>623</v>
      </c>
      <c r="AA3684" s="7">
        <v>2021</v>
      </c>
      <c r="AB3684" s="7">
        <v>0</v>
      </c>
    </row>
    <row r="3685" spans="1:28" x14ac:dyDescent="0.25">
      <c r="A3685" s="7">
        <v>72</v>
      </c>
      <c r="B3685" s="7" t="s">
        <v>453</v>
      </c>
      <c r="C3685" s="7" t="s">
        <v>577</v>
      </c>
      <c r="D3685" s="7" t="s">
        <v>14</v>
      </c>
      <c r="E3685" s="7" t="s">
        <v>59</v>
      </c>
      <c r="F3685" s="7" t="s">
        <v>84</v>
      </c>
      <c r="G3685" s="7">
        <v>30000</v>
      </c>
      <c r="H3685" s="7">
        <v>0</v>
      </c>
      <c r="I3685" s="7">
        <v>0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0</v>
      </c>
      <c r="Z3685" s="7" t="s">
        <v>623</v>
      </c>
      <c r="AA3685" s="7">
        <v>2021</v>
      </c>
      <c r="AB3685" s="7">
        <v>0</v>
      </c>
    </row>
    <row r="3686" spans="1:28" x14ac:dyDescent="0.25">
      <c r="A3686" s="7">
        <v>73</v>
      </c>
      <c r="B3686" s="7" t="s">
        <v>452</v>
      </c>
      <c r="C3686" s="7" t="s">
        <v>578</v>
      </c>
      <c r="D3686" s="7" t="s">
        <v>6</v>
      </c>
      <c r="E3686" s="7" t="s">
        <v>59</v>
      </c>
      <c r="F3686" s="7" t="s">
        <v>84</v>
      </c>
      <c r="G3686" s="7">
        <v>30000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 t="s">
        <v>623</v>
      </c>
      <c r="AA3686" s="7">
        <v>2021</v>
      </c>
      <c r="AB3686" s="7">
        <v>0</v>
      </c>
    </row>
    <row r="3687" spans="1:28" x14ac:dyDescent="0.25">
      <c r="A3687" s="7">
        <v>74</v>
      </c>
      <c r="B3687" s="7" t="s">
        <v>346</v>
      </c>
      <c r="C3687" s="7" t="s">
        <v>583</v>
      </c>
      <c r="D3687" s="7" t="s">
        <v>12</v>
      </c>
      <c r="E3687" s="7" t="s">
        <v>46</v>
      </c>
      <c r="F3687" s="7" t="s">
        <v>84</v>
      </c>
      <c r="G3687" s="7">
        <v>28875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 t="s">
        <v>623</v>
      </c>
      <c r="AA3687" s="7">
        <v>2021</v>
      </c>
      <c r="AB3687" s="7">
        <v>0</v>
      </c>
    </row>
    <row r="3688" spans="1:28" x14ac:dyDescent="0.25">
      <c r="A3688" s="7">
        <v>75</v>
      </c>
      <c r="B3688" s="7" t="s">
        <v>350</v>
      </c>
      <c r="C3688" s="7" t="s">
        <v>558</v>
      </c>
      <c r="D3688" s="7" t="s">
        <v>6</v>
      </c>
      <c r="E3688" s="7" t="s">
        <v>83</v>
      </c>
      <c r="F3688" s="7" t="s">
        <v>84</v>
      </c>
      <c r="G3688" s="7">
        <v>28875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 t="s">
        <v>623</v>
      </c>
      <c r="AA3688" s="7">
        <v>2021</v>
      </c>
      <c r="AB3688" s="7">
        <v>0</v>
      </c>
    </row>
    <row r="3689" spans="1:28" x14ac:dyDescent="0.25">
      <c r="A3689" s="7">
        <v>76</v>
      </c>
      <c r="B3689" s="7" t="s">
        <v>361</v>
      </c>
      <c r="C3689" s="7" t="s">
        <v>622</v>
      </c>
      <c r="D3689" s="7" t="s">
        <v>17</v>
      </c>
      <c r="E3689" s="7" t="s">
        <v>32</v>
      </c>
      <c r="F3689" s="7" t="s">
        <v>84</v>
      </c>
      <c r="G3689" s="7">
        <v>28875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 t="s">
        <v>623</v>
      </c>
      <c r="AA3689" s="7">
        <v>2021</v>
      </c>
      <c r="AB3689" s="7">
        <v>0</v>
      </c>
    </row>
    <row r="3690" spans="1:28" x14ac:dyDescent="0.25">
      <c r="A3690" s="7">
        <v>77</v>
      </c>
      <c r="B3690" s="7" t="s">
        <v>365</v>
      </c>
      <c r="C3690" s="7" t="s">
        <v>584</v>
      </c>
      <c r="D3690" s="7" t="s">
        <v>19</v>
      </c>
      <c r="E3690" s="7" t="s">
        <v>46</v>
      </c>
      <c r="F3690" s="7" t="s">
        <v>84</v>
      </c>
      <c r="G3690" s="7">
        <v>27300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 t="s">
        <v>623</v>
      </c>
      <c r="AA3690" s="7">
        <v>2021</v>
      </c>
      <c r="AB3690" s="7">
        <v>0</v>
      </c>
    </row>
    <row r="3691" spans="1:28" x14ac:dyDescent="0.25">
      <c r="A3691" s="7">
        <v>78</v>
      </c>
      <c r="B3691" s="7" t="s">
        <v>364</v>
      </c>
      <c r="C3691" s="7" t="s">
        <v>555</v>
      </c>
      <c r="D3691" s="7" t="s">
        <v>9</v>
      </c>
      <c r="E3691" s="7" t="s">
        <v>74</v>
      </c>
      <c r="F3691" s="7" t="s">
        <v>84</v>
      </c>
      <c r="G3691" s="7">
        <v>26250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0</v>
      </c>
      <c r="Z3691" s="7" t="s">
        <v>623</v>
      </c>
      <c r="AA3691" s="7">
        <v>2021</v>
      </c>
      <c r="AB3691" s="7">
        <v>0</v>
      </c>
    </row>
    <row r="3692" spans="1:28" x14ac:dyDescent="0.25">
      <c r="A3692" s="7">
        <v>79</v>
      </c>
      <c r="B3692" s="7" t="s">
        <v>446</v>
      </c>
      <c r="C3692" s="7" t="s">
        <v>586</v>
      </c>
      <c r="D3692" s="7" t="s">
        <v>632</v>
      </c>
      <c r="E3692" s="7" t="s">
        <v>36</v>
      </c>
      <c r="F3692" s="7" t="s">
        <v>84</v>
      </c>
      <c r="G3692" s="7">
        <v>25000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 t="s">
        <v>623</v>
      </c>
      <c r="AA3692" s="7">
        <v>2021</v>
      </c>
      <c r="AB3692" s="7">
        <v>0</v>
      </c>
    </row>
    <row r="3693" spans="1:28" x14ac:dyDescent="0.25">
      <c r="A3693" s="7">
        <v>80</v>
      </c>
      <c r="B3693" s="7" t="s">
        <v>363</v>
      </c>
      <c r="C3693" s="7" t="s">
        <v>569</v>
      </c>
      <c r="D3693" s="7" t="s">
        <v>632</v>
      </c>
      <c r="E3693" s="7" t="s">
        <v>619</v>
      </c>
      <c r="F3693" s="7" t="s">
        <v>84</v>
      </c>
      <c r="G3693" s="7">
        <v>24255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 t="s">
        <v>623</v>
      </c>
      <c r="AA3693" s="7">
        <v>2021</v>
      </c>
      <c r="AB3693" s="7">
        <v>0</v>
      </c>
    </row>
    <row r="3694" spans="1:28" x14ac:dyDescent="0.25">
      <c r="A3694" s="7">
        <v>81</v>
      </c>
      <c r="B3694" s="7" t="s">
        <v>362</v>
      </c>
      <c r="C3694" s="7" t="s">
        <v>570</v>
      </c>
      <c r="D3694" s="7" t="s">
        <v>9</v>
      </c>
      <c r="E3694" s="7" t="s">
        <v>620</v>
      </c>
      <c r="F3694" s="7" t="s">
        <v>84</v>
      </c>
      <c r="G3694" s="7">
        <v>24150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 t="s">
        <v>623</v>
      </c>
      <c r="AA3694" s="7">
        <v>2021</v>
      </c>
      <c r="AB3694" s="7">
        <v>0</v>
      </c>
    </row>
    <row r="3695" spans="1:28" x14ac:dyDescent="0.25">
      <c r="A3695" s="7">
        <v>82</v>
      </c>
      <c r="B3695" s="7" t="s">
        <v>432</v>
      </c>
      <c r="C3695" s="7" t="s">
        <v>590</v>
      </c>
      <c r="D3695" s="7" t="s">
        <v>10</v>
      </c>
      <c r="E3695" s="7" t="s">
        <v>33</v>
      </c>
      <c r="F3695" s="7" t="s">
        <v>84</v>
      </c>
      <c r="G3695" s="7">
        <v>23100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 t="s">
        <v>623</v>
      </c>
      <c r="AA3695" s="7">
        <v>2021</v>
      </c>
      <c r="AB3695" s="7">
        <v>0</v>
      </c>
    </row>
    <row r="3696" spans="1:28" x14ac:dyDescent="0.25">
      <c r="A3696" s="7">
        <v>83</v>
      </c>
      <c r="B3696" s="7" t="s">
        <v>353</v>
      </c>
      <c r="C3696" s="7" t="s">
        <v>580</v>
      </c>
      <c r="D3696" s="7" t="s">
        <v>19</v>
      </c>
      <c r="E3696" s="7" t="s">
        <v>60</v>
      </c>
      <c r="F3696" s="7" t="s">
        <v>84</v>
      </c>
      <c r="G3696" s="7">
        <v>23100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  <c r="X3696" s="7">
        <v>0</v>
      </c>
      <c r="Y3696" s="7">
        <v>0</v>
      </c>
      <c r="Z3696" s="7" t="s">
        <v>623</v>
      </c>
      <c r="AA3696" s="7">
        <v>2021</v>
      </c>
      <c r="AB3696" s="7">
        <v>0</v>
      </c>
    </row>
    <row r="3697" spans="1:28" x14ac:dyDescent="0.25">
      <c r="A3697" s="7">
        <v>84</v>
      </c>
      <c r="B3697" s="7" t="s">
        <v>354</v>
      </c>
      <c r="C3697" s="7" t="s">
        <v>581</v>
      </c>
      <c r="D3697" s="7" t="s">
        <v>9</v>
      </c>
      <c r="E3697" s="7" t="s">
        <v>54</v>
      </c>
      <c r="F3697" s="7" t="s">
        <v>84</v>
      </c>
      <c r="G3697" s="7">
        <v>23100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0</v>
      </c>
      <c r="Z3697" s="7" t="s">
        <v>623</v>
      </c>
      <c r="AA3697" s="7">
        <v>2021</v>
      </c>
      <c r="AB3697" s="7">
        <v>0</v>
      </c>
    </row>
    <row r="3698" spans="1:28" x14ac:dyDescent="0.25">
      <c r="A3698" s="7">
        <v>85</v>
      </c>
      <c r="B3698" s="7" t="s">
        <v>355</v>
      </c>
      <c r="C3698" s="7" t="s">
        <v>582</v>
      </c>
      <c r="D3698" s="7" t="s">
        <v>9</v>
      </c>
      <c r="E3698" s="7" t="s">
        <v>54</v>
      </c>
      <c r="F3698" s="7" t="s">
        <v>84</v>
      </c>
      <c r="G3698" s="7">
        <v>23100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 t="s">
        <v>623</v>
      </c>
      <c r="AA3698" s="7">
        <v>2021</v>
      </c>
      <c r="AB3698" s="7">
        <v>0</v>
      </c>
    </row>
    <row r="3699" spans="1:28" x14ac:dyDescent="0.25">
      <c r="A3699" s="7">
        <v>86</v>
      </c>
      <c r="B3699" s="7" t="s">
        <v>356</v>
      </c>
      <c r="C3699" s="7" t="s">
        <v>571</v>
      </c>
      <c r="D3699" s="7" t="s">
        <v>6</v>
      </c>
      <c r="E3699" s="7" t="s">
        <v>26</v>
      </c>
      <c r="F3699" s="7" t="s">
        <v>84</v>
      </c>
      <c r="G3699" s="7">
        <v>23100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 t="s">
        <v>623</v>
      </c>
      <c r="AA3699" s="7">
        <v>2021</v>
      </c>
      <c r="AB3699" s="7">
        <v>0</v>
      </c>
    </row>
    <row r="3700" spans="1:28" x14ac:dyDescent="0.25">
      <c r="A3700" s="7">
        <v>87</v>
      </c>
      <c r="B3700" s="7" t="s">
        <v>357</v>
      </c>
      <c r="C3700" s="7" t="s">
        <v>589</v>
      </c>
      <c r="D3700" s="7" t="s">
        <v>6</v>
      </c>
      <c r="E3700" s="7" t="s">
        <v>26</v>
      </c>
      <c r="F3700" s="7" t="s">
        <v>84</v>
      </c>
      <c r="G3700" s="7">
        <v>23100</v>
      </c>
      <c r="H3700" s="7">
        <v>0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0</v>
      </c>
      <c r="Y3700" s="7">
        <v>0</v>
      </c>
      <c r="Z3700" s="7" t="s">
        <v>623</v>
      </c>
      <c r="AA3700" s="7">
        <v>2021</v>
      </c>
      <c r="AB3700" s="7">
        <v>0</v>
      </c>
    </row>
    <row r="3701" spans="1:28" x14ac:dyDescent="0.25">
      <c r="A3701" s="7">
        <v>88</v>
      </c>
      <c r="B3701" s="7" t="s">
        <v>359</v>
      </c>
      <c r="C3701" s="7" t="s">
        <v>572</v>
      </c>
      <c r="D3701" s="7" t="s">
        <v>9</v>
      </c>
      <c r="E3701" s="7" t="s">
        <v>54</v>
      </c>
      <c r="F3701" s="7" t="s">
        <v>84</v>
      </c>
      <c r="G3701" s="7">
        <v>23100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 s="7" t="s">
        <v>623</v>
      </c>
      <c r="AA3701" s="7">
        <v>2021</v>
      </c>
      <c r="AB3701" s="7">
        <v>0</v>
      </c>
    </row>
    <row r="3702" spans="1:28" x14ac:dyDescent="0.25">
      <c r="A3702" s="7">
        <v>89</v>
      </c>
      <c r="B3702" s="7" t="s">
        <v>341</v>
      </c>
      <c r="C3702" s="7" t="s">
        <v>579</v>
      </c>
      <c r="D3702" s="7" t="s">
        <v>9</v>
      </c>
      <c r="E3702" s="7" t="s">
        <v>52</v>
      </c>
      <c r="F3702" s="7" t="s">
        <v>84</v>
      </c>
      <c r="G3702" s="7">
        <v>22000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 t="s">
        <v>623</v>
      </c>
      <c r="AA3702" s="7">
        <v>2021</v>
      </c>
      <c r="AB3702" s="7">
        <v>0</v>
      </c>
    </row>
    <row r="3703" spans="1:28" x14ac:dyDescent="0.25">
      <c r="A3703" s="7">
        <v>90</v>
      </c>
      <c r="B3703" s="7" t="s">
        <v>349</v>
      </c>
      <c r="C3703" s="7" t="s">
        <v>591</v>
      </c>
      <c r="D3703" s="7" t="s">
        <v>6</v>
      </c>
      <c r="E3703" s="7" t="s">
        <v>52</v>
      </c>
      <c r="F3703" s="7" t="s">
        <v>84</v>
      </c>
      <c r="G3703" s="7">
        <v>22000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0</v>
      </c>
      <c r="Z3703" s="7" t="s">
        <v>623</v>
      </c>
      <c r="AA3703" s="7">
        <v>2021</v>
      </c>
      <c r="AB3703" s="7">
        <v>0</v>
      </c>
    </row>
    <row r="3704" spans="1:28" x14ac:dyDescent="0.25">
      <c r="A3704" s="7">
        <v>91</v>
      </c>
      <c r="B3704" s="7" t="s">
        <v>351</v>
      </c>
      <c r="C3704" s="7" t="s">
        <v>592</v>
      </c>
      <c r="D3704" s="7" t="s">
        <v>6</v>
      </c>
      <c r="E3704" s="7" t="s">
        <v>52</v>
      </c>
      <c r="F3704" s="7" t="s">
        <v>84</v>
      </c>
      <c r="G3704" s="7">
        <v>22000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 t="s">
        <v>623</v>
      </c>
      <c r="AA3704" s="7">
        <v>2021</v>
      </c>
      <c r="AB3704" s="7">
        <v>0</v>
      </c>
    </row>
    <row r="3705" spans="1:28" x14ac:dyDescent="0.25">
      <c r="A3705" s="7">
        <v>92</v>
      </c>
      <c r="B3705" s="7" t="s">
        <v>352</v>
      </c>
      <c r="C3705" s="7" t="s">
        <v>593</v>
      </c>
      <c r="D3705" s="7" t="s">
        <v>6</v>
      </c>
      <c r="E3705" s="7" t="s">
        <v>26</v>
      </c>
      <c r="F3705" s="7" t="s">
        <v>84</v>
      </c>
      <c r="G3705" s="7">
        <v>22000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 t="s">
        <v>623</v>
      </c>
      <c r="AA3705" s="7">
        <v>2021</v>
      </c>
      <c r="AB3705" s="7">
        <v>0</v>
      </c>
    </row>
    <row r="3706" spans="1:28" x14ac:dyDescent="0.25">
      <c r="A3706" s="7">
        <v>93</v>
      </c>
      <c r="B3706" s="7" t="s">
        <v>440</v>
      </c>
      <c r="C3706" s="7" t="s">
        <v>587</v>
      </c>
      <c r="D3706" s="7" t="s">
        <v>10</v>
      </c>
      <c r="E3706" s="7" t="s">
        <v>54</v>
      </c>
      <c r="F3706" s="7" t="s">
        <v>84</v>
      </c>
      <c r="G3706" s="7">
        <v>22000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 t="s">
        <v>623</v>
      </c>
      <c r="AA3706" s="7">
        <v>2021</v>
      </c>
      <c r="AB3706" s="7">
        <v>0</v>
      </c>
    </row>
    <row r="3707" spans="1:28" x14ac:dyDescent="0.25">
      <c r="A3707" s="7">
        <v>94</v>
      </c>
      <c r="B3707" s="7" t="s">
        <v>439</v>
      </c>
      <c r="C3707" s="7" t="s">
        <v>596</v>
      </c>
      <c r="D3707" s="7" t="s">
        <v>9</v>
      </c>
      <c r="E3707" s="7" t="s">
        <v>26</v>
      </c>
      <c r="F3707" s="7" t="s">
        <v>84</v>
      </c>
      <c r="G3707" s="7">
        <v>20000</v>
      </c>
      <c r="H3707" s="7">
        <v>0</v>
      </c>
      <c r="I3707" s="7">
        <v>0</v>
      </c>
      <c r="J3707" s="7">
        <v>0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0</v>
      </c>
      <c r="Z3707" s="7" t="s">
        <v>623</v>
      </c>
      <c r="AA3707" s="7">
        <v>2021</v>
      </c>
      <c r="AB3707" s="7">
        <v>0</v>
      </c>
    </row>
    <row r="3708" spans="1:28" x14ac:dyDescent="0.25">
      <c r="A3708" s="7">
        <v>95</v>
      </c>
      <c r="B3708" s="7" t="s">
        <v>344</v>
      </c>
      <c r="C3708" s="7" t="s">
        <v>588</v>
      </c>
      <c r="D3708" s="7" t="s">
        <v>9</v>
      </c>
      <c r="E3708" s="7" t="s">
        <v>41</v>
      </c>
      <c r="F3708" s="7" t="s">
        <v>84</v>
      </c>
      <c r="G3708" s="7">
        <v>19800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 t="s">
        <v>623</v>
      </c>
      <c r="AA3708" s="7">
        <v>2021</v>
      </c>
      <c r="AB3708" s="7">
        <v>0</v>
      </c>
    </row>
    <row r="3709" spans="1:28" x14ac:dyDescent="0.25">
      <c r="A3709" s="7">
        <v>96</v>
      </c>
      <c r="B3709" s="7" t="s">
        <v>445</v>
      </c>
      <c r="C3709" s="7" t="s">
        <v>502</v>
      </c>
      <c r="D3709" s="7" t="s">
        <v>7</v>
      </c>
      <c r="E3709" s="7" t="s">
        <v>54</v>
      </c>
      <c r="F3709" s="7" t="s">
        <v>84</v>
      </c>
      <c r="G3709" s="7">
        <v>18000</v>
      </c>
      <c r="H3709" s="7">
        <v>0</v>
      </c>
      <c r="I3709" s="7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 t="s">
        <v>623</v>
      </c>
      <c r="AA3709" s="7">
        <v>2021</v>
      </c>
      <c r="AB3709" s="7">
        <v>0</v>
      </c>
    </row>
    <row r="3710" spans="1:28" x14ac:dyDescent="0.25">
      <c r="A3710" s="7">
        <v>97</v>
      </c>
      <c r="B3710" s="7" t="s">
        <v>343</v>
      </c>
      <c r="C3710" s="7" t="s">
        <v>633</v>
      </c>
      <c r="D3710" s="7" t="s">
        <v>6</v>
      </c>
      <c r="E3710" s="7" t="s">
        <v>37</v>
      </c>
      <c r="F3710" s="7" t="s">
        <v>84</v>
      </c>
      <c r="G3710" s="7">
        <v>16775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 t="s">
        <v>623</v>
      </c>
      <c r="AA3710" s="7">
        <v>2021</v>
      </c>
      <c r="AB3710" s="7">
        <v>0</v>
      </c>
    </row>
    <row r="3711" spans="1:28" x14ac:dyDescent="0.25">
      <c r="A3711" s="7">
        <v>98</v>
      </c>
      <c r="B3711" s="7" t="s">
        <v>338</v>
      </c>
      <c r="C3711" s="7" t="s">
        <v>594</v>
      </c>
      <c r="D3711" s="7" t="s">
        <v>6</v>
      </c>
      <c r="E3711" s="7" t="s">
        <v>28</v>
      </c>
      <c r="F3711" s="7" t="s">
        <v>84</v>
      </c>
      <c r="G3711" s="7">
        <v>16500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 t="s">
        <v>623</v>
      </c>
      <c r="AA3711" s="7">
        <v>2021</v>
      </c>
      <c r="AB3711" s="7">
        <v>0</v>
      </c>
    </row>
    <row r="3712" spans="1:28" x14ac:dyDescent="0.25">
      <c r="A3712" s="7">
        <v>99</v>
      </c>
      <c r="B3712" s="7" t="s">
        <v>339</v>
      </c>
      <c r="C3712" s="7" t="s">
        <v>595</v>
      </c>
      <c r="D3712" s="7" t="s">
        <v>9</v>
      </c>
      <c r="E3712" s="7" t="s">
        <v>57</v>
      </c>
      <c r="F3712" s="7" t="s">
        <v>84</v>
      </c>
      <c r="G3712" s="7">
        <v>16500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 t="s">
        <v>623</v>
      </c>
      <c r="AA3712" s="7">
        <v>2021</v>
      </c>
      <c r="AB3712" s="7">
        <v>0</v>
      </c>
    </row>
    <row r="3713" spans="1:28" x14ac:dyDescent="0.25">
      <c r="A3713" s="7">
        <v>100</v>
      </c>
      <c r="B3713" s="7" t="s">
        <v>431</v>
      </c>
      <c r="C3713" s="7" t="s">
        <v>600</v>
      </c>
      <c r="D3713" s="7" t="s">
        <v>9</v>
      </c>
      <c r="E3713" s="7" t="s">
        <v>37</v>
      </c>
      <c r="F3713" s="7" t="s">
        <v>84</v>
      </c>
      <c r="G3713" s="7">
        <v>13750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 t="s">
        <v>623</v>
      </c>
      <c r="AA3713" s="7">
        <v>2021</v>
      </c>
      <c r="AB3713" s="7">
        <v>0</v>
      </c>
    </row>
    <row r="3714" spans="1:28" x14ac:dyDescent="0.25">
      <c r="A3714" s="7">
        <v>101</v>
      </c>
      <c r="B3714" s="7" t="s">
        <v>451</v>
      </c>
      <c r="C3714" s="7" t="s">
        <v>601</v>
      </c>
      <c r="D3714" s="7" t="s">
        <v>9</v>
      </c>
      <c r="E3714" s="7" t="s">
        <v>37</v>
      </c>
      <c r="F3714" s="7" t="s">
        <v>84</v>
      </c>
      <c r="G3714" s="7">
        <v>13750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 t="s">
        <v>623</v>
      </c>
      <c r="AA3714" s="7">
        <v>2021</v>
      </c>
      <c r="AB3714" s="7">
        <v>0</v>
      </c>
    </row>
    <row r="3715" spans="1:28" x14ac:dyDescent="0.25">
      <c r="A3715" s="7">
        <v>102</v>
      </c>
      <c r="B3715" s="7" t="s">
        <v>336</v>
      </c>
      <c r="C3715" s="7" t="s">
        <v>603</v>
      </c>
      <c r="D3715" s="7" t="s">
        <v>6</v>
      </c>
      <c r="E3715" s="7" t="s">
        <v>37</v>
      </c>
      <c r="F3715" s="7" t="s">
        <v>84</v>
      </c>
      <c r="G3715" s="7">
        <v>10000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 t="s">
        <v>623</v>
      </c>
      <c r="AA3715" s="7">
        <v>2021</v>
      </c>
      <c r="AB3715" s="7">
        <v>0</v>
      </c>
    </row>
    <row r="3716" spans="1:28" x14ac:dyDescent="0.25">
      <c r="A3716" s="7">
        <v>103</v>
      </c>
      <c r="B3716" s="7" t="s">
        <v>441</v>
      </c>
      <c r="C3716" s="7" t="s">
        <v>604</v>
      </c>
      <c r="D3716" s="7" t="s">
        <v>6</v>
      </c>
      <c r="E3716" s="7" t="s">
        <v>37</v>
      </c>
      <c r="F3716" s="7" t="s">
        <v>84</v>
      </c>
      <c r="G3716" s="7">
        <v>10000</v>
      </c>
      <c r="H3716" s="7">
        <v>0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 t="s">
        <v>634</v>
      </c>
      <c r="AA3716" s="7">
        <v>2021</v>
      </c>
      <c r="AB3716" s="7">
        <v>0</v>
      </c>
    </row>
    <row r="3717" spans="1:28" x14ac:dyDescent="0.25">
      <c r="A3717" s="7">
        <v>1</v>
      </c>
      <c r="B3717" s="7" t="s">
        <v>444</v>
      </c>
      <c r="C3717" s="7" t="s">
        <v>501</v>
      </c>
      <c r="D3717" s="7" t="s">
        <v>7</v>
      </c>
      <c r="E3717" s="7" t="s">
        <v>27</v>
      </c>
      <c r="F3717" s="7" t="s">
        <v>84</v>
      </c>
      <c r="G3717" s="7">
        <v>400000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 t="s">
        <v>634</v>
      </c>
      <c r="AA3717" s="7">
        <v>2021</v>
      </c>
      <c r="AB3717" s="7">
        <v>0</v>
      </c>
    </row>
    <row r="3718" spans="1:28" x14ac:dyDescent="0.25">
      <c r="A3718" s="7">
        <v>2</v>
      </c>
      <c r="B3718" s="7" t="s">
        <v>426</v>
      </c>
      <c r="C3718" s="7" t="s">
        <v>502</v>
      </c>
      <c r="D3718" s="7" t="s">
        <v>10</v>
      </c>
      <c r="E3718" s="7" t="s">
        <v>53</v>
      </c>
      <c r="F3718" s="7" t="s">
        <v>84</v>
      </c>
      <c r="G3718" s="7">
        <v>300000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0</v>
      </c>
      <c r="Z3718" s="7" t="s">
        <v>634</v>
      </c>
      <c r="AA3718" s="7">
        <v>2021</v>
      </c>
      <c r="AB3718" s="7">
        <v>0</v>
      </c>
    </row>
    <row r="3719" spans="1:28" x14ac:dyDescent="0.25">
      <c r="A3719" s="7">
        <v>3</v>
      </c>
      <c r="B3719" s="7" t="s">
        <v>443</v>
      </c>
      <c r="C3719" s="7" t="s">
        <v>503</v>
      </c>
      <c r="D3719" s="7" t="s">
        <v>19</v>
      </c>
      <c r="E3719" s="7" t="s">
        <v>71</v>
      </c>
      <c r="F3719" s="7" t="s">
        <v>84</v>
      </c>
      <c r="G3719" s="7">
        <v>300000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 t="s">
        <v>634</v>
      </c>
      <c r="AA3719" s="7">
        <v>2021</v>
      </c>
      <c r="AB3719" s="7">
        <v>0</v>
      </c>
    </row>
    <row r="3720" spans="1:28" x14ac:dyDescent="0.25">
      <c r="A3720" s="7">
        <v>4</v>
      </c>
      <c r="B3720" s="7" t="s">
        <v>422</v>
      </c>
      <c r="C3720" s="7" t="s">
        <v>504</v>
      </c>
      <c r="D3720" s="7" t="s">
        <v>635</v>
      </c>
      <c r="E3720" s="7" t="s">
        <v>34</v>
      </c>
      <c r="F3720" s="7" t="s">
        <v>84</v>
      </c>
      <c r="G3720" s="7">
        <v>300000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 t="s">
        <v>634</v>
      </c>
      <c r="AA3720" s="7">
        <v>2021</v>
      </c>
      <c r="AB3720" s="7">
        <v>0</v>
      </c>
    </row>
    <row r="3721" spans="1:28" x14ac:dyDescent="0.25">
      <c r="A3721" s="7">
        <v>5</v>
      </c>
      <c r="B3721" s="7" t="s">
        <v>480</v>
      </c>
      <c r="C3721" s="7" t="s">
        <v>505</v>
      </c>
      <c r="D3721" s="7" t="s">
        <v>636</v>
      </c>
      <c r="E3721" s="7" t="s">
        <v>56</v>
      </c>
      <c r="F3721" s="7" t="s">
        <v>84</v>
      </c>
      <c r="G3721" s="7">
        <v>250000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 t="s">
        <v>634</v>
      </c>
      <c r="AA3721" s="7">
        <v>2021</v>
      </c>
      <c r="AB3721" s="7">
        <v>0</v>
      </c>
    </row>
    <row r="3722" spans="1:28" x14ac:dyDescent="0.25">
      <c r="A3722" s="7">
        <v>6</v>
      </c>
      <c r="B3722" s="7" t="s">
        <v>479</v>
      </c>
      <c r="C3722" s="7" t="s">
        <v>507</v>
      </c>
      <c r="D3722" s="7" t="s">
        <v>635</v>
      </c>
      <c r="E3722" s="7" t="s">
        <v>77</v>
      </c>
      <c r="F3722" s="7" t="s">
        <v>84</v>
      </c>
      <c r="G3722" s="7">
        <v>250000</v>
      </c>
      <c r="H3722" s="7">
        <v>0</v>
      </c>
      <c r="I3722" s="7">
        <v>0</v>
      </c>
      <c r="J3722" s="7">
        <v>0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 t="s">
        <v>634</v>
      </c>
      <c r="AA3722" s="7">
        <v>2021</v>
      </c>
      <c r="AB3722" s="7">
        <v>0</v>
      </c>
    </row>
    <row r="3723" spans="1:28" x14ac:dyDescent="0.25">
      <c r="A3723" s="7">
        <v>7</v>
      </c>
      <c r="B3723" s="7" t="s">
        <v>478</v>
      </c>
      <c r="C3723" s="7" t="s">
        <v>624</v>
      </c>
      <c r="D3723" s="7" t="s">
        <v>7</v>
      </c>
      <c r="E3723" s="7" t="s">
        <v>625</v>
      </c>
      <c r="F3723" s="7" t="s">
        <v>84</v>
      </c>
      <c r="G3723" s="7">
        <v>200000</v>
      </c>
      <c r="H3723" s="7">
        <v>0</v>
      </c>
      <c r="I3723" s="7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 t="s">
        <v>634</v>
      </c>
      <c r="AA3723" s="7">
        <v>2021</v>
      </c>
      <c r="AB3723" s="7">
        <v>0</v>
      </c>
    </row>
    <row r="3724" spans="1:28" x14ac:dyDescent="0.25">
      <c r="A3724" s="7">
        <v>8</v>
      </c>
      <c r="B3724" s="7" t="s">
        <v>483</v>
      </c>
      <c r="C3724" s="7" t="s">
        <v>508</v>
      </c>
      <c r="D3724" s="7" t="s">
        <v>23</v>
      </c>
      <c r="E3724" s="7" t="s">
        <v>82</v>
      </c>
      <c r="F3724" s="7" t="s">
        <v>84</v>
      </c>
      <c r="G3724" s="7">
        <v>150000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 t="s">
        <v>634</v>
      </c>
      <c r="AA3724" s="7">
        <v>2021</v>
      </c>
      <c r="AB3724" s="7">
        <v>0</v>
      </c>
    </row>
    <row r="3725" spans="1:28" x14ac:dyDescent="0.25">
      <c r="A3725" s="7">
        <v>9</v>
      </c>
      <c r="B3725" s="7" t="s">
        <v>477</v>
      </c>
      <c r="C3725" s="7" t="s">
        <v>510</v>
      </c>
      <c r="D3725" s="7" t="s">
        <v>7</v>
      </c>
      <c r="E3725" s="7" t="s">
        <v>49</v>
      </c>
      <c r="F3725" s="7" t="s">
        <v>84</v>
      </c>
      <c r="G3725" s="7">
        <v>150000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 t="s">
        <v>634</v>
      </c>
      <c r="AA3725" s="7">
        <v>2021</v>
      </c>
      <c r="AB3725" s="7">
        <v>0</v>
      </c>
    </row>
    <row r="3726" spans="1:28" x14ac:dyDescent="0.25">
      <c r="A3726" s="7">
        <v>10</v>
      </c>
      <c r="B3726" s="7" t="s">
        <v>476</v>
      </c>
      <c r="C3726" s="7" t="s">
        <v>511</v>
      </c>
      <c r="D3726" s="7" t="s">
        <v>7</v>
      </c>
      <c r="E3726" s="7" t="s">
        <v>30</v>
      </c>
      <c r="F3726" s="7" t="s">
        <v>84</v>
      </c>
      <c r="G3726" s="7">
        <v>150000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 t="s">
        <v>634</v>
      </c>
      <c r="AA3726" s="7">
        <v>2021</v>
      </c>
      <c r="AB3726" s="7">
        <v>0</v>
      </c>
    </row>
    <row r="3727" spans="1:28" x14ac:dyDescent="0.25">
      <c r="A3727" s="7">
        <v>11</v>
      </c>
      <c r="B3727" s="7" t="s">
        <v>417</v>
      </c>
      <c r="C3727" s="7" t="s">
        <v>512</v>
      </c>
      <c r="D3727" s="7" t="s">
        <v>636</v>
      </c>
      <c r="E3727" s="7" t="s">
        <v>81</v>
      </c>
      <c r="F3727" s="7" t="s">
        <v>84</v>
      </c>
      <c r="G3727" s="7">
        <v>150000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 t="s">
        <v>634</v>
      </c>
      <c r="AA3727" s="7">
        <v>2021</v>
      </c>
      <c r="AB3727" s="7">
        <v>0</v>
      </c>
    </row>
    <row r="3728" spans="1:28" x14ac:dyDescent="0.25">
      <c r="A3728" s="7">
        <v>12</v>
      </c>
      <c r="B3728" s="7" t="s">
        <v>420</v>
      </c>
      <c r="C3728" s="7" t="s">
        <v>513</v>
      </c>
      <c r="D3728" s="7" t="s">
        <v>14</v>
      </c>
      <c r="E3728" s="7" t="s">
        <v>333</v>
      </c>
      <c r="F3728" s="7" t="s">
        <v>84</v>
      </c>
      <c r="G3728" s="7">
        <v>150000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 t="s">
        <v>634</v>
      </c>
      <c r="AA3728" s="7">
        <v>2021</v>
      </c>
      <c r="AB3728" s="7">
        <v>0</v>
      </c>
    </row>
    <row r="3729" spans="1:28" x14ac:dyDescent="0.25">
      <c r="A3729" s="7">
        <v>13</v>
      </c>
      <c r="B3729" s="7" t="s">
        <v>421</v>
      </c>
      <c r="C3729" s="7" t="s">
        <v>515</v>
      </c>
      <c r="D3729" s="7" t="s">
        <v>4</v>
      </c>
      <c r="E3729" s="7" t="s">
        <v>516</v>
      </c>
      <c r="F3729" s="7" t="s">
        <v>84</v>
      </c>
      <c r="G3729" s="7">
        <v>150000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 t="s">
        <v>634</v>
      </c>
      <c r="AA3729" s="7">
        <v>2021</v>
      </c>
      <c r="AB3729" s="7">
        <v>0</v>
      </c>
    </row>
    <row r="3730" spans="1:28" x14ac:dyDescent="0.25">
      <c r="A3730" s="7">
        <v>14</v>
      </c>
      <c r="B3730" s="7" t="s">
        <v>423</v>
      </c>
      <c r="C3730" s="7" t="s">
        <v>614</v>
      </c>
      <c r="D3730" s="7" t="s">
        <v>615</v>
      </c>
      <c r="E3730" s="7" t="s">
        <v>616</v>
      </c>
      <c r="F3730" s="7" t="s">
        <v>84</v>
      </c>
      <c r="G3730" s="7">
        <v>150000</v>
      </c>
      <c r="H3730" s="7">
        <v>0</v>
      </c>
      <c r="I3730" s="7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 t="s">
        <v>634</v>
      </c>
      <c r="AA3730" s="7">
        <v>2021</v>
      </c>
      <c r="AB3730" s="7">
        <v>0</v>
      </c>
    </row>
    <row r="3731" spans="1:28" x14ac:dyDescent="0.25">
      <c r="A3731" s="7">
        <v>15</v>
      </c>
      <c r="B3731" s="7" t="s">
        <v>438</v>
      </c>
      <c r="C3731" s="7" t="s">
        <v>517</v>
      </c>
      <c r="D3731" s="7" t="s">
        <v>637</v>
      </c>
      <c r="E3731" s="7" t="s">
        <v>31</v>
      </c>
      <c r="F3731" s="7" t="s">
        <v>84</v>
      </c>
      <c r="G3731" s="7">
        <v>145000</v>
      </c>
      <c r="H3731" s="7">
        <v>0</v>
      </c>
      <c r="I3731" s="7">
        <v>0</v>
      </c>
      <c r="J3731" s="7">
        <v>0</v>
      </c>
      <c r="K3731" s="7">
        <v>0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0</v>
      </c>
      <c r="Z3731" s="7" t="s">
        <v>634</v>
      </c>
      <c r="AA3731" s="7">
        <v>2021</v>
      </c>
      <c r="AB3731" s="7">
        <v>0</v>
      </c>
    </row>
    <row r="3732" spans="1:28" x14ac:dyDescent="0.25">
      <c r="A3732" s="7">
        <v>16</v>
      </c>
      <c r="B3732" s="7" t="s">
        <v>400</v>
      </c>
      <c r="C3732" s="7" t="s">
        <v>536</v>
      </c>
      <c r="D3732" s="7" t="s">
        <v>8</v>
      </c>
      <c r="E3732" s="7" t="s">
        <v>638</v>
      </c>
      <c r="F3732" s="7" t="s">
        <v>84</v>
      </c>
      <c r="G3732" s="7">
        <v>145000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 t="s">
        <v>634</v>
      </c>
      <c r="AA3732" s="7">
        <v>2021</v>
      </c>
      <c r="AB3732" s="7">
        <v>0</v>
      </c>
    </row>
    <row r="3733" spans="1:28" x14ac:dyDescent="0.25">
      <c r="A3733" s="7">
        <v>17</v>
      </c>
      <c r="B3733" s="7" t="s">
        <v>396</v>
      </c>
      <c r="C3733" s="7" t="s">
        <v>541</v>
      </c>
      <c r="D3733" s="7" t="s">
        <v>21</v>
      </c>
      <c r="E3733" s="7" t="s">
        <v>639</v>
      </c>
      <c r="F3733" s="7" t="s">
        <v>84</v>
      </c>
      <c r="G3733" s="7">
        <v>145000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 t="s">
        <v>634</v>
      </c>
      <c r="AA3733" s="7">
        <v>2021</v>
      </c>
      <c r="AB3733" s="7">
        <v>0</v>
      </c>
    </row>
    <row r="3734" spans="1:28" x14ac:dyDescent="0.25">
      <c r="A3734" s="7">
        <v>18</v>
      </c>
      <c r="B3734" s="7" t="s">
        <v>419</v>
      </c>
      <c r="C3734" s="7" t="s">
        <v>518</v>
      </c>
      <c r="D3734" s="7" t="s">
        <v>16</v>
      </c>
      <c r="E3734" s="7" t="s">
        <v>47</v>
      </c>
      <c r="F3734" s="7" t="s">
        <v>84</v>
      </c>
      <c r="G3734" s="7">
        <v>130000</v>
      </c>
      <c r="H3734" s="7">
        <v>0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 t="s">
        <v>634</v>
      </c>
      <c r="AA3734" s="7">
        <v>2021</v>
      </c>
      <c r="AB3734" s="7">
        <v>0</v>
      </c>
    </row>
    <row r="3735" spans="1:28" x14ac:dyDescent="0.25">
      <c r="A3735" s="7">
        <v>19</v>
      </c>
      <c r="B3735" s="7" t="s">
        <v>482</v>
      </c>
      <c r="C3735" s="7" t="s">
        <v>519</v>
      </c>
      <c r="D3735" s="7" t="s">
        <v>8</v>
      </c>
      <c r="E3735" s="7" t="s">
        <v>63</v>
      </c>
      <c r="F3735" s="7" t="s">
        <v>84</v>
      </c>
      <c r="G3735" s="7">
        <v>130000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 t="s">
        <v>634</v>
      </c>
      <c r="AA3735" s="7">
        <v>2021</v>
      </c>
      <c r="AB3735" s="7">
        <v>0</v>
      </c>
    </row>
    <row r="3736" spans="1:28" x14ac:dyDescent="0.25">
      <c r="A3736" s="7">
        <v>20</v>
      </c>
      <c r="B3736" s="7" t="s">
        <v>475</v>
      </c>
      <c r="C3736" s="7" t="s">
        <v>611</v>
      </c>
      <c r="D3736" s="7" t="s">
        <v>13</v>
      </c>
      <c r="E3736" s="7" t="s">
        <v>612</v>
      </c>
      <c r="F3736" s="7" t="s">
        <v>84</v>
      </c>
      <c r="G3736" s="7">
        <v>130000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 t="s">
        <v>634</v>
      </c>
      <c r="AA3736" s="7">
        <v>2021</v>
      </c>
      <c r="AB3736" s="7">
        <v>0</v>
      </c>
    </row>
    <row r="3737" spans="1:28" x14ac:dyDescent="0.25">
      <c r="A3737" s="7">
        <v>21</v>
      </c>
      <c r="B3737" s="7" t="s">
        <v>474</v>
      </c>
      <c r="C3737" s="7" t="s">
        <v>502</v>
      </c>
      <c r="D3737" s="7" t="s">
        <v>14</v>
      </c>
      <c r="E3737" s="7" t="s">
        <v>640</v>
      </c>
      <c r="F3737" s="7" t="s">
        <v>84</v>
      </c>
      <c r="G3737" s="7">
        <v>130000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 t="s">
        <v>634</v>
      </c>
      <c r="AA3737" s="7">
        <v>2021</v>
      </c>
      <c r="AB3737" s="7">
        <v>0</v>
      </c>
    </row>
    <row r="3738" spans="1:28" x14ac:dyDescent="0.25">
      <c r="A3738" s="7">
        <v>22</v>
      </c>
      <c r="B3738" s="7" t="s">
        <v>473</v>
      </c>
      <c r="C3738" s="7" t="s">
        <v>520</v>
      </c>
      <c r="D3738" s="7" t="s">
        <v>8</v>
      </c>
      <c r="E3738" s="7" t="s">
        <v>29</v>
      </c>
      <c r="F3738" s="7" t="s">
        <v>84</v>
      </c>
      <c r="G3738" s="7">
        <v>130000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 t="s">
        <v>634</v>
      </c>
      <c r="AA3738" s="7">
        <v>2021</v>
      </c>
      <c r="AB3738" s="7">
        <v>0</v>
      </c>
    </row>
    <row r="3739" spans="1:28" x14ac:dyDescent="0.25">
      <c r="A3739" s="7">
        <v>23</v>
      </c>
      <c r="B3739" s="7" t="s">
        <v>411</v>
      </c>
      <c r="C3739" s="7" t="s">
        <v>521</v>
      </c>
      <c r="D3739" s="7" t="s">
        <v>13</v>
      </c>
      <c r="E3739" s="7" t="s">
        <v>90</v>
      </c>
      <c r="F3739" s="7" t="s">
        <v>84</v>
      </c>
      <c r="G3739" s="7">
        <v>95000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 t="s">
        <v>634</v>
      </c>
      <c r="AA3739" s="7">
        <v>2021</v>
      </c>
      <c r="AB3739" s="7">
        <v>0</v>
      </c>
    </row>
    <row r="3740" spans="1:28" x14ac:dyDescent="0.25">
      <c r="A3740" s="7">
        <v>24</v>
      </c>
      <c r="B3740" s="7" t="s">
        <v>413</v>
      </c>
      <c r="C3740" s="7" t="s">
        <v>626</v>
      </c>
      <c r="D3740" s="7" t="s">
        <v>627</v>
      </c>
      <c r="E3740" s="7" t="s">
        <v>628</v>
      </c>
      <c r="F3740" s="7" t="s">
        <v>84</v>
      </c>
      <c r="G3740" s="7">
        <v>95000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 t="s">
        <v>634</v>
      </c>
      <c r="AA3740" s="7">
        <v>2021</v>
      </c>
      <c r="AB3740" s="7">
        <v>0</v>
      </c>
    </row>
    <row r="3741" spans="1:28" x14ac:dyDescent="0.25">
      <c r="A3741" s="7">
        <v>25</v>
      </c>
      <c r="B3741" s="7" t="s">
        <v>414</v>
      </c>
      <c r="C3741" s="7" t="s">
        <v>523</v>
      </c>
      <c r="D3741" s="7" t="s">
        <v>21</v>
      </c>
      <c r="E3741" s="7" t="s">
        <v>48</v>
      </c>
      <c r="F3741" s="7" t="s">
        <v>84</v>
      </c>
      <c r="G3741" s="7">
        <v>95000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 t="s">
        <v>634</v>
      </c>
      <c r="AA3741" s="7">
        <v>2021</v>
      </c>
      <c r="AB3741" s="7">
        <v>0</v>
      </c>
    </row>
    <row r="3742" spans="1:28" x14ac:dyDescent="0.25">
      <c r="A3742" s="7">
        <v>26</v>
      </c>
      <c r="B3742" s="7" t="s">
        <v>415</v>
      </c>
      <c r="C3742" s="7" t="s">
        <v>525</v>
      </c>
      <c r="D3742" s="7" t="s">
        <v>10</v>
      </c>
      <c r="E3742" s="7" t="s">
        <v>69</v>
      </c>
      <c r="F3742" s="7" t="s">
        <v>84</v>
      </c>
      <c r="G3742" s="7">
        <v>95000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 t="s">
        <v>634</v>
      </c>
      <c r="AA3742" s="7">
        <v>2021</v>
      </c>
      <c r="AB3742" s="7">
        <v>0</v>
      </c>
    </row>
    <row r="3743" spans="1:28" x14ac:dyDescent="0.25">
      <c r="A3743" s="7">
        <v>27</v>
      </c>
      <c r="B3743" s="7" t="s">
        <v>465</v>
      </c>
      <c r="C3743" s="7" t="s">
        <v>605</v>
      </c>
      <c r="D3743" s="7" t="s">
        <v>16</v>
      </c>
      <c r="E3743" s="7" t="s">
        <v>606</v>
      </c>
      <c r="F3743" s="7" t="s">
        <v>84</v>
      </c>
      <c r="G3743" s="7">
        <v>90000</v>
      </c>
      <c r="H3743" s="7">
        <v>0</v>
      </c>
      <c r="I3743" s="7">
        <v>0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 t="s">
        <v>634</v>
      </c>
      <c r="AA3743" s="7">
        <v>2021</v>
      </c>
      <c r="AB3743" s="7">
        <v>0</v>
      </c>
    </row>
    <row r="3744" spans="1:28" x14ac:dyDescent="0.25">
      <c r="A3744" s="7">
        <v>28</v>
      </c>
      <c r="B3744" s="7" t="s">
        <v>464</v>
      </c>
      <c r="C3744" s="7" t="s">
        <v>607</v>
      </c>
      <c r="D3744" s="7" t="s">
        <v>16</v>
      </c>
      <c r="E3744" s="7" t="s">
        <v>606</v>
      </c>
      <c r="F3744" s="7" t="s">
        <v>84</v>
      </c>
      <c r="G3744" s="7">
        <v>90000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0</v>
      </c>
      <c r="Z3744" s="7" t="s">
        <v>634</v>
      </c>
      <c r="AA3744" s="7">
        <v>2021</v>
      </c>
      <c r="AB3744" s="7">
        <v>0</v>
      </c>
    </row>
    <row r="3745" spans="1:28" x14ac:dyDescent="0.25">
      <c r="A3745" s="7">
        <v>29</v>
      </c>
      <c r="B3745" s="7" t="s">
        <v>463</v>
      </c>
      <c r="C3745" s="7" t="s">
        <v>608</v>
      </c>
      <c r="D3745" s="7" t="s">
        <v>16</v>
      </c>
      <c r="E3745" s="7" t="s">
        <v>606</v>
      </c>
      <c r="F3745" s="7" t="s">
        <v>84</v>
      </c>
      <c r="G3745" s="7">
        <v>90000</v>
      </c>
      <c r="H3745" s="7">
        <v>0</v>
      </c>
      <c r="I3745" s="7">
        <v>0</v>
      </c>
      <c r="J3745" s="7">
        <v>0</v>
      </c>
      <c r="K3745" s="7">
        <v>0</v>
      </c>
      <c r="L3745" s="7">
        <v>0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0</v>
      </c>
      <c r="Z3745" s="7" t="s">
        <v>634</v>
      </c>
      <c r="AA3745" s="7">
        <v>2021</v>
      </c>
      <c r="AB3745" s="7">
        <v>0</v>
      </c>
    </row>
    <row r="3746" spans="1:28" x14ac:dyDescent="0.25">
      <c r="A3746" s="7">
        <v>30</v>
      </c>
      <c r="B3746" s="7" t="s">
        <v>462</v>
      </c>
      <c r="C3746" s="7" t="s">
        <v>609</v>
      </c>
      <c r="D3746" s="7" t="s">
        <v>16</v>
      </c>
      <c r="E3746" s="7" t="s">
        <v>606</v>
      </c>
      <c r="F3746" s="7" t="s">
        <v>84</v>
      </c>
      <c r="G3746" s="7">
        <v>90000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0</v>
      </c>
      <c r="Z3746" s="7" t="s">
        <v>634</v>
      </c>
      <c r="AA3746" s="7">
        <v>2021</v>
      </c>
      <c r="AB3746" s="7">
        <v>0</v>
      </c>
    </row>
    <row r="3747" spans="1:28" x14ac:dyDescent="0.25">
      <c r="A3747" s="7">
        <v>31</v>
      </c>
      <c r="B3747" s="7" t="s">
        <v>412</v>
      </c>
      <c r="C3747" s="7" t="s">
        <v>527</v>
      </c>
      <c r="D3747" s="7" t="s">
        <v>17</v>
      </c>
      <c r="E3747" s="7" t="s">
        <v>613</v>
      </c>
      <c r="F3747" s="7" t="s">
        <v>84</v>
      </c>
      <c r="G3747" s="7">
        <v>85000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7">
        <v>0</v>
      </c>
      <c r="Z3747" s="7" t="s">
        <v>634</v>
      </c>
      <c r="AA3747" s="7">
        <v>2021</v>
      </c>
      <c r="AB3747" s="7">
        <v>0</v>
      </c>
    </row>
    <row r="3748" spans="1:28" x14ac:dyDescent="0.25">
      <c r="A3748" s="7">
        <v>32</v>
      </c>
      <c r="B3748" s="7" t="s">
        <v>449</v>
      </c>
      <c r="C3748" s="7" t="s">
        <v>530</v>
      </c>
      <c r="D3748" s="7" t="s">
        <v>7</v>
      </c>
      <c r="E3748" s="7" t="s">
        <v>30</v>
      </c>
      <c r="F3748" s="7" t="s">
        <v>84</v>
      </c>
      <c r="G3748" s="7">
        <v>80000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0</v>
      </c>
      <c r="Z3748" s="7" t="s">
        <v>634</v>
      </c>
      <c r="AA3748" s="7">
        <v>2021</v>
      </c>
      <c r="AB3748" s="7">
        <v>0</v>
      </c>
    </row>
    <row r="3749" spans="1:28" x14ac:dyDescent="0.25">
      <c r="A3749" s="7">
        <v>33</v>
      </c>
      <c r="B3749" s="7" t="s">
        <v>390</v>
      </c>
      <c r="C3749" s="7" t="s">
        <v>531</v>
      </c>
      <c r="D3749" s="7" t="s">
        <v>5</v>
      </c>
      <c r="E3749" s="7" t="s">
        <v>25</v>
      </c>
      <c r="F3749" s="7" t="s">
        <v>84</v>
      </c>
      <c r="G3749" s="7">
        <v>80000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0</v>
      </c>
      <c r="Z3749" s="7" t="s">
        <v>634</v>
      </c>
      <c r="AA3749" s="7">
        <v>2021</v>
      </c>
      <c r="AB3749" s="7">
        <v>0</v>
      </c>
    </row>
    <row r="3750" spans="1:28" x14ac:dyDescent="0.25">
      <c r="A3750" s="7">
        <v>34</v>
      </c>
      <c r="B3750" s="7" t="s">
        <v>407</v>
      </c>
      <c r="C3750" s="7" t="s">
        <v>532</v>
      </c>
      <c r="D3750" s="7" t="s">
        <v>12</v>
      </c>
      <c r="E3750" s="7" t="s">
        <v>35</v>
      </c>
      <c r="F3750" s="7" t="s">
        <v>84</v>
      </c>
      <c r="G3750" s="7">
        <v>75000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 t="s">
        <v>634</v>
      </c>
      <c r="AA3750" s="7">
        <v>2021</v>
      </c>
      <c r="AB3750" s="7">
        <v>0</v>
      </c>
    </row>
    <row r="3751" spans="1:28" x14ac:dyDescent="0.25">
      <c r="A3751" s="7">
        <v>35</v>
      </c>
      <c r="B3751" s="7" t="s">
        <v>406</v>
      </c>
      <c r="C3751" s="7" t="s">
        <v>533</v>
      </c>
      <c r="D3751" s="7" t="s">
        <v>6</v>
      </c>
      <c r="E3751" s="7" t="s">
        <v>335</v>
      </c>
      <c r="F3751" s="7" t="s">
        <v>84</v>
      </c>
      <c r="G3751" s="7">
        <v>70000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 t="s">
        <v>634</v>
      </c>
      <c r="AA3751" s="7">
        <v>2021</v>
      </c>
      <c r="AB3751" s="7">
        <v>0</v>
      </c>
    </row>
    <row r="3752" spans="1:28" x14ac:dyDescent="0.25">
      <c r="A3752" s="7">
        <v>36</v>
      </c>
      <c r="B3752" s="7" t="s">
        <v>389</v>
      </c>
      <c r="C3752" s="7" t="s">
        <v>529</v>
      </c>
      <c r="D3752" s="7" t="s">
        <v>18</v>
      </c>
      <c r="E3752" s="7" t="s">
        <v>55</v>
      </c>
      <c r="F3752" s="7" t="s">
        <v>84</v>
      </c>
      <c r="G3752" s="7">
        <v>65000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0</v>
      </c>
      <c r="Y3752" s="7">
        <v>0</v>
      </c>
      <c r="Z3752" s="7" t="s">
        <v>634</v>
      </c>
      <c r="AA3752" s="7">
        <v>2021</v>
      </c>
      <c r="AB3752" s="7">
        <v>0</v>
      </c>
    </row>
    <row r="3753" spans="1:28" x14ac:dyDescent="0.25">
      <c r="A3753" s="7">
        <v>37</v>
      </c>
      <c r="B3753" s="7" t="s">
        <v>402</v>
      </c>
      <c r="C3753" s="7" t="s">
        <v>526</v>
      </c>
      <c r="D3753" s="7" t="s">
        <v>4</v>
      </c>
      <c r="E3753" s="7" t="s">
        <v>618</v>
      </c>
      <c r="F3753" s="7" t="s">
        <v>84</v>
      </c>
      <c r="G3753" s="7">
        <v>65000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7">
        <v>0</v>
      </c>
      <c r="Z3753" s="7" t="s">
        <v>634</v>
      </c>
      <c r="AA3753" s="7">
        <v>2021</v>
      </c>
      <c r="AB3753" s="7">
        <v>0</v>
      </c>
    </row>
    <row r="3754" spans="1:28" x14ac:dyDescent="0.25">
      <c r="A3754" s="7">
        <v>38</v>
      </c>
      <c r="B3754" s="7" t="s">
        <v>404</v>
      </c>
      <c r="C3754" s="7" t="s">
        <v>534</v>
      </c>
      <c r="D3754" s="7" t="s">
        <v>10</v>
      </c>
      <c r="E3754" s="7" t="s">
        <v>39</v>
      </c>
      <c r="F3754" s="7" t="s">
        <v>84</v>
      </c>
      <c r="G3754" s="7">
        <v>65000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 t="s">
        <v>634</v>
      </c>
      <c r="AA3754" s="7">
        <v>2021</v>
      </c>
      <c r="AB3754" s="7">
        <v>0</v>
      </c>
    </row>
    <row r="3755" spans="1:28" x14ac:dyDescent="0.25">
      <c r="A3755" s="7">
        <v>39</v>
      </c>
      <c r="B3755" s="7" t="s">
        <v>405</v>
      </c>
      <c r="C3755" s="7" t="s">
        <v>535</v>
      </c>
      <c r="D3755" s="7" t="s">
        <v>16</v>
      </c>
      <c r="E3755" s="7" t="s">
        <v>61</v>
      </c>
      <c r="F3755" s="7" t="s">
        <v>84</v>
      </c>
      <c r="G3755" s="7">
        <v>65000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 t="s">
        <v>634</v>
      </c>
      <c r="AA3755" s="7">
        <v>2021</v>
      </c>
      <c r="AB3755" s="7">
        <v>0</v>
      </c>
    </row>
    <row r="3756" spans="1:28" x14ac:dyDescent="0.25">
      <c r="A3756" s="7">
        <v>40</v>
      </c>
      <c r="B3756" s="7" t="s">
        <v>401</v>
      </c>
      <c r="C3756" s="7" t="s">
        <v>537</v>
      </c>
      <c r="D3756" s="7" t="s">
        <v>7</v>
      </c>
      <c r="E3756" s="7" t="s">
        <v>75</v>
      </c>
      <c r="F3756" s="7" t="s">
        <v>84</v>
      </c>
      <c r="G3756" s="7">
        <v>60000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Y3756" s="7">
        <v>0</v>
      </c>
      <c r="Z3756" s="7" t="s">
        <v>634</v>
      </c>
      <c r="AA3756" s="7">
        <v>2021</v>
      </c>
      <c r="AB3756" s="7">
        <v>0</v>
      </c>
    </row>
    <row r="3757" spans="1:28" x14ac:dyDescent="0.25">
      <c r="A3757" s="7">
        <v>41</v>
      </c>
      <c r="B3757" s="7" t="s">
        <v>429</v>
      </c>
      <c r="C3757" s="7" t="s">
        <v>538</v>
      </c>
      <c r="D3757" s="7" t="s">
        <v>14</v>
      </c>
      <c r="E3757" s="7" t="s">
        <v>66</v>
      </c>
      <c r="F3757" s="7" t="s">
        <v>84</v>
      </c>
      <c r="G3757" s="7">
        <v>55000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0</v>
      </c>
      <c r="Z3757" s="7" t="s">
        <v>634</v>
      </c>
      <c r="AA3757" s="7">
        <v>2021</v>
      </c>
      <c r="AB3757" s="7">
        <v>0</v>
      </c>
    </row>
    <row r="3758" spans="1:28" x14ac:dyDescent="0.25">
      <c r="A3758" s="7">
        <v>42</v>
      </c>
      <c r="B3758" s="7" t="s">
        <v>342</v>
      </c>
      <c r="C3758" s="7" t="s">
        <v>539</v>
      </c>
      <c r="D3758" s="7" t="s">
        <v>15</v>
      </c>
      <c r="E3758" s="7" t="s">
        <v>540</v>
      </c>
      <c r="F3758" s="7" t="s">
        <v>84</v>
      </c>
      <c r="G3758" s="7">
        <v>55000</v>
      </c>
      <c r="H3758" s="7">
        <v>0</v>
      </c>
      <c r="I3758" s="7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7">
        <v>0</v>
      </c>
      <c r="Z3758" s="7" t="s">
        <v>634</v>
      </c>
      <c r="AA3758" s="7">
        <v>2021</v>
      </c>
      <c r="AB3758" s="7">
        <v>0</v>
      </c>
    </row>
    <row r="3759" spans="1:28" x14ac:dyDescent="0.25">
      <c r="A3759" s="7">
        <v>43</v>
      </c>
      <c r="B3759" s="7" t="s">
        <v>399</v>
      </c>
      <c r="C3759" s="7" t="s">
        <v>514</v>
      </c>
      <c r="D3759" s="7" t="s">
        <v>16</v>
      </c>
      <c r="E3759" s="7" t="s">
        <v>79</v>
      </c>
      <c r="F3759" s="7" t="s">
        <v>84</v>
      </c>
      <c r="G3759" s="7">
        <v>54000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0</v>
      </c>
      <c r="Z3759" s="7" t="s">
        <v>634</v>
      </c>
      <c r="AA3759" s="7">
        <v>2021</v>
      </c>
      <c r="AB3759" s="7">
        <v>0</v>
      </c>
    </row>
    <row r="3760" spans="1:28" x14ac:dyDescent="0.25">
      <c r="A3760" s="7">
        <v>44</v>
      </c>
      <c r="B3760" s="7" t="s">
        <v>397</v>
      </c>
      <c r="C3760" s="7" t="s">
        <v>542</v>
      </c>
      <c r="D3760" s="7" t="s">
        <v>17</v>
      </c>
      <c r="E3760" s="7" t="s">
        <v>76</v>
      </c>
      <c r="F3760" s="7" t="s">
        <v>84</v>
      </c>
      <c r="G3760" s="7">
        <v>50000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 t="s">
        <v>634</v>
      </c>
      <c r="AA3760" s="7">
        <v>2021</v>
      </c>
      <c r="AB3760" s="7">
        <v>0</v>
      </c>
    </row>
    <row r="3761" spans="1:28" x14ac:dyDescent="0.25">
      <c r="A3761" s="7">
        <v>45</v>
      </c>
      <c r="B3761" s="7" t="s">
        <v>360</v>
      </c>
      <c r="C3761" s="7" t="s">
        <v>560</v>
      </c>
      <c r="D3761" s="7" t="s">
        <v>12</v>
      </c>
      <c r="E3761" s="7" t="s">
        <v>641</v>
      </c>
      <c r="F3761" s="7" t="s">
        <v>84</v>
      </c>
      <c r="G3761" s="7">
        <v>50000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 t="s">
        <v>634</v>
      </c>
      <c r="AA3761" s="7">
        <v>2021</v>
      </c>
      <c r="AB3761" s="7">
        <v>0</v>
      </c>
    </row>
    <row r="3762" spans="1:28" x14ac:dyDescent="0.25">
      <c r="A3762" s="7">
        <v>46</v>
      </c>
      <c r="B3762" s="7" t="s">
        <v>379</v>
      </c>
      <c r="C3762" s="7" t="s">
        <v>544</v>
      </c>
      <c r="D3762" s="7" t="s">
        <v>10</v>
      </c>
      <c r="E3762" s="7" t="s">
        <v>43</v>
      </c>
      <c r="F3762" s="7" t="s">
        <v>84</v>
      </c>
      <c r="G3762" s="7">
        <v>45000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 t="s">
        <v>634</v>
      </c>
      <c r="AA3762" s="7">
        <v>2021</v>
      </c>
      <c r="AB3762" s="7">
        <v>0</v>
      </c>
    </row>
    <row r="3763" spans="1:28" x14ac:dyDescent="0.25">
      <c r="A3763" s="7">
        <v>47</v>
      </c>
      <c r="B3763" s="7" t="s">
        <v>391</v>
      </c>
      <c r="C3763" s="7" t="s">
        <v>545</v>
      </c>
      <c r="D3763" s="7" t="s">
        <v>4</v>
      </c>
      <c r="E3763" s="7" t="s">
        <v>24</v>
      </c>
      <c r="F3763" s="7" t="s">
        <v>84</v>
      </c>
      <c r="G3763" s="7">
        <v>45000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 t="s">
        <v>634</v>
      </c>
      <c r="AA3763" s="7">
        <v>2021</v>
      </c>
      <c r="AB3763" s="7">
        <v>0</v>
      </c>
    </row>
    <row r="3764" spans="1:28" x14ac:dyDescent="0.25">
      <c r="A3764" s="7">
        <v>48</v>
      </c>
      <c r="B3764" s="7" t="s">
        <v>436</v>
      </c>
      <c r="C3764" s="7" t="s">
        <v>546</v>
      </c>
      <c r="D3764" s="7" t="s">
        <v>10</v>
      </c>
      <c r="E3764" s="7" t="s">
        <v>40</v>
      </c>
      <c r="F3764" s="7" t="s">
        <v>85</v>
      </c>
      <c r="G3764" s="7">
        <v>45000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 t="s">
        <v>634</v>
      </c>
      <c r="AA3764" s="7">
        <v>2021</v>
      </c>
      <c r="AB3764" s="7">
        <v>0</v>
      </c>
    </row>
    <row r="3765" spans="1:28" x14ac:dyDescent="0.25">
      <c r="A3765" s="7">
        <v>49</v>
      </c>
      <c r="B3765" s="7" t="s">
        <v>392</v>
      </c>
      <c r="C3765" s="7" t="s">
        <v>547</v>
      </c>
      <c r="D3765" s="7" t="s">
        <v>10</v>
      </c>
      <c r="E3765" s="7" t="s">
        <v>50</v>
      </c>
      <c r="F3765" s="7" t="s">
        <v>84</v>
      </c>
      <c r="G3765" s="7">
        <v>45000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 t="s">
        <v>634</v>
      </c>
      <c r="AA3765" s="7">
        <v>2021</v>
      </c>
      <c r="AB3765" s="7">
        <v>0</v>
      </c>
    </row>
    <row r="3766" spans="1:28" x14ac:dyDescent="0.25">
      <c r="A3766" s="7">
        <v>50</v>
      </c>
      <c r="B3766" s="7" t="s">
        <v>387</v>
      </c>
      <c r="C3766" s="7" t="s">
        <v>549</v>
      </c>
      <c r="D3766" s="7" t="s">
        <v>16</v>
      </c>
      <c r="E3766" s="7" t="s">
        <v>45</v>
      </c>
      <c r="F3766" s="7" t="s">
        <v>84</v>
      </c>
      <c r="G3766" s="7">
        <v>44000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0</v>
      </c>
      <c r="Z3766" s="7" t="s">
        <v>634</v>
      </c>
      <c r="AA3766" s="7">
        <v>2021</v>
      </c>
      <c r="AB3766" s="7">
        <v>0</v>
      </c>
    </row>
    <row r="3767" spans="1:28" x14ac:dyDescent="0.25">
      <c r="A3767" s="7">
        <v>51</v>
      </c>
      <c r="B3767" s="7" t="s">
        <v>376</v>
      </c>
      <c r="C3767" s="7" t="s">
        <v>551</v>
      </c>
      <c r="D3767" s="7" t="s">
        <v>10</v>
      </c>
      <c r="E3767" s="7" t="s">
        <v>44</v>
      </c>
      <c r="F3767" s="7" t="s">
        <v>84</v>
      </c>
      <c r="G3767" s="7">
        <v>40000</v>
      </c>
      <c r="H3767" s="7">
        <v>0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 t="s">
        <v>634</v>
      </c>
      <c r="AA3767" s="7">
        <v>2021</v>
      </c>
      <c r="AB3767" s="7">
        <v>0</v>
      </c>
    </row>
    <row r="3768" spans="1:28" x14ac:dyDescent="0.25">
      <c r="A3768" s="7">
        <v>52</v>
      </c>
      <c r="B3768" s="7" t="s">
        <v>385</v>
      </c>
      <c r="C3768" s="7" t="s">
        <v>629</v>
      </c>
      <c r="D3768" s="7" t="s">
        <v>637</v>
      </c>
      <c r="E3768" s="7" t="s">
        <v>630</v>
      </c>
      <c r="F3768" s="7" t="s">
        <v>84</v>
      </c>
      <c r="G3768" s="7">
        <v>40000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 t="s">
        <v>634</v>
      </c>
      <c r="AA3768" s="7">
        <v>2021</v>
      </c>
      <c r="AB3768" s="7">
        <v>0</v>
      </c>
    </row>
    <row r="3769" spans="1:28" x14ac:dyDescent="0.25">
      <c r="A3769" s="7">
        <v>53</v>
      </c>
      <c r="B3769" s="7" t="s">
        <v>386</v>
      </c>
      <c r="C3769" s="7" t="s">
        <v>631</v>
      </c>
      <c r="D3769" s="7" t="s">
        <v>6</v>
      </c>
      <c r="E3769" s="7" t="s">
        <v>46</v>
      </c>
      <c r="F3769" s="7" t="s">
        <v>84</v>
      </c>
      <c r="G3769" s="7">
        <v>40000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 t="s">
        <v>634</v>
      </c>
      <c r="AA3769" s="7">
        <v>2021</v>
      </c>
      <c r="AB3769" s="7">
        <v>0</v>
      </c>
    </row>
    <row r="3770" spans="1:28" x14ac:dyDescent="0.25">
      <c r="A3770" s="7">
        <v>54</v>
      </c>
      <c r="B3770" s="7" t="s">
        <v>382</v>
      </c>
      <c r="C3770" s="7" t="s">
        <v>552</v>
      </c>
      <c r="D3770" s="7" t="s">
        <v>636</v>
      </c>
      <c r="E3770" s="7" t="s">
        <v>65</v>
      </c>
      <c r="F3770" s="7" t="s">
        <v>85</v>
      </c>
      <c r="G3770" s="7">
        <v>40000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 t="s">
        <v>634</v>
      </c>
      <c r="AA3770" s="7">
        <v>2021</v>
      </c>
      <c r="AB3770" s="7">
        <v>0</v>
      </c>
    </row>
    <row r="3771" spans="1:28" x14ac:dyDescent="0.25">
      <c r="A3771" s="7">
        <v>55</v>
      </c>
      <c r="B3771" s="7" t="s">
        <v>381</v>
      </c>
      <c r="C3771" s="7" t="s">
        <v>553</v>
      </c>
      <c r="D3771" s="7" t="s">
        <v>10</v>
      </c>
      <c r="E3771" s="7" t="s">
        <v>46</v>
      </c>
      <c r="F3771" s="7" t="s">
        <v>84</v>
      </c>
      <c r="G3771" s="7">
        <v>38000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 t="s">
        <v>634</v>
      </c>
      <c r="AA3771" s="7">
        <v>2021</v>
      </c>
      <c r="AB3771" s="7">
        <v>0</v>
      </c>
    </row>
    <row r="3772" spans="1:28" x14ac:dyDescent="0.25">
      <c r="A3772" s="7">
        <v>56</v>
      </c>
      <c r="B3772" s="7" t="s">
        <v>377</v>
      </c>
      <c r="C3772" s="7" t="s">
        <v>554</v>
      </c>
      <c r="D3772" s="7" t="s">
        <v>10</v>
      </c>
      <c r="E3772" s="7" t="s">
        <v>44</v>
      </c>
      <c r="F3772" s="7" t="s">
        <v>84</v>
      </c>
      <c r="G3772" s="7">
        <v>36000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0</v>
      </c>
      <c r="Z3772" s="7" t="s">
        <v>634</v>
      </c>
      <c r="AA3772" s="7">
        <v>2021</v>
      </c>
      <c r="AB3772" s="7">
        <v>0</v>
      </c>
    </row>
    <row r="3773" spans="1:28" x14ac:dyDescent="0.25">
      <c r="A3773" s="7">
        <v>57</v>
      </c>
      <c r="B3773" s="7" t="s">
        <v>378</v>
      </c>
      <c r="C3773" s="7" t="s">
        <v>556</v>
      </c>
      <c r="D3773" s="7" t="s">
        <v>10</v>
      </c>
      <c r="E3773" s="7" t="s">
        <v>44</v>
      </c>
      <c r="F3773" s="7" t="s">
        <v>84</v>
      </c>
      <c r="G3773" s="7">
        <v>36000</v>
      </c>
      <c r="H3773" s="7">
        <v>0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 t="s">
        <v>634</v>
      </c>
      <c r="AA3773" s="7">
        <v>2021</v>
      </c>
      <c r="AB3773" s="7">
        <v>0</v>
      </c>
    </row>
    <row r="3774" spans="1:28" x14ac:dyDescent="0.25">
      <c r="A3774" s="7">
        <v>58</v>
      </c>
      <c r="B3774" s="7" t="s">
        <v>380</v>
      </c>
      <c r="C3774" s="7" t="s">
        <v>543</v>
      </c>
      <c r="D3774" s="7" t="s">
        <v>21</v>
      </c>
      <c r="E3774" s="7" t="s">
        <v>68</v>
      </c>
      <c r="F3774" s="7" t="s">
        <v>84</v>
      </c>
      <c r="G3774" s="7">
        <v>36000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 t="s">
        <v>634</v>
      </c>
      <c r="AA3774" s="7">
        <v>2021</v>
      </c>
      <c r="AB3774" s="7">
        <v>0</v>
      </c>
    </row>
    <row r="3775" spans="1:28" x14ac:dyDescent="0.25">
      <c r="A3775" s="7">
        <v>59</v>
      </c>
      <c r="B3775" s="7" t="s">
        <v>442</v>
      </c>
      <c r="C3775" s="7" t="s">
        <v>557</v>
      </c>
      <c r="D3775" s="7" t="s">
        <v>7</v>
      </c>
      <c r="E3775" s="7" t="s">
        <v>54</v>
      </c>
      <c r="F3775" s="7" t="s">
        <v>84</v>
      </c>
      <c r="G3775" s="7">
        <v>35000</v>
      </c>
      <c r="H3775" s="7">
        <v>0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0</v>
      </c>
      <c r="Z3775" s="7" t="s">
        <v>634</v>
      </c>
      <c r="AA3775" s="7">
        <v>2021</v>
      </c>
      <c r="AB3775" s="7">
        <v>0</v>
      </c>
    </row>
    <row r="3776" spans="1:28" x14ac:dyDescent="0.25">
      <c r="A3776" s="7">
        <v>60</v>
      </c>
      <c r="B3776" s="7" t="s">
        <v>342</v>
      </c>
      <c r="C3776" s="7" t="s">
        <v>559</v>
      </c>
      <c r="D3776" s="7" t="s">
        <v>17</v>
      </c>
      <c r="E3776" s="7" t="s">
        <v>32</v>
      </c>
      <c r="F3776" s="7" t="s">
        <v>84</v>
      </c>
      <c r="G3776" s="7">
        <v>32000</v>
      </c>
      <c r="H3776" s="7">
        <v>0</v>
      </c>
      <c r="I3776" s="7">
        <v>0</v>
      </c>
      <c r="J3776" s="7">
        <v>0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0</v>
      </c>
      <c r="Z3776" s="7" t="s">
        <v>634</v>
      </c>
      <c r="AA3776" s="7">
        <v>2021</v>
      </c>
      <c r="AB3776" s="7">
        <v>0</v>
      </c>
    </row>
    <row r="3777" spans="1:28" x14ac:dyDescent="0.25">
      <c r="A3777" s="7">
        <v>61</v>
      </c>
      <c r="B3777" s="7" t="s">
        <v>481</v>
      </c>
      <c r="C3777" s="7" t="s">
        <v>561</v>
      </c>
      <c r="D3777" s="7" t="s">
        <v>6</v>
      </c>
      <c r="E3777" s="7" t="s">
        <v>32</v>
      </c>
      <c r="F3777" s="7" t="s">
        <v>84</v>
      </c>
      <c r="G3777" s="7">
        <v>32000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 t="s">
        <v>634</v>
      </c>
      <c r="AA3777" s="7">
        <v>2021</v>
      </c>
      <c r="AB3777" s="7">
        <v>0</v>
      </c>
    </row>
    <row r="3778" spans="1:28" x14ac:dyDescent="0.25">
      <c r="A3778" s="7">
        <v>62</v>
      </c>
      <c r="B3778" s="7" t="s">
        <v>369</v>
      </c>
      <c r="C3778" s="7" t="s">
        <v>562</v>
      </c>
      <c r="D3778" s="7" t="s">
        <v>16</v>
      </c>
      <c r="E3778" s="7" t="s">
        <v>563</v>
      </c>
      <c r="F3778" s="7" t="s">
        <v>84</v>
      </c>
      <c r="G3778" s="7">
        <v>32000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 t="s">
        <v>634</v>
      </c>
      <c r="AA3778" s="7">
        <v>2021</v>
      </c>
      <c r="AB3778" s="7">
        <v>0</v>
      </c>
    </row>
    <row r="3779" spans="1:28" x14ac:dyDescent="0.25">
      <c r="A3779" s="7">
        <v>63</v>
      </c>
      <c r="B3779" s="7" t="s">
        <v>448</v>
      </c>
      <c r="C3779" s="7" t="s">
        <v>564</v>
      </c>
      <c r="D3779" s="7" t="s">
        <v>6</v>
      </c>
      <c r="E3779" s="7" t="s">
        <v>26</v>
      </c>
      <c r="F3779" s="7" t="s">
        <v>84</v>
      </c>
      <c r="G3779" s="7">
        <v>32000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 t="s">
        <v>634</v>
      </c>
      <c r="AA3779" s="7">
        <v>2021</v>
      </c>
      <c r="AB3779" s="7">
        <v>0</v>
      </c>
    </row>
    <row r="3780" spans="1:28" x14ac:dyDescent="0.25">
      <c r="A3780" s="7">
        <v>64</v>
      </c>
      <c r="B3780" s="7" t="s">
        <v>371</v>
      </c>
      <c r="C3780" s="7" t="s">
        <v>550</v>
      </c>
      <c r="D3780" s="7" t="s">
        <v>636</v>
      </c>
      <c r="E3780" s="7" t="s">
        <v>58</v>
      </c>
      <c r="F3780" s="7" t="s">
        <v>84</v>
      </c>
      <c r="G3780" s="7">
        <v>32000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 t="s">
        <v>634</v>
      </c>
      <c r="AA3780" s="7">
        <v>2021</v>
      </c>
      <c r="AB3780" s="7">
        <v>0</v>
      </c>
    </row>
    <row r="3781" spans="1:28" x14ac:dyDescent="0.25">
      <c r="A3781" s="7">
        <v>65</v>
      </c>
      <c r="B3781" s="7" t="s">
        <v>447</v>
      </c>
      <c r="C3781" s="7" t="s">
        <v>565</v>
      </c>
      <c r="D3781" s="7" t="s">
        <v>6</v>
      </c>
      <c r="E3781" s="7" t="s">
        <v>36</v>
      </c>
      <c r="F3781" s="7" t="s">
        <v>84</v>
      </c>
      <c r="G3781" s="7">
        <v>32000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0</v>
      </c>
      <c r="Z3781" s="7" t="s">
        <v>634</v>
      </c>
      <c r="AA3781" s="7">
        <v>2021</v>
      </c>
      <c r="AB3781" s="7">
        <v>0</v>
      </c>
    </row>
    <row r="3782" spans="1:28" x14ac:dyDescent="0.25">
      <c r="A3782" s="7">
        <v>66</v>
      </c>
      <c r="B3782" s="7" t="s">
        <v>373</v>
      </c>
      <c r="C3782" s="7" t="s">
        <v>566</v>
      </c>
      <c r="D3782" s="7" t="s">
        <v>14</v>
      </c>
      <c r="E3782" s="7" t="s">
        <v>72</v>
      </c>
      <c r="F3782" s="7" t="s">
        <v>84</v>
      </c>
      <c r="G3782" s="7">
        <v>32000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7">
        <v>0</v>
      </c>
      <c r="Z3782" s="7" t="s">
        <v>634</v>
      </c>
      <c r="AA3782" s="7">
        <v>2021</v>
      </c>
      <c r="AB3782" s="7">
        <v>0</v>
      </c>
    </row>
    <row r="3783" spans="1:28" x14ac:dyDescent="0.25">
      <c r="A3783" s="7">
        <v>67</v>
      </c>
      <c r="B3783" s="7" t="s">
        <v>367</v>
      </c>
      <c r="C3783" s="7" t="s">
        <v>567</v>
      </c>
      <c r="D3783" s="7" t="s">
        <v>4</v>
      </c>
      <c r="E3783" s="7" t="s">
        <v>568</v>
      </c>
      <c r="F3783" s="7" t="s">
        <v>84</v>
      </c>
      <c r="G3783" s="7">
        <v>31500</v>
      </c>
      <c r="H3783" s="7">
        <v>0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 s="7" t="s">
        <v>634</v>
      </c>
      <c r="AA3783" s="7">
        <v>2021</v>
      </c>
      <c r="AB3783" s="7">
        <v>0</v>
      </c>
    </row>
    <row r="3784" spans="1:28" x14ac:dyDescent="0.25">
      <c r="A3784" s="7">
        <v>68</v>
      </c>
      <c r="B3784" s="7" t="s">
        <v>455</v>
      </c>
      <c r="C3784" s="7" t="s">
        <v>575</v>
      </c>
      <c r="D3784" s="7" t="s">
        <v>637</v>
      </c>
      <c r="E3784" s="7" t="s">
        <v>36</v>
      </c>
      <c r="F3784" s="7" t="s">
        <v>84</v>
      </c>
      <c r="G3784" s="7">
        <v>30000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0</v>
      </c>
      <c r="Z3784" s="7" t="s">
        <v>634</v>
      </c>
      <c r="AA3784" s="7">
        <v>2021</v>
      </c>
      <c r="AB3784" s="7">
        <v>0</v>
      </c>
    </row>
    <row r="3785" spans="1:28" x14ac:dyDescent="0.25">
      <c r="A3785" s="7">
        <v>69</v>
      </c>
      <c r="B3785" s="7" t="s">
        <v>454</v>
      </c>
      <c r="C3785" s="7" t="s">
        <v>576</v>
      </c>
      <c r="D3785" s="7" t="s">
        <v>642</v>
      </c>
      <c r="E3785" s="7" t="s">
        <v>36</v>
      </c>
      <c r="F3785" s="7" t="s">
        <v>84</v>
      </c>
      <c r="G3785" s="7">
        <v>30000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 t="s">
        <v>634</v>
      </c>
      <c r="AA3785" s="7">
        <v>2021</v>
      </c>
      <c r="AB3785" s="7">
        <v>0</v>
      </c>
    </row>
    <row r="3786" spans="1:28" x14ac:dyDescent="0.25">
      <c r="A3786" s="7">
        <v>70</v>
      </c>
      <c r="B3786" s="7" t="s">
        <v>453</v>
      </c>
      <c r="C3786" s="7" t="s">
        <v>577</v>
      </c>
      <c r="D3786" s="7" t="s">
        <v>14</v>
      </c>
      <c r="E3786" s="7" t="s">
        <v>59</v>
      </c>
      <c r="F3786" s="7" t="s">
        <v>84</v>
      </c>
      <c r="G3786" s="7">
        <v>30000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 t="s">
        <v>634</v>
      </c>
      <c r="AA3786" s="7">
        <v>2021</v>
      </c>
      <c r="AB3786" s="7">
        <v>0</v>
      </c>
    </row>
    <row r="3787" spans="1:28" x14ac:dyDescent="0.25">
      <c r="A3787" s="7">
        <v>71</v>
      </c>
      <c r="B3787" s="7" t="s">
        <v>452</v>
      </c>
      <c r="C3787" s="7" t="s">
        <v>578</v>
      </c>
      <c r="D3787" s="7" t="s">
        <v>6</v>
      </c>
      <c r="E3787" s="7" t="s">
        <v>59</v>
      </c>
      <c r="F3787" s="7" t="s">
        <v>84</v>
      </c>
      <c r="G3787" s="7">
        <v>30000</v>
      </c>
      <c r="H3787" s="7">
        <v>0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 t="s">
        <v>634</v>
      </c>
      <c r="AA3787" s="7">
        <v>2021</v>
      </c>
      <c r="AB3787" s="7">
        <v>0</v>
      </c>
    </row>
    <row r="3788" spans="1:28" x14ac:dyDescent="0.25">
      <c r="A3788" s="7">
        <v>72</v>
      </c>
      <c r="B3788" s="7" t="s">
        <v>346</v>
      </c>
      <c r="C3788" s="7" t="s">
        <v>583</v>
      </c>
      <c r="D3788" s="7" t="s">
        <v>12</v>
      </c>
      <c r="E3788" s="7" t="s">
        <v>46</v>
      </c>
      <c r="F3788" s="7" t="s">
        <v>84</v>
      </c>
      <c r="G3788" s="7">
        <v>28875</v>
      </c>
      <c r="H3788" s="7">
        <v>0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 t="s">
        <v>634</v>
      </c>
      <c r="AA3788" s="7">
        <v>2021</v>
      </c>
      <c r="AB3788" s="7">
        <v>0</v>
      </c>
    </row>
    <row r="3789" spans="1:28" x14ac:dyDescent="0.25">
      <c r="A3789" s="7">
        <v>73</v>
      </c>
      <c r="B3789" s="7" t="s">
        <v>350</v>
      </c>
      <c r="C3789" s="7" t="s">
        <v>558</v>
      </c>
      <c r="D3789" s="7" t="s">
        <v>6</v>
      </c>
      <c r="E3789" s="7" t="s">
        <v>83</v>
      </c>
      <c r="F3789" s="7" t="s">
        <v>84</v>
      </c>
      <c r="G3789" s="7">
        <v>28875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  <c r="X3789" s="7">
        <v>0</v>
      </c>
      <c r="Y3789" s="7">
        <v>0</v>
      </c>
      <c r="Z3789" s="7" t="s">
        <v>634</v>
      </c>
      <c r="AA3789" s="7">
        <v>2021</v>
      </c>
      <c r="AB3789" s="7">
        <v>0</v>
      </c>
    </row>
    <row r="3790" spans="1:28" x14ac:dyDescent="0.25">
      <c r="A3790" s="7">
        <v>74</v>
      </c>
      <c r="B3790" s="7" t="s">
        <v>361</v>
      </c>
      <c r="C3790" s="7" t="s">
        <v>622</v>
      </c>
      <c r="D3790" s="7" t="s">
        <v>17</v>
      </c>
      <c r="E3790" s="7" t="s">
        <v>32</v>
      </c>
      <c r="F3790" s="7" t="s">
        <v>84</v>
      </c>
      <c r="G3790" s="7">
        <v>28875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 t="s">
        <v>634</v>
      </c>
      <c r="AA3790" s="7">
        <v>2021</v>
      </c>
      <c r="AB3790" s="7">
        <v>0</v>
      </c>
    </row>
    <row r="3791" spans="1:28" x14ac:dyDescent="0.25">
      <c r="A3791" s="7">
        <v>75</v>
      </c>
      <c r="B3791" s="7" t="s">
        <v>365</v>
      </c>
      <c r="C3791" s="7" t="s">
        <v>584</v>
      </c>
      <c r="D3791" s="7" t="s">
        <v>19</v>
      </c>
      <c r="E3791" s="7" t="s">
        <v>46</v>
      </c>
      <c r="F3791" s="7" t="s">
        <v>84</v>
      </c>
      <c r="G3791" s="7">
        <v>27300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7">
        <v>0</v>
      </c>
      <c r="Z3791" s="7" t="s">
        <v>634</v>
      </c>
      <c r="AA3791" s="7">
        <v>2021</v>
      </c>
      <c r="AB3791" s="7">
        <v>0</v>
      </c>
    </row>
    <row r="3792" spans="1:28" x14ac:dyDescent="0.25">
      <c r="A3792" s="7">
        <v>76</v>
      </c>
      <c r="B3792" s="7" t="s">
        <v>364</v>
      </c>
      <c r="C3792" s="7" t="s">
        <v>555</v>
      </c>
      <c r="D3792" s="7" t="s">
        <v>637</v>
      </c>
      <c r="E3792" s="7" t="s">
        <v>74</v>
      </c>
      <c r="F3792" s="7" t="s">
        <v>84</v>
      </c>
      <c r="G3792" s="7">
        <v>26250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 t="s">
        <v>634</v>
      </c>
      <c r="AA3792" s="7">
        <v>2021</v>
      </c>
      <c r="AB3792" s="7">
        <v>0</v>
      </c>
    </row>
    <row r="3793" spans="1:28" x14ac:dyDescent="0.25">
      <c r="A3793" s="7">
        <v>77</v>
      </c>
      <c r="B3793" s="7" t="s">
        <v>446</v>
      </c>
      <c r="C3793" s="7" t="s">
        <v>586</v>
      </c>
      <c r="D3793" s="7" t="s">
        <v>632</v>
      </c>
      <c r="E3793" s="7" t="s">
        <v>36</v>
      </c>
      <c r="F3793" s="7" t="s">
        <v>84</v>
      </c>
      <c r="G3793" s="7">
        <v>25000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 t="s">
        <v>634</v>
      </c>
      <c r="AA3793" s="7">
        <v>2021</v>
      </c>
      <c r="AB3793" s="7">
        <v>0</v>
      </c>
    </row>
    <row r="3794" spans="1:28" x14ac:dyDescent="0.25">
      <c r="A3794" s="7">
        <v>78</v>
      </c>
      <c r="B3794" s="7" t="s">
        <v>363</v>
      </c>
      <c r="C3794" s="7" t="s">
        <v>569</v>
      </c>
      <c r="D3794" s="7" t="s">
        <v>632</v>
      </c>
      <c r="E3794" s="7" t="s">
        <v>619</v>
      </c>
      <c r="F3794" s="7" t="s">
        <v>84</v>
      </c>
      <c r="G3794" s="7">
        <v>24255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 t="s">
        <v>634</v>
      </c>
      <c r="AA3794" s="7">
        <v>2021</v>
      </c>
      <c r="AB3794" s="7">
        <v>0</v>
      </c>
    </row>
    <row r="3795" spans="1:28" x14ac:dyDescent="0.25">
      <c r="A3795" s="7">
        <v>79</v>
      </c>
      <c r="B3795" s="7" t="s">
        <v>362</v>
      </c>
      <c r="C3795" s="7" t="s">
        <v>570</v>
      </c>
      <c r="D3795" s="7" t="s">
        <v>637</v>
      </c>
      <c r="E3795" s="7" t="s">
        <v>620</v>
      </c>
      <c r="F3795" s="7" t="s">
        <v>84</v>
      </c>
      <c r="G3795" s="7">
        <v>24150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 t="s">
        <v>634</v>
      </c>
      <c r="AA3795" s="7">
        <v>2021</v>
      </c>
      <c r="AB3795" s="7">
        <v>0</v>
      </c>
    </row>
    <row r="3796" spans="1:28" x14ac:dyDescent="0.25">
      <c r="A3796" s="7">
        <v>80</v>
      </c>
      <c r="B3796" s="7" t="s">
        <v>432</v>
      </c>
      <c r="C3796" s="7" t="s">
        <v>590</v>
      </c>
      <c r="D3796" s="7" t="s">
        <v>10</v>
      </c>
      <c r="E3796" s="7" t="s">
        <v>33</v>
      </c>
      <c r="F3796" s="7" t="s">
        <v>84</v>
      </c>
      <c r="G3796" s="7">
        <v>23100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  <c r="X3796" s="7">
        <v>0</v>
      </c>
      <c r="Y3796" s="7">
        <v>0</v>
      </c>
      <c r="Z3796" s="7" t="s">
        <v>634</v>
      </c>
      <c r="AA3796" s="7">
        <v>2021</v>
      </c>
      <c r="AB3796" s="7">
        <v>0</v>
      </c>
    </row>
    <row r="3797" spans="1:28" x14ac:dyDescent="0.25">
      <c r="A3797" s="7">
        <v>81</v>
      </c>
      <c r="B3797" s="7" t="s">
        <v>353</v>
      </c>
      <c r="C3797" s="7" t="s">
        <v>580</v>
      </c>
      <c r="D3797" s="7" t="s">
        <v>19</v>
      </c>
      <c r="E3797" s="7" t="s">
        <v>60</v>
      </c>
      <c r="F3797" s="7" t="s">
        <v>84</v>
      </c>
      <c r="G3797" s="7">
        <v>23100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0</v>
      </c>
      <c r="Y3797" s="7">
        <v>0</v>
      </c>
      <c r="Z3797" s="7" t="s">
        <v>634</v>
      </c>
      <c r="AA3797" s="7">
        <v>2021</v>
      </c>
      <c r="AB3797" s="7">
        <v>0</v>
      </c>
    </row>
    <row r="3798" spans="1:28" x14ac:dyDescent="0.25">
      <c r="A3798" s="7">
        <v>82</v>
      </c>
      <c r="B3798" s="7" t="s">
        <v>354</v>
      </c>
      <c r="C3798" s="7" t="s">
        <v>581</v>
      </c>
      <c r="D3798" s="7" t="s">
        <v>637</v>
      </c>
      <c r="E3798" s="7" t="s">
        <v>54</v>
      </c>
      <c r="F3798" s="7" t="s">
        <v>84</v>
      </c>
      <c r="G3798" s="7">
        <v>23100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0</v>
      </c>
      <c r="Z3798" s="7" t="s">
        <v>634</v>
      </c>
      <c r="AA3798" s="7">
        <v>2021</v>
      </c>
      <c r="AB3798" s="7">
        <v>0</v>
      </c>
    </row>
    <row r="3799" spans="1:28" x14ac:dyDescent="0.25">
      <c r="A3799" s="7">
        <v>83</v>
      </c>
      <c r="B3799" s="7" t="s">
        <v>355</v>
      </c>
      <c r="C3799" s="7" t="s">
        <v>582</v>
      </c>
      <c r="D3799" s="7" t="s">
        <v>637</v>
      </c>
      <c r="E3799" s="7" t="s">
        <v>54</v>
      </c>
      <c r="F3799" s="7" t="s">
        <v>84</v>
      </c>
      <c r="G3799" s="7">
        <v>23100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 t="s">
        <v>634</v>
      </c>
      <c r="AA3799" s="7">
        <v>2021</v>
      </c>
      <c r="AB3799" s="7">
        <v>0</v>
      </c>
    </row>
    <row r="3800" spans="1:28" x14ac:dyDescent="0.25">
      <c r="A3800" s="7">
        <v>84</v>
      </c>
      <c r="B3800" s="7" t="s">
        <v>356</v>
      </c>
      <c r="C3800" s="7" t="s">
        <v>571</v>
      </c>
      <c r="D3800" s="7" t="s">
        <v>6</v>
      </c>
      <c r="E3800" s="7" t="s">
        <v>26</v>
      </c>
      <c r="F3800" s="7" t="s">
        <v>84</v>
      </c>
      <c r="G3800" s="7">
        <v>23100</v>
      </c>
      <c r="H3800" s="7">
        <v>0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 t="s">
        <v>634</v>
      </c>
      <c r="AA3800" s="7">
        <v>2021</v>
      </c>
      <c r="AB3800" s="7">
        <v>0</v>
      </c>
    </row>
    <row r="3801" spans="1:28" x14ac:dyDescent="0.25">
      <c r="A3801" s="7">
        <v>85</v>
      </c>
      <c r="B3801" s="7" t="s">
        <v>357</v>
      </c>
      <c r="C3801" s="7" t="s">
        <v>589</v>
      </c>
      <c r="D3801" s="7" t="s">
        <v>6</v>
      </c>
      <c r="E3801" s="7" t="s">
        <v>26</v>
      </c>
      <c r="F3801" s="7" t="s">
        <v>84</v>
      </c>
      <c r="G3801" s="7">
        <v>23100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 t="s">
        <v>634</v>
      </c>
      <c r="AA3801" s="7">
        <v>2021</v>
      </c>
      <c r="AB3801" s="7">
        <v>0</v>
      </c>
    </row>
    <row r="3802" spans="1:28" x14ac:dyDescent="0.25">
      <c r="A3802" s="7">
        <v>86</v>
      </c>
      <c r="B3802" s="7" t="s">
        <v>359</v>
      </c>
      <c r="C3802" s="7" t="s">
        <v>572</v>
      </c>
      <c r="D3802" s="7" t="s">
        <v>637</v>
      </c>
      <c r="E3802" s="7" t="s">
        <v>54</v>
      </c>
      <c r="F3802" s="7" t="s">
        <v>84</v>
      </c>
      <c r="G3802" s="7">
        <v>23100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 t="s">
        <v>634</v>
      </c>
      <c r="AA3802" s="7">
        <v>2021</v>
      </c>
      <c r="AB3802" s="7">
        <v>0</v>
      </c>
    </row>
    <row r="3803" spans="1:28" x14ac:dyDescent="0.25">
      <c r="A3803" s="7">
        <v>87</v>
      </c>
      <c r="B3803" s="7" t="s">
        <v>341</v>
      </c>
      <c r="C3803" s="7" t="s">
        <v>579</v>
      </c>
      <c r="D3803" s="7" t="s">
        <v>637</v>
      </c>
      <c r="E3803" s="7" t="s">
        <v>52</v>
      </c>
      <c r="F3803" s="7" t="s">
        <v>84</v>
      </c>
      <c r="G3803" s="7">
        <v>22000</v>
      </c>
      <c r="H3803" s="7">
        <v>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 t="s">
        <v>634</v>
      </c>
      <c r="AA3803" s="7">
        <v>2021</v>
      </c>
      <c r="AB3803" s="7">
        <v>0</v>
      </c>
    </row>
    <row r="3804" spans="1:28" x14ac:dyDescent="0.25">
      <c r="A3804" s="7">
        <v>88</v>
      </c>
      <c r="B3804" s="7" t="s">
        <v>349</v>
      </c>
      <c r="C3804" s="7" t="s">
        <v>591</v>
      </c>
      <c r="D3804" s="7" t="s">
        <v>6</v>
      </c>
      <c r="E3804" s="7" t="s">
        <v>52</v>
      </c>
      <c r="F3804" s="7" t="s">
        <v>84</v>
      </c>
      <c r="G3804" s="7">
        <v>22000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 t="s">
        <v>634</v>
      </c>
      <c r="AA3804" s="7">
        <v>2021</v>
      </c>
      <c r="AB3804" s="7">
        <v>0</v>
      </c>
    </row>
    <row r="3805" spans="1:28" x14ac:dyDescent="0.25">
      <c r="A3805" s="7">
        <v>89</v>
      </c>
      <c r="B3805" s="7" t="s">
        <v>351</v>
      </c>
      <c r="C3805" s="7" t="s">
        <v>592</v>
      </c>
      <c r="D3805" s="7" t="s">
        <v>6</v>
      </c>
      <c r="E3805" s="7" t="s">
        <v>52</v>
      </c>
      <c r="F3805" s="7" t="s">
        <v>84</v>
      </c>
      <c r="G3805" s="7">
        <v>22000</v>
      </c>
      <c r="H3805" s="7">
        <v>0</v>
      </c>
      <c r="I3805" s="7">
        <v>0</v>
      </c>
      <c r="J3805" s="7">
        <v>0</v>
      </c>
      <c r="K3805" s="7">
        <v>0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 t="s">
        <v>634</v>
      </c>
      <c r="AA3805" s="7">
        <v>2021</v>
      </c>
      <c r="AB3805" s="7">
        <v>0</v>
      </c>
    </row>
    <row r="3806" spans="1:28" x14ac:dyDescent="0.25">
      <c r="A3806" s="7">
        <v>90</v>
      </c>
      <c r="B3806" s="7" t="s">
        <v>352</v>
      </c>
      <c r="C3806" s="7" t="s">
        <v>593</v>
      </c>
      <c r="D3806" s="7" t="s">
        <v>6</v>
      </c>
      <c r="E3806" s="7" t="s">
        <v>26</v>
      </c>
      <c r="F3806" s="7" t="s">
        <v>84</v>
      </c>
      <c r="G3806" s="7">
        <v>22000</v>
      </c>
      <c r="H3806" s="7">
        <v>0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 t="s">
        <v>634</v>
      </c>
      <c r="AA3806" s="7">
        <v>2021</v>
      </c>
      <c r="AB3806" s="7">
        <v>0</v>
      </c>
    </row>
    <row r="3807" spans="1:28" x14ac:dyDescent="0.25">
      <c r="A3807" s="7">
        <v>92</v>
      </c>
      <c r="B3807" s="7" t="s">
        <v>440</v>
      </c>
      <c r="C3807" s="7" t="s">
        <v>587</v>
      </c>
      <c r="D3807" s="7" t="s">
        <v>10</v>
      </c>
      <c r="E3807" s="7" t="s">
        <v>54</v>
      </c>
      <c r="F3807" s="7" t="s">
        <v>84</v>
      </c>
      <c r="G3807" s="7">
        <v>22000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 t="s">
        <v>634</v>
      </c>
      <c r="AA3807" s="7">
        <v>2021</v>
      </c>
      <c r="AB3807" s="7">
        <v>0</v>
      </c>
    </row>
    <row r="3808" spans="1:28" x14ac:dyDescent="0.25">
      <c r="A3808" s="7">
        <v>93</v>
      </c>
      <c r="B3808" s="7" t="s">
        <v>439</v>
      </c>
      <c r="C3808" s="7" t="s">
        <v>596</v>
      </c>
      <c r="D3808" s="7" t="s">
        <v>637</v>
      </c>
      <c r="E3808" s="7" t="s">
        <v>26</v>
      </c>
      <c r="F3808" s="7" t="s">
        <v>84</v>
      </c>
      <c r="G3808" s="7">
        <v>20000</v>
      </c>
      <c r="H3808" s="7">
        <v>0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0</v>
      </c>
      <c r="Z3808" s="7" t="s">
        <v>634</v>
      </c>
      <c r="AA3808" s="7">
        <v>2021</v>
      </c>
      <c r="AB3808" s="7">
        <v>0</v>
      </c>
    </row>
    <row r="3809" spans="1:28" x14ac:dyDescent="0.25">
      <c r="A3809" s="7">
        <v>94</v>
      </c>
      <c r="B3809" s="7" t="s">
        <v>344</v>
      </c>
      <c r="C3809" s="7" t="s">
        <v>588</v>
      </c>
      <c r="D3809" s="7" t="s">
        <v>643</v>
      </c>
      <c r="E3809" s="7" t="s">
        <v>41</v>
      </c>
      <c r="F3809" s="7" t="s">
        <v>84</v>
      </c>
      <c r="G3809" s="7">
        <v>19800</v>
      </c>
      <c r="H3809" s="7">
        <v>0</v>
      </c>
      <c r="I3809" s="7">
        <v>0</v>
      </c>
      <c r="J3809" s="7">
        <v>0</v>
      </c>
      <c r="K3809" s="7">
        <v>0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0</v>
      </c>
      <c r="Z3809" s="7" t="s">
        <v>634</v>
      </c>
      <c r="AA3809" s="7">
        <v>2021</v>
      </c>
      <c r="AB3809" s="7">
        <v>0</v>
      </c>
    </row>
    <row r="3810" spans="1:28" x14ac:dyDescent="0.25">
      <c r="A3810" s="7">
        <v>95</v>
      </c>
      <c r="B3810" s="7" t="s">
        <v>445</v>
      </c>
      <c r="C3810" s="7" t="s">
        <v>502</v>
      </c>
      <c r="D3810" s="7" t="s">
        <v>7</v>
      </c>
      <c r="E3810" s="7" t="s">
        <v>54</v>
      </c>
      <c r="F3810" s="7" t="s">
        <v>84</v>
      </c>
      <c r="G3810" s="7">
        <v>18000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 t="s">
        <v>634</v>
      </c>
      <c r="AA3810" s="7">
        <v>2021</v>
      </c>
      <c r="AB3810" s="7">
        <v>0</v>
      </c>
    </row>
    <row r="3811" spans="1:28" x14ac:dyDescent="0.25">
      <c r="A3811" s="7">
        <v>96</v>
      </c>
      <c r="B3811" s="7" t="s">
        <v>343</v>
      </c>
      <c r="C3811" s="7" t="s">
        <v>633</v>
      </c>
      <c r="D3811" s="7" t="s">
        <v>6</v>
      </c>
      <c r="E3811" s="7" t="s">
        <v>37</v>
      </c>
      <c r="F3811" s="7" t="s">
        <v>84</v>
      </c>
      <c r="G3811" s="7">
        <v>16775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 t="s">
        <v>634</v>
      </c>
      <c r="AA3811" s="7">
        <v>2021</v>
      </c>
      <c r="AB3811" s="7">
        <v>0</v>
      </c>
    </row>
    <row r="3812" spans="1:28" x14ac:dyDescent="0.25">
      <c r="A3812" s="7">
        <v>97</v>
      </c>
      <c r="B3812" s="7" t="s">
        <v>338</v>
      </c>
      <c r="C3812" s="7" t="s">
        <v>594</v>
      </c>
      <c r="D3812" s="7" t="s">
        <v>6</v>
      </c>
      <c r="E3812" s="7" t="s">
        <v>28</v>
      </c>
      <c r="F3812" s="7" t="s">
        <v>84</v>
      </c>
      <c r="G3812" s="7">
        <v>16500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 t="s">
        <v>634</v>
      </c>
      <c r="AA3812" s="7">
        <v>2021</v>
      </c>
      <c r="AB3812" s="7">
        <v>0</v>
      </c>
    </row>
    <row r="3813" spans="1:28" x14ac:dyDescent="0.25">
      <c r="A3813" s="7">
        <v>98</v>
      </c>
      <c r="B3813" s="7" t="s">
        <v>339</v>
      </c>
      <c r="C3813" s="7" t="s">
        <v>595</v>
      </c>
      <c r="D3813" s="7" t="s">
        <v>637</v>
      </c>
      <c r="E3813" s="7" t="s">
        <v>57</v>
      </c>
      <c r="F3813" s="7" t="s">
        <v>84</v>
      </c>
      <c r="G3813" s="7">
        <v>16500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0</v>
      </c>
      <c r="Z3813" s="7" t="s">
        <v>634</v>
      </c>
      <c r="AA3813" s="7">
        <v>2021</v>
      </c>
      <c r="AB3813" s="7">
        <v>0</v>
      </c>
    </row>
    <row r="3814" spans="1:28" x14ac:dyDescent="0.25">
      <c r="A3814" s="7">
        <v>99</v>
      </c>
      <c r="B3814" s="7" t="s">
        <v>431</v>
      </c>
      <c r="C3814" s="7" t="s">
        <v>600</v>
      </c>
      <c r="D3814" s="7" t="s">
        <v>637</v>
      </c>
      <c r="E3814" s="7" t="s">
        <v>37</v>
      </c>
      <c r="F3814" s="7" t="s">
        <v>84</v>
      </c>
      <c r="G3814" s="7">
        <v>13750</v>
      </c>
      <c r="H3814" s="7">
        <v>0</v>
      </c>
      <c r="I3814" s="7">
        <v>0</v>
      </c>
      <c r="J3814" s="7">
        <v>0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 t="s">
        <v>634</v>
      </c>
      <c r="AA3814" s="7">
        <v>2021</v>
      </c>
      <c r="AB3814" s="7">
        <v>0</v>
      </c>
    </row>
    <row r="3815" spans="1:28" x14ac:dyDescent="0.25">
      <c r="A3815" s="7">
        <v>100</v>
      </c>
      <c r="B3815" s="7" t="s">
        <v>451</v>
      </c>
      <c r="C3815" s="7" t="s">
        <v>601</v>
      </c>
      <c r="D3815" s="7" t="s">
        <v>637</v>
      </c>
      <c r="E3815" s="7" t="s">
        <v>37</v>
      </c>
      <c r="F3815" s="7" t="s">
        <v>84</v>
      </c>
      <c r="G3815" s="7">
        <v>13750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7">
        <v>0</v>
      </c>
      <c r="Z3815" s="7" t="s">
        <v>634</v>
      </c>
      <c r="AA3815" s="7">
        <v>2021</v>
      </c>
      <c r="AB3815" s="7">
        <v>0</v>
      </c>
    </row>
    <row r="3816" spans="1:28" x14ac:dyDescent="0.25">
      <c r="A3816" s="7">
        <v>101</v>
      </c>
      <c r="B3816" s="7" t="s">
        <v>336</v>
      </c>
      <c r="C3816" s="7" t="s">
        <v>603</v>
      </c>
      <c r="D3816" s="7" t="s">
        <v>6</v>
      </c>
      <c r="E3816" s="7" t="s">
        <v>37</v>
      </c>
      <c r="F3816" s="7" t="s">
        <v>84</v>
      </c>
      <c r="G3816" s="7">
        <v>10000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 t="s">
        <v>634</v>
      </c>
      <c r="AA3816" s="7">
        <v>2021</v>
      </c>
      <c r="AB3816" s="7">
        <v>0</v>
      </c>
    </row>
    <row r="3817" spans="1:28" x14ac:dyDescent="0.25">
      <c r="A3817" s="7">
        <v>102</v>
      </c>
      <c r="B3817" s="7" t="s">
        <v>441</v>
      </c>
      <c r="C3817" s="7" t="s">
        <v>604</v>
      </c>
      <c r="D3817" s="7" t="s">
        <v>6</v>
      </c>
      <c r="E3817" s="7" t="s">
        <v>37</v>
      </c>
      <c r="F3817" s="7" t="s">
        <v>84</v>
      </c>
      <c r="G3817" s="7">
        <v>10000</v>
      </c>
      <c r="H3817" s="7">
        <v>0</v>
      </c>
      <c r="I3817" s="7">
        <v>0</v>
      </c>
      <c r="J3817" s="7">
        <v>0</v>
      </c>
      <c r="K3817" s="7">
        <v>0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0</v>
      </c>
      <c r="W3817" s="7">
        <v>0</v>
      </c>
      <c r="X3817" s="7">
        <v>0</v>
      </c>
      <c r="Y3817" s="7">
        <v>0</v>
      </c>
      <c r="Z3817" s="7" t="s">
        <v>644</v>
      </c>
      <c r="AA3817" s="7">
        <v>2021</v>
      </c>
      <c r="AB3817" s="7">
        <v>0</v>
      </c>
    </row>
    <row r="3818" spans="1:28" x14ac:dyDescent="0.25">
      <c r="A3818" s="7">
        <v>1</v>
      </c>
      <c r="B3818" s="7" t="s">
        <v>444</v>
      </c>
      <c r="C3818" s="7" t="s">
        <v>501</v>
      </c>
      <c r="D3818" s="7" t="s">
        <v>7</v>
      </c>
      <c r="E3818" s="7" t="s">
        <v>27</v>
      </c>
      <c r="F3818" s="7" t="s">
        <v>84</v>
      </c>
      <c r="G3818" s="7">
        <v>400000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0</v>
      </c>
      <c r="Z3818" s="7" t="s">
        <v>644</v>
      </c>
      <c r="AA3818" s="7">
        <v>2021</v>
      </c>
      <c r="AB3818" s="7">
        <v>0</v>
      </c>
    </row>
    <row r="3819" spans="1:28" x14ac:dyDescent="0.25">
      <c r="A3819" s="7">
        <v>2</v>
      </c>
      <c r="B3819" s="7" t="s">
        <v>426</v>
      </c>
      <c r="C3819" s="7" t="s">
        <v>502</v>
      </c>
      <c r="D3819" s="7" t="s">
        <v>10</v>
      </c>
      <c r="E3819" s="7" t="s">
        <v>53</v>
      </c>
      <c r="F3819" s="7" t="s">
        <v>84</v>
      </c>
      <c r="G3819" s="7">
        <v>300000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 t="s">
        <v>644</v>
      </c>
      <c r="AA3819" s="7">
        <v>2021</v>
      </c>
      <c r="AB3819" s="7">
        <v>0</v>
      </c>
    </row>
    <row r="3820" spans="1:28" x14ac:dyDescent="0.25">
      <c r="A3820" s="7">
        <v>3</v>
      </c>
      <c r="B3820" s="7" t="s">
        <v>443</v>
      </c>
      <c r="C3820" s="7" t="s">
        <v>503</v>
      </c>
      <c r="D3820" s="7" t="s">
        <v>19</v>
      </c>
      <c r="E3820" s="7" t="s">
        <v>71</v>
      </c>
      <c r="F3820" s="7" t="s">
        <v>84</v>
      </c>
      <c r="G3820" s="7">
        <v>300000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 t="s">
        <v>644</v>
      </c>
      <c r="AA3820" s="7">
        <v>2021</v>
      </c>
      <c r="AB3820" s="7">
        <v>0</v>
      </c>
    </row>
    <row r="3821" spans="1:28" x14ac:dyDescent="0.25">
      <c r="A3821" s="7">
        <v>4</v>
      </c>
      <c r="B3821" s="7" t="s">
        <v>422</v>
      </c>
      <c r="C3821" s="7" t="s">
        <v>504</v>
      </c>
      <c r="D3821" s="7" t="s">
        <v>635</v>
      </c>
      <c r="E3821" s="7" t="s">
        <v>34</v>
      </c>
      <c r="F3821" s="7" t="s">
        <v>84</v>
      </c>
      <c r="G3821" s="7">
        <v>300000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 t="s">
        <v>644</v>
      </c>
      <c r="AA3821" s="7">
        <v>2021</v>
      </c>
      <c r="AB3821" s="7">
        <v>0</v>
      </c>
    </row>
    <row r="3822" spans="1:28" x14ac:dyDescent="0.25">
      <c r="A3822" s="7">
        <v>5</v>
      </c>
      <c r="B3822" s="7" t="s">
        <v>480</v>
      </c>
      <c r="C3822" s="7" t="s">
        <v>505</v>
      </c>
      <c r="D3822" s="7" t="s">
        <v>643</v>
      </c>
      <c r="E3822" s="7" t="s">
        <v>56</v>
      </c>
      <c r="F3822" s="7" t="s">
        <v>84</v>
      </c>
      <c r="G3822" s="7">
        <v>250000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 t="s">
        <v>644</v>
      </c>
      <c r="AA3822" s="7">
        <v>2021</v>
      </c>
      <c r="AB3822" s="7">
        <v>0</v>
      </c>
    </row>
    <row r="3823" spans="1:28" x14ac:dyDescent="0.25">
      <c r="A3823" s="7">
        <v>6</v>
      </c>
      <c r="B3823" s="7" t="s">
        <v>479</v>
      </c>
      <c r="C3823" s="7" t="s">
        <v>507</v>
      </c>
      <c r="D3823" s="7" t="s">
        <v>635</v>
      </c>
      <c r="E3823" s="7" t="s">
        <v>77</v>
      </c>
      <c r="F3823" s="7" t="s">
        <v>84</v>
      </c>
      <c r="G3823" s="7">
        <v>250000</v>
      </c>
      <c r="H3823" s="7">
        <v>0</v>
      </c>
      <c r="I3823" s="7">
        <v>0</v>
      </c>
      <c r="J3823" s="7">
        <v>0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 t="s">
        <v>644</v>
      </c>
      <c r="AA3823" s="7">
        <v>2021</v>
      </c>
      <c r="AB3823" s="7">
        <v>0</v>
      </c>
    </row>
    <row r="3824" spans="1:28" x14ac:dyDescent="0.25">
      <c r="A3824" s="7">
        <v>7</v>
      </c>
      <c r="B3824" s="7" t="s">
        <v>478</v>
      </c>
      <c r="C3824" s="7" t="s">
        <v>624</v>
      </c>
      <c r="D3824" s="7" t="s">
        <v>7</v>
      </c>
      <c r="E3824" s="7" t="s">
        <v>625</v>
      </c>
      <c r="F3824" s="7" t="s">
        <v>84</v>
      </c>
      <c r="G3824" s="7">
        <v>200000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 t="s">
        <v>644</v>
      </c>
      <c r="AA3824" s="7">
        <v>2021</v>
      </c>
      <c r="AB3824" s="7">
        <v>0</v>
      </c>
    </row>
    <row r="3825" spans="1:28" x14ac:dyDescent="0.25">
      <c r="A3825" s="7">
        <v>8</v>
      </c>
      <c r="B3825" s="7" t="s">
        <v>483</v>
      </c>
      <c r="C3825" s="7" t="s">
        <v>508</v>
      </c>
      <c r="D3825" s="7" t="s">
        <v>23</v>
      </c>
      <c r="E3825" s="7" t="s">
        <v>82</v>
      </c>
      <c r="F3825" s="7" t="s">
        <v>84</v>
      </c>
      <c r="G3825" s="7">
        <v>150000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7">
        <v>0</v>
      </c>
      <c r="Z3825" s="7" t="s">
        <v>644</v>
      </c>
      <c r="AA3825" s="7">
        <v>2021</v>
      </c>
      <c r="AB3825" s="7">
        <v>0</v>
      </c>
    </row>
    <row r="3826" spans="1:28" x14ac:dyDescent="0.25">
      <c r="A3826" s="7">
        <v>9</v>
      </c>
      <c r="B3826" s="7" t="s">
        <v>477</v>
      </c>
      <c r="C3826" s="7" t="s">
        <v>510</v>
      </c>
      <c r="D3826" s="7" t="s">
        <v>7</v>
      </c>
      <c r="E3826" s="7" t="s">
        <v>49</v>
      </c>
      <c r="F3826" s="7" t="s">
        <v>84</v>
      </c>
      <c r="G3826" s="7">
        <v>150000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 t="s">
        <v>644</v>
      </c>
      <c r="AA3826" s="7">
        <v>2021</v>
      </c>
      <c r="AB3826" s="7">
        <v>0</v>
      </c>
    </row>
    <row r="3827" spans="1:28" x14ac:dyDescent="0.25">
      <c r="A3827" s="7">
        <v>10</v>
      </c>
      <c r="B3827" s="7" t="s">
        <v>476</v>
      </c>
      <c r="C3827" s="7" t="s">
        <v>511</v>
      </c>
      <c r="D3827" s="7" t="s">
        <v>7</v>
      </c>
      <c r="E3827" s="7" t="s">
        <v>30</v>
      </c>
      <c r="F3827" s="7" t="s">
        <v>84</v>
      </c>
      <c r="G3827" s="7">
        <v>150000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 t="s">
        <v>644</v>
      </c>
      <c r="AA3827" s="7">
        <v>2021</v>
      </c>
      <c r="AB3827" s="7">
        <v>0</v>
      </c>
    </row>
    <row r="3828" spans="1:28" x14ac:dyDescent="0.25">
      <c r="A3828" s="7">
        <v>11</v>
      </c>
      <c r="B3828" s="7" t="s">
        <v>417</v>
      </c>
      <c r="C3828" s="7" t="s">
        <v>512</v>
      </c>
      <c r="D3828" s="7" t="s">
        <v>643</v>
      </c>
      <c r="E3828" s="7" t="s">
        <v>81</v>
      </c>
      <c r="F3828" s="7" t="s">
        <v>84</v>
      </c>
      <c r="G3828" s="7">
        <v>130000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 t="s">
        <v>644</v>
      </c>
      <c r="AA3828" s="7">
        <v>2021</v>
      </c>
      <c r="AB3828" s="7">
        <v>0</v>
      </c>
    </row>
    <row r="3829" spans="1:28" x14ac:dyDescent="0.25">
      <c r="A3829" s="7">
        <v>12</v>
      </c>
      <c r="B3829" s="7" t="s">
        <v>419</v>
      </c>
      <c r="C3829" s="7" t="s">
        <v>518</v>
      </c>
      <c r="D3829" s="7" t="s">
        <v>16</v>
      </c>
      <c r="E3829" s="7" t="s">
        <v>47</v>
      </c>
      <c r="F3829" s="7" t="s">
        <v>84</v>
      </c>
      <c r="G3829" s="7">
        <v>130000</v>
      </c>
      <c r="H3829" s="7">
        <v>0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 t="s">
        <v>644</v>
      </c>
      <c r="AA3829" s="7">
        <v>2021</v>
      </c>
      <c r="AB3829" s="7">
        <v>0</v>
      </c>
    </row>
    <row r="3830" spans="1:28" x14ac:dyDescent="0.25">
      <c r="A3830" s="7">
        <v>13</v>
      </c>
      <c r="B3830" s="7" t="s">
        <v>482</v>
      </c>
      <c r="C3830" s="7" t="s">
        <v>519</v>
      </c>
      <c r="D3830" s="7" t="s">
        <v>20</v>
      </c>
      <c r="E3830" s="7" t="s">
        <v>63</v>
      </c>
      <c r="F3830" s="7" t="s">
        <v>84</v>
      </c>
      <c r="G3830" s="7">
        <v>130000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 t="s">
        <v>644</v>
      </c>
      <c r="AA3830" s="7">
        <v>2021</v>
      </c>
      <c r="AB3830" s="7">
        <v>0</v>
      </c>
    </row>
    <row r="3831" spans="1:28" x14ac:dyDescent="0.25">
      <c r="A3831" s="7">
        <v>14</v>
      </c>
      <c r="B3831" s="7" t="s">
        <v>420</v>
      </c>
      <c r="C3831" s="7" t="s">
        <v>513</v>
      </c>
      <c r="D3831" s="7" t="s">
        <v>14</v>
      </c>
      <c r="E3831" s="7" t="s">
        <v>333</v>
      </c>
      <c r="F3831" s="7" t="s">
        <v>84</v>
      </c>
      <c r="G3831" s="7">
        <v>130000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 t="s">
        <v>644</v>
      </c>
      <c r="AA3831" s="7">
        <v>2021</v>
      </c>
      <c r="AB3831" s="7">
        <v>0</v>
      </c>
    </row>
    <row r="3832" spans="1:28" x14ac:dyDescent="0.25">
      <c r="A3832" s="7">
        <v>15</v>
      </c>
      <c r="B3832" s="7" t="s">
        <v>421</v>
      </c>
      <c r="C3832" s="7" t="s">
        <v>515</v>
      </c>
      <c r="D3832" s="7" t="s">
        <v>4</v>
      </c>
      <c r="E3832" s="7" t="s">
        <v>516</v>
      </c>
      <c r="F3832" s="7" t="s">
        <v>84</v>
      </c>
      <c r="G3832" s="7">
        <v>130000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 t="s">
        <v>644</v>
      </c>
      <c r="AA3832" s="7">
        <v>2021</v>
      </c>
      <c r="AB3832" s="7">
        <v>0</v>
      </c>
    </row>
    <row r="3833" spans="1:28" x14ac:dyDescent="0.25">
      <c r="A3833" s="7">
        <v>16</v>
      </c>
      <c r="B3833" s="7" t="s">
        <v>423</v>
      </c>
      <c r="C3833" s="7" t="s">
        <v>614</v>
      </c>
      <c r="D3833" s="7" t="s">
        <v>615</v>
      </c>
      <c r="E3833" s="7" t="s">
        <v>616</v>
      </c>
      <c r="F3833" s="7" t="s">
        <v>84</v>
      </c>
      <c r="G3833" s="7">
        <v>130000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0</v>
      </c>
      <c r="Z3833" s="7" t="s">
        <v>644</v>
      </c>
      <c r="AA3833" s="7">
        <v>2021</v>
      </c>
      <c r="AB3833" s="7">
        <v>0</v>
      </c>
    </row>
    <row r="3834" spans="1:28" x14ac:dyDescent="0.25">
      <c r="A3834" s="7">
        <v>17</v>
      </c>
      <c r="B3834" s="7" t="s">
        <v>475</v>
      </c>
      <c r="C3834" s="7" t="s">
        <v>611</v>
      </c>
      <c r="D3834" s="7" t="s">
        <v>13</v>
      </c>
      <c r="E3834" s="7" t="s">
        <v>612</v>
      </c>
      <c r="F3834" s="7" t="s">
        <v>84</v>
      </c>
      <c r="G3834" s="7">
        <v>130000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 t="s">
        <v>644</v>
      </c>
      <c r="AA3834" s="7">
        <v>2021</v>
      </c>
      <c r="AB3834" s="7">
        <v>0</v>
      </c>
    </row>
    <row r="3835" spans="1:28" x14ac:dyDescent="0.25">
      <c r="A3835" s="7">
        <v>18</v>
      </c>
      <c r="B3835" s="7" t="s">
        <v>474</v>
      </c>
      <c r="C3835" s="7" t="s">
        <v>502</v>
      </c>
      <c r="D3835" s="7" t="s">
        <v>14</v>
      </c>
      <c r="E3835" s="7" t="s">
        <v>640</v>
      </c>
      <c r="F3835" s="7" t="s">
        <v>84</v>
      </c>
      <c r="G3835" s="7">
        <v>130000</v>
      </c>
      <c r="H3835" s="7">
        <v>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0</v>
      </c>
      <c r="Z3835" s="7" t="s">
        <v>644</v>
      </c>
      <c r="AA3835" s="7">
        <v>2021</v>
      </c>
      <c r="AB3835" s="7">
        <v>0</v>
      </c>
    </row>
    <row r="3836" spans="1:28" x14ac:dyDescent="0.25">
      <c r="A3836" s="7">
        <v>19</v>
      </c>
      <c r="B3836" s="7" t="s">
        <v>473</v>
      </c>
      <c r="C3836" s="7" t="s">
        <v>520</v>
      </c>
      <c r="D3836" s="7" t="s">
        <v>20</v>
      </c>
      <c r="E3836" s="7" t="s">
        <v>29</v>
      </c>
      <c r="F3836" s="7" t="s">
        <v>84</v>
      </c>
      <c r="G3836" s="7">
        <v>130000</v>
      </c>
      <c r="H3836" s="7">
        <v>0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0</v>
      </c>
      <c r="Z3836" s="7" t="s">
        <v>644</v>
      </c>
      <c r="AA3836" s="7">
        <v>2021</v>
      </c>
      <c r="AB3836" s="7">
        <v>0</v>
      </c>
    </row>
    <row r="3837" spans="1:28" x14ac:dyDescent="0.25">
      <c r="A3837" s="7">
        <v>20</v>
      </c>
      <c r="B3837" s="7" t="s">
        <v>411</v>
      </c>
      <c r="C3837" s="7" t="s">
        <v>521</v>
      </c>
      <c r="D3837" s="7" t="s">
        <v>13</v>
      </c>
      <c r="E3837" s="7" t="s">
        <v>90</v>
      </c>
      <c r="F3837" s="7" t="s">
        <v>84</v>
      </c>
      <c r="G3837" s="7">
        <v>95000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0</v>
      </c>
      <c r="Y3837" s="7">
        <v>0</v>
      </c>
      <c r="Z3837" s="7" t="s">
        <v>644</v>
      </c>
      <c r="AA3837" s="7">
        <v>2021</v>
      </c>
      <c r="AB3837" s="7">
        <v>0</v>
      </c>
    </row>
    <row r="3838" spans="1:28" x14ac:dyDescent="0.25">
      <c r="A3838" s="7">
        <v>21</v>
      </c>
      <c r="B3838" s="7" t="s">
        <v>413</v>
      </c>
      <c r="C3838" s="7" t="s">
        <v>626</v>
      </c>
      <c r="D3838" s="7" t="s">
        <v>627</v>
      </c>
      <c r="E3838" s="7" t="s">
        <v>628</v>
      </c>
      <c r="F3838" s="7" t="s">
        <v>84</v>
      </c>
      <c r="G3838" s="7">
        <v>95000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0</v>
      </c>
      <c r="Z3838" s="7" t="s">
        <v>644</v>
      </c>
      <c r="AA3838" s="7">
        <v>2021</v>
      </c>
      <c r="AB3838" s="7">
        <v>0</v>
      </c>
    </row>
    <row r="3839" spans="1:28" x14ac:dyDescent="0.25">
      <c r="A3839" s="7">
        <v>22</v>
      </c>
      <c r="B3839" s="7" t="s">
        <v>414</v>
      </c>
      <c r="C3839" s="7" t="s">
        <v>523</v>
      </c>
      <c r="D3839" s="7" t="s">
        <v>21</v>
      </c>
      <c r="E3839" s="7" t="s">
        <v>48</v>
      </c>
      <c r="F3839" s="7" t="s">
        <v>84</v>
      </c>
      <c r="G3839" s="7">
        <v>95000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 t="s">
        <v>644</v>
      </c>
      <c r="AA3839" s="7">
        <v>2021</v>
      </c>
      <c r="AB3839" s="7">
        <v>0</v>
      </c>
    </row>
    <row r="3840" spans="1:28" x14ac:dyDescent="0.25">
      <c r="A3840" s="7">
        <v>23</v>
      </c>
      <c r="B3840" s="7" t="s">
        <v>415</v>
      </c>
      <c r="C3840" s="7" t="s">
        <v>525</v>
      </c>
      <c r="D3840" s="7" t="s">
        <v>10</v>
      </c>
      <c r="E3840" s="7" t="s">
        <v>69</v>
      </c>
      <c r="F3840" s="7" t="s">
        <v>84</v>
      </c>
      <c r="G3840" s="7">
        <v>95000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 t="s">
        <v>644</v>
      </c>
      <c r="AA3840" s="7">
        <v>2021</v>
      </c>
      <c r="AB3840" s="7">
        <v>0</v>
      </c>
    </row>
    <row r="3841" spans="1:28" x14ac:dyDescent="0.25">
      <c r="A3841" s="7">
        <v>24</v>
      </c>
      <c r="B3841" s="7" t="s">
        <v>465</v>
      </c>
      <c r="C3841" s="7" t="s">
        <v>605</v>
      </c>
      <c r="D3841" s="7" t="s">
        <v>16</v>
      </c>
      <c r="E3841" s="7" t="s">
        <v>606</v>
      </c>
      <c r="F3841" s="7" t="s">
        <v>84</v>
      </c>
      <c r="G3841" s="7">
        <v>90000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 t="s">
        <v>644</v>
      </c>
      <c r="AA3841" s="7">
        <v>2021</v>
      </c>
      <c r="AB3841" s="7">
        <v>0</v>
      </c>
    </row>
    <row r="3842" spans="1:28" x14ac:dyDescent="0.25">
      <c r="A3842" s="7">
        <v>25</v>
      </c>
      <c r="B3842" s="7" t="s">
        <v>464</v>
      </c>
      <c r="C3842" s="7" t="s">
        <v>607</v>
      </c>
      <c r="D3842" s="7" t="s">
        <v>16</v>
      </c>
      <c r="E3842" s="7" t="s">
        <v>606</v>
      </c>
      <c r="F3842" s="7" t="s">
        <v>84</v>
      </c>
      <c r="G3842" s="7">
        <v>90000</v>
      </c>
      <c r="H3842" s="7">
        <v>0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0</v>
      </c>
      <c r="Z3842" s="7" t="s">
        <v>644</v>
      </c>
      <c r="AA3842" s="7">
        <v>2021</v>
      </c>
      <c r="AB3842" s="7">
        <v>0</v>
      </c>
    </row>
    <row r="3843" spans="1:28" x14ac:dyDescent="0.25">
      <c r="A3843" s="7">
        <v>26</v>
      </c>
      <c r="B3843" s="7" t="s">
        <v>463</v>
      </c>
      <c r="C3843" s="7" t="s">
        <v>608</v>
      </c>
      <c r="D3843" s="7" t="s">
        <v>16</v>
      </c>
      <c r="E3843" s="7" t="s">
        <v>606</v>
      </c>
      <c r="F3843" s="7" t="s">
        <v>84</v>
      </c>
      <c r="G3843" s="7">
        <v>90000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 t="s">
        <v>644</v>
      </c>
      <c r="AA3843" s="7">
        <v>2021</v>
      </c>
      <c r="AB3843" s="7">
        <v>0</v>
      </c>
    </row>
    <row r="3844" spans="1:28" x14ac:dyDescent="0.25">
      <c r="A3844" s="7">
        <v>27</v>
      </c>
      <c r="B3844" s="7" t="s">
        <v>462</v>
      </c>
      <c r="C3844" s="7" t="s">
        <v>609</v>
      </c>
      <c r="D3844" s="7" t="s">
        <v>16</v>
      </c>
      <c r="E3844" s="7" t="s">
        <v>606</v>
      </c>
      <c r="F3844" s="7" t="s">
        <v>84</v>
      </c>
      <c r="G3844" s="7">
        <v>90000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 t="s">
        <v>644</v>
      </c>
      <c r="AA3844" s="7">
        <v>2020</v>
      </c>
      <c r="AB3844" s="7">
        <v>0</v>
      </c>
    </row>
    <row r="3845" spans="1:28" x14ac:dyDescent="0.25">
      <c r="A3845" s="7">
        <v>28</v>
      </c>
      <c r="B3845" s="7" t="s">
        <v>412</v>
      </c>
      <c r="C3845" s="7" t="s">
        <v>527</v>
      </c>
      <c r="D3845" s="7" t="s">
        <v>643</v>
      </c>
      <c r="E3845" s="7" t="s">
        <v>613</v>
      </c>
      <c r="F3845" s="7" t="s">
        <v>84</v>
      </c>
      <c r="G3845" s="7">
        <v>85000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0</v>
      </c>
      <c r="Z3845" s="7" t="s">
        <v>644</v>
      </c>
      <c r="AA3845" s="7">
        <v>2020</v>
      </c>
      <c r="AB3845" s="7">
        <v>0</v>
      </c>
    </row>
    <row r="3846" spans="1:28" x14ac:dyDescent="0.25">
      <c r="A3846" s="7">
        <v>29</v>
      </c>
      <c r="B3846" s="7" t="s">
        <v>438</v>
      </c>
      <c r="C3846" s="7" t="s">
        <v>517</v>
      </c>
      <c r="D3846" s="7" t="s">
        <v>643</v>
      </c>
      <c r="E3846" s="7" t="s">
        <v>645</v>
      </c>
      <c r="F3846" s="7" t="s">
        <v>85</v>
      </c>
      <c r="G3846" s="7">
        <v>85000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 t="s">
        <v>644</v>
      </c>
      <c r="AA3846" s="7">
        <v>2020</v>
      </c>
      <c r="AB3846" s="7">
        <v>0</v>
      </c>
    </row>
    <row r="3847" spans="1:28" x14ac:dyDescent="0.25">
      <c r="A3847" s="7">
        <v>30</v>
      </c>
      <c r="B3847" s="7" t="s">
        <v>449</v>
      </c>
      <c r="C3847" s="7" t="s">
        <v>530</v>
      </c>
      <c r="D3847" s="7" t="s">
        <v>7</v>
      </c>
      <c r="E3847" s="7" t="s">
        <v>30</v>
      </c>
      <c r="F3847" s="7" t="s">
        <v>84</v>
      </c>
      <c r="G3847" s="7">
        <v>80000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 t="s">
        <v>644</v>
      </c>
      <c r="AA3847" s="7">
        <v>2020</v>
      </c>
      <c r="AB3847" s="7">
        <v>0</v>
      </c>
    </row>
    <row r="3848" spans="1:28" x14ac:dyDescent="0.25">
      <c r="A3848" s="7">
        <v>31</v>
      </c>
      <c r="B3848" s="7" t="s">
        <v>407</v>
      </c>
      <c r="C3848" s="7" t="s">
        <v>532</v>
      </c>
      <c r="D3848" s="7" t="s">
        <v>12</v>
      </c>
      <c r="E3848" s="7" t="s">
        <v>35</v>
      </c>
      <c r="F3848" s="7" t="s">
        <v>84</v>
      </c>
      <c r="G3848" s="7">
        <v>75000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 t="s">
        <v>644</v>
      </c>
      <c r="AA3848" s="7">
        <v>2020</v>
      </c>
      <c r="AB3848" s="7">
        <v>0</v>
      </c>
    </row>
    <row r="3849" spans="1:28" x14ac:dyDescent="0.25">
      <c r="A3849" s="7">
        <v>32</v>
      </c>
      <c r="B3849" s="7" t="s">
        <v>406</v>
      </c>
      <c r="C3849" s="7" t="s">
        <v>533</v>
      </c>
      <c r="D3849" s="7" t="s">
        <v>6</v>
      </c>
      <c r="E3849" s="7" t="s">
        <v>335</v>
      </c>
      <c r="F3849" s="7" t="s">
        <v>84</v>
      </c>
      <c r="G3849" s="7">
        <v>70000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 t="s">
        <v>644</v>
      </c>
      <c r="AA3849" s="7">
        <v>2020</v>
      </c>
      <c r="AB3849" s="7">
        <v>0</v>
      </c>
    </row>
    <row r="3850" spans="1:28" x14ac:dyDescent="0.25">
      <c r="A3850" s="7">
        <v>33</v>
      </c>
      <c r="B3850" s="7" t="s">
        <v>389</v>
      </c>
      <c r="C3850" s="7" t="s">
        <v>529</v>
      </c>
      <c r="D3850" s="7" t="s">
        <v>18</v>
      </c>
      <c r="E3850" s="7" t="s">
        <v>55</v>
      </c>
      <c r="F3850" s="7" t="s">
        <v>84</v>
      </c>
      <c r="G3850" s="7">
        <v>65000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 t="s">
        <v>644</v>
      </c>
      <c r="AA3850" s="7">
        <v>2020</v>
      </c>
      <c r="AB3850" s="7">
        <v>0</v>
      </c>
    </row>
    <row r="3851" spans="1:28" x14ac:dyDescent="0.25">
      <c r="A3851" s="7">
        <v>34</v>
      </c>
      <c r="B3851" s="7" t="s">
        <v>402</v>
      </c>
      <c r="C3851" s="7" t="s">
        <v>526</v>
      </c>
      <c r="D3851" s="7" t="s">
        <v>4</v>
      </c>
      <c r="E3851" s="7" t="s">
        <v>618</v>
      </c>
      <c r="F3851" s="7" t="s">
        <v>84</v>
      </c>
      <c r="G3851" s="7">
        <v>65000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 t="s">
        <v>644</v>
      </c>
      <c r="AA3851" s="7">
        <v>2020</v>
      </c>
      <c r="AB3851" s="7">
        <v>0</v>
      </c>
    </row>
    <row r="3852" spans="1:28" x14ac:dyDescent="0.25">
      <c r="A3852" s="7">
        <v>35</v>
      </c>
      <c r="B3852" s="7" t="s">
        <v>404</v>
      </c>
      <c r="C3852" s="7" t="s">
        <v>534</v>
      </c>
      <c r="D3852" s="7" t="s">
        <v>10</v>
      </c>
      <c r="E3852" s="7" t="s">
        <v>39</v>
      </c>
      <c r="F3852" s="7" t="s">
        <v>84</v>
      </c>
      <c r="G3852" s="7">
        <v>65000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 t="s">
        <v>644</v>
      </c>
      <c r="AA3852" s="7">
        <v>2020</v>
      </c>
      <c r="AB3852" s="7">
        <v>0</v>
      </c>
    </row>
    <row r="3853" spans="1:28" x14ac:dyDescent="0.25">
      <c r="A3853" s="7">
        <v>36</v>
      </c>
      <c r="B3853" s="7" t="s">
        <v>405</v>
      </c>
      <c r="C3853" s="7" t="s">
        <v>535</v>
      </c>
      <c r="D3853" s="7" t="s">
        <v>16</v>
      </c>
      <c r="E3853" s="7" t="s">
        <v>61</v>
      </c>
      <c r="F3853" s="7" t="s">
        <v>84</v>
      </c>
      <c r="G3853" s="7">
        <v>65000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 t="s">
        <v>644</v>
      </c>
      <c r="AA3853" s="7">
        <v>2020</v>
      </c>
      <c r="AB3853" s="7">
        <v>0</v>
      </c>
    </row>
    <row r="3854" spans="1:28" x14ac:dyDescent="0.25">
      <c r="A3854" s="7">
        <v>37</v>
      </c>
      <c r="B3854" s="7" t="s">
        <v>400</v>
      </c>
      <c r="C3854" s="7" t="s">
        <v>536</v>
      </c>
      <c r="D3854" s="7" t="s">
        <v>4</v>
      </c>
      <c r="E3854" s="7" t="s">
        <v>64</v>
      </c>
      <c r="F3854" s="7" t="s">
        <v>84</v>
      </c>
      <c r="G3854" s="7">
        <v>60000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 t="s">
        <v>644</v>
      </c>
      <c r="AA3854" s="7">
        <v>2020</v>
      </c>
      <c r="AB3854" s="7">
        <v>0</v>
      </c>
    </row>
    <row r="3855" spans="1:28" x14ac:dyDescent="0.25">
      <c r="A3855" s="7">
        <v>38</v>
      </c>
      <c r="B3855" s="7" t="s">
        <v>401</v>
      </c>
      <c r="C3855" s="7" t="s">
        <v>537</v>
      </c>
      <c r="D3855" s="7" t="s">
        <v>7</v>
      </c>
      <c r="E3855" s="7" t="s">
        <v>75</v>
      </c>
      <c r="F3855" s="7" t="s">
        <v>84</v>
      </c>
      <c r="G3855" s="7">
        <v>60000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 t="s">
        <v>644</v>
      </c>
      <c r="AA3855" s="7">
        <v>2020</v>
      </c>
      <c r="AB3855" s="7">
        <v>0</v>
      </c>
    </row>
    <row r="3856" spans="1:28" x14ac:dyDescent="0.25">
      <c r="A3856" s="7">
        <v>39</v>
      </c>
      <c r="B3856" s="7" t="s">
        <v>429</v>
      </c>
      <c r="C3856" s="7" t="s">
        <v>538</v>
      </c>
      <c r="D3856" s="7" t="s">
        <v>14</v>
      </c>
      <c r="E3856" s="7" t="s">
        <v>66</v>
      </c>
      <c r="F3856" s="7" t="s">
        <v>84</v>
      </c>
      <c r="G3856" s="7">
        <v>55000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0</v>
      </c>
      <c r="Y3856" s="7">
        <v>0</v>
      </c>
      <c r="Z3856" s="7" t="s">
        <v>644</v>
      </c>
      <c r="AA3856" s="7">
        <v>2020</v>
      </c>
      <c r="AB3856" s="7">
        <v>0</v>
      </c>
    </row>
    <row r="3857" spans="1:28" x14ac:dyDescent="0.25">
      <c r="A3857" s="7">
        <v>40</v>
      </c>
      <c r="B3857" s="7" t="s">
        <v>342</v>
      </c>
      <c r="C3857" s="7" t="s">
        <v>539</v>
      </c>
      <c r="D3857" s="7" t="s">
        <v>15</v>
      </c>
      <c r="E3857" s="7" t="s">
        <v>540</v>
      </c>
      <c r="F3857" s="7" t="s">
        <v>84</v>
      </c>
      <c r="G3857" s="7">
        <v>55000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 t="s">
        <v>644</v>
      </c>
      <c r="AA3857" s="7">
        <v>2020</v>
      </c>
      <c r="AB3857" s="7">
        <v>0</v>
      </c>
    </row>
    <row r="3858" spans="1:28" x14ac:dyDescent="0.25">
      <c r="A3858" s="7">
        <v>41</v>
      </c>
      <c r="B3858" s="7" t="s">
        <v>399</v>
      </c>
      <c r="C3858" s="7" t="s">
        <v>514</v>
      </c>
      <c r="D3858" s="7" t="s">
        <v>16</v>
      </c>
      <c r="E3858" s="7" t="s">
        <v>79</v>
      </c>
      <c r="F3858" s="7" t="s">
        <v>84</v>
      </c>
      <c r="G3858" s="7">
        <v>54000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 t="s">
        <v>644</v>
      </c>
      <c r="AA3858" s="7">
        <v>2020</v>
      </c>
      <c r="AB3858" s="7">
        <v>0</v>
      </c>
    </row>
    <row r="3859" spans="1:28" x14ac:dyDescent="0.25">
      <c r="A3859" s="7">
        <v>42</v>
      </c>
      <c r="B3859" s="7" t="s">
        <v>396</v>
      </c>
      <c r="C3859" s="7" t="s">
        <v>541</v>
      </c>
      <c r="D3859" s="7" t="s">
        <v>21</v>
      </c>
      <c r="E3859" s="7" t="s">
        <v>70</v>
      </c>
      <c r="F3859" s="7" t="s">
        <v>84</v>
      </c>
      <c r="G3859" s="7">
        <v>50000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 t="s">
        <v>644</v>
      </c>
      <c r="AA3859" s="7">
        <v>2020</v>
      </c>
      <c r="AB3859" s="7">
        <v>0</v>
      </c>
    </row>
    <row r="3860" spans="1:28" x14ac:dyDescent="0.25">
      <c r="A3860" s="7">
        <v>43</v>
      </c>
      <c r="B3860" s="7" t="s">
        <v>397</v>
      </c>
      <c r="C3860" s="7" t="s">
        <v>542</v>
      </c>
      <c r="D3860" s="7" t="s">
        <v>17</v>
      </c>
      <c r="E3860" s="7" t="s">
        <v>76</v>
      </c>
      <c r="F3860" s="7" t="s">
        <v>84</v>
      </c>
      <c r="G3860" s="7">
        <v>50000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 t="s">
        <v>644</v>
      </c>
      <c r="AA3860" s="7">
        <v>2020</v>
      </c>
      <c r="AB3860" s="7">
        <v>0</v>
      </c>
    </row>
    <row r="3861" spans="1:28" x14ac:dyDescent="0.25">
      <c r="A3861" s="7">
        <v>44</v>
      </c>
      <c r="B3861" s="7" t="s">
        <v>379</v>
      </c>
      <c r="C3861" s="7" t="s">
        <v>544</v>
      </c>
      <c r="D3861" s="7" t="s">
        <v>10</v>
      </c>
      <c r="E3861" s="7" t="s">
        <v>43</v>
      </c>
      <c r="F3861" s="7" t="s">
        <v>84</v>
      </c>
      <c r="G3861" s="7">
        <v>45000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 t="s">
        <v>644</v>
      </c>
      <c r="AA3861" s="7">
        <v>2020</v>
      </c>
      <c r="AB3861" s="7">
        <v>0</v>
      </c>
    </row>
    <row r="3862" spans="1:28" x14ac:dyDescent="0.25">
      <c r="A3862" s="7">
        <v>45</v>
      </c>
      <c r="B3862" s="7" t="s">
        <v>388</v>
      </c>
      <c r="C3862" s="7" t="s">
        <v>646</v>
      </c>
      <c r="D3862" s="7" t="s">
        <v>647</v>
      </c>
      <c r="E3862" s="7" t="s">
        <v>24</v>
      </c>
      <c r="F3862" s="7" t="s">
        <v>84</v>
      </c>
      <c r="G3862" s="7">
        <v>45000</v>
      </c>
      <c r="H3862" s="7">
        <v>0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 t="s">
        <v>644</v>
      </c>
      <c r="AA3862" s="7">
        <v>2020</v>
      </c>
      <c r="AB3862" s="7">
        <v>0</v>
      </c>
    </row>
    <row r="3863" spans="1:28" x14ac:dyDescent="0.25">
      <c r="A3863" s="7">
        <v>46</v>
      </c>
      <c r="B3863" s="7" t="s">
        <v>390</v>
      </c>
      <c r="C3863" s="7" t="s">
        <v>531</v>
      </c>
      <c r="D3863" s="7" t="s">
        <v>5</v>
      </c>
      <c r="E3863" s="7" t="s">
        <v>25</v>
      </c>
      <c r="F3863" s="7" t="s">
        <v>84</v>
      </c>
      <c r="G3863" s="7">
        <v>45000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0</v>
      </c>
      <c r="Z3863" s="7" t="s">
        <v>644</v>
      </c>
      <c r="AA3863" s="7">
        <v>2020</v>
      </c>
      <c r="AB3863" s="7">
        <v>0</v>
      </c>
    </row>
    <row r="3864" spans="1:28" x14ac:dyDescent="0.25">
      <c r="A3864" s="7">
        <v>47</v>
      </c>
      <c r="B3864" s="7" t="s">
        <v>391</v>
      </c>
      <c r="C3864" s="7" t="s">
        <v>545</v>
      </c>
      <c r="D3864" s="7" t="s">
        <v>4</v>
      </c>
      <c r="E3864" s="7" t="s">
        <v>24</v>
      </c>
      <c r="F3864" s="7" t="s">
        <v>84</v>
      </c>
      <c r="G3864" s="7">
        <v>45000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 t="s">
        <v>644</v>
      </c>
      <c r="AA3864" s="7">
        <v>2020</v>
      </c>
      <c r="AB3864" s="7">
        <v>0</v>
      </c>
    </row>
    <row r="3865" spans="1:28" x14ac:dyDescent="0.25">
      <c r="A3865" s="7">
        <v>48</v>
      </c>
      <c r="B3865" s="7" t="s">
        <v>436</v>
      </c>
      <c r="C3865" s="7" t="s">
        <v>546</v>
      </c>
      <c r="D3865" s="7" t="s">
        <v>10</v>
      </c>
      <c r="E3865" s="7" t="s">
        <v>40</v>
      </c>
      <c r="F3865" s="7" t="s">
        <v>85</v>
      </c>
      <c r="G3865" s="7">
        <v>45000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 t="s">
        <v>644</v>
      </c>
      <c r="AA3865" s="7">
        <v>2020</v>
      </c>
      <c r="AB3865" s="7">
        <v>0</v>
      </c>
    </row>
    <row r="3866" spans="1:28" x14ac:dyDescent="0.25">
      <c r="A3866" s="7">
        <v>49</v>
      </c>
      <c r="B3866" s="7" t="s">
        <v>392</v>
      </c>
      <c r="C3866" s="7" t="s">
        <v>547</v>
      </c>
      <c r="D3866" s="7" t="s">
        <v>10</v>
      </c>
      <c r="E3866" s="7" t="s">
        <v>50</v>
      </c>
      <c r="F3866" s="7" t="s">
        <v>84</v>
      </c>
      <c r="G3866" s="7">
        <v>45000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 t="s">
        <v>644</v>
      </c>
      <c r="AA3866" s="7">
        <v>2020</v>
      </c>
      <c r="AB3866" s="7">
        <v>0</v>
      </c>
    </row>
    <row r="3867" spans="1:28" x14ac:dyDescent="0.25">
      <c r="A3867" s="7">
        <v>50</v>
      </c>
      <c r="B3867" s="7" t="s">
        <v>387</v>
      </c>
      <c r="C3867" s="7" t="s">
        <v>549</v>
      </c>
      <c r="D3867" s="7" t="s">
        <v>16</v>
      </c>
      <c r="E3867" s="7" t="s">
        <v>45</v>
      </c>
      <c r="F3867" s="7" t="s">
        <v>84</v>
      </c>
      <c r="G3867" s="7">
        <v>44000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 t="s">
        <v>644</v>
      </c>
      <c r="AA3867" s="7">
        <v>2020</v>
      </c>
      <c r="AB3867" s="7">
        <v>0</v>
      </c>
    </row>
    <row r="3868" spans="1:28" x14ac:dyDescent="0.25">
      <c r="A3868" s="7">
        <v>51</v>
      </c>
      <c r="B3868" s="7" t="s">
        <v>370</v>
      </c>
      <c r="C3868" s="7" t="s">
        <v>648</v>
      </c>
      <c r="D3868" s="7" t="s">
        <v>643</v>
      </c>
      <c r="E3868" s="7" t="s">
        <v>46</v>
      </c>
      <c r="F3868" s="7" t="s">
        <v>84</v>
      </c>
      <c r="G3868" s="7">
        <v>40000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 t="s">
        <v>644</v>
      </c>
      <c r="AA3868" s="7">
        <v>2020</v>
      </c>
      <c r="AB3868" s="7">
        <v>0</v>
      </c>
    </row>
    <row r="3869" spans="1:28" x14ac:dyDescent="0.25">
      <c r="A3869" s="7">
        <v>52</v>
      </c>
      <c r="B3869" s="7" t="s">
        <v>376</v>
      </c>
      <c r="C3869" s="7" t="s">
        <v>551</v>
      </c>
      <c r="D3869" s="7" t="s">
        <v>10</v>
      </c>
      <c r="E3869" s="7" t="s">
        <v>44</v>
      </c>
      <c r="F3869" s="7" t="s">
        <v>84</v>
      </c>
      <c r="G3869" s="7">
        <v>40000</v>
      </c>
      <c r="H3869" s="7">
        <v>0</v>
      </c>
      <c r="I3869" s="7">
        <v>0</v>
      </c>
      <c r="J3869" s="7">
        <v>0</v>
      </c>
      <c r="K3869" s="7">
        <v>0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0</v>
      </c>
      <c r="Z3869" s="7" t="s">
        <v>644</v>
      </c>
      <c r="AA3869" s="7">
        <v>2020</v>
      </c>
      <c r="AB3869" s="7">
        <v>0</v>
      </c>
    </row>
    <row r="3870" spans="1:28" x14ac:dyDescent="0.25">
      <c r="A3870" s="7">
        <v>53</v>
      </c>
      <c r="B3870" s="7" t="s">
        <v>385</v>
      </c>
      <c r="C3870" s="7" t="s">
        <v>629</v>
      </c>
      <c r="D3870" s="7" t="s">
        <v>643</v>
      </c>
      <c r="E3870" s="7" t="s">
        <v>630</v>
      </c>
      <c r="F3870" s="7" t="s">
        <v>84</v>
      </c>
      <c r="G3870" s="7">
        <v>40000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 t="s">
        <v>644</v>
      </c>
      <c r="AA3870" s="7">
        <v>2020</v>
      </c>
      <c r="AB3870" s="7">
        <v>0</v>
      </c>
    </row>
    <row r="3871" spans="1:28" x14ac:dyDescent="0.25">
      <c r="A3871" s="7">
        <v>54</v>
      </c>
      <c r="B3871" s="7" t="s">
        <v>386</v>
      </c>
      <c r="C3871" s="7" t="s">
        <v>631</v>
      </c>
      <c r="D3871" s="7" t="s">
        <v>6</v>
      </c>
      <c r="E3871" s="7" t="s">
        <v>46</v>
      </c>
      <c r="F3871" s="7" t="s">
        <v>84</v>
      </c>
      <c r="G3871" s="7">
        <v>40000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 t="s">
        <v>644</v>
      </c>
      <c r="AA3871" s="7">
        <v>2020</v>
      </c>
      <c r="AB3871" s="7">
        <v>0</v>
      </c>
    </row>
    <row r="3872" spans="1:28" x14ac:dyDescent="0.25">
      <c r="A3872" s="7">
        <v>55</v>
      </c>
      <c r="B3872" s="7" t="s">
        <v>382</v>
      </c>
      <c r="C3872" s="7" t="s">
        <v>552</v>
      </c>
      <c r="D3872" s="7" t="s">
        <v>643</v>
      </c>
      <c r="E3872" s="7" t="s">
        <v>65</v>
      </c>
      <c r="F3872" s="7" t="s">
        <v>85</v>
      </c>
      <c r="G3872" s="7">
        <v>40000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 t="s">
        <v>644</v>
      </c>
      <c r="AA3872" s="7">
        <v>2020</v>
      </c>
      <c r="AB3872" s="7">
        <v>0</v>
      </c>
    </row>
    <row r="3873" spans="1:28" x14ac:dyDescent="0.25">
      <c r="A3873" s="7">
        <v>56</v>
      </c>
      <c r="B3873" s="7" t="s">
        <v>381</v>
      </c>
      <c r="C3873" s="7" t="s">
        <v>553</v>
      </c>
      <c r="D3873" s="7" t="s">
        <v>10</v>
      </c>
      <c r="E3873" s="7" t="s">
        <v>46</v>
      </c>
      <c r="F3873" s="7" t="s">
        <v>84</v>
      </c>
      <c r="G3873" s="7">
        <v>38000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 t="s">
        <v>644</v>
      </c>
      <c r="AA3873" s="7">
        <v>2020</v>
      </c>
      <c r="AB3873" s="7">
        <v>0</v>
      </c>
    </row>
    <row r="3874" spans="1:28" x14ac:dyDescent="0.25">
      <c r="A3874" s="7">
        <v>57</v>
      </c>
      <c r="B3874" s="7" t="s">
        <v>377</v>
      </c>
      <c r="C3874" s="7" t="s">
        <v>554</v>
      </c>
      <c r="D3874" s="7" t="s">
        <v>10</v>
      </c>
      <c r="E3874" s="7" t="s">
        <v>44</v>
      </c>
      <c r="F3874" s="7" t="s">
        <v>84</v>
      </c>
      <c r="G3874" s="7">
        <v>36000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0</v>
      </c>
      <c r="Z3874" s="7" t="s">
        <v>644</v>
      </c>
      <c r="AA3874" s="7">
        <v>2020</v>
      </c>
      <c r="AB3874" s="7">
        <v>0</v>
      </c>
    </row>
    <row r="3875" spans="1:28" x14ac:dyDescent="0.25">
      <c r="A3875" s="7">
        <v>58</v>
      </c>
      <c r="B3875" s="7" t="s">
        <v>378</v>
      </c>
      <c r="C3875" s="7" t="s">
        <v>556</v>
      </c>
      <c r="D3875" s="7" t="s">
        <v>10</v>
      </c>
      <c r="E3875" s="7" t="s">
        <v>44</v>
      </c>
      <c r="F3875" s="7" t="s">
        <v>84</v>
      </c>
      <c r="G3875" s="7">
        <v>36000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 t="s">
        <v>644</v>
      </c>
      <c r="AA3875" s="7">
        <v>2020</v>
      </c>
      <c r="AB3875" s="7">
        <v>0</v>
      </c>
    </row>
    <row r="3876" spans="1:28" x14ac:dyDescent="0.25">
      <c r="A3876" s="7">
        <v>59</v>
      </c>
      <c r="B3876" s="7" t="s">
        <v>380</v>
      </c>
      <c r="C3876" s="7" t="s">
        <v>543</v>
      </c>
      <c r="D3876" s="7" t="s">
        <v>21</v>
      </c>
      <c r="E3876" s="7" t="s">
        <v>68</v>
      </c>
      <c r="F3876" s="7" t="s">
        <v>84</v>
      </c>
      <c r="G3876" s="7">
        <v>36000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 t="s">
        <v>644</v>
      </c>
      <c r="AA3876" s="7">
        <v>2020</v>
      </c>
      <c r="AB3876" s="7">
        <v>0</v>
      </c>
    </row>
    <row r="3877" spans="1:28" x14ac:dyDescent="0.25">
      <c r="A3877" s="7">
        <v>60</v>
      </c>
      <c r="B3877" s="7" t="s">
        <v>442</v>
      </c>
      <c r="C3877" s="7" t="s">
        <v>557</v>
      </c>
      <c r="D3877" s="7" t="s">
        <v>7</v>
      </c>
      <c r="E3877" s="7" t="s">
        <v>54</v>
      </c>
      <c r="F3877" s="7" t="s">
        <v>84</v>
      </c>
      <c r="G3877" s="7">
        <v>35000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 t="s">
        <v>644</v>
      </c>
      <c r="AA3877" s="7">
        <v>2020</v>
      </c>
      <c r="AB3877" s="7">
        <v>0</v>
      </c>
    </row>
    <row r="3878" spans="1:28" x14ac:dyDescent="0.25">
      <c r="A3878" s="7">
        <v>61</v>
      </c>
      <c r="B3878" s="7" t="s">
        <v>360</v>
      </c>
      <c r="C3878" s="7" t="s">
        <v>560</v>
      </c>
      <c r="D3878" s="7" t="s">
        <v>12</v>
      </c>
      <c r="E3878" s="7" t="s">
        <v>46</v>
      </c>
      <c r="F3878" s="7" t="s">
        <v>84</v>
      </c>
      <c r="G3878" s="7">
        <v>32000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 t="s">
        <v>644</v>
      </c>
      <c r="AA3878" s="7">
        <v>2020</v>
      </c>
      <c r="AB3878" s="7">
        <v>0</v>
      </c>
    </row>
    <row r="3879" spans="1:28" x14ac:dyDescent="0.25">
      <c r="A3879" s="7">
        <v>62</v>
      </c>
      <c r="B3879" s="7" t="s">
        <v>342</v>
      </c>
      <c r="C3879" s="7" t="s">
        <v>559</v>
      </c>
      <c r="D3879" s="7" t="s">
        <v>643</v>
      </c>
      <c r="E3879" s="7" t="s">
        <v>37</v>
      </c>
      <c r="F3879" s="7" t="s">
        <v>84</v>
      </c>
      <c r="G3879" s="7">
        <v>32000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 t="s">
        <v>644</v>
      </c>
      <c r="AA3879" s="7">
        <v>2020</v>
      </c>
      <c r="AB3879" s="7">
        <v>0</v>
      </c>
    </row>
    <row r="3880" spans="1:28" x14ac:dyDescent="0.25">
      <c r="A3880" s="7">
        <v>63</v>
      </c>
      <c r="B3880" s="7" t="s">
        <v>481</v>
      </c>
      <c r="C3880" s="7" t="s">
        <v>561</v>
      </c>
      <c r="D3880" s="7" t="s">
        <v>6</v>
      </c>
      <c r="E3880" s="7" t="s">
        <v>32</v>
      </c>
      <c r="F3880" s="7" t="s">
        <v>84</v>
      </c>
      <c r="G3880" s="7">
        <v>32000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 t="s">
        <v>644</v>
      </c>
      <c r="AA3880" s="7">
        <v>2020</v>
      </c>
      <c r="AB3880" s="7">
        <v>0</v>
      </c>
    </row>
    <row r="3881" spans="1:28" x14ac:dyDescent="0.25">
      <c r="A3881" s="7">
        <v>64</v>
      </c>
      <c r="B3881" s="7" t="s">
        <v>369</v>
      </c>
      <c r="C3881" s="7" t="s">
        <v>562</v>
      </c>
      <c r="D3881" s="7" t="s">
        <v>16</v>
      </c>
      <c r="E3881" s="7" t="s">
        <v>563</v>
      </c>
      <c r="F3881" s="7" t="s">
        <v>84</v>
      </c>
      <c r="G3881" s="7">
        <v>32000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 t="s">
        <v>644</v>
      </c>
      <c r="AA3881" s="7">
        <v>2020</v>
      </c>
      <c r="AB3881" s="7">
        <v>0</v>
      </c>
    </row>
    <row r="3882" spans="1:28" x14ac:dyDescent="0.25">
      <c r="A3882" s="7">
        <v>65</v>
      </c>
      <c r="B3882" s="7" t="s">
        <v>448</v>
      </c>
      <c r="C3882" s="7" t="s">
        <v>564</v>
      </c>
      <c r="D3882" s="7" t="s">
        <v>6</v>
      </c>
      <c r="E3882" s="7" t="s">
        <v>26</v>
      </c>
      <c r="F3882" s="7" t="s">
        <v>84</v>
      </c>
      <c r="G3882" s="7">
        <v>32000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 t="s">
        <v>644</v>
      </c>
      <c r="AA3882" s="7">
        <v>2020</v>
      </c>
      <c r="AB3882" s="7">
        <v>0</v>
      </c>
    </row>
    <row r="3883" spans="1:28" x14ac:dyDescent="0.25">
      <c r="A3883" s="7">
        <v>66</v>
      </c>
      <c r="B3883" s="7" t="s">
        <v>371</v>
      </c>
      <c r="C3883" s="7" t="s">
        <v>550</v>
      </c>
      <c r="D3883" s="7" t="s">
        <v>643</v>
      </c>
      <c r="E3883" s="7" t="s">
        <v>58</v>
      </c>
      <c r="F3883" s="7" t="s">
        <v>84</v>
      </c>
      <c r="G3883" s="7">
        <v>32000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0</v>
      </c>
      <c r="Z3883" s="7" t="s">
        <v>644</v>
      </c>
      <c r="AA3883" s="7">
        <v>2020</v>
      </c>
      <c r="AB3883" s="7">
        <v>0</v>
      </c>
    </row>
    <row r="3884" spans="1:28" x14ac:dyDescent="0.25">
      <c r="A3884" s="7">
        <v>67</v>
      </c>
      <c r="B3884" s="7" t="s">
        <v>447</v>
      </c>
      <c r="C3884" s="7" t="s">
        <v>565</v>
      </c>
      <c r="D3884" s="7" t="s">
        <v>6</v>
      </c>
      <c r="E3884" s="7" t="s">
        <v>36</v>
      </c>
      <c r="F3884" s="7" t="s">
        <v>84</v>
      </c>
      <c r="G3884" s="7">
        <v>32000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 t="s">
        <v>644</v>
      </c>
      <c r="AA3884" s="7">
        <v>2020</v>
      </c>
      <c r="AB3884" s="7">
        <v>0</v>
      </c>
    </row>
    <row r="3885" spans="1:28" x14ac:dyDescent="0.25">
      <c r="A3885" s="7">
        <v>68</v>
      </c>
      <c r="B3885" s="7" t="s">
        <v>373</v>
      </c>
      <c r="C3885" s="7" t="s">
        <v>566</v>
      </c>
      <c r="D3885" s="7" t="s">
        <v>14</v>
      </c>
      <c r="E3885" s="7" t="s">
        <v>72</v>
      </c>
      <c r="F3885" s="7" t="s">
        <v>84</v>
      </c>
      <c r="G3885" s="7">
        <v>32000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 t="s">
        <v>644</v>
      </c>
      <c r="AA3885" s="7">
        <v>2020</v>
      </c>
      <c r="AB3885" s="7">
        <v>0</v>
      </c>
    </row>
    <row r="3886" spans="1:28" x14ac:dyDescent="0.25">
      <c r="A3886" s="7">
        <v>69</v>
      </c>
      <c r="B3886" s="7" t="s">
        <v>367</v>
      </c>
      <c r="C3886" s="7" t="s">
        <v>567</v>
      </c>
      <c r="D3886" s="7" t="s">
        <v>4</v>
      </c>
      <c r="E3886" s="7" t="s">
        <v>568</v>
      </c>
      <c r="F3886" s="7" t="s">
        <v>84</v>
      </c>
      <c r="G3886" s="7">
        <v>31500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7">
        <v>0</v>
      </c>
      <c r="Z3886" s="7" t="s">
        <v>644</v>
      </c>
      <c r="AA3886" s="7">
        <v>2020</v>
      </c>
      <c r="AB3886" s="7">
        <v>0</v>
      </c>
    </row>
    <row r="3887" spans="1:28" x14ac:dyDescent="0.25">
      <c r="A3887" s="7">
        <v>70</v>
      </c>
      <c r="B3887" s="7" t="s">
        <v>455</v>
      </c>
      <c r="C3887" s="7" t="s">
        <v>575</v>
      </c>
      <c r="D3887" s="7" t="s">
        <v>643</v>
      </c>
      <c r="E3887" s="7" t="s">
        <v>36</v>
      </c>
      <c r="F3887" s="7" t="s">
        <v>84</v>
      </c>
      <c r="G3887" s="7">
        <v>30000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0</v>
      </c>
      <c r="Y3887" s="7">
        <v>0</v>
      </c>
      <c r="Z3887" s="7" t="s">
        <v>644</v>
      </c>
      <c r="AA3887" s="7">
        <v>2020</v>
      </c>
      <c r="AB3887" s="7">
        <v>0</v>
      </c>
    </row>
    <row r="3888" spans="1:28" x14ac:dyDescent="0.25">
      <c r="A3888" s="7">
        <v>71</v>
      </c>
      <c r="B3888" s="7" t="s">
        <v>454</v>
      </c>
      <c r="C3888" s="7" t="s">
        <v>576</v>
      </c>
      <c r="D3888" s="7" t="s">
        <v>642</v>
      </c>
      <c r="E3888" s="7" t="s">
        <v>36</v>
      </c>
      <c r="F3888" s="7" t="s">
        <v>84</v>
      </c>
      <c r="G3888" s="7">
        <v>30000</v>
      </c>
      <c r="H3888" s="7">
        <v>0</v>
      </c>
      <c r="I3888" s="7">
        <v>0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0</v>
      </c>
      <c r="Z3888" s="7" t="s">
        <v>644</v>
      </c>
      <c r="AA3888" s="7">
        <v>2020</v>
      </c>
      <c r="AB3888" s="7">
        <v>0</v>
      </c>
    </row>
    <row r="3889" spans="1:28" x14ac:dyDescent="0.25">
      <c r="A3889" s="7">
        <v>72</v>
      </c>
      <c r="B3889" s="7" t="s">
        <v>453</v>
      </c>
      <c r="C3889" s="7" t="s">
        <v>577</v>
      </c>
      <c r="D3889" s="7" t="s">
        <v>643</v>
      </c>
      <c r="E3889" s="7" t="s">
        <v>59</v>
      </c>
      <c r="F3889" s="7" t="s">
        <v>84</v>
      </c>
      <c r="G3889" s="7">
        <v>30000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 t="s">
        <v>644</v>
      </c>
      <c r="AA3889" s="7">
        <v>2020</v>
      </c>
      <c r="AB3889" s="7">
        <v>0</v>
      </c>
    </row>
    <row r="3890" spans="1:28" x14ac:dyDescent="0.25">
      <c r="A3890" s="7">
        <v>73</v>
      </c>
      <c r="B3890" s="7" t="s">
        <v>452</v>
      </c>
      <c r="C3890" s="7" t="s">
        <v>578</v>
      </c>
      <c r="D3890" s="7" t="s">
        <v>643</v>
      </c>
      <c r="E3890" s="7" t="s">
        <v>59</v>
      </c>
      <c r="F3890" s="7" t="s">
        <v>84</v>
      </c>
      <c r="G3890" s="7">
        <v>30000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 t="s">
        <v>644</v>
      </c>
      <c r="AA3890" s="7">
        <v>2020</v>
      </c>
      <c r="AB3890" s="7">
        <v>0</v>
      </c>
    </row>
    <row r="3891" spans="1:28" x14ac:dyDescent="0.25">
      <c r="A3891" s="7">
        <v>74</v>
      </c>
      <c r="B3891" s="7" t="s">
        <v>346</v>
      </c>
      <c r="C3891" s="7" t="s">
        <v>583</v>
      </c>
      <c r="D3891" s="7" t="s">
        <v>12</v>
      </c>
      <c r="E3891" s="7" t="s">
        <v>46</v>
      </c>
      <c r="F3891" s="7" t="s">
        <v>84</v>
      </c>
      <c r="G3891" s="7">
        <v>28875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0</v>
      </c>
      <c r="Z3891" s="7" t="s">
        <v>644</v>
      </c>
      <c r="AA3891" s="7">
        <v>2020</v>
      </c>
      <c r="AB3891" s="7">
        <v>0</v>
      </c>
    </row>
    <row r="3892" spans="1:28" x14ac:dyDescent="0.25">
      <c r="A3892" s="7">
        <v>75</v>
      </c>
      <c r="B3892" s="7" t="s">
        <v>350</v>
      </c>
      <c r="C3892" s="7" t="s">
        <v>558</v>
      </c>
      <c r="D3892" s="7" t="s">
        <v>6</v>
      </c>
      <c r="E3892" s="7" t="s">
        <v>83</v>
      </c>
      <c r="F3892" s="7" t="s">
        <v>84</v>
      </c>
      <c r="G3892" s="7">
        <v>28875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 t="s">
        <v>644</v>
      </c>
      <c r="AA3892" s="7">
        <v>2020</v>
      </c>
      <c r="AB3892" s="7">
        <v>0</v>
      </c>
    </row>
    <row r="3893" spans="1:28" x14ac:dyDescent="0.25">
      <c r="A3893" s="7">
        <v>76</v>
      </c>
      <c r="B3893" s="7" t="s">
        <v>361</v>
      </c>
      <c r="C3893" s="7" t="s">
        <v>622</v>
      </c>
      <c r="D3893" s="7" t="s">
        <v>643</v>
      </c>
      <c r="E3893" s="7" t="s">
        <v>32</v>
      </c>
      <c r="F3893" s="7" t="s">
        <v>84</v>
      </c>
      <c r="G3893" s="7">
        <v>28875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 t="s">
        <v>644</v>
      </c>
      <c r="AA3893" s="7">
        <v>2020</v>
      </c>
      <c r="AB3893" s="7">
        <v>0</v>
      </c>
    </row>
    <row r="3894" spans="1:28" x14ac:dyDescent="0.25">
      <c r="A3894" s="7">
        <v>77</v>
      </c>
      <c r="B3894" s="7" t="s">
        <v>365</v>
      </c>
      <c r="C3894" s="7" t="s">
        <v>584</v>
      </c>
      <c r="D3894" s="7" t="s">
        <v>19</v>
      </c>
      <c r="E3894" s="7" t="s">
        <v>46</v>
      </c>
      <c r="F3894" s="7" t="s">
        <v>84</v>
      </c>
      <c r="G3894" s="7">
        <v>27300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 t="s">
        <v>644</v>
      </c>
      <c r="AA3894" s="7">
        <v>2020</v>
      </c>
      <c r="AB3894" s="7">
        <v>0</v>
      </c>
    </row>
    <row r="3895" spans="1:28" x14ac:dyDescent="0.25">
      <c r="A3895" s="7">
        <v>78</v>
      </c>
      <c r="B3895" s="7" t="s">
        <v>364</v>
      </c>
      <c r="C3895" s="7" t="s">
        <v>555</v>
      </c>
      <c r="D3895" s="7" t="s">
        <v>643</v>
      </c>
      <c r="E3895" s="7" t="s">
        <v>74</v>
      </c>
      <c r="F3895" s="7" t="s">
        <v>84</v>
      </c>
      <c r="G3895" s="7">
        <v>26250</v>
      </c>
      <c r="H3895" s="7">
        <v>0</v>
      </c>
      <c r="I3895" s="7">
        <v>0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0</v>
      </c>
      <c r="Z3895" s="7" t="s">
        <v>644</v>
      </c>
      <c r="AA3895" s="7">
        <v>2020</v>
      </c>
      <c r="AB3895" s="7">
        <v>0</v>
      </c>
    </row>
    <row r="3896" spans="1:28" x14ac:dyDescent="0.25">
      <c r="A3896" s="7">
        <v>79</v>
      </c>
      <c r="B3896" s="7" t="s">
        <v>446</v>
      </c>
      <c r="C3896" s="7" t="s">
        <v>586</v>
      </c>
      <c r="D3896" s="7" t="s">
        <v>632</v>
      </c>
      <c r="E3896" s="7" t="s">
        <v>36</v>
      </c>
      <c r="F3896" s="7" t="s">
        <v>84</v>
      </c>
      <c r="G3896" s="7">
        <v>25000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 t="s">
        <v>644</v>
      </c>
      <c r="AA3896" s="7">
        <v>2020</v>
      </c>
      <c r="AB3896" s="7">
        <v>0</v>
      </c>
    </row>
    <row r="3897" spans="1:28" x14ac:dyDescent="0.25">
      <c r="A3897" s="7">
        <v>80</v>
      </c>
      <c r="B3897" s="7" t="s">
        <v>363</v>
      </c>
      <c r="C3897" s="7" t="s">
        <v>569</v>
      </c>
      <c r="D3897" s="7" t="s">
        <v>632</v>
      </c>
      <c r="E3897" s="7" t="s">
        <v>619</v>
      </c>
      <c r="F3897" s="7" t="s">
        <v>84</v>
      </c>
      <c r="G3897" s="7">
        <v>24255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 t="s">
        <v>644</v>
      </c>
      <c r="AA3897" s="7">
        <v>2020</v>
      </c>
      <c r="AB3897" s="7">
        <v>0</v>
      </c>
    </row>
    <row r="3898" spans="1:28" x14ac:dyDescent="0.25">
      <c r="A3898" s="7">
        <v>81</v>
      </c>
      <c r="B3898" s="7" t="s">
        <v>362</v>
      </c>
      <c r="C3898" s="7" t="s">
        <v>570</v>
      </c>
      <c r="D3898" s="7" t="s">
        <v>643</v>
      </c>
      <c r="E3898" s="7" t="s">
        <v>620</v>
      </c>
      <c r="F3898" s="7" t="s">
        <v>84</v>
      </c>
      <c r="G3898" s="7">
        <v>24150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 t="s">
        <v>644</v>
      </c>
      <c r="AA3898" s="7">
        <v>2020</v>
      </c>
      <c r="AB3898" s="7">
        <v>0</v>
      </c>
    </row>
    <row r="3899" spans="1:28" x14ac:dyDescent="0.25">
      <c r="A3899" s="7">
        <v>82</v>
      </c>
      <c r="B3899" s="7" t="s">
        <v>432</v>
      </c>
      <c r="C3899" s="7" t="s">
        <v>590</v>
      </c>
      <c r="D3899" s="7" t="s">
        <v>10</v>
      </c>
      <c r="E3899" s="7" t="s">
        <v>33</v>
      </c>
      <c r="F3899" s="7" t="s">
        <v>84</v>
      </c>
      <c r="G3899" s="7">
        <v>23100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 t="s">
        <v>644</v>
      </c>
      <c r="AA3899" s="7">
        <v>2020</v>
      </c>
      <c r="AB3899" s="7">
        <v>0</v>
      </c>
    </row>
    <row r="3900" spans="1:28" x14ac:dyDescent="0.25">
      <c r="A3900" s="7">
        <v>83</v>
      </c>
      <c r="B3900" s="7" t="s">
        <v>435</v>
      </c>
      <c r="C3900" s="7" t="s">
        <v>649</v>
      </c>
      <c r="D3900" s="7" t="s">
        <v>650</v>
      </c>
      <c r="E3900" s="7" t="s">
        <v>33</v>
      </c>
      <c r="F3900" s="7" t="s">
        <v>84</v>
      </c>
      <c r="G3900" s="7">
        <v>23100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 t="s">
        <v>644</v>
      </c>
      <c r="AA3900" s="7">
        <v>2020</v>
      </c>
      <c r="AB3900" s="7">
        <v>0</v>
      </c>
    </row>
    <row r="3901" spans="1:28" x14ac:dyDescent="0.25">
      <c r="A3901" s="7">
        <v>84</v>
      </c>
      <c r="B3901" s="7" t="s">
        <v>353</v>
      </c>
      <c r="C3901" s="7" t="s">
        <v>580</v>
      </c>
      <c r="D3901" s="7" t="s">
        <v>19</v>
      </c>
      <c r="E3901" s="7" t="s">
        <v>60</v>
      </c>
      <c r="F3901" s="7" t="s">
        <v>84</v>
      </c>
      <c r="G3901" s="7">
        <v>23100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 t="s">
        <v>644</v>
      </c>
      <c r="AA3901" s="7">
        <v>2020</v>
      </c>
      <c r="AB3901" s="7">
        <v>0</v>
      </c>
    </row>
    <row r="3902" spans="1:28" x14ac:dyDescent="0.25">
      <c r="A3902" s="7">
        <v>85</v>
      </c>
      <c r="B3902" s="7" t="s">
        <v>354</v>
      </c>
      <c r="C3902" s="7" t="s">
        <v>581</v>
      </c>
      <c r="D3902" s="7" t="s">
        <v>643</v>
      </c>
      <c r="E3902" s="7" t="s">
        <v>54</v>
      </c>
      <c r="F3902" s="7" t="s">
        <v>84</v>
      </c>
      <c r="G3902" s="7">
        <v>23100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 t="s">
        <v>644</v>
      </c>
      <c r="AA3902" s="7">
        <v>2020</v>
      </c>
      <c r="AB3902" s="7">
        <v>0</v>
      </c>
    </row>
    <row r="3903" spans="1:28" x14ac:dyDescent="0.25">
      <c r="A3903" s="7">
        <v>86</v>
      </c>
      <c r="B3903" s="7" t="s">
        <v>355</v>
      </c>
      <c r="C3903" s="7" t="s">
        <v>582</v>
      </c>
      <c r="D3903" s="7" t="s">
        <v>643</v>
      </c>
      <c r="E3903" s="7" t="s">
        <v>54</v>
      </c>
      <c r="F3903" s="7" t="s">
        <v>84</v>
      </c>
      <c r="G3903" s="7">
        <v>23100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 t="s">
        <v>644</v>
      </c>
      <c r="AA3903" s="7">
        <v>2020</v>
      </c>
      <c r="AB3903" s="7">
        <v>0</v>
      </c>
    </row>
    <row r="3904" spans="1:28" x14ac:dyDescent="0.25">
      <c r="A3904" s="7">
        <v>87</v>
      </c>
      <c r="B3904" s="7" t="s">
        <v>356</v>
      </c>
      <c r="C3904" s="7" t="s">
        <v>571</v>
      </c>
      <c r="D3904" s="7" t="s">
        <v>6</v>
      </c>
      <c r="E3904" s="7" t="s">
        <v>26</v>
      </c>
      <c r="F3904" s="7" t="s">
        <v>84</v>
      </c>
      <c r="G3904" s="7">
        <v>23100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 t="s">
        <v>644</v>
      </c>
      <c r="AA3904" s="7">
        <v>2020</v>
      </c>
      <c r="AB3904" s="7">
        <v>0</v>
      </c>
    </row>
    <row r="3905" spans="1:28" x14ac:dyDescent="0.25">
      <c r="A3905" s="7">
        <v>88</v>
      </c>
      <c r="B3905" s="7" t="s">
        <v>357</v>
      </c>
      <c r="C3905" s="7" t="s">
        <v>589</v>
      </c>
      <c r="D3905" s="7" t="s">
        <v>6</v>
      </c>
      <c r="E3905" s="7" t="s">
        <v>26</v>
      </c>
      <c r="F3905" s="7" t="s">
        <v>84</v>
      </c>
      <c r="G3905" s="7">
        <v>23100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 t="s">
        <v>644</v>
      </c>
      <c r="AA3905" s="7">
        <v>2020</v>
      </c>
      <c r="AB3905" s="7">
        <v>0</v>
      </c>
    </row>
    <row r="3906" spans="1:28" x14ac:dyDescent="0.25">
      <c r="A3906" s="7">
        <v>89</v>
      </c>
      <c r="B3906" s="7" t="s">
        <v>359</v>
      </c>
      <c r="C3906" s="7" t="s">
        <v>572</v>
      </c>
      <c r="D3906" s="7" t="s">
        <v>643</v>
      </c>
      <c r="E3906" s="7" t="s">
        <v>54</v>
      </c>
      <c r="F3906" s="7" t="s">
        <v>84</v>
      </c>
      <c r="G3906" s="7">
        <v>23100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 t="s">
        <v>644</v>
      </c>
      <c r="AA3906" s="7">
        <v>2020</v>
      </c>
      <c r="AB3906" s="7">
        <v>0</v>
      </c>
    </row>
    <row r="3907" spans="1:28" x14ac:dyDescent="0.25">
      <c r="A3907" s="7">
        <v>90</v>
      </c>
      <c r="B3907" s="7" t="s">
        <v>341</v>
      </c>
      <c r="C3907" s="7" t="s">
        <v>579</v>
      </c>
      <c r="D3907" s="7" t="s">
        <v>643</v>
      </c>
      <c r="E3907" s="7" t="s">
        <v>52</v>
      </c>
      <c r="F3907" s="7" t="s">
        <v>84</v>
      </c>
      <c r="G3907" s="7">
        <v>22000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 t="s">
        <v>644</v>
      </c>
      <c r="AA3907" s="7">
        <v>2020</v>
      </c>
      <c r="AB3907" s="7">
        <v>0</v>
      </c>
    </row>
    <row r="3908" spans="1:28" x14ac:dyDescent="0.25">
      <c r="A3908" s="7">
        <v>91</v>
      </c>
      <c r="B3908" s="7" t="s">
        <v>347</v>
      </c>
      <c r="C3908" s="7" t="s">
        <v>651</v>
      </c>
      <c r="D3908" s="7" t="s">
        <v>6</v>
      </c>
      <c r="E3908" s="7" t="s">
        <v>26</v>
      </c>
      <c r="F3908" s="7" t="s">
        <v>84</v>
      </c>
      <c r="G3908" s="7">
        <v>22000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 t="s">
        <v>644</v>
      </c>
      <c r="AA3908" s="7">
        <v>2020</v>
      </c>
      <c r="AB3908" s="7">
        <v>0</v>
      </c>
    </row>
    <row r="3909" spans="1:28" x14ac:dyDescent="0.25">
      <c r="A3909" s="7">
        <v>92</v>
      </c>
      <c r="B3909" s="7" t="s">
        <v>348</v>
      </c>
      <c r="C3909" s="7" t="s">
        <v>652</v>
      </c>
      <c r="D3909" s="7" t="s">
        <v>6</v>
      </c>
      <c r="E3909" s="7" t="s">
        <v>26</v>
      </c>
      <c r="F3909" s="7" t="s">
        <v>84</v>
      </c>
      <c r="G3909" s="7">
        <v>22000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 t="s">
        <v>644</v>
      </c>
      <c r="AA3909" s="7">
        <v>2020</v>
      </c>
      <c r="AB3909" s="7">
        <v>0</v>
      </c>
    </row>
    <row r="3910" spans="1:28" x14ac:dyDescent="0.25">
      <c r="A3910" s="7">
        <v>93</v>
      </c>
      <c r="B3910" s="7" t="s">
        <v>349</v>
      </c>
      <c r="C3910" s="7" t="s">
        <v>591</v>
      </c>
      <c r="D3910" s="7" t="s">
        <v>6</v>
      </c>
      <c r="E3910" s="7" t="s">
        <v>52</v>
      </c>
      <c r="F3910" s="7" t="s">
        <v>84</v>
      </c>
      <c r="G3910" s="7">
        <v>22000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 t="s">
        <v>644</v>
      </c>
      <c r="AA3910" s="7">
        <v>2020</v>
      </c>
      <c r="AB3910" s="7">
        <v>0</v>
      </c>
    </row>
    <row r="3911" spans="1:28" x14ac:dyDescent="0.25">
      <c r="A3911" s="7">
        <v>94</v>
      </c>
      <c r="B3911" s="7" t="s">
        <v>351</v>
      </c>
      <c r="C3911" s="7" t="s">
        <v>592</v>
      </c>
      <c r="D3911" s="7" t="s">
        <v>6</v>
      </c>
      <c r="E3911" s="7" t="s">
        <v>52</v>
      </c>
      <c r="F3911" s="7" t="s">
        <v>84</v>
      </c>
      <c r="G3911" s="7">
        <v>22000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 t="s">
        <v>644</v>
      </c>
      <c r="AA3911" s="7">
        <v>2020</v>
      </c>
      <c r="AB3911" s="7">
        <v>0</v>
      </c>
    </row>
    <row r="3912" spans="1:28" x14ac:dyDescent="0.25">
      <c r="A3912" s="7">
        <v>95</v>
      </c>
      <c r="B3912" s="7" t="s">
        <v>352</v>
      </c>
      <c r="C3912" s="7" t="s">
        <v>593</v>
      </c>
      <c r="D3912" s="7" t="s">
        <v>6</v>
      </c>
      <c r="E3912" s="7" t="s">
        <v>26</v>
      </c>
      <c r="F3912" s="7" t="s">
        <v>84</v>
      </c>
      <c r="G3912" s="7">
        <v>22000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 t="s">
        <v>644</v>
      </c>
      <c r="AA3912" s="7">
        <v>2020</v>
      </c>
      <c r="AB3912" s="7">
        <v>0</v>
      </c>
    </row>
    <row r="3913" spans="1:28" x14ac:dyDescent="0.25">
      <c r="A3913" s="7">
        <v>96</v>
      </c>
      <c r="B3913" s="7" t="s">
        <v>433</v>
      </c>
      <c r="C3913" s="7" t="s">
        <v>653</v>
      </c>
      <c r="D3913" s="7" t="s">
        <v>21</v>
      </c>
      <c r="E3913" s="7" t="s">
        <v>26</v>
      </c>
      <c r="F3913" s="7" t="s">
        <v>84</v>
      </c>
      <c r="G3913" s="7">
        <v>22000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 t="s">
        <v>644</v>
      </c>
      <c r="AA3913" s="7">
        <v>2020</v>
      </c>
      <c r="AB3913" s="7">
        <v>0</v>
      </c>
    </row>
    <row r="3914" spans="1:28" x14ac:dyDescent="0.25">
      <c r="A3914" s="7">
        <v>97</v>
      </c>
      <c r="B3914" s="7" t="s">
        <v>439</v>
      </c>
      <c r="C3914" s="7" t="s">
        <v>596</v>
      </c>
      <c r="D3914" s="7" t="s">
        <v>643</v>
      </c>
      <c r="E3914" s="7" t="s">
        <v>26</v>
      </c>
      <c r="F3914" s="7" t="s">
        <v>84</v>
      </c>
      <c r="G3914" s="7">
        <v>20000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 t="s">
        <v>644</v>
      </c>
      <c r="AA3914" s="7">
        <v>2020</v>
      </c>
      <c r="AB3914" s="7">
        <v>0</v>
      </c>
    </row>
    <row r="3915" spans="1:28" x14ac:dyDescent="0.25">
      <c r="A3915" s="7">
        <v>98</v>
      </c>
      <c r="B3915" s="7" t="s">
        <v>340</v>
      </c>
      <c r="C3915" s="7" t="s">
        <v>654</v>
      </c>
      <c r="D3915" s="7" t="s">
        <v>6</v>
      </c>
      <c r="E3915" s="7" t="s">
        <v>26</v>
      </c>
      <c r="F3915" s="7" t="s">
        <v>84</v>
      </c>
      <c r="G3915" s="7">
        <v>20000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 t="s">
        <v>644</v>
      </c>
      <c r="AA3915" s="7">
        <v>2020</v>
      </c>
      <c r="AB3915" s="7">
        <v>0</v>
      </c>
    </row>
    <row r="3916" spans="1:28" x14ac:dyDescent="0.25">
      <c r="A3916" s="7">
        <v>99</v>
      </c>
      <c r="B3916" s="7" t="s">
        <v>440</v>
      </c>
      <c r="C3916" s="7" t="s">
        <v>587</v>
      </c>
      <c r="D3916" s="7" t="s">
        <v>10</v>
      </c>
      <c r="E3916" s="7" t="s">
        <v>54</v>
      </c>
      <c r="F3916" s="7" t="s">
        <v>84</v>
      </c>
      <c r="G3916" s="7">
        <v>22000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 t="s">
        <v>644</v>
      </c>
      <c r="AA3916" s="7">
        <v>2020</v>
      </c>
      <c r="AB3916" s="7">
        <v>0</v>
      </c>
    </row>
    <row r="3917" spans="1:28" x14ac:dyDescent="0.25">
      <c r="A3917" s="7">
        <v>100</v>
      </c>
      <c r="B3917" s="7" t="s">
        <v>344</v>
      </c>
      <c r="C3917" s="7" t="s">
        <v>588</v>
      </c>
      <c r="D3917" s="7" t="s">
        <v>643</v>
      </c>
      <c r="E3917" s="7" t="s">
        <v>41</v>
      </c>
      <c r="F3917" s="7" t="s">
        <v>84</v>
      </c>
      <c r="G3917" s="7">
        <v>19800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 t="s">
        <v>644</v>
      </c>
      <c r="AA3917" s="7">
        <v>2020</v>
      </c>
      <c r="AB3917" s="7">
        <v>0</v>
      </c>
    </row>
    <row r="3918" spans="1:28" x14ac:dyDescent="0.25">
      <c r="A3918" s="7">
        <v>101</v>
      </c>
      <c r="B3918" s="7" t="s">
        <v>445</v>
      </c>
      <c r="C3918" s="7" t="s">
        <v>502</v>
      </c>
      <c r="D3918" s="7" t="s">
        <v>7</v>
      </c>
      <c r="E3918" s="7" t="s">
        <v>54</v>
      </c>
      <c r="F3918" s="7" t="s">
        <v>84</v>
      </c>
      <c r="G3918" s="7">
        <v>18000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 t="s">
        <v>644</v>
      </c>
      <c r="AA3918" s="7">
        <v>2020</v>
      </c>
      <c r="AB3918" s="7">
        <v>0</v>
      </c>
    </row>
    <row r="3919" spans="1:28" x14ac:dyDescent="0.25">
      <c r="A3919" s="7">
        <v>102</v>
      </c>
      <c r="B3919" s="7" t="s">
        <v>343</v>
      </c>
      <c r="C3919" s="7" t="s">
        <v>633</v>
      </c>
      <c r="D3919" s="7" t="s">
        <v>6</v>
      </c>
      <c r="E3919" s="7" t="s">
        <v>37</v>
      </c>
      <c r="F3919" s="7" t="s">
        <v>84</v>
      </c>
      <c r="G3919" s="7">
        <v>16775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 t="s">
        <v>644</v>
      </c>
      <c r="AA3919" s="7">
        <v>2020</v>
      </c>
      <c r="AB3919" s="7">
        <v>0</v>
      </c>
    </row>
    <row r="3920" spans="1:28" x14ac:dyDescent="0.25">
      <c r="A3920" s="7">
        <v>103</v>
      </c>
      <c r="B3920" s="7" t="s">
        <v>338</v>
      </c>
      <c r="C3920" s="7" t="s">
        <v>594</v>
      </c>
      <c r="D3920" s="7" t="s">
        <v>6</v>
      </c>
      <c r="E3920" s="7" t="s">
        <v>28</v>
      </c>
      <c r="F3920" s="7" t="s">
        <v>84</v>
      </c>
      <c r="G3920" s="7">
        <v>16500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 t="s">
        <v>644</v>
      </c>
      <c r="AA3920" s="7">
        <v>2020</v>
      </c>
      <c r="AB3920" s="7">
        <v>0</v>
      </c>
    </row>
    <row r="3921" spans="1:28" x14ac:dyDescent="0.25">
      <c r="A3921" s="7">
        <v>104</v>
      </c>
      <c r="B3921" s="7" t="s">
        <v>339</v>
      </c>
      <c r="C3921" s="7" t="s">
        <v>595</v>
      </c>
      <c r="D3921" s="7" t="s">
        <v>643</v>
      </c>
      <c r="E3921" s="7" t="s">
        <v>57</v>
      </c>
      <c r="F3921" s="7" t="s">
        <v>84</v>
      </c>
      <c r="G3921" s="7">
        <v>16500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 t="s">
        <v>644</v>
      </c>
      <c r="AA3921" s="7">
        <v>2020</v>
      </c>
      <c r="AB3921" s="7">
        <v>0</v>
      </c>
    </row>
    <row r="3922" spans="1:28" x14ac:dyDescent="0.25">
      <c r="A3922" s="7">
        <v>105</v>
      </c>
      <c r="B3922" s="7" t="s">
        <v>431</v>
      </c>
      <c r="C3922" s="7" t="s">
        <v>600</v>
      </c>
      <c r="D3922" s="7" t="s">
        <v>643</v>
      </c>
      <c r="E3922" s="7" t="s">
        <v>37</v>
      </c>
      <c r="F3922" s="7" t="s">
        <v>84</v>
      </c>
      <c r="G3922" s="7">
        <v>13750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 t="s">
        <v>644</v>
      </c>
      <c r="AA3922" s="7">
        <v>2020</v>
      </c>
      <c r="AB3922" s="7">
        <v>0</v>
      </c>
    </row>
    <row r="3923" spans="1:28" x14ac:dyDescent="0.25">
      <c r="A3923" s="7">
        <v>106</v>
      </c>
      <c r="B3923" s="7" t="s">
        <v>451</v>
      </c>
      <c r="C3923" s="7" t="s">
        <v>601</v>
      </c>
      <c r="D3923" s="7" t="s">
        <v>643</v>
      </c>
      <c r="E3923" s="7" t="s">
        <v>37</v>
      </c>
      <c r="F3923" s="7" t="s">
        <v>84</v>
      </c>
      <c r="G3923" s="7">
        <v>13750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</v>
      </c>
      <c r="Y3923" s="7">
        <v>0</v>
      </c>
      <c r="Z3923" s="7" t="s">
        <v>644</v>
      </c>
      <c r="AA3923" s="7">
        <v>2020</v>
      </c>
      <c r="AB3923" s="7">
        <v>0</v>
      </c>
    </row>
    <row r="3924" spans="1:28" x14ac:dyDescent="0.25">
      <c r="A3924" s="7">
        <v>107</v>
      </c>
      <c r="B3924" s="7" t="s">
        <v>336</v>
      </c>
      <c r="C3924" s="7" t="s">
        <v>603</v>
      </c>
      <c r="D3924" s="7" t="s">
        <v>6</v>
      </c>
      <c r="E3924" s="7" t="s">
        <v>37</v>
      </c>
      <c r="F3924" s="7" t="s">
        <v>84</v>
      </c>
      <c r="G3924" s="7">
        <v>10000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 t="s">
        <v>644</v>
      </c>
      <c r="AA3924" s="7">
        <v>2020</v>
      </c>
      <c r="AB3924" s="7">
        <v>0</v>
      </c>
    </row>
    <row r="3925" spans="1:28" x14ac:dyDescent="0.25">
      <c r="A3925" s="7">
        <v>108</v>
      </c>
      <c r="B3925" s="7" t="s">
        <v>441</v>
      </c>
      <c r="C3925" s="7" t="s">
        <v>604</v>
      </c>
      <c r="D3925" s="7" t="s">
        <v>6</v>
      </c>
      <c r="E3925" s="7" t="s">
        <v>37</v>
      </c>
      <c r="F3925" s="7" t="s">
        <v>84</v>
      </c>
      <c r="G3925" s="7">
        <v>10000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 t="s">
        <v>222</v>
      </c>
      <c r="AA3925" s="7">
        <v>2020</v>
      </c>
      <c r="AB3925" s="7">
        <v>0</v>
      </c>
    </row>
    <row r="3926" spans="1:28" x14ac:dyDescent="0.25">
      <c r="A3926" s="7">
        <v>1</v>
      </c>
      <c r="B3926" s="7" t="s">
        <v>444</v>
      </c>
      <c r="C3926" s="7" t="s">
        <v>501</v>
      </c>
      <c r="D3926" s="7" t="s">
        <v>7</v>
      </c>
      <c r="E3926" s="7" t="s">
        <v>27</v>
      </c>
      <c r="F3926" s="7" t="s">
        <v>84</v>
      </c>
      <c r="G3926" s="7">
        <v>400000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 t="s">
        <v>222</v>
      </c>
      <c r="AA3926" s="7">
        <v>2020</v>
      </c>
      <c r="AB3926" s="7">
        <v>0</v>
      </c>
    </row>
    <row r="3927" spans="1:28" x14ac:dyDescent="0.25">
      <c r="A3927" s="7">
        <v>2</v>
      </c>
      <c r="B3927" s="7" t="s">
        <v>426</v>
      </c>
      <c r="C3927" s="7" t="s">
        <v>502</v>
      </c>
      <c r="D3927" s="7" t="s">
        <v>10</v>
      </c>
      <c r="E3927" s="7" t="s">
        <v>53</v>
      </c>
      <c r="F3927" s="7" t="s">
        <v>84</v>
      </c>
      <c r="G3927" s="7">
        <v>300000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 t="s">
        <v>222</v>
      </c>
      <c r="AA3927" s="7">
        <v>2020</v>
      </c>
      <c r="AB3927" s="7">
        <v>0</v>
      </c>
    </row>
    <row r="3928" spans="1:28" x14ac:dyDescent="0.25">
      <c r="A3928" s="7">
        <v>3</v>
      </c>
      <c r="B3928" s="7" t="s">
        <v>443</v>
      </c>
      <c r="C3928" s="7" t="s">
        <v>503</v>
      </c>
      <c r="D3928" s="7" t="s">
        <v>19</v>
      </c>
      <c r="E3928" s="7" t="s">
        <v>71</v>
      </c>
      <c r="F3928" s="7" t="s">
        <v>84</v>
      </c>
      <c r="G3928" s="7">
        <v>300000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 t="s">
        <v>222</v>
      </c>
      <c r="AA3928" s="7">
        <v>2020</v>
      </c>
      <c r="AB3928" s="7">
        <v>0</v>
      </c>
    </row>
    <row r="3929" spans="1:28" x14ac:dyDescent="0.25">
      <c r="A3929" s="7">
        <v>4</v>
      </c>
      <c r="B3929" s="7" t="s">
        <v>422</v>
      </c>
      <c r="C3929" s="7" t="s">
        <v>504</v>
      </c>
      <c r="D3929" s="7" t="s">
        <v>7</v>
      </c>
      <c r="E3929" s="7" t="s">
        <v>34</v>
      </c>
      <c r="F3929" s="7" t="s">
        <v>84</v>
      </c>
      <c r="G3929" s="7">
        <v>300000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 t="s">
        <v>222</v>
      </c>
      <c r="AA3929" s="7">
        <v>2020</v>
      </c>
      <c r="AB3929" s="7">
        <v>0</v>
      </c>
    </row>
    <row r="3930" spans="1:28" x14ac:dyDescent="0.25">
      <c r="A3930" s="7">
        <v>5</v>
      </c>
      <c r="B3930" s="7" t="s">
        <v>480</v>
      </c>
      <c r="C3930" s="7" t="s">
        <v>505</v>
      </c>
      <c r="D3930" s="7" t="s">
        <v>7</v>
      </c>
      <c r="E3930" s="7" t="s">
        <v>655</v>
      </c>
      <c r="F3930" s="7" t="s">
        <v>84</v>
      </c>
      <c r="G3930" s="7">
        <v>250000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 t="s">
        <v>222</v>
      </c>
      <c r="AA3930" s="7">
        <v>2020</v>
      </c>
      <c r="AB3930" s="7">
        <v>0</v>
      </c>
    </row>
    <row r="3931" spans="1:28" x14ac:dyDescent="0.25">
      <c r="A3931" s="7">
        <v>6</v>
      </c>
      <c r="B3931" s="7" t="s">
        <v>479</v>
      </c>
      <c r="C3931" s="7" t="s">
        <v>507</v>
      </c>
      <c r="D3931" s="7" t="s">
        <v>7</v>
      </c>
      <c r="E3931" s="7" t="s">
        <v>656</v>
      </c>
      <c r="F3931" s="7" t="s">
        <v>84</v>
      </c>
      <c r="G3931" s="7">
        <v>250000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 t="s">
        <v>222</v>
      </c>
      <c r="AA3931" s="7">
        <v>2020</v>
      </c>
      <c r="AB3931" s="7">
        <v>0</v>
      </c>
    </row>
    <row r="3932" spans="1:28" x14ac:dyDescent="0.25">
      <c r="A3932" s="7">
        <v>7</v>
      </c>
      <c r="B3932" s="7" t="s">
        <v>478</v>
      </c>
      <c r="C3932" s="7" t="s">
        <v>624</v>
      </c>
      <c r="D3932" s="7" t="s">
        <v>7</v>
      </c>
      <c r="E3932" s="7" t="s">
        <v>657</v>
      </c>
      <c r="F3932" s="7" t="s">
        <v>84</v>
      </c>
      <c r="G3932" s="7">
        <v>200000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 t="s">
        <v>222</v>
      </c>
      <c r="AA3932" s="7">
        <v>2020</v>
      </c>
      <c r="AB3932" s="7">
        <v>0</v>
      </c>
    </row>
    <row r="3933" spans="1:28" x14ac:dyDescent="0.25">
      <c r="A3933" s="7">
        <v>8</v>
      </c>
      <c r="B3933" s="7" t="s">
        <v>477</v>
      </c>
      <c r="C3933" s="7" t="s">
        <v>510</v>
      </c>
      <c r="D3933" s="7" t="s">
        <v>7</v>
      </c>
      <c r="E3933" s="7" t="s">
        <v>49</v>
      </c>
      <c r="F3933" s="7" t="s">
        <v>84</v>
      </c>
      <c r="G3933" s="7">
        <v>150000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 t="s">
        <v>222</v>
      </c>
      <c r="AA3933" s="7">
        <v>2020</v>
      </c>
      <c r="AB3933" s="7">
        <v>0</v>
      </c>
    </row>
    <row r="3934" spans="1:28" x14ac:dyDescent="0.25">
      <c r="A3934" s="7">
        <v>9</v>
      </c>
      <c r="B3934" s="7" t="s">
        <v>476</v>
      </c>
      <c r="C3934" s="7" t="s">
        <v>511</v>
      </c>
      <c r="D3934" s="7" t="s">
        <v>7</v>
      </c>
      <c r="E3934" s="7" t="s">
        <v>658</v>
      </c>
      <c r="F3934" s="7" t="s">
        <v>84</v>
      </c>
      <c r="G3934" s="7">
        <v>150000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 t="s">
        <v>222</v>
      </c>
      <c r="AA3934" s="7">
        <v>2020</v>
      </c>
      <c r="AB3934" s="7">
        <v>0</v>
      </c>
    </row>
    <row r="3935" spans="1:28" x14ac:dyDescent="0.25">
      <c r="A3935" s="7">
        <v>10</v>
      </c>
      <c r="B3935" s="7" t="s">
        <v>425</v>
      </c>
      <c r="C3935" s="7" t="s">
        <v>659</v>
      </c>
      <c r="D3935" s="7" t="s">
        <v>6</v>
      </c>
      <c r="E3935" s="7" t="s">
        <v>660</v>
      </c>
      <c r="F3935" s="7" t="s">
        <v>661</v>
      </c>
      <c r="G3935" s="7">
        <v>130000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0</v>
      </c>
      <c r="Y3935" s="7">
        <v>0</v>
      </c>
      <c r="Z3935" s="7" t="s">
        <v>222</v>
      </c>
      <c r="AA3935" s="7">
        <v>2020</v>
      </c>
      <c r="AB3935" s="7">
        <v>0</v>
      </c>
    </row>
    <row r="3936" spans="1:28" x14ac:dyDescent="0.25">
      <c r="A3936" s="7">
        <v>11</v>
      </c>
      <c r="B3936" s="7" t="s">
        <v>450</v>
      </c>
      <c r="C3936" s="7" t="s">
        <v>662</v>
      </c>
      <c r="D3936" s="7" t="s">
        <v>6</v>
      </c>
      <c r="E3936" s="7" t="s">
        <v>663</v>
      </c>
      <c r="F3936" s="7" t="s">
        <v>664</v>
      </c>
      <c r="G3936" s="7">
        <v>130000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 t="s">
        <v>222</v>
      </c>
      <c r="AA3936" s="7">
        <v>2020</v>
      </c>
      <c r="AB3936" s="7">
        <v>0</v>
      </c>
    </row>
    <row r="3937" spans="1:28" x14ac:dyDescent="0.25">
      <c r="A3937" s="7">
        <v>12</v>
      </c>
      <c r="B3937" s="7" t="s">
        <v>417</v>
      </c>
      <c r="C3937" s="7" t="s">
        <v>512</v>
      </c>
      <c r="D3937" s="7" t="s">
        <v>21</v>
      </c>
      <c r="E3937" s="7" t="s">
        <v>81</v>
      </c>
      <c r="F3937" s="7" t="s">
        <v>84</v>
      </c>
      <c r="G3937" s="7">
        <v>130000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 t="s">
        <v>222</v>
      </c>
      <c r="AA3937" s="7">
        <v>2020</v>
      </c>
      <c r="AB3937" s="7">
        <v>0</v>
      </c>
    </row>
    <row r="3938" spans="1:28" x14ac:dyDescent="0.25">
      <c r="A3938" s="7">
        <v>13</v>
      </c>
      <c r="B3938" s="7" t="s">
        <v>419</v>
      </c>
      <c r="C3938" s="7" t="s">
        <v>518</v>
      </c>
      <c r="D3938" s="7" t="s">
        <v>16</v>
      </c>
      <c r="E3938" s="7" t="s">
        <v>47</v>
      </c>
      <c r="F3938" s="7" t="s">
        <v>84</v>
      </c>
      <c r="G3938" s="7">
        <v>130000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 t="s">
        <v>222</v>
      </c>
      <c r="AA3938" s="7">
        <v>2020</v>
      </c>
      <c r="AB3938" s="7">
        <v>0</v>
      </c>
    </row>
    <row r="3939" spans="1:28" x14ac:dyDescent="0.25">
      <c r="A3939" s="7">
        <v>14</v>
      </c>
      <c r="B3939" s="7" t="s">
        <v>420</v>
      </c>
      <c r="C3939" s="7" t="s">
        <v>513</v>
      </c>
      <c r="D3939" s="7" t="s">
        <v>14</v>
      </c>
      <c r="E3939" s="7" t="s">
        <v>333</v>
      </c>
      <c r="F3939" s="7" t="s">
        <v>84</v>
      </c>
      <c r="G3939" s="7">
        <v>130000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 t="s">
        <v>222</v>
      </c>
      <c r="AA3939" s="7">
        <v>2020</v>
      </c>
      <c r="AB3939" s="7">
        <v>0</v>
      </c>
    </row>
    <row r="3940" spans="1:28" x14ac:dyDescent="0.25">
      <c r="A3940" s="7">
        <v>15</v>
      </c>
      <c r="B3940" s="7" t="s">
        <v>421</v>
      </c>
      <c r="C3940" s="7" t="s">
        <v>515</v>
      </c>
      <c r="D3940" s="7" t="s">
        <v>4</v>
      </c>
      <c r="E3940" s="7" t="s">
        <v>516</v>
      </c>
      <c r="F3940" s="7" t="s">
        <v>84</v>
      </c>
      <c r="G3940" s="7">
        <v>130000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 t="s">
        <v>222</v>
      </c>
      <c r="AA3940" s="7">
        <v>2020</v>
      </c>
      <c r="AB3940" s="7">
        <v>0</v>
      </c>
    </row>
    <row r="3941" spans="1:28" x14ac:dyDescent="0.25">
      <c r="A3941" s="7">
        <v>16</v>
      </c>
      <c r="B3941" s="7" t="s">
        <v>423</v>
      </c>
      <c r="C3941" s="7" t="s">
        <v>614</v>
      </c>
      <c r="D3941" s="7" t="s">
        <v>615</v>
      </c>
      <c r="E3941" s="7" t="s">
        <v>616</v>
      </c>
      <c r="F3941" s="7" t="s">
        <v>84</v>
      </c>
      <c r="G3941" s="7">
        <v>130000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 t="s">
        <v>222</v>
      </c>
      <c r="AA3941" s="7">
        <v>2020</v>
      </c>
      <c r="AB3941" s="7">
        <v>0</v>
      </c>
    </row>
    <row r="3942" spans="1:28" x14ac:dyDescent="0.25">
      <c r="A3942" s="7">
        <v>17</v>
      </c>
      <c r="B3942" s="7" t="s">
        <v>424</v>
      </c>
      <c r="C3942" s="7" t="s">
        <v>665</v>
      </c>
      <c r="D3942" s="7" t="s">
        <v>17</v>
      </c>
      <c r="E3942" s="7" t="s">
        <v>666</v>
      </c>
      <c r="F3942" s="7" t="s">
        <v>84</v>
      </c>
      <c r="G3942" s="7">
        <v>130000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 t="s">
        <v>222</v>
      </c>
      <c r="AA3942" s="7">
        <v>2020</v>
      </c>
      <c r="AB3942" s="7">
        <v>0</v>
      </c>
    </row>
    <row r="3943" spans="1:28" x14ac:dyDescent="0.25">
      <c r="A3943" s="7">
        <v>18</v>
      </c>
      <c r="B3943" s="7" t="s">
        <v>475</v>
      </c>
      <c r="C3943" s="7" t="s">
        <v>611</v>
      </c>
      <c r="D3943" s="7" t="s">
        <v>667</v>
      </c>
      <c r="E3943" s="7" t="s">
        <v>612</v>
      </c>
      <c r="F3943" s="7" t="s">
        <v>84</v>
      </c>
      <c r="G3943" s="7">
        <v>130000</v>
      </c>
      <c r="H3943" s="7">
        <v>0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 t="s">
        <v>222</v>
      </c>
      <c r="AA3943" s="7">
        <v>2020</v>
      </c>
      <c r="AB3943" s="7">
        <v>0</v>
      </c>
    </row>
    <row r="3944" spans="1:28" x14ac:dyDescent="0.25">
      <c r="A3944" s="7">
        <v>19</v>
      </c>
      <c r="B3944" s="7" t="s">
        <v>474</v>
      </c>
      <c r="C3944" s="7" t="s">
        <v>502</v>
      </c>
      <c r="D3944" s="7" t="s">
        <v>14</v>
      </c>
      <c r="E3944" s="7" t="s">
        <v>640</v>
      </c>
      <c r="F3944" s="7" t="s">
        <v>84</v>
      </c>
      <c r="G3944" s="7">
        <v>130000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 t="s">
        <v>222</v>
      </c>
      <c r="AA3944" s="7">
        <v>2020</v>
      </c>
      <c r="AB3944" s="7">
        <v>0</v>
      </c>
    </row>
    <row r="3945" spans="1:28" x14ac:dyDescent="0.25">
      <c r="A3945" s="7">
        <v>20</v>
      </c>
      <c r="B3945" s="7" t="s">
        <v>473</v>
      </c>
      <c r="C3945" s="7" t="s">
        <v>520</v>
      </c>
      <c r="D3945" s="7" t="s">
        <v>615</v>
      </c>
      <c r="E3945" s="7" t="s">
        <v>29</v>
      </c>
      <c r="F3945" s="7" t="s">
        <v>84</v>
      </c>
      <c r="G3945" s="7">
        <v>130000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 t="s">
        <v>222</v>
      </c>
      <c r="AA3945" s="7">
        <v>2020</v>
      </c>
      <c r="AB3945" s="7">
        <v>0</v>
      </c>
    </row>
    <row r="3946" spans="1:28" x14ac:dyDescent="0.25">
      <c r="A3946" s="7">
        <v>21</v>
      </c>
      <c r="B3946" s="7" t="s">
        <v>472</v>
      </c>
      <c r="C3946" s="7" t="s">
        <v>668</v>
      </c>
      <c r="D3946" s="7" t="s">
        <v>17</v>
      </c>
      <c r="E3946" s="7" t="s">
        <v>669</v>
      </c>
      <c r="F3946" s="7" t="s">
        <v>670</v>
      </c>
      <c r="G3946" s="7">
        <v>130000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0</v>
      </c>
      <c r="Z3946" s="7" t="s">
        <v>222</v>
      </c>
      <c r="AA3946" s="7">
        <v>2020</v>
      </c>
      <c r="AB3946" s="7">
        <v>0</v>
      </c>
    </row>
    <row r="3947" spans="1:28" x14ac:dyDescent="0.25">
      <c r="A3947" s="7">
        <v>22</v>
      </c>
      <c r="B3947" s="7" t="s">
        <v>471</v>
      </c>
      <c r="C3947" s="7" t="s">
        <v>671</v>
      </c>
      <c r="D3947" s="7" t="s">
        <v>16</v>
      </c>
      <c r="E3947" s="7" t="s">
        <v>672</v>
      </c>
      <c r="F3947" s="7" t="s">
        <v>670</v>
      </c>
      <c r="G3947" s="7">
        <v>130000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0</v>
      </c>
      <c r="Y3947" s="7">
        <v>0</v>
      </c>
      <c r="Z3947" s="7" t="s">
        <v>222</v>
      </c>
      <c r="AA3947" s="7">
        <v>2020</v>
      </c>
      <c r="AB3947" s="7">
        <v>0</v>
      </c>
    </row>
    <row r="3948" spans="1:28" x14ac:dyDescent="0.25">
      <c r="A3948" s="7">
        <v>23</v>
      </c>
      <c r="B3948" s="7" t="s">
        <v>470</v>
      </c>
      <c r="C3948" s="7" t="s">
        <v>673</v>
      </c>
      <c r="D3948" s="7" t="s">
        <v>10</v>
      </c>
      <c r="E3948" s="7" t="s">
        <v>69</v>
      </c>
      <c r="F3948" s="7" t="s">
        <v>670</v>
      </c>
      <c r="G3948" s="7">
        <v>120000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 t="s">
        <v>222</v>
      </c>
      <c r="AA3948" s="7">
        <v>2020</v>
      </c>
      <c r="AB3948" s="7">
        <v>0</v>
      </c>
    </row>
    <row r="3949" spans="1:28" x14ac:dyDescent="0.25">
      <c r="A3949" s="7">
        <v>24</v>
      </c>
      <c r="B3949" s="7" t="s">
        <v>469</v>
      </c>
      <c r="C3949" s="7" t="s">
        <v>674</v>
      </c>
      <c r="D3949" s="7" t="s">
        <v>6</v>
      </c>
      <c r="E3949" s="7" t="s">
        <v>675</v>
      </c>
      <c r="F3949" s="7" t="s">
        <v>670</v>
      </c>
      <c r="G3949" s="7">
        <v>110000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 t="s">
        <v>222</v>
      </c>
      <c r="AA3949" s="7">
        <v>2020</v>
      </c>
      <c r="AB3949" s="7">
        <v>0</v>
      </c>
    </row>
    <row r="3950" spans="1:28" x14ac:dyDescent="0.25">
      <c r="A3950" s="7">
        <v>25</v>
      </c>
      <c r="B3950" s="7" t="s">
        <v>468</v>
      </c>
      <c r="C3950" s="7" t="s">
        <v>676</v>
      </c>
      <c r="D3950" s="7" t="s">
        <v>6</v>
      </c>
      <c r="E3950" s="7" t="s">
        <v>677</v>
      </c>
      <c r="F3950" s="7" t="s">
        <v>670</v>
      </c>
      <c r="G3950" s="7">
        <v>110000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 t="s">
        <v>222</v>
      </c>
      <c r="AA3950" s="7">
        <v>2020</v>
      </c>
      <c r="AB3950" s="7">
        <v>0</v>
      </c>
    </row>
    <row r="3951" spans="1:28" x14ac:dyDescent="0.25">
      <c r="A3951" s="7">
        <v>26</v>
      </c>
      <c r="B3951" s="7" t="s">
        <v>411</v>
      </c>
      <c r="C3951" s="7" t="s">
        <v>521</v>
      </c>
      <c r="D3951" s="7" t="s">
        <v>667</v>
      </c>
      <c r="E3951" s="7" t="s">
        <v>678</v>
      </c>
      <c r="F3951" s="7" t="s">
        <v>84</v>
      </c>
      <c r="G3951" s="7">
        <v>95000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 t="s">
        <v>222</v>
      </c>
      <c r="AA3951" s="7">
        <v>2020</v>
      </c>
      <c r="AB3951" s="7">
        <v>0</v>
      </c>
    </row>
    <row r="3952" spans="1:28" x14ac:dyDescent="0.25">
      <c r="A3952" s="7">
        <v>27</v>
      </c>
      <c r="B3952" s="7" t="s">
        <v>413</v>
      </c>
      <c r="C3952" s="7" t="s">
        <v>626</v>
      </c>
      <c r="D3952" s="7" t="s">
        <v>627</v>
      </c>
      <c r="E3952" s="7" t="s">
        <v>628</v>
      </c>
      <c r="F3952" s="7" t="s">
        <v>84</v>
      </c>
      <c r="G3952" s="7">
        <v>95000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 t="s">
        <v>222</v>
      </c>
      <c r="AA3952" s="7">
        <v>2020</v>
      </c>
      <c r="AB3952" s="7">
        <v>0</v>
      </c>
    </row>
    <row r="3953" spans="1:28" x14ac:dyDescent="0.25">
      <c r="A3953" s="7">
        <v>28</v>
      </c>
      <c r="B3953" s="7" t="s">
        <v>414</v>
      </c>
      <c r="C3953" s="7" t="s">
        <v>523</v>
      </c>
      <c r="D3953" s="7" t="s">
        <v>21</v>
      </c>
      <c r="E3953" s="7" t="s">
        <v>48</v>
      </c>
      <c r="F3953" s="7" t="s">
        <v>84</v>
      </c>
      <c r="G3953" s="7">
        <v>95000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 t="s">
        <v>222</v>
      </c>
      <c r="AA3953" s="7">
        <v>2020</v>
      </c>
      <c r="AB3953" s="7">
        <v>0</v>
      </c>
    </row>
    <row r="3954" spans="1:28" x14ac:dyDescent="0.25">
      <c r="A3954" s="7">
        <v>29</v>
      </c>
      <c r="B3954" s="7" t="s">
        <v>415</v>
      </c>
      <c r="C3954" s="7" t="s">
        <v>525</v>
      </c>
      <c r="D3954" s="7" t="s">
        <v>10</v>
      </c>
      <c r="E3954" s="7" t="s">
        <v>69</v>
      </c>
      <c r="F3954" s="7" t="s">
        <v>84</v>
      </c>
      <c r="G3954" s="7">
        <v>95000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 t="s">
        <v>222</v>
      </c>
      <c r="AA3954" s="7">
        <v>2020</v>
      </c>
      <c r="AB3954" s="7">
        <v>0</v>
      </c>
    </row>
    <row r="3955" spans="1:28" x14ac:dyDescent="0.25">
      <c r="A3955" s="7">
        <v>30</v>
      </c>
      <c r="B3955" s="7" t="s">
        <v>416</v>
      </c>
      <c r="C3955" s="7" t="s">
        <v>679</v>
      </c>
      <c r="D3955" s="7" t="s">
        <v>6</v>
      </c>
      <c r="E3955" s="7" t="s">
        <v>680</v>
      </c>
      <c r="F3955" s="7" t="s">
        <v>84</v>
      </c>
      <c r="G3955" s="7">
        <v>95000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 t="s">
        <v>222</v>
      </c>
      <c r="AA3955" s="7">
        <v>2020</v>
      </c>
      <c r="AB3955" s="7">
        <v>0</v>
      </c>
    </row>
    <row r="3956" spans="1:28" x14ac:dyDescent="0.25">
      <c r="A3956" s="7">
        <v>31</v>
      </c>
      <c r="B3956" s="7" t="s">
        <v>467</v>
      </c>
      <c r="C3956" s="7" t="s">
        <v>681</v>
      </c>
      <c r="D3956" s="7" t="s">
        <v>17</v>
      </c>
      <c r="E3956" s="7" t="s">
        <v>682</v>
      </c>
      <c r="F3956" s="7" t="s">
        <v>670</v>
      </c>
      <c r="G3956" s="7">
        <v>95000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 t="s">
        <v>222</v>
      </c>
      <c r="AA3956" s="7">
        <v>2020</v>
      </c>
      <c r="AB3956" s="7">
        <v>0</v>
      </c>
    </row>
    <row r="3957" spans="1:28" x14ac:dyDescent="0.25">
      <c r="A3957" s="7">
        <v>32</v>
      </c>
      <c r="B3957" s="7" t="s">
        <v>466</v>
      </c>
      <c r="C3957" s="7" t="s">
        <v>683</v>
      </c>
      <c r="D3957" s="7" t="s">
        <v>655</v>
      </c>
      <c r="E3957" s="7" t="s">
        <v>684</v>
      </c>
      <c r="F3957" s="7" t="s">
        <v>670</v>
      </c>
      <c r="G3957" s="7">
        <v>95000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 t="s">
        <v>222</v>
      </c>
      <c r="AA3957" s="7">
        <v>2020</v>
      </c>
      <c r="AB3957" s="7">
        <v>0</v>
      </c>
    </row>
    <row r="3958" spans="1:28" x14ac:dyDescent="0.25">
      <c r="A3958" s="7">
        <v>33</v>
      </c>
      <c r="B3958" s="7" t="s">
        <v>465</v>
      </c>
      <c r="C3958" s="7" t="s">
        <v>605</v>
      </c>
      <c r="D3958" s="7" t="s">
        <v>16</v>
      </c>
      <c r="E3958" s="7" t="s">
        <v>606</v>
      </c>
      <c r="F3958" s="7" t="s">
        <v>84</v>
      </c>
      <c r="G3958" s="7">
        <v>90000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 t="s">
        <v>222</v>
      </c>
      <c r="AA3958" s="7">
        <v>2020</v>
      </c>
      <c r="AB3958" s="7">
        <v>0</v>
      </c>
    </row>
    <row r="3959" spans="1:28" x14ac:dyDescent="0.25">
      <c r="A3959" s="7">
        <v>34</v>
      </c>
      <c r="B3959" s="7" t="s">
        <v>464</v>
      </c>
      <c r="C3959" s="7" t="s">
        <v>607</v>
      </c>
      <c r="D3959" s="7" t="s">
        <v>16</v>
      </c>
      <c r="E3959" s="7" t="s">
        <v>606</v>
      </c>
      <c r="F3959" s="7" t="s">
        <v>84</v>
      </c>
      <c r="G3959" s="7">
        <v>90000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 t="s">
        <v>222</v>
      </c>
      <c r="AA3959" s="7">
        <v>2020</v>
      </c>
      <c r="AB3959" s="7">
        <v>0</v>
      </c>
    </row>
    <row r="3960" spans="1:28" x14ac:dyDescent="0.25">
      <c r="A3960" s="7">
        <v>35</v>
      </c>
      <c r="B3960" s="7" t="s">
        <v>463</v>
      </c>
      <c r="C3960" s="7" t="s">
        <v>608</v>
      </c>
      <c r="D3960" s="7" t="s">
        <v>16</v>
      </c>
      <c r="E3960" s="7" t="s">
        <v>606</v>
      </c>
      <c r="F3960" s="7" t="s">
        <v>84</v>
      </c>
      <c r="G3960" s="7">
        <v>90000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 t="s">
        <v>222</v>
      </c>
      <c r="AA3960" s="7">
        <v>2020</v>
      </c>
      <c r="AB3960" s="7">
        <v>0</v>
      </c>
    </row>
    <row r="3961" spans="1:28" x14ac:dyDescent="0.25">
      <c r="A3961" s="7">
        <v>36</v>
      </c>
      <c r="B3961" s="7" t="s">
        <v>462</v>
      </c>
      <c r="C3961" s="7" t="s">
        <v>609</v>
      </c>
      <c r="D3961" s="7" t="s">
        <v>16</v>
      </c>
      <c r="E3961" s="7" t="s">
        <v>606</v>
      </c>
      <c r="F3961" s="7" t="s">
        <v>84</v>
      </c>
      <c r="G3961" s="7">
        <v>90000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 t="s">
        <v>222</v>
      </c>
      <c r="AA3961" s="7">
        <v>2020</v>
      </c>
      <c r="AB3961" s="7">
        <v>0</v>
      </c>
    </row>
    <row r="3962" spans="1:28" x14ac:dyDescent="0.25">
      <c r="A3962" s="7">
        <v>37</v>
      </c>
      <c r="B3962" s="7" t="s">
        <v>412</v>
      </c>
      <c r="C3962" s="7" t="s">
        <v>527</v>
      </c>
      <c r="D3962" s="7" t="s">
        <v>17</v>
      </c>
      <c r="E3962" s="7" t="s">
        <v>613</v>
      </c>
      <c r="F3962" s="7" t="s">
        <v>84</v>
      </c>
      <c r="G3962" s="7">
        <v>85000</v>
      </c>
      <c r="H3962" s="7">
        <v>0</v>
      </c>
      <c r="I3962" s="7">
        <v>0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 t="s">
        <v>222</v>
      </c>
      <c r="AA3962" s="7">
        <v>2020</v>
      </c>
      <c r="AB3962" s="7">
        <v>0</v>
      </c>
    </row>
    <row r="3963" spans="1:28" x14ac:dyDescent="0.25">
      <c r="A3963" s="7">
        <v>38</v>
      </c>
      <c r="B3963" s="7" t="s">
        <v>410</v>
      </c>
      <c r="C3963" s="7" t="s">
        <v>685</v>
      </c>
      <c r="D3963" s="7" t="s">
        <v>21</v>
      </c>
      <c r="E3963" s="7" t="s">
        <v>686</v>
      </c>
      <c r="F3963" s="7" t="s">
        <v>84</v>
      </c>
      <c r="G3963" s="7">
        <v>85000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0</v>
      </c>
      <c r="Z3963" s="7" t="s">
        <v>222</v>
      </c>
      <c r="AA3963" s="7">
        <v>2020</v>
      </c>
      <c r="AB3963" s="7">
        <v>0</v>
      </c>
    </row>
    <row r="3964" spans="1:28" x14ac:dyDescent="0.25">
      <c r="A3964" s="7">
        <v>39</v>
      </c>
      <c r="B3964" s="7" t="s">
        <v>438</v>
      </c>
      <c r="C3964" s="7" t="s">
        <v>517</v>
      </c>
      <c r="D3964" s="7" t="s">
        <v>655</v>
      </c>
      <c r="E3964" s="7" t="s">
        <v>645</v>
      </c>
      <c r="F3964" s="7" t="s">
        <v>85</v>
      </c>
      <c r="G3964" s="7">
        <v>85000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0</v>
      </c>
      <c r="Z3964" s="7" t="s">
        <v>222</v>
      </c>
      <c r="AA3964" s="7">
        <v>2020</v>
      </c>
      <c r="AB3964" s="7">
        <v>0</v>
      </c>
    </row>
    <row r="3965" spans="1:28" x14ac:dyDescent="0.25">
      <c r="A3965" s="7">
        <v>40</v>
      </c>
      <c r="B3965" s="7" t="s">
        <v>449</v>
      </c>
      <c r="C3965" s="7" t="s">
        <v>530</v>
      </c>
      <c r="D3965" s="7" t="s">
        <v>7</v>
      </c>
      <c r="E3965" s="7" t="s">
        <v>687</v>
      </c>
      <c r="F3965" s="7" t="s">
        <v>84</v>
      </c>
      <c r="G3965" s="7">
        <v>80000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 t="s">
        <v>222</v>
      </c>
      <c r="AA3965" s="7">
        <v>2020</v>
      </c>
      <c r="AB3965" s="7">
        <v>0</v>
      </c>
    </row>
    <row r="3966" spans="1:28" x14ac:dyDescent="0.25">
      <c r="A3966" s="7">
        <v>41</v>
      </c>
      <c r="B3966" s="7" t="s">
        <v>373</v>
      </c>
      <c r="C3966" s="7" t="s">
        <v>688</v>
      </c>
      <c r="D3966" s="7" t="s">
        <v>655</v>
      </c>
      <c r="E3966" s="7" t="s">
        <v>689</v>
      </c>
      <c r="F3966" s="7" t="s">
        <v>84</v>
      </c>
      <c r="G3966" s="7">
        <v>80000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 t="s">
        <v>222</v>
      </c>
      <c r="AA3966" s="7">
        <v>2020</v>
      </c>
      <c r="AB3966" s="7">
        <v>0</v>
      </c>
    </row>
    <row r="3967" spans="1:28" x14ac:dyDescent="0.25">
      <c r="A3967" s="7">
        <v>42</v>
      </c>
      <c r="B3967" s="7" t="s">
        <v>461</v>
      </c>
      <c r="C3967" s="7" t="s">
        <v>690</v>
      </c>
      <c r="D3967" s="7" t="s">
        <v>14</v>
      </c>
      <c r="E3967" s="7" t="s">
        <v>691</v>
      </c>
      <c r="F3967" s="7" t="s">
        <v>670</v>
      </c>
      <c r="G3967" s="7">
        <v>80000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0</v>
      </c>
      <c r="Z3967" s="7" t="s">
        <v>222</v>
      </c>
      <c r="AA3967" s="7">
        <v>2020</v>
      </c>
      <c r="AB3967" s="7">
        <v>0</v>
      </c>
    </row>
    <row r="3968" spans="1:28" x14ac:dyDescent="0.25">
      <c r="A3968" s="7">
        <v>43</v>
      </c>
      <c r="B3968" s="7" t="s">
        <v>407</v>
      </c>
      <c r="C3968" s="7" t="s">
        <v>532</v>
      </c>
      <c r="D3968" s="7" t="s">
        <v>12</v>
      </c>
      <c r="E3968" s="7" t="s">
        <v>35</v>
      </c>
      <c r="F3968" s="7" t="s">
        <v>84</v>
      </c>
      <c r="G3968" s="7">
        <v>75000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0</v>
      </c>
      <c r="Z3968" s="7" t="s">
        <v>222</v>
      </c>
      <c r="AA3968" s="7">
        <v>2020</v>
      </c>
      <c r="AB3968" s="7">
        <v>0</v>
      </c>
    </row>
    <row r="3969" spans="1:28" x14ac:dyDescent="0.25">
      <c r="A3969" s="7">
        <v>44</v>
      </c>
      <c r="B3969" s="7" t="s">
        <v>406</v>
      </c>
      <c r="C3969" s="7" t="s">
        <v>533</v>
      </c>
      <c r="D3969" s="7" t="s">
        <v>6</v>
      </c>
      <c r="E3969" s="7" t="s">
        <v>335</v>
      </c>
      <c r="F3969" s="7" t="s">
        <v>84</v>
      </c>
      <c r="G3969" s="7">
        <v>70000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 t="s">
        <v>222</v>
      </c>
      <c r="AA3969" s="7">
        <v>2020</v>
      </c>
      <c r="AB3969" s="7">
        <v>0</v>
      </c>
    </row>
    <row r="3970" spans="1:28" x14ac:dyDescent="0.25">
      <c r="A3970" s="7">
        <v>45</v>
      </c>
      <c r="B3970" s="7" t="s">
        <v>460</v>
      </c>
      <c r="C3970" s="7" t="s">
        <v>692</v>
      </c>
      <c r="D3970" s="7" t="s">
        <v>6</v>
      </c>
      <c r="E3970" s="7" t="s">
        <v>693</v>
      </c>
      <c r="F3970" s="7" t="s">
        <v>670</v>
      </c>
      <c r="G3970" s="7">
        <v>70000</v>
      </c>
      <c r="H3970" s="7">
        <v>0</v>
      </c>
      <c r="I3970" s="7">
        <v>0</v>
      </c>
      <c r="J3970" s="7">
        <v>0</v>
      </c>
      <c r="K3970" s="7">
        <v>0</v>
      </c>
      <c r="L3970" s="7">
        <v>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0</v>
      </c>
      <c r="Z3970" s="7" t="s">
        <v>222</v>
      </c>
      <c r="AA3970" s="7">
        <v>2020</v>
      </c>
      <c r="AB3970" s="7">
        <v>0</v>
      </c>
    </row>
    <row r="3971" spans="1:28" x14ac:dyDescent="0.25">
      <c r="A3971" s="7">
        <v>46</v>
      </c>
      <c r="B3971" s="7" t="s">
        <v>389</v>
      </c>
      <c r="C3971" s="7" t="s">
        <v>529</v>
      </c>
      <c r="D3971" s="7" t="s">
        <v>18</v>
      </c>
      <c r="E3971" s="7" t="s">
        <v>55</v>
      </c>
      <c r="F3971" s="7" t="s">
        <v>84</v>
      </c>
      <c r="G3971" s="7">
        <v>65000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0</v>
      </c>
      <c r="W3971" s="7">
        <v>0</v>
      </c>
      <c r="X3971" s="7">
        <v>0</v>
      </c>
      <c r="Y3971" s="7">
        <v>0</v>
      </c>
      <c r="Z3971" s="7" t="s">
        <v>222</v>
      </c>
      <c r="AA3971" s="7">
        <v>2020</v>
      </c>
      <c r="AB3971" s="7">
        <v>0</v>
      </c>
    </row>
    <row r="3972" spans="1:28" x14ac:dyDescent="0.25">
      <c r="A3972" s="7">
        <v>47</v>
      </c>
      <c r="B3972" s="7" t="s">
        <v>402</v>
      </c>
      <c r="C3972" s="7" t="s">
        <v>526</v>
      </c>
      <c r="D3972" s="7" t="s">
        <v>4</v>
      </c>
      <c r="E3972" s="7" t="s">
        <v>618</v>
      </c>
      <c r="F3972" s="7" t="s">
        <v>84</v>
      </c>
      <c r="G3972" s="7">
        <v>65000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 t="s">
        <v>222</v>
      </c>
      <c r="AA3972" s="7">
        <v>2020</v>
      </c>
      <c r="AB3972" s="7">
        <v>0</v>
      </c>
    </row>
    <row r="3973" spans="1:28" x14ac:dyDescent="0.25">
      <c r="A3973" s="7">
        <v>48</v>
      </c>
      <c r="B3973" s="7" t="s">
        <v>404</v>
      </c>
      <c r="C3973" s="7" t="s">
        <v>534</v>
      </c>
      <c r="D3973" s="7" t="s">
        <v>10</v>
      </c>
      <c r="E3973" s="7" t="s">
        <v>39</v>
      </c>
      <c r="F3973" s="7" t="s">
        <v>84</v>
      </c>
      <c r="G3973" s="7">
        <v>65000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 s="7" t="s">
        <v>222</v>
      </c>
      <c r="AA3973" s="7">
        <v>2020</v>
      </c>
      <c r="AB3973" s="7">
        <v>0</v>
      </c>
    </row>
    <row r="3974" spans="1:28" x14ac:dyDescent="0.25">
      <c r="A3974" s="7">
        <v>49</v>
      </c>
      <c r="B3974" s="7" t="s">
        <v>405</v>
      </c>
      <c r="C3974" s="7" t="s">
        <v>535</v>
      </c>
      <c r="D3974" s="7" t="s">
        <v>16</v>
      </c>
      <c r="E3974" s="7" t="s">
        <v>61</v>
      </c>
      <c r="F3974" s="7" t="s">
        <v>84</v>
      </c>
      <c r="G3974" s="7">
        <v>65000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 t="s">
        <v>222</v>
      </c>
      <c r="AA3974" s="7">
        <v>2020</v>
      </c>
      <c r="AB3974" s="7">
        <v>0</v>
      </c>
    </row>
    <row r="3975" spans="1:28" x14ac:dyDescent="0.25">
      <c r="A3975" s="7">
        <v>50</v>
      </c>
      <c r="B3975" s="7" t="s">
        <v>400</v>
      </c>
      <c r="C3975" s="7" t="s">
        <v>536</v>
      </c>
      <c r="D3975" s="7" t="s">
        <v>4</v>
      </c>
      <c r="E3975" s="7" t="s">
        <v>64</v>
      </c>
      <c r="F3975" s="7" t="s">
        <v>84</v>
      </c>
      <c r="G3975" s="7">
        <v>60000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 t="s">
        <v>222</v>
      </c>
      <c r="AA3975" s="7">
        <v>2020</v>
      </c>
      <c r="AB3975" s="7">
        <v>0</v>
      </c>
    </row>
    <row r="3976" spans="1:28" x14ac:dyDescent="0.25">
      <c r="A3976" s="7">
        <v>51</v>
      </c>
      <c r="B3976" s="7" t="s">
        <v>401</v>
      </c>
      <c r="C3976" s="7" t="s">
        <v>537</v>
      </c>
      <c r="D3976" s="7" t="s">
        <v>7</v>
      </c>
      <c r="E3976" s="7" t="s">
        <v>75</v>
      </c>
      <c r="F3976" s="7" t="s">
        <v>84</v>
      </c>
      <c r="G3976" s="7">
        <v>60000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 t="s">
        <v>222</v>
      </c>
      <c r="AA3976" s="7">
        <v>2020</v>
      </c>
      <c r="AB3976" s="7">
        <v>0</v>
      </c>
    </row>
    <row r="3977" spans="1:28" x14ac:dyDescent="0.25">
      <c r="A3977" s="7">
        <v>52</v>
      </c>
      <c r="B3977" s="7" t="s">
        <v>429</v>
      </c>
      <c r="C3977" s="7" t="s">
        <v>538</v>
      </c>
      <c r="D3977" s="7" t="s">
        <v>14</v>
      </c>
      <c r="E3977" s="7" t="s">
        <v>66</v>
      </c>
      <c r="F3977" s="7" t="s">
        <v>84</v>
      </c>
      <c r="G3977" s="7">
        <v>55000</v>
      </c>
      <c r="H3977" s="7">
        <v>0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 t="s">
        <v>222</v>
      </c>
      <c r="AA3977" s="7">
        <v>2020</v>
      </c>
      <c r="AB3977" s="7">
        <v>0</v>
      </c>
    </row>
    <row r="3978" spans="1:28" x14ac:dyDescent="0.25">
      <c r="A3978" s="7">
        <v>53</v>
      </c>
      <c r="B3978" s="7" t="s">
        <v>342</v>
      </c>
      <c r="C3978" s="7" t="s">
        <v>539</v>
      </c>
      <c r="D3978" s="7" t="s">
        <v>15</v>
      </c>
      <c r="E3978" s="7" t="s">
        <v>540</v>
      </c>
      <c r="F3978" s="7" t="s">
        <v>84</v>
      </c>
      <c r="G3978" s="7">
        <v>55000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 t="s">
        <v>222</v>
      </c>
      <c r="AA3978" s="7">
        <v>2020</v>
      </c>
      <c r="AB3978" s="7">
        <v>0</v>
      </c>
    </row>
    <row r="3979" spans="1:28" x14ac:dyDescent="0.25">
      <c r="A3979" s="7">
        <v>54</v>
      </c>
      <c r="B3979" s="7" t="s">
        <v>399</v>
      </c>
      <c r="C3979" s="7" t="s">
        <v>514</v>
      </c>
      <c r="D3979" s="7" t="s">
        <v>16</v>
      </c>
      <c r="E3979" s="7" t="s">
        <v>79</v>
      </c>
      <c r="F3979" s="7" t="s">
        <v>84</v>
      </c>
      <c r="G3979" s="7">
        <v>54000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 t="s">
        <v>222</v>
      </c>
      <c r="AA3979" s="7">
        <v>2020</v>
      </c>
      <c r="AB3979" s="7">
        <v>0</v>
      </c>
    </row>
    <row r="3980" spans="1:28" x14ac:dyDescent="0.25">
      <c r="A3980" s="7">
        <v>55</v>
      </c>
      <c r="B3980" s="7" t="s">
        <v>396</v>
      </c>
      <c r="C3980" s="7" t="s">
        <v>541</v>
      </c>
      <c r="D3980" s="7" t="s">
        <v>21</v>
      </c>
      <c r="E3980" s="7" t="s">
        <v>70</v>
      </c>
      <c r="F3980" s="7" t="s">
        <v>84</v>
      </c>
      <c r="G3980" s="7">
        <v>50000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 t="s">
        <v>222</v>
      </c>
      <c r="AA3980" s="7">
        <v>2020</v>
      </c>
      <c r="AB3980" s="7">
        <v>0</v>
      </c>
    </row>
    <row r="3981" spans="1:28" x14ac:dyDescent="0.25">
      <c r="A3981" s="7">
        <v>56</v>
      </c>
      <c r="B3981" s="7" t="s">
        <v>397</v>
      </c>
      <c r="C3981" s="7" t="s">
        <v>542</v>
      </c>
      <c r="D3981" s="7" t="s">
        <v>17</v>
      </c>
      <c r="E3981" s="7" t="s">
        <v>76</v>
      </c>
      <c r="F3981" s="7" t="s">
        <v>84</v>
      </c>
      <c r="G3981" s="7">
        <v>50000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Y3981" s="7">
        <v>0</v>
      </c>
      <c r="Z3981" s="7" t="s">
        <v>222</v>
      </c>
      <c r="AA3981" s="7">
        <v>2020</v>
      </c>
      <c r="AB3981" s="7">
        <v>0</v>
      </c>
    </row>
    <row r="3982" spans="1:28" x14ac:dyDescent="0.25">
      <c r="A3982" s="7">
        <v>57</v>
      </c>
      <c r="B3982" s="7" t="s">
        <v>436</v>
      </c>
      <c r="C3982" s="7" t="s">
        <v>546</v>
      </c>
      <c r="D3982" s="7" t="s">
        <v>10</v>
      </c>
      <c r="E3982" s="7" t="s">
        <v>40</v>
      </c>
      <c r="F3982" s="7" t="s">
        <v>664</v>
      </c>
      <c r="G3982" s="7">
        <v>45000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Y3982" s="7">
        <v>0</v>
      </c>
      <c r="Z3982" s="7" t="s">
        <v>222</v>
      </c>
      <c r="AA3982" s="7">
        <v>2020</v>
      </c>
      <c r="AB3982" s="7">
        <v>0</v>
      </c>
    </row>
    <row r="3983" spans="1:28" x14ac:dyDescent="0.25">
      <c r="A3983" s="7">
        <v>58</v>
      </c>
      <c r="B3983" s="7" t="s">
        <v>379</v>
      </c>
      <c r="C3983" s="7" t="s">
        <v>544</v>
      </c>
      <c r="D3983" s="7" t="s">
        <v>10</v>
      </c>
      <c r="E3983" s="7" t="s">
        <v>43</v>
      </c>
      <c r="F3983" s="7" t="s">
        <v>84</v>
      </c>
      <c r="G3983" s="7">
        <v>45000</v>
      </c>
      <c r="H3983" s="7">
        <v>0</v>
      </c>
      <c r="I3983" s="7">
        <v>0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0</v>
      </c>
      <c r="W3983" s="7">
        <v>0</v>
      </c>
      <c r="X3983" s="7">
        <v>0</v>
      </c>
      <c r="Y3983" s="7">
        <v>0</v>
      </c>
      <c r="Z3983" s="7" t="s">
        <v>222</v>
      </c>
      <c r="AA3983" s="7">
        <v>2020</v>
      </c>
      <c r="AB3983" s="7">
        <v>0</v>
      </c>
    </row>
    <row r="3984" spans="1:28" x14ac:dyDescent="0.25">
      <c r="A3984" s="7">
        <v>59</v>
      </c>
      <c r="B3984" s="7" t="s">
        <v>388</v>
      </c>
      <c r="C3984" s="7" t="s">
        <v>646</v>
      </c>
      <c r="D3984" s="7" t="s">
        <v>647</v>
      </c>
      <c r="E3984" s="7" t="s">
        <v>24</v>
      </c>
      <c r="F3984" s="7" t="s">
        <v>84</v>
      </c>
      <c r="G3984" s="7">
        <v>45000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0</v>
      </c>
      <c r="Y3984" s="7">
        <v>0</v>
      </c>
      <c r="Z3984" s="7" t="s">
        <v>222</v>
      </c>
      <c r="AA3984" s="7">
        <v>2020</v>
      </c>
      <c r="AB3984" s="7">
        <v>0</v>
      </c>
    </row>
    <row r="3985" spans="1:28" x14ac:dyDescent="0.25">
      <c r="A3985" s="7">
        <v>60</v>
      </c>
      <c r="B3985" s="7" t="s">
        <v>390</v>
      </c>
      <c r="C3985" s="7" t="s">
        <v>531</v>
      </c>
      <c r="D3985" s="7" t="s">
        <v>5</v>
      </c>
      <c r="E3985" s="7" t="s">
        <v>25</v>
      </c>
      <c r="F3985" s="7" t="s">
        <v>84</v>
      </c>
      <c r="G3985" s="7">
        <v>45000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 t="s">
        <v>222</v>
      </c>
      <c r="AA3985" s="7">
        <v>2020</v>
      </c>
      <c r="AB3985" s="7">
        <v>0</v>
      </c>
    </row>
    <row r="3986" spans="1:28" x14ac:dyDescent="0.25">
      <c r="A3986" s="7">
        <v>61</v>
      </c>
      <c r="B3986" s="7" t="s">
        <v>391</v>
      </c>
      <c r="C3986" s="7" t="s">
        <v>545</v>
      </c>
      <c r="D3986" s="7" t="s">
        <v>4</v>
      </c>
      <c r="E3986" s="7" t="s">
        <v>24</v>
      </c>
      <c r="F3986" s="7" t="s">
        <v>84</v>
      </c>
      <c r="G3986" s="7">
        <v>45000</v>
      </c>
      <c r="H3986" s="7">
        <v>0</v>
      </c>
      <c r="I3986" s="7">
        <v>0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0</v>
      </c>
      <c r="Z3986" s="7" t="s">
        <v>222</v>
      </c>
      <c r="AA3986" s="7">
        <v>2020</v>
      </c>
      <c r="AB3986" s="7">
        <v>0</v>
      </c>
    </row>
    <row r="3987" spans="1:28" x14ac:dyDescent="0.25">
      <c r="A3987" s="7">
        <v>62</v>
      </c>
      <c r="B3987" s="7" t="s">
        <v>392</v>
      </c>
      <c r="C3987" s="7" t="s">
        <v>547</v>
      </c>
      <c r="D3987" s="7" t="s">
        <v>10</v>
      </c>
      <c r="E3987" s="7" t="s">
        <v>50</v>
      </c>
      <c r="F3987" s="7" t="s">
        <v>84</v>
      </c>
      <c r="G3987" s="7">
        <v>45000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0</v>
      </c>
      <c r="Z3987" s="7" t="s">
        <v>222</v>
      </c>
      <c r="AA3987" s="7">
        <v>2020</v>
      </c>
      <c r="AB3987" s="7">
        <v>0</v>
      </c>
    </row>
    <row r="3988" spans="1:28" x14ac:dyDescent="0.25">
      <c r="A3988" s="7">
        <v>63</v>
      </c>
      <c r="B3988" s="7" t="s">
        <v>459</v>
      </c>
      <c r="C3988" s="7" t="s">
        <v>694</v>
      </c>
      <c r="D3988" s="7" t="s">
        <v>667</v>
      </c>
      <c r="E3988" s="7" t="s">
        <v>695</v>
      </c>
      <c r="F3988" s="7" t="s">
        <v>670</v>
      </c>
      <c r="G3988" s="7">
        <v>45000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 t="s">
        <v>222</v>
      </c>
      <c r="AA3988" s="7">
        <v>2020</v>
      </c>
      <c r="AB3988" s="7">
        <v>0</v>
      </c>
    </row>
    <row r="3989" spans="1:28" x14ac:dyDescent="0.25">
      <c r="A3989" s="7">
        <v>64</v>
      </c>
      <c r="B3989" s="7" t="s">
        <v>458</v>
      </c>
      <c r="C3989" s="7" t="s">
        <v>696</v>
      </c>
      <c r="D3989" s="7" t="s">
        <v>655</v>
      </c>
      <c r="E3989" s="7" t="s">
        <v>697</v>
      </c>
      <c r="F3989" s="7" t="s">
        <v>670</v>
      </c>
      <c r="G3989" s="7">
        <v>45000</v>
      </c>
      <c r="H3989" s="7">
        <v>0</v>
      </c>
      <c r="I3989" s="7">
        <v>0</v>
      </c>
      <c r="J3989" s="7">
        <v>0</v>
      </c>
      <c r="K3989" s="7">
        <v>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 t="s">
        <v>222</v>
      </c>
      <c r="AA3989" s="7">
        <v>2020</v>
      </c>
      <c r="AB3989" s="7">
        <v>0</v>
      </c>
    </row>
    <row r="3990" spans="1:28" x14ac:dyDescent="0.25">
      <c r="A3990" s="7">
        <v>65</v>
      </c>
      <c r="B3990" s="7" t="s">
        <v>387</v>
      </c>
      <c r="C3990" s="7" t="s">
        <v>549</v>
      </c>
      <c r="D3990" s="7" t="s">
        <v>16</v>
      </c>
      <c r="E3990" s="7" t="s">
        <v>45</v>
      </c>
      <c r="F3990" s="7" t="s">
        <v>84</v>
      </c>
      <c r="G3990" s="7">
        <v>44000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 t="s">
        <v>222</v>
      </c>
      <c r="AA3990" s="7">
        <v>2020</v>
      </c>
      <c r="AB3990" s="7">
        <v>0</v>
      </c>
    </row>
    <row r="3991" spans="1:28" x14ac:dyDescent="0.25">
      <c r="A3991" s="7">
        <v>66</v>
      </c>
      <c r="B3991" s="7" t="s">
        <v>370</v>
      </c>
      <c r="C3991" s="7" t="s">
        <v>648</v>
      </c>
      <c r="D3991" s="7" t="s">
        <v>655</v>
      </c>
      <c r="E3991" s="7" t="s">
        <v>46</v>
      </c>
      <c r="F3991" s="7" t="s">
        <v>84</v>
      </c>
      <c r="G3991" s="7">
        <v>40000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0</v>
      </c>
      <c r="Z3991" s="7" t="s">
        <v>222</v>
      </c>
      <c r="AA3991" s="7">
        <v>2020</v>
      </c>
      <c r="AB3991" s="7">
        <v>0</v>
      </c>
    </row>
    <row r="3992" spans="1:28" x14ac:dyDescent="0.25">
      <c r="A3992" s="7">
        <v>67</v>
      </c>
      <c r="B3992" s="7" t="s">
        <v>376</v>
      </c>
      <c r="C3992" s="7" t="s">
        <v>551</v>
      </c>
      <c r="D3992" s="7" t="s">
        <v>10</v>
      </c>
      <c r="E3992" s="7" t="s">
        <v>44</v>
      </c>
      <c r="F3992" s="7" t="s">
        <v>84</v>
      </c>
      <c r="G3992" s="7">
        <v>40000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 t="s">
        <v>222</v>
      </c>
      <c r="AA3992" s="7">
        <v>2020</v>
      </c>
      <c r="AB3992" s="7">
        <v>0</v>
      </c>
    </row>
    <row r="3993" spans="1:28" x14ac:dyDescent="0.25">
      <c r="A3993" s="7">
        <v>68</v>
      </c>
      <c r="B3993" s="7" t="s">
        <v>385</v>
      </c>
      <c r="C3993" s="7" t="s">
        <v>629</v>
      </c>
      <c r="D3993" s="7" t="s">
        <v>655</v>
      </c>
      <c r="E3993" s="7" t="s">
        <v>698</v>
      </c>
      <c r="F3993" s="7" t="s">
        <v>84</v>
      </c>
      <c r="G3993" s="7">
        <v>40000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 t="s">
        <v>222</v>
      </c>
      <c r="AA3993" s="7">
        <v>2020</v>
      </c>
      <c r="AB3993" s="7">
        <v>0</v>
      </c>
    </row>
    <row r="3994" spans="1:28" x14ac:dyDescent="0.25">
      <c r="A3994" s="7">
        <v>69</v>
      </c>
      <c r="B3994" s="7" t="s">
        <v>386</v>
      </c>
      <c r="C3994" s="7" t="s">
        <v>631</v>
      </c>
      <c r="D3994" s="7" t="s">
        <v>6</v>
      </c>
      <c r="E3994" s="7" t="s">
        <v>46</v>
      </c>
      <c r="F3994" s="7" t="s">
        <v>84</v>
      </c>
      <c r="G3994" s="7">
        <v>40000</v>
      </c>
      <c r="H3994" s="7">
        <v>0</v>
      </c>
      <c r="I3994" s="7">
        <v>0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 t="s">
        <v>222</v>
      </c>
      <c r="AA3994" s="7">
        <v>2020</v>
      </c>
      <c r="AB3994" s="7">
        <v>0</v>
      </c>
    </row>
    <row r="3995" spans="1:28" x14ac:dyDescent="0.25">
      <c r="A3995" s="7">
        <v>70</v>
      </c>
      <c r="B3995" s="7" t="s">
        <v>382</v>
      </c>
      <c r="C3995" s="7" t="s">
        <v>552</v>
      </c>
      <c r="D3995" s="7" t="s">
        <v>655</v>
      </c>
      <c r="E3995" s="7" t="s">
        <v>65</v>
      </c>
      <c r="F3995" s="7" t="s">
        <v>85</v>
      </c>
      <c r="G3995" s="7">
        <v>40000</v>
      </c>
      <c r="H3995" s="7">
        <v>0</v>
      </c>
      <c r="I3995" s="7">
        <v>0</v>
      </c>
      <c r="J3995" s="7">
        <v>0</v>
      </c>
      <c r="K3995" s="7">
        <v>0</v>
      </c>
      <c r="L3995" s="7">
        <v>0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0</v>
      </c>
      <c r="Z3995" s="7" t="s">
        <v>222</v>
      </c>
      <c r="AA3995" s="7">
        <v>2020</v>
      </c>
      <c r="AB3995" s="7">
        <v>0</v>
      </c>
    </row>
    <row r="3996" spans="1:28" x14ac:dyDescent="0.25">
      <c r="A3996" s="7">
        <v>71</v>
      </c>
      <c r="B3996" s="7" t="s">
        <v>381</v>
      </c>
      <c r="C3996" s="7" t="s">
        <v>553</v>
      </c>
      <c r="D3996" s="7" t="s">
        <v>10</v>
      </c>
      <c r="E3996" s="7" t="s">
        <v>46</v>
      </c>
      <c r="F3996" s="7" t="s">
        <v>84</v>
      </c>
      <c r="G3996" s="7">
        <v>38000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 t="s">
        <v>222</v>
      </c>
      <c r="AA3996" s="7">
        <v>2020</v>
      </c>
      <c r="AB3996" s="7">
        <v>0</v>
      </c>
    </row>
    <row r="3997" spans="1:28" x14ac:dyDescent="0.25">
      <c r="A3997" s="7">
        <v>72</v>
      </c>
      <c r="B3997" s="7" t="s">
        <v>377</v>
      </c>
      <c r="C3997" s="7" t="s">
        <v>554</v>
      </c>
      <c r="D3997" s="7" t="s">
        <v>10</v>
      </c>
      <c r="E3997" s="7" t="s">
        <v>44</v>
      </c>
      <c r="F3997" s="7" t="s">
        <v>84</v>
      </c>
      <c r="G3997" s="7">
        <v>36000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 t="s">
        <v>222</v>
      </c>
      <c r="AA3997" s="7">
        <v>2020</v>
      </c>
      <c r="AB3997" s="7">
        <v>0</v>
      </c>
    </row>
    <row r="3998" spans="1:28" x14ac:dyDescent="0.25">
      <c r="A3998" s="7">
        <v>73</v>
      </c>
      <c r="B3998" s="7" t="s">
        <v>378</v>
      </c>
      <c r="C3998" s="7" t="s">
        <v>556</v>
      </c>
      <c r="D3998" s="7" t="s">
        <v>10</v>
      </c>
      <c r="E3998" s="7" t="s">
        <v>44</v>
      </c>
      <c r="F3998" s="7" t="s">
        <v>84</v>
      </c>
      <c r="G3998" s="7">
        <v>36000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 t="s">
        <v>222</v>
      </c>
      <c r="AA3998" s="7">
        <v>2020</v>
      </c>
      <c r="AB3998" s="7">
        <v>0</v>
      </c>
    </row>
    <row r="3999" spans="1:28" x14ac:dyDescent="0.25">
      <c r="A3999" s="7">
        <v>74</v>
      </c>
      <c r="B3999" s="7" t="s">
        <v>380</v>
      </c>
      <c r="C3999" s="7" t="s">
        <v>543</v>
      </c>
      <c r="D3999" s="7" t="s">
        <v>21</v>
      </c>
      <c r="E3999" s="7" t="s">
        <v>68</v>
      </c>
      <c r="F3999" s="7" t="s">
        <v>84</v>
      </c>
      <c r="G3999" s="7">
        <v>36000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 t="s">
        <v>222</v>
      </c>
      <c r="AA3999" s="7">
        <v>2020</v>
      </c>
      <c r="AB3999" s="7">
        <v>0</v>
      </c>
    </row>
    <row r="4000" spans="1:28" x14ac:dyDescent="0.25">
      <c r="A4000" s="7">
        <v>75</v>
      </c>
      <c r="B4000" s="7" t="s">
        <v>442</v>
      </c>
      <c r="C4000" s="7" t="s">
        <v>557</v>
      </c>
      <c r="D4000" s="7" t="s">
        <v>7</v>
      </c>
      <c r="E4000" s="7" t="s">
        <v>54</v>
      </c>
      <c r="F4000" s="7" t="s">
        <v>84</v>
      </c>
      <c r="G4000" s="7">
        <v>35000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 t="s">
        <v>222</v>
      </c>
      <c r="AA4000" s="7">
        <v>2020</v>
      </c>
      <c r="AB4000" s="7">
        <v>0</v>
      </c>
    </row>
    <row r="4001" spans="1:28" x14ac:dyDescent="0.25">
      <c r="A4001" s="7">
        <v>76</v>
      </c>
      <c r="B4001" s="7" t="s">
        <v>360</v>
      </c>
      <c r="C4001" s="7" t="s">
        <v>560</v>
      </c>
      <c r="D4001" s="7" t="s">
        <v>12</v>
      </c>
      <c r="E4001" s="7" t="s">
        <v>46</v>
      </c>
      <c r="F4001" s="7" t="s">
        <v>84</v>
      </c>
      <c r="G4001" s="7">
        <v>32000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0</v>
      </c>
      <c r="X4001" s="7">
        <v>0</v>
      </c>
      <c r="Y4001" s="7">
        <v>0</v>
      </c>
      <c r="Z4001" s="7" t="s">
        <v>222</v>
      </c>
      <c r="AA4001" s="7">
        <v>2020</v>
      </c>
      <c r="AB4001" s="7">
        <v>0</v>
      </c>
    </row>
    <row r="4002" spans="1:28" x14ac:dyDescent="0.25">
      <c r="A4002" s="7">
        <v>77</v>
      </c>
      <c r="B4002" s="7" t="s">
        <v>369</v>
      </c>
      <c r="C4002" s="7" t="s">
        <v>562</v>
      </c>
      <c r="D4002" s="7" t="s">
        <v>16</v>
      </c>
      <c r="E4002" s="7" t="s">
        <v>563</v>
      </c>
      <c r="F4002" s="7" t="s">
        <v>84</v>
      </c>
      <c r="G4002" s="7">
        <v>32000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0</v>
      </c>
      <c r="Z4002" s="7" t="s">
        <v>222</v>
      </c>
      <c r="AA4002" s="7">
        <v>2020</v>
      </c>
      <c r="AB4002" s="7">
        <v>0</v>
      </c>
    </row>
    <row r="4003" spans="1:28" x14ac:dyDescent="0.25">
      <c r="A4003" s="7">
        <v>78</v>
      </c>
      <c r="B4003" s="7" t="s">
        <v>448</v>
      </c>
      <c r="C4003" s="7" t="s">
        <v>564</v>
      </c>
      <c r="D4003" s="7" t="s">
        <v>6</v>
      </c>
      <c r="E4003" s="7" t="s">
        <v>26</v>
      </c>
      <c r="F4003" s="7" t="s">
        <v>84</v>
      </c>
      <c r="G4003" s="7">
        <v>32000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 t="s">
        <v>222</v>
      </c>
      <c r="AA4003" s="7">
        <v>2020</v>
      </c>
      <c r="AB4003" s="7">
        <v>0</v>
      </c>
    </row>
    <row r="4004" spans="1:28" x14ac:dyDescent="0.25">
      <c r="A4004" s="7">
        <v>79</v>
      </c>
      <c r="B4004" s="7" t="s">
        <v>371</v>
      </c>
      <c r="C4004" s="7" t="s">
        <v>550</v>
      </c>
      <c r="D4004" s="7" t="s">
        <v>655</v>
      </c>
      <c r="E4004" s="7" t="s">
        <v>58</v>
      </c>
      <c r="F4004" s="7" t="s">
        <v>84</v>
      </c>
      <c r="G4004" s="7">
        <v>32000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0</v>
      </c>
      <c r="Z4004" s="7" t="s">
        <v>222</v>
      </c>
      <c r="AA4004" s="7">
        <v>2020</v>
      </c>
      <c r="AB4004" s="7">
        <v>0</v>
      </c>
    </row>
    <row r="4005" spans="1:28" x14ac:dyDescent="0.25">
      <c r="A4005" s="7">
        <v>80</v>
      </c>
      <c r="B4005" s="7" t="s">
        <v>447</v>
      </c>
      <c r="C4005" s="7" t="s">
        <v>565</v>
      </c>
      <c r="D4005" s="7" t="s">
        <v>6</v>
      </c>
      <c r="E4005" s="7" t="s">
        <v>36</v>
      </c>
      <c r="F4005" s="7" t="s">
        <v>84</v>
      </c>
      <c r="G4005" s="7">
        <v>32000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 t="s">
        <v>222</v>
      </c>
      <c r="AA4005" s="7">
        <v>2020</v>
      </c>
      <c r="AB4005" s="7">
        <v>0</v>
      </c>
    </row>
    <row r="4006" spans="1:28" x14ac:dyDescent="0.25">
      <c r="A4006" s="7">
        <v>81</v>
      </c>
      <c r="B4006" s="7" t="s">
        <v>373</v>
      </c>
      <c r="C4006" s="7" t="s">
        <v>566</v>
      </c>
      <c r="D4006" s="7" t="s">
        <v>14</v>
      </c>
      <c r="E4006" s="7" t="s">
        <v>72</v>
      </c>
      <c r="F4006" s="7" t="s">
        <v>84</v>
      </c>
      <c r="G4006" s="7">
        <v>32000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 t="s">
        <v>222</v>
      </c>
      <c r="AA4006" s="7">
        <v>2020</v>
      </c>
      <c r="AB4006" s="7">
        <v>0</v>
      </c>
    </row>
    <row r="4007" spans="1:28" x14ac:dyDescent="0.25">
      <c r="A4007" s="7">
        <v>82</v>
      </c>
      <c r="B4007" s="7" t="s">
        <v>343</v>
      </c>
      <c r="C4007" s="7" t="s">
        <v>633</v>
      </c>
      <c r="D4007" s="7" t="s">
        <v>6</v>
      </c>
      <c r="E4007" s="7" t="s">
        <v>37</v>
      </c>
      <c r="F4007" s="7" t="s">
        <v>84</v>
      </c>
      <c r="G4007" s="7">
        <v>32000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 t="s">
        <v>222</v>
      </c>
      <c r="AA4007" s="7">
        <v>2020</v>
      </c>
      <c r="AB4007" s="7">
        <v>0</v>
      </c>
    </row>
    <row r="4008" spans="1:28" x14ac:dyDescent="0.25">
      <c r="A4008" s="7">
        <v>83</v>
      </c>
      <c r="B4008" s="7" t="s">
        <v>457</v>
      </c>
      <c r="C4008" s="7" t="s">
        <v>699</v>
      </c>
      <c r="D4008" s="7" t="s">
        <v>21</v>
      </c>
      <c r="E4008" s="7" t="s">
        <v>68</v>
      </c>
      <c r="F4008" s="7" t="s">
        <v>670</v>
      </c>
      <c r="G4008" s="7">
        <v>32000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 t="s">
        <v>222</v>
      </c>
      <c r="AA4008" s="7">
        <v>2020</v>
      </c>
      <c r="AB4008" s="7">
        <v>0</v>
      </c>
    </row>
    <row r="4009" spans="1:28" x14ac:dyDescent="0.25">
      <c r="A4009" s="7">
        <v>84</v>
      </c>
      <c r="B4009" s="7" t="s">
        <v>456</v>
      </c>
      <c r="C4009" s="7" t="s">
        <v>700</v>
      </c>
      <c r="D4009" s="7" t="s">
        <v>21</v>
      </c>
      <c r="E4009" s="7" t="s">
        <v>68</v>
      </c>
      <c r="F4009" s="7" t="s">
        <v>670</v>
      </c>
      <c r="G4009" s="7">
        <v>32000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 t="s">
        <v>222</v>
      </c>
      <c r="AA4009" s="7">
        <v>2020</v>
      </c>
      <c r="AB4009" s="7">
        <v>0</v>
      </c>
    </row>
    <row r="4010" spans="1:28" x14ac:dyDescent="0.25">
      <c r="A4010" s="7">
        <v>85</v>
      </c>
      <c r="B4010" s="7" t="s">
        <v>367</v>
      </c>
      <c r="C4010" s="7" t="s">
        <v>567</v>
      </c>
      <c r="D4010" s="7" t="s">
        <v>4</v>
      </c>
      <c r="E4010" s="7" t="s">
        <v>568</v>
      </c>
      <c r="F4010" s="7" t="s">
        <v>84</v>
      </c>
      <c r="G4010" s="7">
        <v>31500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 t="s">
        <v>222</v>
      </c>
      <c r="AA4010" s="7">
        <v>2020</v>
      </c>
      <c r="AB4010" s="7">
        <v>0</v>
      </c>
    </row>
    <row r="4011" spans="1:28" x14ac:dyDescent="0.25">
      <c r="A4011" s="7">
        <v>86</v>
      </c>
      <c r="B4011" s="7" t="s">
        <v>455</v>
      </c>
      <c r="C4011" s="7" t="s">
        <v>575</v>
      </c>
      <c r="D4011" s="7" t="s">
        <v>655</v>
      </c>
      <c r="E4011" s="7" t="s">
        <v>36</v>
      </c>
      <c r="F4011" s="7" t="s">
        <v>84</v>
      </c>
      <c r="G4011" s="7">
        <v>30000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 t="s">
        <v>222</v>
      </c>
      <c r="AA4011" s="7">
        <v>2020</v>
      </c>
      <c r="AB4011" s="7">
        <v>0</v>
      </c>
    </row>
    <row r="4012" spans="1:28" x14ac:dyDescent="0.25">
      <c r="A4012" s="7">
        <v>87</v>
      </c>
      <c r="B4012" s="7" t="s">
        <v>454</v>
      </c>
      <c r="C4012" s="7" t="s">
        <v>576</v>
      </c>
      <c r="D4012" s="7" t="s">
        <v>642</v>
      </c>
      <c r="E4012" s="7" t="s">
        <v>36</v>
      </c>
      <c r="F4012" s="7" t="s">
        <v>84</v>
      </c>
      <c r="G4012" s="7">
        <v>30000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0</v>
      </c>
      <c r="Z4012" s="7" t="s">
        <v>222</v>
      </c>
      <c r="AA4012" s="7">
        <v>2020</v>
      </c>
      <c r="AB4012" s="7">
        <v>0</v>
      </c>
    </row>
    <row r="4013" spans="1:28" x14ac:dyDescent="0.25">
      <c r="A4013" s="7">
        <v>88</v>
      </c>
      <c r="B4013" s="7" t="s">
        <v>453</v>
      </c>
      <c r="C4013" s="7" t="s">
        <v>577</v>
      </c>
      <c r="D4013" s="7" t="s">
        <v>655</v>
      </c>
      <c r="E4013" s="7" t="s">
        <v>59</v>
      </c>
      <c r="F4013" s="7" t="s">
        <v>84</v>
      </c>
      <c r="G4013" s="7">
        <v>30000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 t="s">
        <v>222</v>
      </c>
      <c r="AA4013" s="7">
        <v>2020</v>
      </c>
      <c r="AB4013" s="7">
        <v>0</v>
      </c>
    </row>
    <row r="4014" spans="1:28" x14ac:dyDescent="0.25">
      <c r="A4014" s="7">
        <v>89</v>
      </c>
      <c r="B4014" s="7" t="s">
        <v>452</v>
      </c>
      <c r="C4014" s="7" t="s">
        <v>578</v>
      </c>
      <c r="D4014" s="7" t="s">
        <v>655</v>
      </c>
      <c r="E4014" s="7" t="s">
        <v>59</v>
      </c>
      <c r="F4014" s="7" t="s">
        <v>84</v>
      </c>
      <c r="G4014" s="7">
        <v>30000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 t="s">
        <v>222</v>
      </c>
      <c r="AA4014" s="7">
        <v>2020</v>
      </c>
      <c r="AB4014" s="7">
        <v>0</v>
      </c>
    </row>
    <row r="4015" spans="1:28" x14ac:dyDescent="0.25">
      <c r="A4015" s="7">
        <v>90</v>
      </c>
      <c r="B4015" s="7" t="s">
        <v>346</v>
      </c>
      <c r="C4015" s="7" t="s">
        <v>583</v>
      </c>
      <c r="D4015" s="7" t="s">
        <v>12</v>
      </c>
      <c r="E4015" s="7" t="s">
        <v>46</v>
      </c>
      <c r="F4015" s="7" t="s">
        <v>84</v>
      </c>
      <c r="G4015" s="7">
        <v>28875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 s="7" t="s">
        <v>222</v>
      </c>
      <c r="AA4015" s="7">
        <v>2020</v>
      </c>
      <c r="AB4015" s="7">
        <v>0</v>
      </c>
    </row>
    <row r="4016" spans="1:28" x14ac:dyDescent="0.25">
      <c r="A4016" s="7">
        <v>91</v>
      </c>
      <c r="B4016" s="7" t="s">
        <v>350</v>
      </c>
      <c r="C4016" s="7" t="s">
        <v>558</v>
      </c>
      <c r="D4016" s="7" t="s">
        <v>6</v>
      </c>
      <c r="E4016" s="7" t="s">
        <v>83</v>
      </c>
      <c r="F4016" s="7" t="s">
        <v>84</v>
      </c>
      <c r="G4016" s="7">
        <v>28875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 t="s">
        <v>222</v>
      </c>
      <c r="AA4016" s="7">
        <v>2020</v>
      </c>
      <c r="AB4016" s="7">
        <v>0</v>
      </c>
    </row>
    <row r="4017" spans="1:28" x14ac:dyDescent="0.25">
      <c r="A4017" s="7">
        <v>92</v>
      </c>
      <c r="B4017" s="7" t="s">
        <v>361</v>
      </c>
      <c r="C4017" s="7" t="s">
        <v>622</v>
      </c>
      <c r="D4017" s="7" t="s">
        <v>12</v>
      </c>
      <c r="E4017" s="7" t="s">
        <v>32</v>
      </c>
      <c r="F4017" s="7" t="s">
        <v>84</v>
      </c>
      <c r="G4017" s="7">
        <v>28875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 t="s">
        <v>222</v>
      </c>
      <c r="AA4017" s="7">
        <v>2020</v>
      </c>
      <c r="AB4017" s="7">
        <v>0</v>
      </c>
    </row>
    <row r="4018" spans="1:28" x14ac:dyDescent="0.25">
      <c r="A4018" s="7">
        <v>93</v>
      </c>
      <c r="B4018" s="7" t="s">
        <v>365</v>
      </c>
      <c r="C4018" s="7" t="s">
        <v>584</v>
      </c>
      <c r="D4018" s="7" t="s">
        <v>19</v>
      </c>
      <c r="E4018" s="7" t="s">
        <v>46</v>
      </c>
      <c r="F4018" s="7" t="s">
        <v>84</v>
      </c>
      <c r="G4018" s="7">
        <v>27300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 t="s">
        <v>222</v>
      </c>
      <c r="AA4018" s="7">
        <v>2020</v>
      </c>
      <c r="AB4018" s="7">
        <v>0</v>
      </c>
    </row>
    <row r="4019" spans="1:28" x14ac:dyDescent="0.25">
      <c r="A4019" s="7">
        <v>94</v>
      </c>
      <c r="B4019" s="7" t="s">
        <v>364</v>
      </c>
      <c r="C4019" s="7" t="s">
        <v>555</v>
      </c>
      <c r="D4019" s="7" t="s">
        <v>655</v>
      </c>
      <c r="E4019" s="7" t="s">
        <v>74</v>
      </c>
      <c r="F4019" s="7" t="s">
        <v>84</v>
      </c>
      <c r="G4019" s="7">
        <v>26250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0</v>
      </c>
      <c r="Z4019" s="7" t="s">
        <v>222</v>
      </c>
      <c r="AA4019" s="7">
        <v>2020</v>
      </c>
      <c r="AB4019" s="7">
        <v>0</v>
      </c>
    </row>
    <row r="4020" spans="1:28" x14ac:dyDescent="0.25">
      <c r="A4020" s="7">
        <v>95</v>
      </c>
      <c r="B4020" s="7" t="s">
        <v>446</v>
      </c>
      <c r="C4020" s="7" t="s">
        <v>586</v>
      </c>
      <c r="D4020" s="7" t="s">
        <v>632</v>
      </c>
      <c r="E4020" s="7" t="s">
        <v>36</v>
      </c>
      <c r="F4020" s="7" t="s">
        <v>84</v>
      </c>
      <c r="G4020" s="7">
        <v>25000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0</v>
      </c>
      <c r="Z4020" s="7" t="s">
        <v>222</v>
      </c>
      <c r="AA4020" s="7">
        <v>2020</v>
      </c>
      <c r="AB4020" s="7">
        <v>0</v>
      </c>
    </row>
    <row r="4021" spans="1:28" x14ac:dyDescent="0.25">
      <c r="A4021" s="7">
        <v>96</v>
      </c>
      <c r="B4021" s="7" t="s">
        <v>363</v>
      </c>
      <c r="C4021" s="7" t="s">
        <v>569</v>
      </c>
      <c r="D4021" s="7" t="s">
        <v>632</v>
      </c>
      <c r="E4021" s="7" t="s">
        <v>619</v>
      </c>
      <c r="F4021" s="7" t="s">
        <v>84</v>
      </c>
      <c r="G4021" s="7">
        <v>24255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 t="s">
        <v>222</v>
      </c>
      <c r="AA4021" s="7">
        <v>2020</v>
      </c>
      <c r="AB4021" s="7">
        <v>0</v>
      </c>
    </row>
    <row r="4022" spans="1:28" x14ac:dyDescent="0.25">
      <c r="A4022" s="7">
        <v>97</v>
      </c>
      <c r="B4022" s="7" t="s">
        <v>362</v>
      </c>
      <c r="C4022" s="7" t="s">
        <v>570</v>
      </c>
      <c r="D4022" s="7" t="s">
        <v>655</v>
      </c>
      <c r="E4022" s="7" t="s">
        <v>620</v>
      </c>
      <c r="F4022" s="7" t="s">
        <v>84</v>
      </c>
      <c r="G4022" s="7">
        <v>24150</v>
      </c>
      <c r="H4022" s="7">
        <v>0</v>
      </c>
      <c r="I4022" s="7">
        <v>0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 t="s">
        <v>222</v>
      </c>
      <c r="AA4022" s="7">
        <v>2020</v>
      </c>
      <c r="AB4022" s="7">
        <v>0</v>
      </c>
    </row>
    <row r="4023" spans="1:28" x14ac:dyDescent="0.25">
      <c r="A4023" s="7">
        <v>98</v>
      </c>
      <c r="B4023" s="7" t="s">
        <v>432</v>
      </c>
      <c r="C4023" s="7" t="s">
        <v>590</v>
      </c>
      <c r="D4023" s="7" t="s">
        <v>10</v>
      </c>
      <c r="E4023" s="7" t="s">
        <v>33</v>
      </c>
      <c r="F4023" s="7" t="s">
        <v>84</v>
      </c>
      <c r="G4023" s="7">
        <v>23100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 t="s">
        <v>222</v>
      </c>
      <c r="AA4023" s="7">
        <v>2020</v>
      </c>
      <c r="AB4023" s="7">
        <v>0</v>
      </c>
    </row>
    <row r="4024" spans="1:28" x14ac:dyDescent="0.25">
      <c r="A4024" s="7">
        <v>99</v>
      </c>
      <c r="B4024" s="7" t="s">
        <v>435</v>
      </c>
      <c r="C4024" s="7" t="s">
        <v>649</v>
      </c>
      <c r="D4024" s="7" t="s">
        <v>650</v>
      </c>
      <c r="E4024" s="7" t="s">
        <v>33</v>
      </c>
      <c r="F4024" s="7" t="s">
        <v>84</v>
      </c>
      <c r="G4024" s="7">
        <v>23100</v>
      </c>
      <c r="H4024" s="7">
        <v>0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Y4024" s="7">
        <v>0</v>
      </c>
      <c r="Z4024" s="7" t="s">
        <v>222</v>
      </c>
      <c r="AA4024" s="7">
        <v>2020</v>
      </c>
      <c r="AB4024" s="7">
        <v>0</v>
      </c>
    </row>
    <row r="4025" spans="1:28" x14ac:dyDescent="0.25">
      <c r="A4025" s="7">
        <v>100</v>
      </c>
      <c r="B4025" s="7" t="s">
        <v>353</v>
      </c>
      <c r="C4025" s="7" t="s">
        <v>580</v>
      </c>
      <c r="D4025" s="7" t="s">
        <v>19</v>
      </c>
      <c r="E4025" s="7" t="s">
        <v>60</v>
      </c>
      <c r="F4025" s="7" t="s">
        <v>84</v>
      </c>
      <c r="G4025" s="7">
        <v>23100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 t="s">
        <v>222</v>
      </c>
      <c r="AA4025" s="7">
        <v>2020</v>
      </c>
      <c r="AB4025" s="7">
        <v>0</v>
      </c>
    </row>
    <row r="4026" spans="1:28" x14ac:dyDescent="0.25">
      <c r="A4026" s="7">
        <v>101</v>
      </c>
      <c r="B4026" s="7" t="s">
        <v>354</v>
      </c>
      <c r="C4026" s="7" t="s">
        <v>581</v>
      </c>
      <c r="D4026" s="7" t="s">
        <v>655</v>
      </c>
      <c r="E4026" s="7" t="s">
        <v>54</v>
      </c>
      <c r="F4026" s="7" t="s">
        <v>84</v>
      </c>
      <c r="G4026" s="7">
        <v>23100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 t="s">
        <v>222</v>
      </c>
      <c r="AA4026" s="7">
        <v>2020</v>
      </c>
      <c r="AB4026" s="7">
        <v>0</v>
      </c>
    </row>
    <row r="4027" spans="1:28" x14ac:dyDescent="0.25">
      <c r="A4027" s="7">
        <v>102</v>
      </c>
      <c r="B4027" s="7" t="s">
        <v>355</v>
      </c>
      <c r="C4027" s="7" t="s">
        <v>582</v>
      </c>
      <c r="D4027" s="7" t="s">
        <v>7</v>
      </c>
      <c r="E4027" s="7" t="s">
        <v>54</v>
      </c>
      <c r="F4027" s="7" t="s">
        <v>84</v>
      </c>
      <c r="G4027" s="7">
        <v>23100</v>
      </c>
      <c r="H4027" s="7">
        <v>0</v>
      </c>
      <c r="I4027" s="7">
        <v>0</v>
      </c>
      <c r="J4027" s="7">
        <v>0</v>
      </c>
      <c r="K4027" s="7">
        <v>0</v>
      </c>
      <c r="L4027" s="7">
        <v>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 t="s">
        <v>222</v>
      </c>
      <c r="AA4027" s="7">
        <v>2020</v>
      </c>
      <c r="AB4027" s="7">
        <v>0</v>
      </c>
    </row>
    <row r="4028" spans="1:28" x14ac:dyDescent="0.25">
      <c r="A4028" s="7">
        <v>103</v>
      </c>
      <c r="B4028" s="7" t="s">
        <v>356</v>
      </c>
      <c r="C4028" s="7" t="s">
        <v>571</v>
      </c>
      <c r="D4028" s="7" t="s">
        <v>6</v>
      </c>
      <c r="E4028" s="7" t="s">
        <v>26</v>
      </c>
      <c r="F4028" s="7" t="s">
        <v>84</v>
      </c>
      <c r="G4028" s="7">
        <v>23100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 t="s">
        <v>222</v>
      </c>
      <c r="AA4028" s="7">
        <v>2020</v>
      </c>
      <c r="AB4028" s="7">
        <v>0</v>
      </c>
    </row>
    <row r="4029" spans="1:28" x14ac:dyDescent="0.25">
      <c r="A4029" s="7">
        <v>104</v>
      </c>
      <c r="B4029" s="7" t="s">
        <v>357</v>
      </c>
      <c r="C4029" s="7" t="s">
        <v>589</v>
      </c>
      <c r="D4029" s="7" t="s">
        <v>6</v>
      </c>
      <c r="E4029" s="7" t="s">
        <v>26</v>
      </c>
      <c r="F4029" s="7" t="s">
        <v>84</v>
      </c>
      <c r="G4029" s="7">
        <v>23100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 t="s">
        <v>222</v>
      </c>
      <c r="AA4029" s="7">
        <v>2020</v>
      </c>
      <c r="AB4029" s="7">
        <v>0</v>
      </c>
    </row>
    <row r="4030" spans="1:28" x14ac:dyDescent="0.25">
      <c r="A4030" s="7">
        <v>105</v>
      </c>
      <c r="B4030" s="7" t="s">
        <v>359</v>
      </c>
      <c r="C4030" s="7" t="s">
        <v>572</v>
      </c>
      <c r="D4030" s="7" t="s">
        <v>655</v>
      </c>
      <c r="E4030" s="7" t="s">
        <v>54</v>
      </c>
      <c r="F4030" s="7" t="s">
        <v>84</v>
      </c>
      <c r="G4030" s="7">
        <v>23100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 t="s">
        <v>222</v>
      </c>
      <c r="AA4030" s="7">
        <v>2020</v>
      </c>
      <c r="AB4030" s="7">
        <v>0</v>
      </c>
    </row>
    <row r="4031" spans="1:28" x14ac:dyDescent="0.25">
      <c r="A4031" s="7">
        <v>106</v>
      </c>
      <c r="B4031" s="7" t="s">
        <v>341</v>
      </c>
      <c r="C4031" s="7" t="s">
        <v>579</v>
      </c>
      <c r="D4031" s="7" t="s">
        <v>655</v>
      </c>
      <c r="E4031" s="7" t="s">
        <v>52</v>
      </c>
      <c r="F4031" s="7" t="s">
        <v>84</v>
      </c>
      <c r="G4031" s="7">
        <v>22000</v>
      </c>
      <c r="H4031" s="7">
        <v>0</v>
      </c>
      <c r="I4031" s="7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 t="s">
        <v>222</v>
      </c>
      <c r="AA4031" s="7">
        <v>2020</v>
      </c>
      <c r="AB4031" s="7">
        <v>0</v>
      </c>
    </row>
    <row r="4032" spans="1:28" x14ac:dyDescent="0.25">
      <c r="A4032" s="7">
        <v>107</v>
      </c>
      <c r="B4032" s="7" t="s">
        <v>347</v>
      </c>
      <c r="C4032" s="7" t="s">
        <v>651</v>
      </c>
      <c r="D4032" s="7" t="s">
        <v>6</v>
      </c>
      <c r="E4032" s="7" t="s">
        <v>26</v>
      </c>
      <c r="F4032" s="7" t="s">
        <v>84</v>
      </c>
      <c r="G4032" s="7">
        <v>22000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 t="s">
        <v>222</v>
      </c>
      <c r="AA4032" s="7">
        <v>2020</v>
      </c>
      <c r="AB4032" s="7">
        <v>0</v>
      </c>
    </row>
    <row r="4033" spans="1:28" x14ac:dyDescent="0.25">
      <c r="A4033" s="7">
        <v>108</v>
      </c>
      <c r="B4033" s="7" t="s">
        <v>348</v>
      </c>
      <c r="C4033" s="7" t="s">
        <v>652</v>
      </c>
      <c r="D4033" s="7" t="s">
        <v>6</v>
      </c>
      <c r="E4033" s="7" t="s">
        <v>26</v>
      </c>
      <c r="F4033" s="7" t="s">
        <v>84</v>
      </c>
      <c r="G4033" s="7">
        <v>22000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0</v>
      </c>
      <c r="Z4033" s="7" t="s">
        <v>222</v>
      </c>
      <c r="AA4033" s="7">
        <v>2020</v>
      </c>
      <c r="AB4033" s="7">
        <v>0</v>
      </c>
    </row>
    <row r="4034" spans="1:28" x14ac:dyDescent="0.25">
      <c r="A4034" s="7">
        <v>109</v>
      </c>
      <c r="B4034" s="7" t="s">
        <v>349</v>
      </c>
      <c r="C4034" s="7" t="s">
        <v>591</v>
      </c>
      <c r="D4034" s="7" t="s">
        <v>6</v>
      </c>
      <c r="E4034" s="7" t="s">
        <v>52</v>
      </c>
      <c r="F4034" s="7" t="s">
        <v>84</v>
      </c>
      <c r="G4034" s="7">
        <v>22000</v>
      </c>
      <c r="H4034" s="7">
        <v>0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0</v>
      </c>
      <c r="Y4034" s="7">
        <v>0</v>
      </c>
      <c r="Z4034" s="7" t="s">
        <v>222</v>
      </c>
      <c r="AA4034" s="7">
        <v>2020</v>
      </c>
      <c r="AB4034" s="7">
        <v>0</v>
      </c>
    </row>
    <row r="4035" spans="1:28" x14ac:dyDescent="0.25">
      <c r="A4035" s="7">
        <v>110</v>
      </c>
      <c r="B4035" s="7" t="s">
        <v>351</v>
      </c>
      <c r="C4035" s="7" t="s">
        <v>592</v>
      </c>
      <c r="D4035" s="7" t="s">
        <v>6</v>
      </c>
      <c r="E4035" s="7" t="s">
        <v>52</v>
      </c>
      <c r="F4035" s="7" t="s">
        <v>84</v>
      </c>
      <c r="G4035" s="7">
        <v>22000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 t="s">
        <v>222</v>
      </c>
      <c r="AA4035" s="7">
        <v>2020</v>
      </c>
      <c r="AB4035" s="7">
        <v>0</v>
      </c>
    </row>
    <row r="4036" spans="1:28" x14ac:dyDescent="0.25">
      <c r="A4036" s="7">
        <v>111</v>
      </c>
      <c r="B4036" s="7" t="s">
        <v>352</v>
      </c>
      <c r="C4036" s="7" t="s">
        <v>593</v>
      </c>
      <c r="D4036" s="7" t="s">
        <v>6</v>
      </c>
      <c r="E4036" s="7" t="s">
        <v>26</v>
      </c>
      <c r="F4036" s="7" t="s">
        <v>84</v>
      </c>
      <c r="G4036" s="7">
        <v>22000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 t="s">
        <v>222</v>
      </c>
      <c r="AA4036" s="7">
        <v>2020</v>
      </c>
      <c r="AB4036" s="7">
        <v>0</v>
      </c>
    </row>
    <row r="4037" spans="1:28" x14ac:dyDescent="0.25">
      <c r="A4037" s="7">
        <v>112</v>
      </c>
      <c r="B4037" s="7" t="s">
        <v>433</v>
      </c>
      <c r="C4037" s="7" t="s">
        <v>653</v>
      </c>
      <c r="D4037" s="7" t="s">
        <v>650</v>
      </c>
      <c r="E4037" s="7" t="s">
        <v>26</v>
      </c>
      <c r="F4037" s="7" t="s">
        <v>84</v>
      </c>
      <c r="G4037" s="7">
        <v>22000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 t="s">
        <v>222</v>
      </c>
      <c r="AA4037" s="7">
        <v>2020</v>
      </c>
      <c r="AB4037" s="7">
        <v>0</v>
      </c>
    </row>
    <row r="4038" spans="1:28" x14ac:dyDescent="0.25">
      <c r="A4038" s="7">
        <v>113</v>
      </c>
      <c r="B4038" s="7" t="s">
        <v>439</v>
      </c>
      <c r="C4038" s="7" t="s">
        <v>596</v>
      </c>
      <c r="D4038" s="7" t="s">
        <v>655</v>
      </c>
      <c r="E4038" s="7" t="s">
        <v>26</v>
      </c>
      <c r="F4038" s="7" t="s">
        <v>84</v>
      </c>
      <c r="G4038" s="7">
        <v>20000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 t="s">
        <v>222</v>
      </c>
      <c r="AA4038" s="7">
        <v>2020</v>
      </c>
      <c r="AB4038" s="7">
        <v>0</v>
      </c>
    </row>
    <row r="4039" spans="1:28" x14ac:dyDescent="0.25">
      <c r="A4039" s="7">
        <v>114</v>
      </c>
      <c r="B4039" s="7" t="s">
        <v>340</v>
      </c>
      <c r="C4039" s="7" t="s">
        <v>654</v>
      </c>
      <c r="D4039" s="7" t="s">
        <v>6</v>
      </c>
      <c r="E4039" s="7" t="s">
        <v>26</v>
      </c>
      <c r="F4039" s="7" t="s">
        <v>84</v>
      </c>
      <c r="G4039" s="7">
        <v>20000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 t="s">
        <v>222</v>
      </c>
      <c r="AA4039" s="7">
        <v>2020</v>
      </c>
      <c r="AB4039" s="7">
        <v>0</v>
      </c>
    </row>
    <row r="4040" spans="1:28" x14ac:dyDescent="0.25">
      <c r="A4040" s="7">
        <v>115</v>
      </c>
      <c r="B4040" s="7" t="s">
        <v>440</v>
      </c>
      <c r="C4040" s="7" t="s">
        <v>587</v>
      </c>
      <c r="D4040" s="7" t="s">
        <v>10</v>
      </c>
      <c r="E4040" s="7" t="s">
        <v>54</v>
      </c>
      <c r="F4040" s="7" t="s">
        <v>84</v>
      </c>
      <c r="G4040" s="7">
        <v>20000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 t="s">
        <v>222</v>
      </c>
      <c r="AA4040" s="7">
        <v>2020</v>
      </c>
      <c r="AB4040" s="7">
        <v>0</v>
      </c>
    </row>
    <row r="4041" spans="1:28" x14ac:dyDescent="0.25">
      <c r="A4041" s="7">
        <v>116</v>
      </c>
      <c r="B4041" s="7" t="s">
        <v>344</v>
      </c>
      <c r="C4041" s="7" t="s">
        <v>588</v>
      </c>
      <c r="D4041" s="7" t="s">
        <v>655</v>
      </c>
      <c r="E4041" s="7" t="s">
        <v>41</v>
      </c>
      <c r="F4041" s="7" t="s">
        <v>84</v>
      </c>
      <c r="G4041" s="7">
        <v>19800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 t="s">
        <v>222</v>
      </c>
      <c r="AA4041" s="7">
        <v>2020</v>
      </c>
      <c r="AB4041" s="7">
        <v>0</v>
      </c>
    </row>
    <row r="4042" spans="1:28" x14ac:dyDescent="0.25">
      <c r="A4042" s="7">
        <v>117</v>
      </c>
      <c r="B4042" s="7" t="s">
        <v>445</v>
      </c>
      <c r="C4042" s="7" t="s">
        <v>502</v>
      </c>
      <c r="D4042" s="7" t="s">
        <v>7</v>
      </c>
      <c r="E4042" s="7" t="s">
        <v>54</v>
      </c>
      <c r="F4042" s="7" t="s">
        <v>84</v>
      </c>
      <c r="G4042" s="7">
        <v>18000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0</v>
      </c>
      <c r="Z4042" s="7" t="s">
        <v>222</v>
      </c>
      <c r="AA4042" s="7">
        <v>2020</v>
      </c>
      <c r="AB4042" s="7">
        <v>0</v>
      </c>
    </row>
    <row r="4043" spans="1:28" x14ac:dyDescent="0.25">
      <c r="A4043" s="7">
        <v>118</v>
      </c>
      <c r="B4043" s="7" t="s">
        <v>342</v>
      </c>
      <c r="C4043" s="7" t="s">
        <v>559</v>
      </c>
      <c r="D4043" s="7" t="s">
        <v>655</v>
      </c>
      <c r="E4043" s="7" t="s">
        <v>37</v>
      </c>
      <c r="F4043" s="7" t="s">
        <v>84</v>
      </c>
      <c r="G4043" s="7">
        <v>16775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 s="7" t="s">
        <v>222</v>
      </c>
      <c r="AA4043" s="7">
        <v>2020</v>
      </c>
      <c r="AB4043" s="7">
        <v>0</v>
      </c>
    </row>
    <row r="4044" spans="1:28" x14ac:dyDescent="0.25">
      <c r="A4044" s="7">
        <v>119</v>
      </c>
      <c r="B4044" s="7" t="s">
        <v>338</v>
      </c>
      <c r="C4044" s="7" t="s">
        <v>594</v>
      </c>
      <c r="D4044" s="7" t="s">
        <v>6</v>
      </c>
      <c r="E4044" s="7" t="s">
        <v>28</v>
      </c>
      <c r="F4044" s="7" t="s">
        <v>84</v>
      </c>
      <c r="G4044" s="7">
        <v>16500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 t="s">
        <v>222</v>
      </c>
      <c r="AA4044" s="7">
        <v>2020</v>
      </c>
      <c r="AB4044" s="7">
        <v>0</v>
      </c>
    </row>
    <row r="4045" spans="1:28" x14ac:dyDescent="0.25">
      <c r="A4045" s="7">
        <v>120</v>
      </c>
      <c r="B4045" s="7" t="s">
        <v>339</v>
      </c>
      <c r="C4045" s="7" t="s">
        <v>595</v>
      </c>
      <c r="D4045" s="7" t="s">
        <v>655</v>
      </c>
      <c r="E4045" s="7" t="s">
        <v>57</v>
      </c>
      <c r="F4045" s="7" t="s">
        <v>84</v>
      </c>
      <c r="G4045" s="7">
        <v>16500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 t="s">
        <v>222</v>
      </c>
      <c r="AA4045" s="7">
        <v>2020</v>
      </c>
      <c r="AB4045" s="7">
        <v>0</v>
      </c>
    </row>
    <row r="4046" spans="1:28" x14ac:dyDescent="0.25">
      <c r="A4046" s="7">
        <v>121</v>
      </c>
      <c r="B4046" s="7" t="s">
        <v>431</v>
      </c>
      <c r="C4046" s="7" t="s">
        <v>600</v>
      </c>
      <c r="D4046" s="7" t="s">
        <v>655</v>
      </c>
      <c r="E4046" s="7" t="s">
        <v>37</v>
      </c>
      <c r="F4046" s="7" t="s">
        <v>84</v>
      </c>
      <c r="G4046" s="7">
        <v>13750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 t="s">
        <v>222</v>
      </c>
      <c r="AA4046" s="7">
        <v>2020</v>
      </c>
      <c r="AB4046" s="7">
        <v>0</v>
      </c>
    </row>
    <row r="4047" spans="1:28" x14ac:dyDescent="0.25">
      <c r="A4047" s="7">
        <v>122</v>
      </c>
      <c r="B4047" s="7" t="s">
        <v>451</v>
      </c>
      <c r="C4047" s="7" t="s">
        <v>601</v>
      </c>
      <c r="D4047" s="7" t="s">
        <v>655</v>
      </c>
      <c r="E4047" s="7" t="s">
        <v>37</v>
      </c>
      <c r="F4047" s="7" t="s">
        <v>84</v>
      </c>
      <c r="G4047" s="7">
        <v>13750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 t="s">
        <v>222</v>
      </c>
      <c r="AA4047" s="7">
        <v>2020</v>
      </c>
      <c r="AB4047" s="7">
        <v>0</v>
      </c>
    </row>
    <row r="4048" spans="1:28" x14ac:dyDescent="0.25">
      <c r="A4048" s="7">
        <v>123</v>
      </c>
      <c r="B4048" s="7" t="s">
        <v>336</v>
      </c>
      <c r="C4048" s="7" t="s">
        <v>603</v>
      </c>
      <c r="D4048" s="7" t="s">
        <v>6</v>
      </c>
      <c r="E4048" s="7" t="s">
        <v>37</v>
      </c>
      <c r="F4048" s="7" t="s">
        <v>84</v>
      </c>
      <c r="G4048" s="7">
        <v>10000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 t="s">
        <v>222</v>
      </c>
      <c r="AA4048" s="7">
        <v>2020</v>
      </c>
      <c r="AB4048" s="7">
        <v>0</v>
      </c>
    </row>
    <row r="4049" spans="1:28" x14ac:dyDescent="0.25">
      <c r="A4049" s="7">
        <v>124</v>
      </c>
      <c r="B4049" s="7" t="s">
        <v>441</v>
      </c>
      <c r="C4049" s="7" t="s">
        <v>604</v>
      </c>
      <c r="D4049" s="7" t="s">
        <v>6</v>
      </c>
      <c r="E4049" s="7" t="s">
        <v>37</v>
      </c>
      <c r="F4049" s="7" t="s">
        <v>84</v>
      </c>
      <c r="G4049" s="7">
        <v>10000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 t="s">
        <v>223</v>
      </c>
      <c r="AA4049" s="7">
        <v>2020</v>
      </c>
      <c r="AB4049" s="7">
        <v>0</v>
      </c>
    </row>
    <row r="4050" spans="1:28" x14ac:dyDescent="0.25">
      <c r="A4050" s="7">
        <v>1</v>
      </c>
      <c r="B4050" s="7" t="s">
        <v>444</v>
      </c>
      <c r="C4050" s="7" t="s">
        <v>501</v>
      </c>
      <c r="D4050" s="7" t="s">
        <v>7</v>
      </c>
      <c r="E4050" s="7" t="s">
        <v>27</v>
      </c>
      <c r="F4050" s="7" t="s">
        <v>84</v>
      </c>
      <c r="G4050" s="7">
        <v>360000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 t="s">
        <v>223</v>
      </c>
      <c r="AA4050" s="7">
        <v>2020</v>
      </c>
      <c r="AB4050" s="7">
        <v>0</v>
      </c>
    </row>
    <row r="4051" spans="1:28" x14ac:dyDescent="0.25">
      <c r="A4051" s="7">
        <v>2</v>
      </c>
      <c r="B4051" s="7" t="s">
        <v>426</v>
      </c>
      <c r="C4051" s="7" t="s">
        <v>502</v>
      </c>
      <c r="D4051" s="7" t="s">
        <v>10</v>
      </c>
      <c r="E4051" s="7" t="s">
        <v>53</v>
      </c>
      <c r="F4051" s="7" t="s">
        <v>84</v>
      </c>
      <c r="G4051" s="7">
        <v>280000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 t="s">
        <v>223</v>
      </c>
      <c r="AA4051" s="7">
        <v>2020</v>
      </c>
      <c r="AB4051" s="7">
        <v>0</v>
      </c>
    </row>
    <row r="4052" spans="1:28" x14ac:dyDescent="0.25">
      <c r="A4052" s="7">
        <v>3</v>
      </c>
      <c r="B4052" s="7" t="s">
        <v>443</v>
      </c>
      <c r="C4052" s="7" t="s">
        <v>503</v>
      </c>
      <c r="D4052" s="7" t="s">
        <v>19</v>
      </c>
      <c r="E4052" s="7" t="s">
        <v>71</v>
      </c>
      <c r="F4052" s="7" t="s">
        <v>84</v>
      </c>
      <c r="G4052" s="7">
        <v>280000</v>
      </c>
      <c r="H4052" s="7">
        <v>0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0</v>
      </c>
      <c r="Z4052" s="7" t="s">
        <v>223</v>
      </c>
      <c r="AA4052" s="7">
        <v>2020</v>
      </c>
      <c r="AB4052" s="7">
        <v>0</v>
      </c>
    </row>
    <row r="4053" spans="1:28" x14ac:dyDescent="0.25">
      <c r="A4053" s="7">
        <v>4</v>
      </c>
      <c r="B4053" s="7" t="s">
        <v>417</v>
      </c>
      <c r="C4053" s="7" t="s">
        <v>512</v>
      </c>
      <c r="D4053" s="7" t="s">
        <v>21</v>
      </c>
      <c r="E4053" s="7" t="s">
        <v>81</v>
      </c>
      <c r="F4053" s="7" t="s">
        <v>84</v>
      </c>
      <c r="G4053" s="7">
        <v>130000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 t="s">
        <v>223</v>
      </c>
      <c r="AA4053" s="7">
        <v>2020</v>
      </c>
      <c r="AB4053" s="7">
        <v>0</v>
      </c>
    </row>
    <row r="4054" spans="1:28" x14ac:dyDescent="0.25">
      <c r="A4054" s="7">
        <v>5</v>
      </c>
      <c r="B4054" s="7" t="s">
        <v>419</v>
      </c>
      <c r="C4054" s="7" t="s">
        <v>518</v>
      </c>
      <c r="D4054" s="7" t="s">
        <v>16</v>
      </c>
      <c r="E4054" s="7" t="s">
        <v>701</v>
      </c>
      <c r="F4054" s="7" t="s">
        <v>84</v>
      </c>
      <c r="G4054" s="7">
        <v>130000</v>
      </c>
      <c r="H4054" s="7">
        <v>0</v>
      </c>
      <c r="I4054" s="7">
        <v>0</v>
      </c>
      <c r="J4054" s="7">
        <v>0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 t="s">
        <v>223</v>
      </c>
      <c r="AA4054" s="7">
        <v>2020</v>
      </c>
      <c r="AB4054" s="7">
        <v>0</v>
      </c>
    </row>
    <row r="4055" spans="1:28" x14ac:dyDescent="0.25">
      <c r="A4055" s="7">
        <v>6</v>
      </c>
      <c r="B4055" s="7" t="s">
        <v>425</v>
      </c>
      <c r="C4055" s="7" t="s">
        <v>659</v>
      </c>
      <c r="D4055" s="7" t="s">
        <v>6</v>
      </c>
      <c r="E4055" s="7" t="s">
        <v>660</v>
      </c>
      <c r="F4055" s="7" t="s">
        <v>661</v>
      </c>
      <c r="G4055" s="7">
        <v>130000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 t="s">
        <v>223</v>
      </c>
      <c r="AA4055" s="7">
        <v>2020</v>
      </c>
      <c r="AB4055" s="7">
        <v>0</v>
      </c>
    </row>
    <row r="4056" spans="1:28" x14ac:dyDescent="0.25">
      <c r="A4056" s="7">
        <v>7</v>
      </c>
      <c r="B4056" s="7" t="s">
        <v>420</v>
      </c>
      <c r="C4056" s="7" t="s">
        <v>513</v>
      </c>
      <c r="D4056" s="7" t="s">
        <v>14</v>
      </c>
      <c r="E4056" s="7" t="s">
        <v>333</v>
      </c>
      <c r="F4056" s="7" t="s">
        <v>84</v>
      </c>
      <c r="G4056" s="7">
        <v>130000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 t="s">
        <v>223</v>
      </c>
      <c r="AA4056" s="7">
        <v>2020</v>
      </c>
      <c r="AB4056" s="7">
        <v>0</v>
      </c>
    </row>
    <row r="4057" spans="1:28" x14ac:dyDescent="0.25">
      <c r="A4057" s="7">
        <v>8</v>
      </c>
      <c r="B4057" s="7" t="s">
        <v>421</v>
      </c>
      <c r="C4057" s="7" t="s">
        <v>515</v>
      </c>
      <c r="D4057" s="7" t="s">
        <v>4</v>
      </c>
      <c r="E4057" s="7" t="s">
        <v>516</v>
      </c>
      <c r="F4057" s="7" t="s">
        <v>84</v>
      </c>
      <c r="G4057" s="7">
        <v>130000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 t="s">
        <v>223</v>
      </c>
      <c r="AA4057" s="7">
        <v>2020</v>
      </c>
      <c r="AB4057" s="7">
        <v>0</v>
      </c>
    </row>
    <row r="4058" spans="1:28" x14ac:dyDescent="0.25">
      <c r="A4058" s="7">
        <v>9</v>
      </c>
      <c r="B4058" s="7" t="s">
        <v>422</v>
      </c>
      <c r="C4058" s="7" t="s">
        <v>504</v>
      </c>
      <c r="D4058" s="7" t="s">
        <v>5</v>
      </c>
      <c r="E4058" s="7" t="s">
        <v>702</v>
      </c>
      <c r="F4058" s="7" t="s">
        <v>84</v>
      </c>
      <c r="G4058" s="7">
        <v>130000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 t="s">
        <v>223</v>
      </c>
      <c r="AA4058" s="7">
        <v>2020</v>
      </c>
      <c r="AB4058" s="7">
        <v>0</v>
      </c>
    </row>
    <row r="4059" spans="1:28" x14ac:dyDescent="0.25">
      <c r="A4059" s="7">
        <v>10</v>
      </c>
      <c r="B4059" s="7" t="s">
        <v>423</v>
      </c>
      <c r="C4059" s="7" t="s">
        <v>614</v>
      </c>
      <c r="D4059" s="7" t="s">
        <v>615</v>
      </c>
      <c r="E4059" s="7" t="s">
        <v>616</v>
      </c>
      <c r="F4059" s="7" t="s">
        <v>84</v>
      </c>
      <c r="G4059" s="7">
        <v>130000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 s="7" t="s">
        <v>223</v>
      </c>
      <c r="AA4059" s="7">
        <v>2020</v>
      </c>
      <c r="AB4059" s="7">
        <v>0</v>
      </c>
    </row>
    <row r="4060" spans="1:28" x14ac:dyDescent="0.25">
      <c r="A4060" s="7">
        <v>11</v>
      </c>
      <c r="B4060" s="7" t="s">
        <v>450</v>
      </c>
      <c r="C4060" s="7" t="s">
        <v>662</v>
      </c>
      <c r="D4060" s="7" t="s">
        <v>642</v>
      </c>
      <c r="E4060" s="7" t="s">
        <v>663</v>
      </c>
      <c r="F4060" s="7" t="s">
        <v>664</v>
      </c>
      <c r="G4060" s="7">
        <v>130000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0</v>
      </c>
      <c r="Y4060" s="7">
        <v>0</v>
      </c>
      <c r="Z4060" s="7" t="s">
        <v>223</v>
      </c>
      <c r="AA4060" s="7">
        <v>2020</v>
      </c>
      <c r="AB4060" s="7">
        <v>0</v>
      </c>
    </row>
    <row r="4061" spans="1:28" x14ac:dyDescent="0.25">
      <c r="A4061" s="7">
        <v>12</v>
      </c>
      <c r="B4061" s="7" t="s">
        <v>424</v>
      </c>
      <c r="C4061" s="7" t="s">
        <v>665</v>
      </c>
      <c r="D4061" s="7" t="s">
        <v>17</v>
      </c>
      <c r="E4061" s="7" t="s">
        <v>666</v>
      </c>
      <c r="F4061" s="7" t="s">
        <v>84</v>
      </c>
      <c r="G4061" s="7">
        <v>130000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 t="s">
        <v>223</v>
      </c>
      <c r="AA4061" s="7">
        <v>2020</v>
      </c>
      <c r="AB4061" s="7">
        <v>0</v>
      </c>
    </row>
    <row r="4062" spans="1:28" x14ac:dyDescent="0.25">
      <c r="A4062" s="7">
        <v>13</v>
      </c>
      <c r="B4062" s="7" t="s">
        <v>411</v>
      </c>
      <c r="C4062" s="7" t="s">
        <v>521</v>
      </c>
      <c r="D4062" s="7" t="s">
        <v>13</v>
      </c>
      <c r="E4062" s="7" t="s">
        <v>678</v>
      </c>
      <c r="F4062" s="7" t="s">
        <v>84</v>
      </c>
      <c r="G4062" s="7">
        <v>95000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 t="s">
        <v>223</v>
      </c>
      <c r="AA4062" s="7">
        <v>2020</v>
      </c>
      <c r="AB4062" s="7">
        <v>0</v>
      </c>
    </row>
    <row r="4063" spans="1:28" x14ac:dyDescent="0.25">
      <c r="A4063" s="7">
        <v>14</v>
      </c>
      <c r="B4063" s="7" t="s">
        <v>413</v>
      </c>
      <c r="C4063" s="7" t="s">
        <v>626</v>
      </c>
      <c r="D4063" s="7" t="s">
        <v>627</v>
      </c>
      <c r="E4063" s="7" t="s">
        <v>628</v>
      </c>
      <c r="F4063" s="7" t="s">
        <v>84</v>
      </c>
      <c r="G4063" s="7">
        <v>95000</v>
      </c>
      <c r="H4063" s="7">
        <v>0</v>
      </c>
      <c r="I4063" s="7">
        <v>0</v>
      </c>
      <c r="J4063" s="7">
        <v>0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0</v>
      </c>
      <c r="Z4063" s="7" t="s">
        <v>223</v>
      </c>
      <c r="AA4063" s="7">
        <v>2020</v>
      </c>
      <c r="AB4063" s="7">
        <v>0</v>
      </c>
    </row>
    <row r="4064" spans="1:28" x14ac:dyDescent="0.25">
      <c r="A4064" s="7">
        <v>15</v>
      </c>
      <c r="B4064" s="7" t="s">
        <v>414</v>
      </c>
      <c r="C4064" s="7" t="s">
        <v>523</v>
      </c>
      <c r="D4064" s="7" t="s">
        <v>21</v>
      </c>
      <c r="E4064" s="7" t="s">
        <v>48</v>
      </c>
      <c r="F4064" s="7" t="s">
        <v>84</v>
      </c>
      <c r="G4064" s="7">
        <v>95000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 t="s">
        <v>223</v>
      </c>
      <c r="AA4064" s="7">
        <v>2020</v>
      </c>
      <c r="AB4064" s="7">
        <v>0</v>
      </c>
    </row>
    <row r="4065" spans="1:28" x14ac:dyDescent="0.25">
      <c r="A4065" s="7">
        <v>16</v>
      </c>
      <c r="B4065" s="7" t="s">
        <v>415</v>
      </c>
      <c r="C4065" s="7" t="s">
        <v>525</v>
      </c>
      <c r="D4065" s="7" t="s">
        <v>10</v>
      </c>
      <c r="E4065" s="7" t="s">
        <v>69</v>
      </c>
      <c r="F4065" s="7" t="s">
        <v>84</v>
      </c>
      <c r="G4065" s="7">
        <v>95000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 t="s">
        <v>223</v>
      </c>
      <c r="AA4065" s="7">
        <v>2020</v>
      </c>
      <c r="AB4065" s="7">
        <v>0</v>
      </c>
    </row>
    <row r="4066" spans="1:28" x14ac:dyDescent="0.25">
      <c r="A4066" s="7">
        <v>17</v>
      </c>
      <c r="B4066" s="7" t="s">
        <v>416</v>
      </c>
      <c r="C4066" s="7" t="s">
        <v>679</v>
      </c>
      <c r="D4066" s="7" t="s">
        <v>6</v>
      </c>
      <c r="E4066" s="7" t="s">
        <v>680</v>
      </c>
      <c r="F4066" s="7" t="s">
        <v>84</v>
      </c>
      <c r="G4066" s="7">
        <v>95000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 t="s">
        <v>223</v>
      </c>
      <c r="AA4066" s="7">
        <v>2020</v>
      </c>
      <c r="AB4066" s="7">
        <v>0</v>
      </c>
    </row>
    <row r="4067" spans="1:28" x14ac:dyDescent="0.25">
      <c r="A4067" s="7">
        <v>18</v>
      </c>
      <c r="B4067" s="7" t="s">
        <v>412</v>
      </c>
      <c r="C4067" s="7" t="s">
        <v>527</v>
      </c>
      <c r="D4067" s="7" t="s">
        <v>17</v>
      </c>
      <c r="E4067" s="7" t="s">
        <v>613</v>
      </c>
      <c r="F4067" s="7" t="s">
        <v>84</v>
      </c>
      <c r="G4067" s="7">
        <v>85000</v>
      </c>
      <c r="H4067" s="7">
        <v>0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0</v>
      </c>
      <c r="W4067" s="7">
        <v>0</v>
      </c>
      <c r="X4067" s="7">
        <v>0</v>
      </c>
      <c r="Y4067" s="7">
        <v>0</v>
      </c>
      <c r="Z4067" s="7" t="s">
        <v>223</v>
      </c>
      <c r="AA4067" s="7">
        <v>2020</v>
      </c>
      <c r="AB4067" s="7">
        <v>0</v>
      </c>
    </row>
    <row r="4068" spans="1:28" x14ac:dyDescent="0.25">
      <c r="A4068" s="7">
        <v>19</v>
      </c>
      <c r="B4068" s="7" t="s">
        <v>410</v>
      </c>
      <c r="C4068" s="7" t="s">
        <v>685</v>
      </c>
      <c r="D4068" s="7" t="s">
        <v>21</v>
      </c>
      <c r="E4068" s="7" t="s">
        <v>686</v>
      </c>
      <c r="F4068" s="7" t="s">
        <v>84</v>
      </c>
      <c r="G4068" s="7">
        <v>85000</v>
      </c>
      <c r="H4068" s="7">
        <v>0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 t="s">
        <v>223</v>
      </c>
      <c r="AA4068" s="7">
        <v>2020</v>
      </c>
      <c r="AB4068" s="7">
        <v>0</v>
      </c>
    </row>
    <row r="4069" spans="1:28" x14ac:dyDescent="0.25">
      <c r="A4069" s="7">
        <v>20</v>
      </c>
      <c r="B4069" s="7" t="s">
        <v>449</v>
      </c>
      <c r="C4069" s="7" t="s">
        <v>530</v>
      </c>
      <c r="D4069" s="7" t="s">
        <v>7</v>
      </c>
      <c r="E4069" s="7" t="s">
        <v>687</v>
      </c>
      <c r="F4069" s="7" t="s">
        <v>84</v>
      </c>
      <c r="G4069" s="7">
        <v>80000</v>
      </c>
      <c r="H4069" s="7">
        <v>0</v>
      </c>
      <c r="I4069" s="7">
        <v>0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 t="s">
        <v>223</v>
      </c>
      <c r="AA4069" s="7">
        <v>2020</v>
      </c>
      <c r="AB4069" s="7">
        <v>0</v>
      </c>
    </row>
    <row r="4070" spans="1:28" x14ac:dyDescent="0.25">
      <c r="A4070" s="7">
        <v>21</v>
      </c>
      <c r="B4070" s="7" t="s">
        <v>438</v>
      </c>
      <c r="C4070" s="7" t="s">
        <v>517</v>
      </c>
      <c r="D4070" s="7" t="s">
        <v>94</v>
      </c>
      <c r="E4070" s="7" t="s">
        <v>645</v>
      </c>
      <c r="F4070" s="7" t="s">
        <v>85</v>
      </c>
      <c r="G4070" s="7">
        <v>85000</v>
      </c>
      <c r="H4070" s="7">
        <v>0</v>
      </c>
      <c r="I4070" s="7">
        <v>0</v>
      </c>
      <c r="J4070" s="7">
        <v>0</v>
      </c>
      <c r="K4070" s="7">
        <v>0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0</v>
      </c>
      <c r="Z4070" s="7" t="s">
        <v>223</v>
      </c>
      <c r="AA4070" s="7">
        <v>2020</v>
      </c>
      <c r="AB4070" s="7">
        <v>0</v>
      </c>
    </row>
    <row r="4071" spans="1:28" x14ac:dyDescent="0.25">
      <c r="A4071" s="7">
        <v>22</v>
      </c>
      <c r="B4071" s="7" t="s">
        <v>373</v>
      </c>
      <c r="C4071" s="7" t="s">
        <v>688</v>
      </c>
      <c r="D4071" s="7" t="s">
        <v>94</v>
      </c>
      <c r="E4071" s="7" t="s">
        <v>689</v>
      </c>
      <c r="F4071" s="7" t="s">
        <v>84</v>
      </c>
      <c r="G4071" s="7">
        <v>80000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 t="s">
        <v>223</v>
      </c>
      <c r="AA4071" s="7">
        <v>2020</v>
      </c>
      <c r="AB4071" s="7">
        <v>0</v>
      </c>
    </row>
    <row r="4072" spans="1:28" x14ac:dyDescent="0.25">
      <c r="A4072" s="7">
        <v>23</v>
      </c>
      <c r="B4072" s="7" t="s">
        <v>407</v>
      </c>
      <c r="C4072" s="7" t="s">
        <v>532</v>
      </c>
      <c r="D4072" s="7" t="s">
        <v>12</v>
      </c>
      <c r="E4072" s="7" t="s">
        <v>35</v>
      </c>
      <c r="F4072" s="7" t="s">
        <v>84</v>
      </c>
      <c r="G4072" s="7">
        <v>75000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 t="s">
        <v>223</v>
      </c>
      <c r="AA4072" s="7">
        <v>2020</v>
      </c>
      <c r="AB4072" s="7">
        <v>0</v>
      </c>
    </row>
    <row r="4073" spans="1:28" x14ac:dyDescent="0.25">
      <c r="A4073" s="7">
        <v>24</v>
      </c>
      <c r="B4073" s="7" t="s">
        <v>406</v>
      </c>
      <c r="C4073" s="7" t="s">
        <v>533</v>
      </c>
      <c r="D4073" s="7" t="s">
        <v>6</v>
      </c>
      <c r="E4073" s="7" t="s">
        <v>335</v>
      </c>
      <c r="F4073" s="7" t="s">
        <v>84</v>
      </c>
      <c r="G4073" s="7">
        <v>70000</v>
      </c>
      <c r="H4073" s="7">
        <v>0</v>
      </c>
      <c r="I4073" s="7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 t="s">
        <v>223</v>
      </c>
      <c r="AA4073" s="7">
        <v>2020</v>
      </c>
      <c r="AB4073" s="7">
        <v>0</v>
      </c>
    </row>
    <row r="4074" spans="1:28" x14ac:dyDescent="0.25">
      <c r="A4074" s="7">
        <v>25</v>
      </c>
      <c r="B4074" s="7" t="s">
        <v>389</v>
      </c>
      <c r="C4074" s="7" t="s">
        <v>529</v>
      </c>
      <c r="D4074" s="7" t="s">
        <v>18</v>
      </c>
      <c r="E4074" s="7" t="s">
        <v>55</v>
      </c>
      <c r="F4074" s="7" t="s">
        <v>84</v>
      </c>
      <c r="G4074" s="7">
        <v>65000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Y4074" s="7">
        <v>0</v>
      </c>
      <c r="Z4074" s="7" t="s">
        <v>223</v>
      </c>
      <c r="AA4074" s="7">
        <v>2020</v>
      </c>
      <c r="AB4074" s="7">
        <v>0</v>
      </c>
    </row>
    <row r="4075" spans="1:28" x14ac:dyDescent="0.25">
      <c r="A4075" s="7">
        <v>26</v>
      </c>
      <c r="B4075" s="7" t="s">
        <v>402</v>
      </c>
      <c r="C4075" s="7" t="s">
        <v>526</v>
      </c>
      <c r="D4075" s="7" t="s">
        <v>4</v>
      </c>
      <c r="E4075" s="7" t="s">
        <v>618</v>
      </c>
      <c r="F4075" s="7" t="s">
        <v>84</v>
      </c>
      <c r="G4075" s="7">
        <v>65000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 t="s">
        <v>223</v>
      </c>
      <c r="AA4075" s="7">
        <v>2020</v>
      </c>
      <c r="AB4075" s="7">
        <v>0</v>
      </c>
    </row>
    <row r="4076" spans="1:28" x14ac:dyDescent="0.25">
      <c r="A4076" s="7">
        <v>27</v>
      </c>
      <c r="B4076" s="7" t="s">
        <v>403</v>
      </c>
      <c r="C4076" s="7" t="s">
        <v>703</v>
      </c>
      <c r="D4076" s="7" t="s">
        <v>13</v>
      </c>
      <c r="E4076" s="7" t="s">
        <v>704</v>
      </c>
      <c r="F4076" s="7" t="s">
        <v>84</v>
      </c>
      <c r="G4076" s="7">
        <v>65000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 t="s">
        <v>223</v>
      </c>
      <c r="AA4076" s="7">
        <v>2020</v>
      </c>
      <c r="AB4076" s="7">
        <v>0</v>
      </c>
    </row>
    <row r="4077" spans="1:28" x14ac:dyDescent="0.25">
      <c r="A4077" s="7">
        <v>28</v>
      </c>
      <c r="B4077" s="7" t="s">
        <v>404</v>
      </c>
      <c r="C4077" s="7" t="s">
        <v>534</v>
      </c>
      <c r="D4077" s="7" t="s">
        <v>10</v>
      </c>
      <c r="E4077" s="7" t="s">
        <v>39</v>
      </c>
      <c r="F4077" s="7" t="s">
        <v>84</v>
      </c>
      <c r="G4077" s="7">
        <v>65000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 t="s">
        <v>223</v>
      </c>
      <c r="AA4077" s="7">
        <v>2020</v>
      </c>
      <c r="AB4077" s="7">
        <v>0</v>
      </c>
    </row>
    <row r="4078" spans="1:28" x14ac:dyDescent="0.25">
      <c r="A4078" s="7">
        <v>29</v>
      </c>
      <c r="B4078" s="7" t="s">
        <v>405</v>
      </c>
      <c r="C4078" s="7" t="s">
        <v>535</v>
      </c>
      <c r="D4078" s="7" t="s">
        <v>16</v>
      </c>
      <c r="E4078" s="7" t="s">
        <v>61</v>
      </c>
      <c r="F4078" s="7" t="s">
        <v>84</v>
      </c>
      <c r="G4078" s="7">
        <v>65000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 t="s">
        <v>223</v>
      </c>
      <c r="AA4078" s="7">
        <v>2020</v>
      </c>
      <c r="AB4078" s="7">
        <v>0</v>
      </c>
    </row>
    <row r="4079" spans="1:28" x14ac:dyDescent="0.25">
      <c r="A4079" s="7">
        <v>30</v>
      </c>
      <c r="B4079" s="7" t="s">
        <v>400</v>
      </c>
      <c r="C4079" s="7" t="s">
        <v>536</v>
      </c>
      <c r="D4079" s="7" t="s">
        <v>4</v>
      </c>
      <c r="E4079" s="7" t="s">
        <v>64</v>
      </c>
      <c r="F4079" s="7" t="s">
        <v>84</v>
      </c>
      <c r="G4079" s="7">
        <v>60000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 t="s">
        <v>223</v>
      </c>
      <c r="AA4079" s="7">
        <v>2020</v>
      </c>
      <c r="AB4079" s="7">
        <v>0</v>
      </c>
    </row>
    <row r="4080" spans="1:28" x14ac:dyDescent="0.25">
      <c r="A4080" s="7">
        <v>31</v>
      </c>
      <c r="B4080" s="7" t="s">
        <v>401</v>
      </c>
      <c r="C4080" s="7" t="s">
        <v>537</v>
      </c>
      <c r="D4080" s="7" t="s">
        <v>7</v>
      </c>
      <c r="E4080" s="7" t="s">
        <v>75</v>
      </c>
      <c r="F4080" s="7" t="s">
        <v>84</v>
      </c>
      <c r="G4080" s="7">
        <v>60000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 t="s">
        <v>223</v>
      </c>
      <c r="AA4080" s="7">
        <v>2020</v>
      </c>
      <c r="AB4080" s="7">
        <v>0</v>
      </c>
    </row>
    <row r="4081" spans="1:28" x14ac:dyDescent="0.25">
      <c r="A4081" s="7">
        <v>32</v>
      </c>
      <c r="B4081" s="7" t="s">
        <v>429</v>
      </c>
      <c r="C4081" s="7" t="s">
        <v>538</v>
      </c>
      <c r="D4081" s="7" t="s">
        <v>14</v>
      </c>
      <c r="E4081" s="7" t="s">
        <v>66</v>
      </c>
      <c r="F4081" s="7" t="s">
        <v>84</v>
      </c>
      <c r="G4081" s="7">
        <v>55000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 t="s">
        <v>223</v>
      </c>
      <c r="AA4081" s="7">
        <v>2020</v>
      </c>
      <c r="AB4081" s="7">
        <v>0</v>
      </c>
    </row>
    <row r="4082" spans="1:28" x14ac:dyDescent="0.25">
      <c r="A4082" s="7">
        <v>33</v>
      </c>
      <c r="B4082" s="7" t="s">
        <v>342</v>
      </c>
      <c r="C4082" s="7" t="s">
        <v>539</v>
      </c>
      <c r="D4082" s="7" t="s">
        <v>15</v>
      </c>
      <c r="E4082" s="7" t="s">
        <v>540</v>
      </c>
      <c r="F4082" s="7" t="s">
        <v>84</v>
      </c>
      <c r="G4082" s="7">
        <v>55000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 t="s">
        <v>223</v>
      </c>
      <c r="AA4082" s="7">
        <v>2020</v>
      </c>
      <c r="AB4082" s="7">
        <v>0</v>
      </c>
    </row>
    <row r="4083" spans="1:28" x14ac:dyDescent="0.25">
      <c r="A4083" s="7">
        <v>34</v>
      </c>
      <c r="B4083" s="7" t="s">
        <v>399</v>
      </c>
      <c r="C4083" s="7" t="s">
        <v>514</v>
      </c>
      <c r="D4083" s="7" t="s">
        <v>16</v>
      </c>
      <c r="E4083" s="7" t="s">
        <v>79</v>
      </c>
      <c r="F4083" s="7" t="s">
        <v>84</v>
      </c>
      <c r="G4083" s="7">
        <v>54000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 t="s">
        <v>223</v>
      </c>
      <c r="AA4083" s="7">
        <v>2020</v>
      </c>
      <c r="AB4083" s="7">
        <v>0</v>
      </c>
    </row>
    <row r="4084" spans="1:28" x14ac:dyDescent="0.25">
      <c r="A4084" s="7">
        <v>35</v>
      </c>
      <c r="B4084" s="7" t="s">
        <v>396</v>
      </c>
      <c r="C4084" s="7" t="s">
        <v>541</v>
      </c>
      <c r="D4084" s="7" t="s">
        <v>21</v>
      </c>
      <c r="E4084" s="7" t="s">
        <v>70</v>
      </c>
      <c r="F4084" s="7" t="s">
        <v>84</v>
      </c>
      <c r="G4084" s="7">
        <v>50000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 t="s">
        <v>223</v>
      </c>
      <c r="AA4084" s="7">
        <v>2020</v>
      </c>
      <c r="AB4084" s="7">
        <v>0</v>
      </c>
    </row>
    <row r="4085" spans="1:28" x14ac:dyDescent="0.25">
      <c r="A4085" s="7">
        <v>36</v>
      </c>
      <c r="B4085" s="7" t="s">
        <v>397</v>
      </c>
      <c r="C4085" s="7" t="s">
        <v>542</v>
      </c>
      <c r="D4085" s="7" t="s">
        <v>17</v>
      </c>
      <c r="E4085" s="7" t="s">
        <v>76</v>
      </c>
      <c r="F4085" s="7" t="s">
        <v>84</v>
      </c>
      <c r="G4085" s="7">
        <v>50000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 t="s">
        <v>223</v>
      </c>
      <c r="AA4085" s="7">
        <v>2020</v>
      </c>
      <c r="AB4085" s="7">
        <v>0</v>
      </c>
    </row>
    <row r="4086" spans="1:28" x14ac:dyDescent="0.25">
      <c r="A4086" s="7">
        <v>37</v>
      </c>
      <c r="B4086" s="7" t="s">
        <v>379</v>
      </c>
      <c r="C4086" s="7" t="s">
        <v>544</v>
      </c>
      <c r="D4086" s="7" t="s">
        <v>10</v>
      </c>
      <c r="E4086" s="7" t="s">
        <v>43</v>
      </c>
      <c r="F4086" s="7" t="s">
        <v>84</v>
      </c>
      <c r="G4086" s="7">
        <v>45000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 t="s">
        <v>223</v>
      </c>
      <c r="AA4086" s="7">
        <v>2020</v>
      </c>
      <c r="AB4086" s="7">
        <v>0</v>
      </c>
    </row>
    <row r="4087" spans="1:28" x14ac:dyDescent="0.25">
      <c r="A4087" s="7">
        <v>38</v>
      </c>
      <c r="B4087" s="7" t="s">
        <v>388</v>
      </c>
      <c r="C4087" s="7" t="s">
        <v>646</v>
      </c>
      <c r="D4087" s="7" t="s">
        <v>647</v>
      </c>
      <c r="E4087" s="7" t="s">
        <v>24</v>
      </c>
      <c r="F4087" s="7" t="s">
        <v>84</v>
      </c>
      <c r="G4087" s="7">
        <v>45000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 t="s">
        <v>223</v>
      </c>
      <c r="AA4087" s="7">
        <v>2020</v>
      </c>
      <c r="AB4087" s="7">
        <v>0</v>
      </c>
    </row>
    <row r="4088" spans="1:28" x14ac:dyDescent="0.25">
      <c r="A4088" s="7">
        <v>39</v>
      </c>
      <c r="B4088" s="7" t="s">
        <v>436</v>
      </c>
      <c r="C4088" s="7" t="s">
        <v>546</v>
      </c>
      <c r="D4088" s="7" t="s">
        <v>10</v>
      </c>
      <c r="E4088" s="7" t="s">
        <v>40</v>
      </c>
      <c r="F4088" s="7" t="s">
        <v>664</v>
      </c>
      <c r="G4088" s="7">
        <v>45000</v>
      </c>
      <c r="H4088" s="7">
        <v>0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0</v>
      </c>
      <c r="Z4088" s="7" t="s">
        <v>223</v>
      </c>
      <c r="AA4088" s="7">
        <v>2020</v>
      </c>
      <c r="AB4088" s="7">
        <v>0</v>
      </c>
    </row>
    <row r="4089" spans="1:28" x14ac:dyDescent="0.25">
      <c r="A4089" s="7">
        <v>40</v>
      </c>
      <c r="B4089" s="7" t="s">
        <v>390</v>
      </c>
      <c r="C4089" s="7" t="s">
        <v>531</v>
      </c>
      <c r="D4089" s="7" t="s">
        <v>5</v>
      </c>
      <c r="E4089" s="7" t="s">
        <v>25</v>
      </c>
      <c r="F4089" s="7" t="s">
        <v>84</v>
      </c>
      <c r="G4089" s="7">
        <v>45000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 t="s">
        <v>223</v>
      </c>
      <c r="AA4089" s="7">
        <v>2020</v>
      </c>
      <c r="AB4089" s="7">
        <v>0</v>
      </c>
    </row>
    <row r="4090" spans="1:28" x14ac:dyDescent="0.25">
      <c r="A4090" s="7">
        <v>41</v>
      </c>
      <c r="B4090" s="7" t="s">
        <v>391</v>
      </c>
      <c r="C4090" s="7" t="s">
        <v>545</v>
      </c>
      <c r="D4090" s="7" t="s">
        <v>4</v>
      </c>
      <c r="E4090" s="7" t="s">
        <v>24</v>
      </c>
      <c r="F4090" s="7" t="s">
        <v>84</v>
      </c>
      <c r="G4090" s="7">
        <v>45000</v>
      </c>
      <c r="H4090" s="7">
        <v>0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 t="s">
        <v>223</v>
      </c>
      <c r="AA4090" s="7">
        <v>2020</v>
      </c>
      <c r="AB4090" s="7">
        <v>0</v>
      </c>
    </row>
    <row r="4091" spans="1:28" x14ac:dyDescent="0.25">
      <c r="A4091" s="7">
        <v>42</v>
      </c>
      <c r="B4091" s="7" t="s">
        <v>392</v>
      </c>
      <c r="C4091" s="7" t="s">
        <v>547</v>
      </c>
      <c r="D4091" s="7" t="s">
        <v>10</v>
      </c>
      <c r="E4091" s="7" t="s">
        <v>50</v>
      </c>
      <c r="F4091" s="7" t="s">
        <v>84</v>
      </c>
      <c r="G4091" s="7">
        <v>45000</v>
      </c>
      <c r="H4091" s="7">
        <v>0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0</v>
      </c>
      <c r="Z4091" s="7" t="s">
        <v>223</v>
      </c>
      <c r="AA4091" s="7">
        <v>2020</v>
      </c>
      <c r="AB4091" s="7">
        <v>0</v>
      </c>
    </row>
    <row r="4092" spans="1:28" x14ac:dyDescent="0.25">
      <c r="A4092" s="7">
        <v>43</v>
      </c>
      <c r="B4092" s="7" t="s">
        <v>387</v>
      </c>
      <c r="C4092" s="7" t="s">
        <v>549</v>
      </c>
      <c r="D4092" s="7" t="s">
        <v>16</v>
      </c>
      <c r="E4092" s="7" t="s">
        <v>45</v>
      </c>
      <c r="F4092" s="7" t="s">
        <v>84</v>
      </c>
      <c r="G4092" s="7">
        <v>44000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 t="s">
        <v>223</v>
      </c>
      <c r="AA4092" s="7">
        <v>2020</v>
      </c>
      <c r="AB4092" s="7">
        <v>0</v>
      </c>
    </row>
    <row r="4093" spans="1:28" x14ac:dyDescent="0.25">
      <c r="A4093" s="7">
        <v>44</v>
      </c>
      <c r="B4093" s="7" t="s">
        <v>370</v>
      </c>
      <c r="C4093" s="7" t="s">
        <v>648</v>
      </c>
      <c r="D4093" s="7" t="s">
        <v>94</v>
      </c>
      <c r="E4093" s="7" t="s">
        <v>46</v>
      </c>
      <c r="F4093" s="7" t="s">
        <v>84</v>
      </c>
      <c r="G4093" s="7">
        <v>40000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0</v>
      </c>
      <c r="Y4093" s="7">
        <v>0</v>
      </c>
      <c r="Z4093" s="7" t="s">
        <v>223</v>
      </c>
      <c r="AA4093" s="7">
        <v>2020</v>
      </c>
      <c r="AB4093" s="7">
        <v>0</v>
      </c>
    </row>
    <row r="4094" spans="1:28" x14ac:dyDescent="0.25">
      <c r="A4094" s="7">
        <v>45</v>
      </c>
      <c r="B4094" s="7" t="s">
        <v>376</v>
      </c>
      <c r="C4094" s="7" t="s">
        <v>551</v>
      </c>
      <c r="D4094" s="7" t="s">
        <v>10</v>
      </c>
      <c r="E4094" s="7" t="s">
        <v>44</v>
      </c>
      <c r="F4094" s="7" t="s">
        <v>84</v>
      </c>
      <c r="G4094" s="7">
        <v>40000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 t="s">
        <v>223</v>
      </c>
      <c r="AA4094" s="7">
        <v>2020</v>
      </c>
      <c r="AB4094" s="7">
        <v>0</v>
      </c>
    </row>
    <row r="4095" spans="1:28" x14ac:dyDescent="0.25">
      <c r="A4095" s="7">
        <v>46</v>
      </c>
      <c r="B4095" s="7" t="s">
        <v>382</v>
      </c>
      <c r="C4095" s="7" t="s">
        <v>552</v>
      </c>
      <c r="D4095" s="7" t="s">
        <v>94</v>
      </c>
      <c r="E4095" s="7" t="s">
        <v>65</v>
      </c>
      <c r="F4095" s="7" t="s">
        <v>85</v>
      </c>
      <c r="G4095" s="7">
        <v>40000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0</v>
      </c>
      <c r="Z4095" s="7" t="s">
        <v>223</v>
      </c>
      <c r="AA4095" s="7">
        <v>2020</v>
      </c>
      <c r="AB4095" s="7">
        <v>0</v>
      </c>
    </row>
    <row r="4096" spans="1:28" x14ac:dyDescent="0.25">
      <c r="A4096" s="7">
        <v>47</v>
      </c>
      <c r="B4096" s="7" t="s">
        <v>385</v>
      </c>
      <c r="C4096" s="7" t="s">
        <v>629</v>
      </c>
      <c r="D4096" s="7" t="s">
        <v>94</v>
      </c>
      <c r="E4096" s="7" t="s">
        <v>698</v>
      </c>
      <c r="F4096" s="7" t="s">
        <v>84</v>
      </c>
      <c r="G4096" s="7">
        <v>40000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 t="s">
        <v>223</v>
      </c>
      <c r="AA4096" s="7">
        <v>2020</v>
      </c>
      <c r="AB4096" s="7">
        <v>0</v>
      </c>
    </row>
    <row r="4097" spans="1:28" x14ac:dyDescent="0.25">
      <c r="A4097" s="7">
        <v>48</v>
      </c>
      <c r="B4097" s="7" t="s">
        <v>386</v>
      </c>
      <c r="C4097" s="7" t="s">
        <v>631</v>
      </c>
      <c r="D4097" s="7" t="s">
        <v>6</v>
      </c>
      <c r="E4097" s="7" t="s">
        <v>46</v>
      </c>
      <c r="F4097" s="7" t="s">
        <v>84</v>
      </c>
      <c r="G4097" s="7">
        <v>40000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0</v>
      </c>
      <c r="Z4097" s="7" t="s">
        <v>223</v>
      </c>
      <c r="AA4097" s="7">
        <v>2020</v>
      </c>
      <c r="AB4097" s="7">
        <v>0</v>
      </c>
    </row>
    <row r="4098" spans="1:28" x14ac:dyDescent="0.25">
      <c r="A4098" s="7">
        <v>49</v>
      </c>
      <c r="B4098" s="7" t="s">
        <v>381</v>
      </c>
      <c r="C4098" s="7" t="s">
        <v>553</v>
      </c>
      <c r="D4098" s="7" t="s">
        <v>10</v>
      </c>
      <c r="E4098" s="7" t="s">
        <v>46</v>
      </c>
      <c r="F4098" s="7" t="s">
        <v>84</v>
      </c>
      <c r="G4098" s="7">
        <v>38000</v>
      </c>
      <c r="H4098" s="7">
        <v>0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 t="s">
        <v>223</v>
      </c>
      <c r="AA4098" s="7">
        <v>2020</v>
      </c>
      <c r="AB4098" s="7">
        <v>0</v>
      </c>
    </row>
    <row r="4099" spans="1:28" x14ac:dyDescent="0.25">
      <c r="A4099" s="7">
        <v>50</v>
      </c>
      <c r="B4099" s="7" t="s">
        <v>377</v>
      </c>
      <c r="C4099" s="7" t="s">
        <v>554</v>
      </c>
      <c r="D4099" s="7" t="s">
        <v>10</v>
      </c>
      <c r="E4099" s="7" t="s">
        <v>44</v>
      </c>
      <c r="F4099" s="7" t="s">
        <v>84</v>
      </c>
      <c r="G4099" s="7">
        <v>36000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 t="s">
        <v>223</v>
      </c>
      <c r="AA4099" s="7">
        <v>2020</v>
      </c>
      <c r="AB4099" s="7">
        <v>0</v>
      </c>
    </row>
    <row r="4100" spans="1:28" x14ac:dyDescent="0.25">
      <c r="A4100" s="7">
        <v>51</v>
      </c>
      <c r="B4100" s="7" t="s">
        <v>378</v>
      </c>
      <c r="C4100" s="7" t="s">
        <v>556</v>
      </c>
      <c r="D4100" s="7" t="s">
        <v>10</v>
      </c>
      <c r="E4100" s="7" t="s">
        <v>44</v>
      </c>
      <c r="F4100" s="7" t="s">
        <v>84</v>
      </c>
      <c r="G4100" s="7">
        <v>36000</v>
      </c>
      <c r="H4100" s="7">
        <v>0</v>
      </c>
      <c r="I4100" s="7">
        <v>0</v>
      </c>
      <c r="J4100" s="7">
        <v>0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 t="s">
        <v>223</v>
      </c>
      <c r="AA4100" s="7">
        <v>2020</v>
      </c>
      <c r="AB4100" s="7">
        <v>0</v>
      </c>
    </row>
    <row r="4101" spans="1:28" x14ac:dyDescent="0.25">
      <c r="A4101" s="7">
        <v>52</v>
      </c>
      <c r="B4101" s="7" t="s">
        <v>380</v>
      </c>
      <c r="C4101" s="7" t="s">
        <v>543</v>
      </c>
      <c r="D4101" s="7" t="s">
        <v>21</v>
      </c>
      <c r="E4101" s="7" t="s">
        <v>68</v>
      </c>
      <c r="F4101" s="7" t="s">
        <v>84</v>
      </c>
      <c r="G4101" s="7">
        <v>36000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 t="s">
        <v>223</v>
      </c>
      <c r="AA4101" s="7">
        <v>2020</v>
      </c>
      <c r="AB4101" s="7">
        <v>0</v>
      </c>
    </row>
    <row r="4102" spans="1:28" x14ac:dyDescent="0.25">
      <c r="A4102" s="7">
        <v>53</v>
      </c>
      <c r="B4102" s="7" t="s">
        <v>360</v>
      </c>
      <c r="C4102" s="7" t="s">
        <v>560</v>
      </c>
      <c r="D4102" s="7" t="s">
        <v>12</v>
      </c>
      <c r="E4102" s="7" t="s">
        <v>46</v>
      </c>
      <c r="F4102" s="7" t="s">
        <v>84</v>
      </c>
      <c r="G4102" s="7">
        <v>32000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7">
        <v>0</v>
      </c>
      <c r="Z4102" s="7" t="s">
        <v>223</v>
      </c>
      <c r="AA4102" s="7">
        <v>2020</v>
      </c>
      <c r="AB4102" s="7">
        <v>0</v>
      </c>
    </row>
    <row r="4103" spans="1:28" x14ac:dyDescent="0.25">
      <c r="A4103" s="7">
        <v>54</v>
      </c>
      <c r="B4103" s="7" t="s">
        <v>369</v>
      </c>
      <c r="C4103" s="7" t="s">
        <v>562</v>
      </c>
      <c r="D4103" s="7" t="s">
        <v>94</v>
      </c>
      <c r="E4103" s="7" t="s">
        <v>563</v>
      </c>
      <c r="F4103" s="7" t="s">
        <v>84</v>
      </c>
      <c r="G4103" s="7">
        <v>32000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 t="s">
        <v>223</v>
      </c>
      <c r="AA4103" s="7">
        <v>2020</v>
      </c>
      <c r="AB4103" s="7">
        <v>0</v>
      </c>
    </row>
    <row r="4104" spans="1:28" x14ac:dyDescent="0.25">
      <c r="A4104" s="7">
        <v>55</v>
      </c>
      <c r="B4104" s="7" t="s">
        <v>448</v>
      </c>
      <c r="C4104" s="7" t="s">
        <v>564</v>
      </c>
      <c r="D4104" s="7" t="s">
        <v>6</v>
      </c>
      <c r="E4104" s="7" t="s">
        <v>26</v>
      </c>
      <c r="F4104" s="7" t="s">
        <v>84</v>
      </c>
      <c r="G4104" s="7">
        <v>32000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0</v>
      </c>
      <c r="Z4104" s="7" t="s">
        <v>223</v>
      </c>
      <c r="AA4104" s="7">
        <v>2020</v>
      </c>
      <c r="AB4104" s="7">
        <v>0</v>
      </c>
    </row>
    <row r="4105" spans="1:28" x14ac:dyDescent="0.25">
      <c r="A4105" s="7">
        <v>56</v>
      </c>
      <c r="B4105" s="7" t="s">
        <v>371</v>
      </c>
      <c r="C4105" s="7" t="s">
        <v>550</v>
      </c>
      <c r="D4105" s="7" t="s">
        <v>94</v>
      </c>
      <c r="E4105" s="7" t="s">
        <v>58</v>
      </c>
      <c r="F4105" s="7" t="s">
        <v>84</v>
      </c>
      <c r="G4105" s="7">
        <v>32000</v>
      </c>
      <c r="H4105" s="7">
        <v>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0</v>
      </c>
      <c r="Y4105" s="7">
        <v>0</v>
      </c>
      <c r="Z4105" s="7" t="s">
        <v>223</v>
      </c>
      <c r="AA4105" s="7">
        <v>2020</v>
      </c>
      <c r="AB4105" s="7">
        <v>0</v>
      </c>
    </row>
    <row r="4106" spans="1:28" x14ac:dyDescent="0.25">
      <c r="A4106" s="7">
        <v>57</v>
      </c>
      <c r="B4106" s="7" t="s">
        <v>447</v>
      </c>
      <c r="C4106" s="7" t="s">
        <v>565</v>
      </c>
      <c r="D4106" s="7" t="s">
        <v>6</v>
      </c>
      <c r="E4106" s="7" t="s">
        <v>36</v>
      </c>
      <c r="F4106" s="7" t="s">
        <v>84</v>
      </c>
      <c r="G4106" s="7">
        <v>32000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 t="s">
        <v>223</v>
      </c>
      <c r="AA4106" s="7">
        <v>2020</v>
      </c>
      <c r="AB4106" s="7">
        <v>0</v>
      </c>
    </row>
    <row r="4107" spans="1:28" x14ac:dyDescent="0.25">
      <c r="A4107" s="7">
        <v>58</v>
      </c>
      <c r="B4107" s="7" t="s">
        <v>373</v>
      </c>
      <c r="C4107" s="7" t="s">
        <v>566</v>
      </c>
      <c r="D4107" s="7" t="s">
        <v>14</v>
      </c>
      <c r="E4107" s="7" t="s">
        <v>72</v>
      </c>
      <c r="F4107" s="7" t="s">
        <v>84</v>
      </c>
      <c r="G4107" s="7">
        <v>32000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 t="s">
        <v>223</v>
      </c>
      <c r="AA4107" s="7">
        <v>2020</v>
      </c>
      <c r="AB4107" s="7">
        <v>0</v>
      </c>
    </row>
    <row r="4108" spans="1:28" x14ac:dyDescent="0.25">
      <c r="A4108" s="7">
        <v>59</v>
      </c>
      <c r="B4108" s="7" t="s">
        <v>367</v>
      </c>
      <c r="C4108" s="7" t="s">
        <v>567</v>
      </c>
      <c r="D4108" s="7" t="s">
        <v>4</v>
      </c>
      <c r="E4108" s="7" t="s">
        <v>568</v>
      </c>
      <c r="F4108" s="7" t="s">
        <v>84</v>
      </c>
      <c r="G4108" s="7">
        <v>31500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0</v>
      </c>
      <c r="Z4108" s="7" t="s">
        <v>223</v>
      </c>
      <c r="AA4108" s="7">
        <v>2020</v>
      </c>
      <c r="AB4108" s="7">
        <v>0</v>
      </c>
    </row>
    <row r="4109" spans="1:28" x14ac:dyDescent="0.25">
      <c r="A4109" s="7">
        <v>60</v>
      </c>
      <c r="B4109" s="7" t="s">
        <v>346</v>
      </c>
      <c r="C4109" s="7" t="s">
        <v>583</v>
      </c>
      <c r="D4109" s="7" t="s">
        <v>12</v>
      </c>
      <c r="E4109" s="7" t="s">
        <v>46</v>
      </c>
      <c r="F4109" s="7" t="s">
        <v>84</v>
      </c>
      <c r="G4109" s="7">
        <v>28875</v>
      </c>
      <c r="H4109" s="7">
        <v>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 t="s">
        <v>223</v>
      </c>
      <c r="AA4109" s="7">
        <v>2020</v>
      </c>
      <c r="AB4109" s="7">
        <v>0</v>
      </c>
    </row>
    <row r="4110" spans="1:28" x14ac:dyDescent="0.25">
      <c r="A4110" s="7">
        <v>61</v>
      </c>
      <c r="B4110" s="7" t="s">
        <v>350</v>
      </c>
      <c r="C4110" s="7" t="s">
        <v>558</v>
      </c>
      <c r="D4110" s="7" t="s">
        <v>6</v>
      </c>
      <c r="E4110" s="7" t="s">
        <v>83</v>
      </c>
      <c r="F4110" s="7" t="s">
        <v>84</v>
      </c>
      <c r="G4110" s="7">
        <v>28875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 t="s">
        <v>223</v>
      </c>
      <c r="AA4110" s="7">
        <v>2020</v>
      </c>
      <c r="AB4110" s="7">
        <v>0</v>
      </c>
    </row>
    <row r="4111" spans="1:28" x14ac:dyDescent="0.25">
      <c r="A4111" s="7">
        <v>62</v>
      </c>
      <c r="B4111" s="7" t="s">
        <v>361</v>
      </c>
      <c r="C4111" s="7" t="s">
        <v>622</v>
      </c>
      <c r="D4111" s="7" t="s">
        <v>12</v>
      </c>
      <c r="E4111" s="7" t="s">
        <v>32</v>
      </c>
      <c r="F4111" s="7" t="s">
        <v>84</v>
      </c>
      <c r="G4111" s="7">
        <v>28875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 t="s">
        <v>223</v>
      </c>
      <c r="AA4111" s="7">
        <v>2020</v>
      </c>
      <c r="AB4111" s="7">
        <v>0</v>
      </c>
    </row>
    <row r="4112" spans="1:28" x14ac:dyDescent="0.25">
      <c r="A4112" s="7">
        <v>63</v>
      </c>
      <c r="B4112" s="7" t="s">
        <v>365</v>
      </c>
      <c r="C4112" s="7" t="s">
        <v>584</v>
      </c>
      <c r="D4112" s="7" t="s">
        <v>19</v>
      </c>
      <c r="E4112" s="7" t="s">
        <v>46</v>
      </c>
      <c r="F4112" s="7" t="s">
        <v>84</v>
      </c>
      <c r="G4112" s="7">
        <v>27300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 t="s">
        <v>223</v>
      </c>
      <c r="AA4112" s="7">
        <v>2020</v>
      </c>
      <c r="AB4112" s="7">
        <v>0</v>
      </c>
    </row>
    <row r="4113" spans="1:28" x14ac:dyDescent="0.25">
      <c r="A4113" s="7">
        <v>64</v>
      </c>
      <c r="B4113" s="7" t="s">
        <v>364</v>
      </c>
      <c r="C4113" s="7" t="s">
        <v>555</v>
      </c>
      <c r="D4113" s="7" t="s">
        <v>94</v>
      </c>
      <c r="E4113" s="7" t="s">
        <v>74</v>
      </c>
      <c r="F4113" s="7" t="s">
        <v>84</v>
      </c>
      <c r="G4113" s="7">
        <v>26250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0</v>
      </c>
      <c r="Z4113" s="7" t="s">
        <v>223</v>
      </c>
      <c r="AA4113" s="7">
        <v>2020</v>
      </c>
      <c r="AB4113" s="7">
        <v>0</v>
      </c>
    </row>
    <row r="4114" spans="1:28" x14ac:dyDescent="0.25">
      <c r="A4114" s="7">
        <v>65</v>
      </c>
      <c r="B4114" s="7" t="s">
        <v>446</v>
      </c>
      <c r="C4114" s="7" t="s">
        <v>586</v>
      </c>
      <c r="D4114" s="7" t="s">
        <v>632</v>
      </c>
      <c r="E4114" s="7" t="s">
        <v>36</v>
      </c>
      <c r="F4114" s="7" t="s">
        <v>84</v>
      </c>
      <c r="G4114" s="7">
        <v>25000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 t="s">
        <v>223</v>
      </c>
      <c r="AA4114" s="7">
        <v>2020</v>
      </c>
      <c r="AB4114" s="7">
        <v>0</v>
      </c>
    </row>
    <row r="4115" spans="1:28" x14ac:dyDescent="0.25">
      <c r="A4115" s="7">
        <v>66</v>
      </c>
      <c r="B4115" s="7" t="s">
        <v>363</v>
      </c>
      <c r="C4115" s="7" t="s">
        <v>569</v>
      </c>
      <c r="D4115" s="7" t="s">
        <v>632</v>
      </c>
      <c r="E4115" s="7" t="s">
        <v>619</v>
      </c>
      <c r="F4115" s="7" t="s">
        <v>84</v>
      </c>
      <c r="G4115" s="7">
        <v>24255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 t="s">
        <v>223</v>
      </c>
      <c r="AA4115" s="7">
        <v>2020</v>
      </c>
      <c r="AB4115" s="7">
        <v>0</v>
      </c>
    </row>
    <row r="4116" spans="1:28" x14ac:dyDescent="0.25">
      <c r="A4116" s="7">
        <v>67</v>
      </c>
      <c r="B4116" s="7" t="s">
        <v>362</v>
      </c>
      <c r="C4116" s="7" t="s">
        <v>570</v>
      </c>
      <c r="D4116" s="7" t="s">
        <v>94</v>
      </c>
      <c r="E4116" s="7" t="s">
        <v>620</v>
      </c>
      <c r="F4116" s="7" t="s">
        <v>84</v>
      </c>
      <c r="G4116" s="7">
        <v>24150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 t="s">
        <v>223</v>
      </c>
      <c r="AA4116" s="7">
        <v>2020</v>
      </c>
      <c r="AB4116" s="7">
        <v>0</v>
      </c>
    </row>
    <row r="4117" spans="1:28" x14ac:dyDescent="0.25">
      <c r="A4117" s="7">
        <v>68</v>
      </c>
      <c r="B4117" s="7" t="s">
        <v>432</v>
      </c>
      <c r="C4117" s="7" t="s">
        <v>590</v>
      </c>
      <c r="D4117" s="7" t="s">
        <v>10</v>
      </c>
      <c r="E4117" s="7" t="s">
        <v>33</v>
      </c>
      <c r="F4117" s="7" t="s">
        <v>84</v>
      </c>
      <c r="G4117" s="7">
        <v>23100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0</v>
      </c>
      <c r="Z4117" s="7" t="s">
        <v>223</v>
      </c>
      <c r="AA4117" s="7">
        <v>2020</v>
      </c>
      <c r="AB4117" s="7">
        <v>0</v>
      </c>
    </row>
    <row r="4118" spans="1:28" x14ac:dyDescent="0.25">
      <c r="A4118" s="7">
        <v>69</v>
      </c>
      <c r="B4118" s="7" t="s">
        <v>435</v>
      </c>
      <c r="C4118" s="7" t="s">
        <v>649</v>
      </c>
      <c r="D4118" s="7" t="s">
        <v>650</v>
      </c>
      <c r="E4118" s="7" t="s">
        <v>33</v>
      </c>
      <c r="F4118" s="7" t="s">
        <v>84</v>
      </c>
      <c r="G4118" s="7">
        <v>23100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0</v>
      </c>
      <c r="Z4118" s="7" t="s">
        <v>223</v>
      </c>
      <c r="AA4118" s="7">
        <v>2020</v>
      </c>
      <c r="AB4118" s="7">
        <v>0</v>
      </c>
    </row>
    <row r="4119" spans="1:28" x14ac:dyDescent="0.25">
      <c r="A4119" s="7">
        <v>70</v>
      </c>
      <c r="B4119" s="7" t="s">
        <v>442</v>
      </c>
      <c r="C4119" s="7" t="s">
        <v>557</v>
      </c>
      <c r="D4119" s="7" t="s">
        <v>7</v>
      </c>
      <c r="E4119" s="7" t="s">
        <v>54</v>
      </c>
      <c r="F4119" s="7" t="s">
        <v>84</v>
      </c>
      <c r="G4119" s="7">
        <v>23100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0</v>
      </c>
      <c r="Z4119" s="7" t="s">
        <v>223</v>
      </c>
      <c r="AA4119" s="7">
        <v>2020</v>
      </c>
      <c r="AB4119" s="7">
        <v>0</v>
      </c>
    </row>
    <row r="4120" spans="1:28" x14ac:dyDescent="0.25">
      <c r="A4120" s="7">
        <v>71</v>
      </c>
      <c r="B4120" s="7" t="s">
        <v>353</v>
      </c>
      <c r="C4120" s="7" t="s">
        <v>580</v>
      </c>
      <c r="D4120" s="7" t="s">
        <v>19</v>
      </c>
      <c r="E4120" s="7" t="s">
        <v>60</v>
      </c>
      <c r="F4120" s="7" t="s">
        <v>84</v>
      </c>
      <c r="G4120" s="7">
        <v>23100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 t="s">
        <v>223</v>
      </c>
      <c r="AA4120" s="7">
        <v>2020</v>
      </c>
      <c r="AB4120" s="7">
        <v>0</v>
      </c>
    </row>
    <row r="4121" spans="1:28" x14ac:dyDescent="0.25">
      <c r="A4121" s="7">
        <v>72</v>
      </c>
      <c r="B4121" s="7" t="s">
        <v>354</v>
      </c>
      <c r="C4121" s="7" t="s">
        <v>581</v>
      </c>
      <c r="D4121" s="7" t="s">
        <v>94</v>
      </c>
      <c r="E4121" s="7" t="s">
        <v>54</v>
      </c>
      <c r="F4121" s="7" t="s">
        <v>84</v>
      </c>
      <c r="G4121" s="7">
        <v>23100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 t="s">
        <v>223</v>
      </c>
      <c r="AA4121" s="7">
        <v>2020</v>
      </c>
      <c r="AB4121" s="7">
        <v>0</v>
      </c>
    </row>
    <row r="4122" spans="1:28" x14ac:dyDescent="0.25">
      <c r="A4122" s="7">
        <v>73</v>
      </c>
      <c r="B4122" s="7" t="s">
        <v>355</v>
      </c>
      <c r="C4122" s="7" t="s">
        <v>582</v>
      </c>
      <c r="D4122" s="7" t="s">
        <v>7</v>
      </c>
      <c r="E4122" s="7" t="s">
        <v>54</v>
      </c>
      <c r="F4122" s="7" t="s">
        <v>84</v>
      </c>
      <c r="G4122" s="7">
        <v>23100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 t="s">
        <v>223</v>
      </c>
      <c r="AA4122" s="7">
        <v>2020</v>
      </c>
      <c r="AB4122" s="7">
        <v>0</v>
      </c>
    </row>
    <row r="4123" spans="1:28" x14ac:dyDescent="0.25">
      <c r="A4123" s="7">
        <v>74</v>
      </c>
      <c r="B4123" s="7" t="s">
        <v>356</v>
      </c>
      <c r="C4123" s="7" t="s">
        <v>571</v>
      </c>
      <c r="D4123" s="7" t="s">
        <v>6</v>
      </c>
      <c r="E4123" s="7" t="s">
        <v>26</v>
      </c>
      <c r="F4123" s="7" t="s">
        <v>84</v>
      </c>
      <c r="G4123" s="7">
        <v>23100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 t="s">
        <v>223</v>
      </c>
      <c r="AA4123" s="7">
        <v>2020</v>
      </c>
      <c r="AB4123" s="7">
        <v>0</v>
      </c>
    </row>
    <row r="4124" spans="1:28" x14ac:dyDescent="0.25">
      <c r="A4124" s="7">
        <v>75</v>
      </c>
      <c r="B4124" s="7" t="s">
        <v>357</v>
      </c>
      <c r="C4124" s="7" t="s">
        <v>589</v>
      </c>
      <c r="D4124" s="7" t="s">
        <v>6</v>
      </c>
      <c r="E4124" s="7" t="s">
        <v>26</v>
      </c>
      <c r="F4124" s="7" t="s">
        <v>84</v>
      </c>
      <c r="G4124" s="7">
        <v>23100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 t="s">
        <v>223</v>
      </c>
      <c r="AA4124" s="7">
        <v>2020</v>
      </c>
      <c r="AB4124" s="7">
        <v>0</v>
      </c>
    </row>
    <row r="4125" spans="1:28" x14ac:dyDescent="0.25">
      <c r="A4125" s="7">
        <v>76</v>
      </c>
      <c r="B4125" s="7" t="s">
        <v>359</v>
      </c>
      <c r="C4125" s="7" t="s">
        <v>572</v>
      </c>
      <c r="D4125" s="7" t="s">
        <v>94</v>
      </c>
      <c r="E4125" s="7" t="s">
        <v>54</v>
      </c>
      <c r="F4125" s="7" t="s">
        <v>84</v>
      </c>
      <c r="G4125" s="7">
        <v>23100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0</v>
      </c>
      <c r="Z4125" s="7" t="s">
        <v>223</v>
      </c>
      <c r="AA4125" s="7">
        <v>2020</v>
      </c>
      <c r="AB4125" s="7">
        <v>0</v>
      </c>
    </row>
    <row r="4126" spans="1:28" x14ac:dyDescent="0.25">
      <c r="A4126" s="7">
        <v>77</v>
      </c>
      <c r="B4126" s="7" t="s">
        <v>341</v>
      </c>
      <c r="C4126" s="7" t="s">
        <v>579</v>
      </c>
      <c r="D4126" s="7" t="s">
        <v>94</v>
      </c>
      <c r="E4126" s="7" t="s">
        <v>52</v>
      </c>
      <c r="F4126" s="7" t="s">
        <v>84</v>
      </c>
      <c r="G4126" s="7">
        <v>22000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 t="s">
        <v>223</v>
      </c>
      <c r="AA4126" s="7">
        <v>2020</v>
      </c>
      <c r="AB4126" s="7">
        <v>0</v>
      </c>
    </row>
    <row r="4127" spans="1:28" x14ac:dyDescent="0.25">
      <c r="A4127" s="7">
        <v>78</v>
      </c>
      <c r="B4127" s="7" t="s">
        <v>347</v>
      </c>
      <c r="C4127" s="7" t="s">
        <v>651</v>
      </c>
      <c r="D4127" s="7" t="s">
        <v>6</v>
      </c>
      <c r="E4127" s="7" t="s">
        <v>26</v>
      </c>
      <c r="F4127" s="7" t="s">
        <v>84</v>
      </c>
      <c r="G4127" s="7">
        <v>22000</v>
      </c>
      <c r="H4127" s="7">
        <v>0</v>
      </c>
      <c r="I4127" s="7">
        <v>0</v>
      </c>
      <c r="J4127" s="7">
        <v>0</v>
      </c>
      <c r="K4127" s="7">
        <v>0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0</v>
      </c>
      <c r="Z4127" s="7" t="s">
        <v>223</v>
      </c>
      <c r="AA4127" s="7">
        <v>2020</v>
      </c>
      <c r="AB4127" s="7">
        <v>0</v>
      </c>
    </row>
    <row r="4128" spans="1:28" x14ac:dyDescent="0.25">
      <c r="A4128" s="7">
        <v>79</v>
      </c>
      <c r="B4128" s="7" t="s">
        <v>348</v>
      </c>
      <c r="C4128" s="7" t="s">
        <v>652</v>
      </c>
      <c r="D4128" s="7" t="s">
        <v>6</v>
      </c>
      <c r="E4128" s="7" t="s">
        <v>26</v>
      </c>
      <c r="F4128" s="7" t="s">
        <v>84</v>
      </c>
      <c r="G4128" s="7">
        <v>22000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0</v>
      </c>
      <c r="Z4128" s="7" t="s">
        <v>223</v>
      </c>
      <c r="AA4128" s="7">
        <v>2020</v>
      </c>
      <c r="AB4128" s="7">
        <v>0</v>
      </c>
    </row>
    <row r="4129" spans="1:28" x14ac:dyDescent="0.25">
      <c r="A4129" s="7">
        <v>80</v>
      </c>
      <c r="B4129" s="7" t="s">
        <v>349</v>
      </c>
      <c r="C4129" s="7" t="s">
        <v>591</v>
      </c>
      <c r="D4129" s="7" t="s">
        <v>6</v>
      </c>
      <c r="E4129" s="7" t="s">
        <v>52</v>
      </c>
      <c r="F4129" s="7" t="s">
        <v>84</v>
      </c>
      <c r="G4129" s="7">
        <v>22000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 t="s">
        <v>223</v>
      </c>
      <c r="AA4129" s="7">
        <v>2020</v>
      </c>
      <c r="AB4129" s="7">
        <v>0</v>
      </c>
    </row>
    <row r="4130" spans="1:28" x14ac:dyDescent="0.25">
      <c r="A4130" s="7">
        <v>81</v>
      </c>
      <c r="B4130" s="7" t="s">
        <v>351</v>
      </c>
      <c r="C4130" s="7" t="s">
        <v>592</v>
      </c>
      <c r="D4130" s="7" t="s">
        <v>6</v>
      </c>
      <c r="E4130" s="7" t="s">
        <v>52</v>
      </c>
      <c r="F4130" s="7" t="s">
        <v>84</v>
      </c>
      <c r="G4130" s="7">
        <v>22000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0</v>
      </c>
      <c r="Y4130" s="7">
        <v>0</v>
      </c>
      <c r="Z4130" s="7" t="s">
        <v>223</v>
      </c>
      <c r="AA4130" s="7">
        <v>2020</v>
      </c>
      <c r="AB4130" s="7">
        <v>0</v>
      </c>
    </row>
    <row r="4131" spans="1:28" x14ac:dyDescent="0.25">
      <c r="A4131" s="7">
        <v>82</v>
      </c>
      <c r="B4131" s="7" t="s">
        <v>352</v>
      </c>
      <c r="C4131" s="7" t="s">
        <v>593</v>
      </c>
      <c r="D4131" s="7" t="s">
        <v>6</v>
      </c>
      <c r="E4131" s="7" t="s">
        <v>26</v>
      </c>
      <c r="F4131" s="7" t="s">
        <v>84</v>
      </c>
      <c r="G4131" s="7">
        <v>22000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 t="s">
        <v>223</v>
      </c>
      <c r="AA4131" s="7">
        <v>2020</v>
      </c>
      <c r="AB4131" s="7">
        <v>0</v>
      </c>
    </row>
    <row r="4132" spans="1:28" x14ac:dyDescent="0.25">
      <c r="A4132" s="7">
        <v>83</v>
      </c>
      <c r="B4132" s="7" t="s">
        <v>433</v>
      </c>
      <c r="C4132" s="7" t="s">
        <v>653</v>
      </c>
      <c r="D4132" s="7" t="s">
        <v>650</v>
      </c>
      <c r="E4132" s="7" t="s">
        <v>26</v>
      </c>
      <c r="F4132" s="7" t="s">
        <v>84</v>
      </c>
      <c r="G4132" s="7">
        <v>22000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0</v>
      </c>
      <c r="Z4132" s="7" t="s">
        <v>223</v>
      </c>
      <c r="AA4132" s="7">
        <v>2020</v>
      </c>
      <c r="AB4132" s="7">
        <v>0</v>
      </c>
    </row>
    <row r="4133" spans="1:28" x14ac:dyDescent="0.25">
      <c r="A4133" s="7">
        <v>84</v>
      </c>
      <c r="B4133" s="7" t="s">
        <v>439</v>
      </c>
      <c r="C4133" s="7" t="s">
        <v>596</v>
      </c>
      <c r="D4133" s="7" t="s">
        <v>94</v>
      </c>
      <c r="E4133" s="7" t="s">
        <v>26</v>
      </c>
      <c r="F4133" s="7" t="s">
        <v>84</v>
      </c>
      <c r="G4133" s="7">
        <v>20000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0</v>
      </c>
      <c r="Z4133" s="7" t="s">
        <v>223</v>
      </c>
      <c r="AA4133" s="7">
        <v>2020</v>
      </c>
      <c r="AB4133" s="7">
        <v>0</v>
      </c>
    </row>
    <row r="4134" spans="1:28" x14ac:dyDescent="0.25">
      <c r="A4134" s="7">
        <v>85</v>
      </c>
      <c r="B4134" s="7" t="s">
        <v>340</v>
      </c>
      <c r="C4134" s="7" t="s">
        <v>654</v>
      </c>
      <c r="D4134" s="7" t="s">
        <v>6</v>
      </c>
      <c r="E4134" s="7" t="s">
        <v>26</v>
      </c>
      <c r="F4134" s="7" t="s">
        <v>84</v>
      </c>
      <c r="G4134" s="7">
        <v>20000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 t="s">
        <v>223</v>
      </c>
      <c r="AA4134" s="7">
        <v>2020</v>
      </c>
      <c r="AB4134" s="7">
        <v>0</v>
      </c>
    </row>
    <row r="4135" spans="1:28" x14ac:dyDescent="0.25">
      <c r="A4135" s="7">
        <v>86</v>
      </c>
      <c r="B4135" s="7" t="s">
        <v>440</v>
      </c>
      <c r="C4135" s="7" t="s">
        <v>587</v>
      </c>
      <c r="D4135" s="7" t="s">
        <v>10</v>
      </c>
      <c r="E4135" s="7" t="s">
        <v>54</v>
      </c>
      <c r="F4135" s="7" t="s">
        <v>84</v>
      </c>
      <c r="G4135" s="7">
        <v>20000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 t="s">
        <v>223</v>
      </c>
      <c r="AA4135" s="7">
        <v>2020</v>
      </c>
      <c r="AB4135" s="7">
        <v>0</v>
      </c>
    </row>
    <row r="4136" spans="1:28" x14ac:dyDescent="0.25">
      <c r="A4136" s="7">
        <v>87</v>
      </c>
      <c r="B4136" s="7" t="s">
        <v>344</v>
      </c>
      <c r="C4136" s="7" t="s">
        <v>588</v>
      </c>
      <c r="D4136" s="7" t="s">
        <v>94</v>
      </c>
      <c r="E4136" s="7" t="s">
        <v>41</v>
      </c>
      <c r="F4136" s="7" t="s">
        <v>84</v>
      </c>
      <c r="G4136" s="7">
        <v>19800</v>
      </c>
      <c r="H4136" s="7">
        <v>0</v>
      </c>
      <c r="I4136" s="7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 t="s">
        <v>223</v>
      </c>
      <c r="AA4136" s="7">
        <v>2020</v>
      </c>
      <c r="AB4136" s="7">
        <v>0</v>
      </c>
    </row>
    <row r="4137" spans="1:28" x14ac:dyDescent="0.25">
      <c r="A4137" s="7">
        <v>88</v>
      </c>
      <c r="B4137" s="7" t="s">
        <v>445</v>
      </c>
      <c r="C4137" s="7" t="s">
        <v>502</v>
      </c>
      <c r="D4137" s="7" t="s">
        <v>7</v>
      </c>
      <c r="E4137" s="7" t="s">
        <v>54</v>
      </c>
      <c r="F4137" s="7" t="s">
        <v>84</v>
      </c>
      <c r="G4137" s="7">
        <v>18000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0</v>
      </c>
      <c r="Z4137" s="7" t="s">
        <v>223</v>
      </c>
      <c r="AA4137" s="7">
        <v>2020</v>
      </c>
      <c r="AB4137" s="7">
        <v>0</v>
      </c>
    </row>
    <row r="4138" spans="1:28" x14ac:dyDescent="0.25">
      <c r="A4138" s="7">
        <v>89</v>
      </c>
      <c r="B4138" s="7" t="s">
        <v>342</v>
      </c>
      <c r="C4138" s="7" t="s">
        <v>559</v>
      </c>
      <c r="D4138" s="7" t="s">
        <v>94</v>
      </c>
      <c r="E4138" s="7" t="s">
        <v>37</v>
      </c>
      <c r="F4138" s="7" t="s">
        <v>84</v>
      </c>
      <c r="G4138" s="7">
        <v>16775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 t="s">
        <v>223</v>
      </c>
      <c r="AA4138" s="7">
        <v>2020</v>
      </c>
      <c r="AB4138" s="7">
        <v>0</v>
      </c>
    </row>
    <row r="4139" spans="1:28" x14ac:dyDescent="0.25">
      <c r="A4139" s="7">
        <v>90</v>
      </c>
      <c r="B4139" s="7" t="s">
        <v>343</v>
      </c>
      <c r="C4139" s="7" t="s">
        <v>633</v>
      </c>
      <c r="D4139" s="7" t="s">
        <v>6</v>
      </c>
      <c r="E4139" s="7" t="s">
        <v>37</v>
      </c>
      <c r="F4139" s="7" t="s">
        <v>84</v>
      </c>
      <c r="G4139" s="7">
        <v>16775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 t="s">
        <v>223</v>
      </c>
      <c r="AA4139" s="7">
        <v>2020</v>
      </c>
      <c r="AB4139" s="7">
        <v>0</v>
      </c>
    </row>
    <row r="4140" spans="1:28" x14ac:dyDescent="0.25">
      <c r="A4140" s="7">
        <v>91</v>
      </c>
      <c r="B4140" s="7" t="s">
        <v>338</v>
      </c>
      <c r="C4140" s="7" t="s">
        <v>594</v>
      </c>
      <c r="D4140" s="7" t="s">
        <v>6</v>
      </c>
      <c r="E4140" s="7" t="s">
        <v>28</v>
      </c>
      <c r="F4140" s="7" t="s">
        <v>84</v>
      </c>
      <c r="G4140" s="7">
        <v>16500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0</v>
      </c>
      <c r="Z4140" s="7" t="s">
        <v>223</v>
      </c>
      <c r="AA4140" s="7">
        <v>2020</v>
      </c>
      <c r="AB4140" s="7">
        <v>0</v>
      </c>
    </row>
    <row r="4141" spans="1:28" x14ac:dyDescent="0.25">
      <c r="A4141" s="7">
        <v>92</v>
      </c>
      <c r="B4141" s="7" t="s">
        <v>339</v>
      </c>
      <c r="C4141" s="7" t="s">
        <v>595</v>
      </c>
      <c r="D4141" s="7" t="s">
        <v>94</v>
      </c>
      <c r="E4141" s="7" t="s">
        <v>57</v>
      </c>
      <c r="F4141" s="7" t="s">
        <v>84</v>
      </c>
      <c r="G4141" s="7">
        <v>16500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 t="s">
        <v>223</v>
      </c>
      <c r="AA4141" s="7">
        <v>2020</v>
      </c>
      <c r="AB4141" s="7">
        <v>0</v>
      </c>
    </row>
    <row r="4142" spans="1:28" x14ac:dyDescent="0.25">
      <c r="A4142" s="7">
        <v>93</v>
      </c>
      <c r="B4142" s="7" t="s">
        <v>431</v>
      </c>
      <c r="C4142" s="7" t="s">
        <v>600</v>
      </c>
      <c r="D4142" s="7" t="s">
        <v>632</v>
      </c>
      <c r="E4142" s="7" t="s">
        <v>37</v>
      </c>
      <c r="F4142" s="7" t="s">
        <v>84</v>
      </c>
      <c r="G4142" s="7">
        <v>13750</v>
      </c>
      <c r="H4142" s="7">
        <v>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0</v>
      </c>
      <c r="Z4142" s="7" t="s">
        <v>223</v>
      </c>
      <c r="AA4142" s="7">
        <v>2020</v>
      </c>
      <c r="AB4142" s="7">
        <v>0</v>
      </c>
    </row>
    <row r="4143" spans="1:28" x14ac:dyDescent="0.25">
      <c r="A4143" s="7">
        <v>94</v>
      </c>
      <c r="B4143" s="7" t="s">
        <v>336</v>
      </c>
      <c r="C4143" s="7" t="s">
        <v>603</v>
      </c>
      <c r="D4143" s="7" t="s">
        <v>6</v>
      </c>
      <c r="E4143" s="7" t="s">
        <v>37</v>
      </c>
      <c r="F4143" s="7" t="s">
        <v>84</v>
      </c>
      <c r="G4143" s="7">
        <v>10000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0</v>
      </c>
      <c r="Z4143" s="7" t="s">
        <v>223</v>
      </c>
      <c r="AA4143" s="7">
        <v>2020</v>
      </c>
      <c r="AB4143" s="7">
        <v>0</v>
      </c>
    </row>
    <row r="4144" spans="1:28" x14ac:dyDescent="0.25">
      <c r="A4144" s="7">
        <v>95</v>
      </c>
      <c r="B4144" s="7" t="s">
        <v>441</v>
      </c>
      <c r="C4144" s="7" t="s">
        <v>604</v>
      </c>
      <c r="D4144" s="7" t="s">
        <v>6</v>
      </c>
      <c r="E4144" s="7" t="s">
        <v>37</v>
      </c>
      <c r="F4144" s="7" t="s">
        <v>84</v>
      </c>
      <c r="G4144" s="7">
        <v>10000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7">
        <v>0</v>
      </c>
      <c r="Z4144" s="7" t="s">
        <v>224</v>
      </c>
      <c r="AA4144" s="7">
        <v>2020</v>
      </c>
      <c r="AB4144" s="7">
        <v>0</v>
      </c>
    </row>
    <row r="4145" spans="1:28" x14ac:dyDescent="0.25">
      <c r="A4145" s="7">
        <v>1</v>
      </c>
      <c r="B4145" s="7" t="s">
        <v>444</v>
      </c>
      <c r="C4145" s="7" t="s">
        <v>501</v>
      </c>
      <c r="D4145" s="7" t="s">
        <v>7</v>
      </c>
      <c r="E4145" s="7" t="s">
        <v>27</v>
      </c>
      <c r="F4145" s="7" t="s">
        <v>84</v>
      </c>
      <c r="G4145" s="7">
        <v>360000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0</v>
      </c>
      <c r="Z4145" s="7" t="s">
        <v>224</v>
      </c>
      <c r="AA4145" s="7">
        <v>2020</v>
      </c>
      <c r="AB4145" s="7">
        <v>0</v>
      </c>
    </row>
    <row r="4146" spans="1:28" x14ac:dyDescent="0.25">
      <c r="A4146" s="7">
        <v>2</v>
      </c>
      <c r="B4146" s="7" t="s">
        <v>426</v>
      </c>
      <c r="C4146" s="7" t="s">
        <v>502</v>
      </c>
      <c r="D4146" s="7" t="s">
        <v>10</v>
      </c>
      <c r="E4146" s="7" t="s">
        <v>53</v>
      </c>
      <c r="F4146" s="7" t="s">
        <v>84</v>
      </c>
      <c r="G4146" s="7">
        <v>280000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0</v>
      </c>
      <c r="Z4146" s="7" t="s">
        <v>224</v>
      </c>
      <c r="AA4146" s="7">
        <v>2020</v>
      </c>
      <c r="AB4146" s="7">
        <v>0</v>
      </c>
    </row>
    <row r="4147" spans="1:28" x14ac:dyDescent="0.25">
      <c r="A4147" s="7">
        <v>3</v>
      </c>
      <c r="B4147" s="7" t="s">
        <v>443</v>
      </c>
      <c r="C4147" s="7" t="s">
        <v>503</v>
      </c>
      <c r="D4147" s="7" t="s">
        <v>19</v>
      </c>
      <c r="E4147" s="7" t="s">
        <v>71</v>
      </c>
      <c r="F4147" s="7" t="s">
        <v>84</v>
      </c>
      <c r="G4147" s="7">
        <v>280000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0</v>
      </c>
      <c r="Z4147" s="7" t="s">
        <v>224</v>
      </c>
      <c r="AA4147" s="7">
        <v>2020</v>
      </c>
      <c r="AB4147" s="7">
        <v>0</v>
      </c>
    </row>
    <row r="4148" spans="1:28" x14ac:dyDescent="0.25">
      <c r="A4148" s="7">
        <v>4</v>
      </c>
      <c r="B4148" s="7" t="s">
        <v>417</v>
      </c>
      <c r="C4148" s="7" t="s">
        <v>512</v>
      </c>
      <c r="D4148" s="7" t="s">
        <v>21</v>
      </c>
      <c r="E4148" s="7" t="s">
        <v>81</v>
      </c>
      <c r="F4148" s="7" t="s">
        <v>84</v>
      </c>
      <c r="G4148" s="7">
        <v>130000</v>
      </c>
      <c r="H4148" s="7">
        <v>0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0</v>
      </c>
      <c r="Z4148" s="7" t="s">
        <v>224</v>
      </c>
      <c r="AA4148" s="7">
        <v>2020</v>
      </c>
      <c r="AB4148" s="7">
        <v>0</v>
      </c>
    </row>
    <row r="4149" spans="1:28" x14ac:dyDescent="0.25">
      <c r="A4149" s="7">
        <v>6</v>
      </c>
      <c r="B4149" s="7" t="s">
        <v>419</v>
      </c>
      <c r="C4149" s="7" t="s">
        <v>518</v>
      </c>
      <c r="D4149" s="7" t="s">
        <v>16</v>
      </c>
      <c r="E4149" s="7" t="s">
        <v>701</v>
      </c>
      <c r="F4149" s="7" t="s">
        <v>84</v>
      </c>
      <c r="G4149" s="7">
        <v>130000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Y4149" s="7">
        <v>0</v>
      </c>
      <c r="Z4149" s="7" t="s">
        <v>224</v>
      </c>
      <c r="AA4149" s="7">
        <v>2020</v>
      </c>
      <c r="AB4149" s="7">
        <v>0</v>
      </c>
    </row>
    <row r="4150" spans="1:28" x14ac:dyDescent="0.25">
      <c r="A4150" s="7">
        <v>6.8</v>
      </c>
      <c r="B4150" s="7" t="s">
        <v>425</v>
      </c>
      <c r="C4150" s="7" t="s">
        <v>659</v>
      </c>
      <c r="D4150" s="7" t="s">
        <v>6</v>
      </c>
      <c r="E4150" s="7" t="s">
        <v>660</v>
      </c>
      <c r="F4150" s="7" t="s">
        <v>661</v>
      </c>
      <c r="G4150" s="7">
        <v>130000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0</v>
      </c>
      <c r="Z4150" s="7" t="s">
        <v>224</v>
      </c>
      <c r="AA4150" s="7">
        <v>2020</v>
      </c>
      <c r="AB4150" s="7">
        <v>0</v>
      </c>
    </row>
    <row r="4151" spans="1:28" x14ac:dyDescent="0.25">
      <c r="A4151" s="7">
        <v>8</v>
      </c>
      <c r="B4151" s="7" t="s">
        <v>420</v>
      </c>
      <c r="C4151" s="7" t="s">
        <v>513</v>
      </c>
      <c r="D4151" s="7" t="s">
        <v>14</v>
      </c>
      <c r="E4151" s="7" t="s">
        <v>333</v>
      </c>
      <c r="F4151" s="7" t="s">
        <v>84</v>
      </c>
      <c r="G4151" s="7">
        <v>130000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 t="s">
        <v>224</v>
      </c>
      <c r="AA4151" s="7">
        <v>2020</v>
      </c>
      <c r="AB4151" s="7">
        <v>0</v>
      </c>
    </row>
    <row r="4152" spans="1:28" x14ac:dyDescent="0.25">
      <c r="A4152" s="7">
        <v>9.1999999999999993</v>
      </c>
      <c r="B4152" s="7" t="s">
        <v>421</v>
      </c>
      <c r="C4152" s="7" t="s">
        <v>515</v>
      </c>
      <c r="D4152" s="7" t="s">
        <v>4</v>
      </c>
      <c r="E4152" s="7" t="s">
        <v>516</v>
      </c>
      <c r="F4152" s="7" t="s">
        <v>84</v>
      </c>
      <c r="G4152" s="7">
        <v>130000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 t="s">
        <v>224</v>
      </c>
      <c r="AA4152" s="7">
        <v>2020</v>
      </c>
      <c r="AB4152" s="7">
        <v>0</v>
      </c>
    </row>
    <row r="4153" spans="1:28" x14ac:dyDescent="0.25">
      <c r="A4153" s="7">
        <v>10.4</v>
      </c>
      <c r="B4153" s="7" t="s">
        <v>422</v>
      </c>
      <c r="C4153" s="7" t="s">
        <v>504</v>
      </c>
      <c r="D4153" s="7" t="s">
        <v>5</v>
      </c>
      <c r="E4153" s="7" t="s">
        <v>702</v>
      </c>
      <c r="F4153" s="7" t="s">
        <v>84</v>
      </c>
      <c r="G4153" s="7">
        <v>130000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 t="s">
        <v>224</v>
      </c>
      <c r="AA4153" s="7">
        <v>2020</v>
      </c>
      <c r="AB4153" s="7">
        <v>0</v>
      </c>
    </row>
    <row r="4154" spans="1:28" x14ac:dyDescent="0.25">
      <c r="A4154" s="7">
        <v>11</v>
      </c>
      <c r="B4154" s="7" t="s">
        <v>423</v>
      </c>
      <c r="C4154" s="7" t="s">
        <v>614</v>
      </c>
      <c r="D4154" s="7" t="s">
        <v>615</v>
      </c>
      <c r="E4154" s="7" t="s">
        <v>616</v>
      </c>
      <c r="F4154" s="7" t="s">
        <v>84</v>
      </c>
      <c r="G4154" s="7">
        <v>130000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 t="s">
        <v>224</v>
      </c>
      <c r="AA4154" s="7">
        <v>2020</v>
      </c>
      <c r="AB4154" s="7">
        <v>0</v>
      </c>
    </row>
    <row r="4155" spans="1:28" x14ac:dyDescent="0.25">
      <c r="A4155" s="7">
        <v>12</v>
      </c>
      <c r="B4155" s="7" t="s">
        <v>424</v>
      </c>
      <c r="C4155" s="7" t="s">
        <v>665</v>
      </c>
      <c r="D4155" s="7" t="s">
        <v>17</v>
      </c>
      <c r="E4155" s="7" t="s">
        <v>666</v>
      </c>
      <c r="F4155" s="7" t="s">
        <v>84</v>
      </c>
      <c r="G4155" s="7">
        <v>130000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 t="s">
        <v>224</v>
      </c>
      <c r="AA4155" s="7">
        <v>2020</v>
      </c>
      <c r="AB4155" s="7">
        <v>0</v>
      </c>
    </row>
    <row r="4156" spans="1:28" x14ac:dyDescent="0.25">
      <c r="A4156" s="7">
        <v>12.9</v>
      </c>
      <c r="B4156" s="7" t="s">
        <v>411</v>
      </c>
      <c r="C4156" s="7" t="s">
        <v>521</v>
      </c>
      <c r="D4156" s="7" t="s">
        <v>13</v>
      </c>
      <c r="E4156" s="7" t="s">
        <v>678</v>
      </c>
      <c r="F4156" s="7" t="s">
        <v>84</v>
      </c>
      <c r="G4156" s="7">
        <v>95000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 t="s">
        <v>224</v>
      </c>
      <c r="AA4156" s="7">
        <v>2020</v>
      </c>
      <c r="AB4156" s="7">
        <v>0</v>
      </c>
    </row>
    <row r="4157" spans="1:28" x14ac:dyDescent="0.25">
      <c r="A4157" s="7">
        <v>13.8</v>
      </c>
      <c r="B4157" s="7" t="s">
        <v>413</v>
      </c>
      <c r="C4157" s="7" t="s">
        <v>626</v>
      </c>
      <c r="D4157" s="7" t="s">
        <v>627</v>
      </c>
      <c r="E4157" s="7" t="s">
        <v>628</v>
      </c>
      <c r="F4157" s="7" t="s">
        <v>84</v>
      </c>
      <c r="G4157" s="7">
        <v>95000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 t="s">
        <v>224</v>
      </c>
      <c r="AA4157" s="7">
        <v>2020</v>
      </c>
      <c r="AB4157" s="7">
        <v>0</v>
      </c>
    </row>
    <row r="4158" spans="1:28" x14ac:dyDescent="0.25">
      <c r="A4158" s="7">
        <v>14.7</v>
      </c>
      <c r="B4158" s="7" t="s">
        <v>414</v>
      </c>
      <c r="C4158" s="7" t="s">
        <v>523</v>
      </c>
      <c r="D4158" s="7" t="s">
        <v>21</v>
      </c>
      <c r="E4158" s="7" t="s">
        <v>48</v>
      </c>
      <c r="F4158" s="7" t="s">
        <v>84</v>
      </c>
      <c r="G4158" s="7">
        <v>95000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 t="s">
        <v>224</v>
      </c>
      <c r="AA4158" s="7">
        <v>2020</v>
      </c>
      <c r="AB4158" s="7">
        <v>0</v>
      </c>
    </row>
    <row r="4159" spans="1:28" x14ac:dyDescent="0.25">
      <c r="A4159" s="7">
        <v>15.6</v>
      </c>
      <c r="B4159" s="7" t="s">
        <v>415</v>
      </c>
      <c r="C4159" s="7" t="s">
        <v>525</v>
      </c>
      <c r="D4159" s="7" t="s">
        <v>10</v>
      </c>
      <c r="E4159" s="7" t="s">
        <v>69</v>
      </c>
      <c r="F4159" s="7" t="s">
        <v>84</v>
      </c>
      <c r="G4159" s="7">
        <v>95000</v>
      </c>
      <c r="H4159" s="7">
        <v>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 t="s">
        <v>224</v>
      </c>
      <c r="AA4159" s="7">
        <v>2020</v>
      </c>
      <c r="AB4159" s="7">
        <v>0</v>
      </c>
    </row>
    <row r="4160" spans="1:28" x14ac:dyDescent="0.25">
      <c r="A4160" s="7">
        <v>16.5</v>
      </c>
      <c r="B4160" s="7" t="s">
        <v>416</v>
      </c>
      <c r="C4160" s="7" t="s">
        <v>679</v>
      </c>
      <c r="D4160" s="7" t="s">
        <v>6</v>
      </c>
      <c r="E4160" s="7" t="s">
        <v>680</v>
      </c>
      <c r="F4160" s="7" t="s">
        <v>84</v>
      </c>
      <c r="G4160" s="7">
        <v>95000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 t="s">
        <v>224</v>
      </c>
      <c r="AA4160" s="7">
        <v>2020</v>
      </c>
      <c r="AB4160" s="7">
        <v>0</v>
      </c>
    </row>
    <row r="4161" spans="1:28" x14ac:dyDescent="0.25">
      <c r="A4161" s="7">
        <v>17.399999999999999</v>
      </c>
      <c r="B4161" s="7" t="s">
        <v>412</v>
      </c>
      <c r="C4161" s="7" t="s">
        <v>527</v>
      </c>
      <c r="D4161" s="7" t="s">
        <v>17</v>
      </c>
      <c r="E4161" s="7" t="s">
        <v>613</v>
      </c>
      <c r="F4161" s="7" t="s">
        <v>84</v>
      </c>
      <c r="G4161" s="7">
        <v>85000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 t="s">
        <v>224</v>
      </c>
      <c r="AA4161" s="7">
        <v>2020</v>
      </c>
      <c r="AB4161" s="7">
        <v>0</v>
      </c>
    </row>
    <row r="4162" spans="1:28" x14ac:dyDescent="0.25">
      <c r="A4162" s="7">
        <v>18.3</v>
      </c>
      <c r="B4162" s="7" t="s">
        <v>410</v>
      </c>
      <c r="C4162" s="7" t="s">
        <v>685</v>
      </c>
      <c r="D4162" s="7" t="s">
        <v>21</v>
      </c>
      <c r="E4162" s="7" t="s">
        <v>686</v>
      </c>
      <c r="F4162" s="7" t="s">
        <v>84</v>
      </c>
      <c r="G4162" s="7">
        <v>85000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 t="s">
        <v>224</v>
      </c>
      <c r="AA4162" s="7">
        <v>2020</v>
      </c>
      <c r="AB4162" s="7">
        <v>0</v>
      </c>
    </row>
    <row r="4163" spans="1:28" x14ac:dyDescent="0.25">
      <c r="A4163" s="7">
        <v>19.2</v>
      </c>
      <c r="B4163" s="7" t="s">
        <v>438</v>
      </c>
      <c r="C4163" s="7" t="s">
        <v>517</v>
      </c>
      <c r="D4163" s="7" t="s">
        <v>94</v>
      </c>
      <c r="E4163" s="7" t="s">
        <v>645</v>
      </c>
      <c r="F4163" s="7" t="s">
        <v>85</v>
      </c>
      <c r="G4163" s="7">
        <v>85000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 t="s">
        <v>224</v>
      </c>
      <c r="AA4163" s="7">
        <v>2020</v>
      </c>
      <c r="AB4163" s="7">
        <v>0</v>
      </c>
    </row>
    <row r="4164" spans="1:28" x14ac:dyDescent="0.25">
      <c r="A4164" s="7">
        <v>20.100000000000001</v>
      </c>
      <c r="B4164" s="7" t="s">
        <v>373</v>
      </c>
      <c r="C4164" s="7" t="s">
        <v>688</v>
      </c>
      <c r="D4164" s="7" t="s">
        <v>94</v>
      </c>
      <c r="E4164" s="7" t="s">
        <v>689</v>
      </c>
      <c r="F4164" s="7" t="s">
        <v>84</v>
      </c>
      <c r="G4164" s="7">
        <v>80000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0</v>
      </c>
      <c r="Z4164" s="7" t="s">
        <v>224</v>
      </c>
      <c r="AA4164" s="7">
        <v>2020</v>
      </c>
      <c r="AB4164" s="7">
        <v>0</v>
      </c>
    </row>
    <row r="4165" spans="1:28" x14ac:dyDescent="0.25">
      <c r="A4165" s="7">
        <v>21</v>
      </c>
      <c r="B4165" s="7" t="s">
        <v>407</v>
      </c>
      <c r="C4165" s="7" t="s">
        <v>532</v>
      </c>
      <c r="D4165" s="7" t="s">
        <v>12</v>
      </c>
      <c r="E4165" s="7" t="s">
        <v>35</v>
      </c>
      <c r="F4165" s="7" t="s">
        <v>84</v>
      </c>
      <c r="G4165" s="7">
        <v>75000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 t="s">
        <v>224</v>
      </c>
      <c r="AA4165" s="7">
        <v>2020</v>
      </c>
      <c r="AB4165" s="7">
        <v>0</v>
      </c>
    </row>
    <row r="4166" spans="1:28" x14ac:dyDescent="0.25">
      <c r="A4166" s="7">
        <v>21.9</v>
      </c>
      <c r="B4166" s="7" t="s">
        <v>406</v>
      </c>
      <c r="C4166" s="7" t="s">
        <v>533</v>
      </c>
      <c r="D4166" s="7" t="s">
        <v>6</v>
      </c>
      <c r="E4166" s="7" t="s">
        <v>335</v>
      </c>
      <c r="F4166" s="7" t="s">
        <v>84</v>
      </c>
      <c r="G4166" s="7">
        <v>70000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Y4166" s="7">
        <v>0</v>
      </c>
      <c r="Z4166" s="7" t="s">
        <v>224</v>
      </c>
      <c r="AA4166" s="7">
        <v>2020</v>
      </c>
      <c r="AB4166" s="7">
        <v>0</v>
      </c>
    </row>
    <row r="4167" spans="1:28" x14ac:dyDescent="0.25">
      <c r="A4167" s="7">
        <v>22.8</v>
      </c>
      <c r="B4167" s="7" t="s">
        <v>389</v>
      </c>
      <c r="C4167" s="7" t="s">
        <v>529</v>
      </c>
      <c r="D4167" s="7" t="s">
        <v>18</v>
      </c>
      <c r="E4167" s="7" t="s">
        <v>55</v>
      </c>
      <c r="F4167" s="7" t="s">
        <v>84</v>
      </c>
      <c r="G4167" s="7">
        <v>65000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 t="s">
        <v>224</v>
      </c>
      <c r="AA4167" s="7">
        <v>2020</v>
      </c>
      <c r="AB4167" s="7">
        <v>0</v>
      </c>
    </row>
    <row r="4168" spans="1:28" x14ac:dyDescent="0.25">
      <c r="A4168" s="7">
        <v>23.7</v>
      </c>
      <c r="B4168" s="7" t="s">
        <v>402</v>
      </c>
      <c r="C4168" s="7" t="s">
        <v>526</v>
      </c>
      <c r="D4168" s="7" t="s">
        <v>4</v>
      </c>
      <c r="E4168" s="7" t="s">
        <v>618</v>
      </c>
      <c r="F4168" s="7" t="s">
        <v>84</v>
      </c>
      <c r="G4168" s="7">
        <v>65000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 t="s">
        <v>224</v>
      </c>
      <c r="AA4168" s="7">
        <v>2020</v>
      </c>
      <c r="AB4168" s="7">
        <v>0</v>
      </c>
    </row>
    <row r="4169" spans="1:28" x14ac:dyDescent="0.25">
      <c r="A4169" s="7">
        <v>24.6</v>
      </c>
      <c r="B4169" s="7" t="s">
        <v>403</v>
      </c>
      <c r="C4169" s="7" t="s">
        <v>703</v>
      </c>
      <c r="D4169" s="7" t="s">
        <v>13</v>
      </c>
      <c r="E4169" s="7" t="s">
        <v>704</v>
      </c>
      <c r="F4169" s="7" t="s">
        <v>84</v>
      </c>
      <c r="G4169" s="7">
        <v>65000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0</v>
      </c>
      <c r="Y4169" s="7">
        <v>0</v>
      </c>
      <c r="Z4169" s="7" t="s">
        <v>224</v>
      </c>
      <c r="AA4169" s="7">
        <v>2020</v>
      </c>
      <c r="AB4169" s="7">
        <v>0</v>
      </c>
    </row>
    <row r="4170" spans="1:28" x14ac:dyDescent="0.25">
      <c r="A4170" s="7">
        <v>25.5</v>
      </c>
      <c r="B4170" s="7" t="s">
        <v>404</v>
      </c>
      <c r="C4170" s="7" t="s">
        <v>534</v>
      </c>
      <c r="D4170" s="7" t="s">
        <v>10</v>
      </c>
      <c r="E4170" s="7" t="s">
        <v>39</v>
      </c>
      <c r="F4170" s="7" t="s">
        <v>84</v>
      </c>
      <c r="G4170" s="7">
        <v>65000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  <c r="X4170" s="7">
        <v>0</v>
      </c>
      <c r="Y4170" s="7">
        <v>0</v>
      </c>
      <c r="Z4170" s="7" t="s">
        <v>224</v>
      </c>
      <c r="AA4170" s="7">
        <v>2020</v>
      </c>
      <c r="AB4170" s="7">
        <v>0</v>
      </c>
    </row>
    <row r="4171" spans="1:28" x14ac:dyDescent="0.25">
      <c r="A4171" s="7">
        <v>26.4</v>
      </c>
      <c r="B4171" s="7" t="s">
        <v>405</v>
      </c>
      <c r="C4171" s="7" t="s">
        <v>535</v>
      </c>
      <c r="D4171" s="7" t="s">
        <v>16</v>
      </c>
      <c r="E4171" s="7" t="s">
        <v>61</v>
      </c>
      <c r="F4171" s="7" t="s">
        <v>84</v>
      </c>
      <c r="G4171" s="7">
        <v>65000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 t="s">
        <v>224</v>
      </c>
      <c r="AA4171" s="7">
        <v>2020</v>
      </c>
      <c r="AB4171" s="7">
        <v>0</v>
      </c>
    </row>
    <row r="4172" spans="1:28" x14ac:dyDescent="0.25">
      <c r="A4172" s="7">
        <v>27.3</v>
      </c>
      <c r="B4172" s="7" t="s">
        <v>400</v>
      </c>
      <c r="C4172" s="7" t="s">
        <v>536</v>
      </c>
      <c r="D4172" s="7" t="s">
        <v>4</v>
      </c>
      <c r="E4172" s="7" t="s">
        <v>64</v>
      </c>
      <c r="F4172" s="7" t="s">
        <v>84</v>
      </c>
      <c r="G4172" s="7">
        <v>60000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0</v>
      </c>
      <c r="Y4172" s="7">
        <v>0</v>
      </c>
      <c r="Z4172" s="7" t="s">
        <v>224</v>
      </c>
      <c r="AA4172" s="7">
        <v>2020</v>
      </c>
      <c r="AB4172" s="7">
        <v>0</v>
      </c>
    </row>
    <row r="4173" spans="1:28" x14ac:dyDescent="0.25">
      <c r="A4173" s="7">
        <v>28.2</v>
      </c>
      <c r="B4173" s="7" t="s">
        <v>401</v>
      </c>
      <c r="C4173" s="7" t="s">
        <v>537</v>
      </c>
      <c r="D4173" s="7" t="s">
        <v>7</v>
      </c>
      <c r="E4173" s="7" t="s">
        <v>75</v>
      </c>
      <c r="F4173" s="7" t="s">
        <v>84</v>
      </c>
      <c r="G4173" s="7">
        <v>60000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Y4173" s="7">
        <v>0</v>
      </c>
      <c r="Z4173" s="7" t="s">
        <v>224</v>
      </c>
      <c r="AA4173" s="7">
        <v>2020</v>
      </c>
      <c r="AB4173" s="7">
        <v>0</v>
      </c>
    </row>
    <row r="4174" spans="1:28" x14ac:dyDescent="0.25">
      <c r="A4174" s="7">
        <v>29.1</v>
      </c>
      <c r="B4174" s="7" t="s">
        <v>429</v>
      </c>
      <c r="C4174" s="7" t="s">
        <v>538</v>
      </c>
      <c r="D4174" s="7" t="s">
        <v>14</v>
      </c>
      <c r="E4174" s="7" t="s">
        <v>66</v>
      </c>
      <c r="F4174" s="7" t="s">
        <v>84</v>
      </c>
      <c r="G4174" s="7">
        <v>55000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7">
        <v>0</v>
      </c>
      <c r="Z4174" s="7" t="s">
        <v>224</v>
      </c>
      <c r="AA4174" s="7">
        <v>2020</v>
      </c>
      <c r="AB4174" s="7">
        <v>0</v>
      </c>
    </row>
    <row r="4175" spans="1:28" x14ac:dyDescent="0.25">
      <c r="A4175" s="7">
        <v>30</v>
      </c>
      <c r="B4175" s="7" t="s">
        <v>342</v>
      </c>
      <c r="C4175" s="7" t="s">
        <v>539</v>
      </c>
      <c r="D4175" s="7" t="s">
        <v>15</v>
      </c>
      <c r="E4175" s="7" t="s">
        <v>540</v>
      </c>
      <c r="F4175" s="7" t="s">
        <v>84</v>
      </c>
      <c r="G4175" s="7">
        <v>55000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Y4175" s="7">
        <v>0</v>
      </c>
      <c r="Z4175" s="7" t="s">
        <v>224</v>
      </c>
      <c r="AA4175" s="7">
        <v>2020</v>
      </c>
      <c r="AB4175" s="7">
        <v>0</v>
      </c>
    </row>
    <row r="4176" spans="1:28" x14ac:dyDescent="0.25">
      <c r="A4176" s="7">
        <v>30.9</v>
      </c>
      <c r="B4176" s="7" t="s">
        <v>399</v>
      </c>
      <c r="C4176" s="7" t="s">
        <v>514</v>
      </c>
      <c r="D4176" s="7" t="s">
        <v>16</v>
      </c>
      <c r="E4176" s="7" t="s">
        <v>79</v>
      </c>
      <c r="F4176" s="7" t="s">
        <v>84</v>
      </c>
      <c r="G4176" s="7">
        <v>54000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0</v>
      </c>
      <c r="Z4176" s="7" t="s">
        <v>224</v>
      </c>
      <c r="AA4176" s="7">
        <v>2020</v>
      </c>
      <c r="AB4176" s="7">
        <v>0</v>
      </c>
    </row>
    <row r="4177" spans="1:28" x14ac:dyDescent="0.25">
      <c r="A4177" s="7">
        <v>31.8</v>
      </c>
      <c r="B4177" s="7" t="s">
        <v>396</v>
      </c>
      <c r="C4177" s="7" t="s">
        <v>541</v>
      </c>
      <c r="D4177" s="7" t="s">
        <v>21</v>
      </c>
      <c r="E4177" s="7" t="s">
        <v>70</v>
      </c>
      <c r="F4177" s="7" t="s">
        <v>84</v>
      </c>
      <c r="G4177" s="7">
        <v>50000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0</v>
      </c>
      <c r="Z4177" s="7" t="s">
        <v>224</v>
      </c>
      <c r="AA4177" s="7">
        <v>2020</v>
      </c>
      <c r="AB4177" s="7">
        <v>0</v>
      </c>
    </row>
    <row r="4178" spans="1:28" x14ac:dyDescent="0.25">
      <c r="A4178" s="7">
        <v>32.700000000000003</v>
      </c>
      <c r="B4178" s="7" t="s">
        <v>397</v>
      </c>
      <c r="C4178" s="7" t="s">
        <v>542</v>
      </c>
      <c r="D4178" s="7" t="s">
        <v>17</v>
      </c>
      <c r="E4178" s="7" t="s">
        <v>76</v>
      </c>
      <c r="F4178" s="7" t="s">
        <v>84</v>
      </c>
      <c r="G4178" s="7">
        <v>50000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 t="s">
        <v>224</v>
      </c>
      <c r="AA4178" s="7">
        <v>2020</v>
      </c>
      <c r="AB4178" s="7">
        <v>0</v>
      </c>
    </row>
    <row r="4179" spans="1:28" x14ac:dyDescent="0.25">
      <c r="A4179" s="7">
        <v>33.6</v>
      </c>
      <c r="B4179" s="7" t="s">
        <v>379</v>
      </c>
      <c r="C4179" s="7" t="s">
        <v>544</v>
      </c>
      <c r="D4179" s="7" t="s">
        <v>10</v>
      </c>
      <c r="E4179" s="7" t="s">
        <v>43</v>
      </c>
      <c r="F4179" s="7" t="s">
        <v>84</v>
      </c>
      <c r="G4179" s="7">
        <v>45000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 t="s">
        <v>224</v>
      </c>
      <c r="AA4179" s="7">
        <v>2020</v>
      </c>
      <c r="AB4179" s="7">
        <v>0</v>
      </c>
    </row>
    <row r="4180" spans="1:28" x14ac:dyDescent="0.25">
      <c r="A4180" s="7">
        <v>34.5</v>
      </c>
      <c r="B4180" s="7" t="s">
        <v>388</v>
      </c>
      <c r="C4180" s="7" t="s">
        <v>646</v>
      </c>
      <c r="D4180" s="7" t="s">
        <v>647</v>
      </c>
      <c r="E4180" s="7" t="s">
        <v>24</v>
      </c>
      <c r="F4180" s="7" t="s">
        <v>84</v>
      </c>
      <c r="G4180" s="7">
        <v>45000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 t="s">
        <v>224</v>
      </c>
      <c r="AA4180" s="7">
        <v>2020</v>
      </c>
      <c r="AB4180" s="7">
        <v>0</v>
      </c>
    </row>
    <row r="4181" spans="1:28" x14ac:dyDescent="0.25">
      <c r="A4181" s="7">
        <v>35.4</v>
      </c>
      <c r="B4181" s="7" t="s">
        <v>436</v>
      </c>
      <c r="C4181" s="7" t="s">
        <v>546</v>
      </c>
      <c r="D4181" s="7" t="s">
        <v>10</v>
      </c>
      <c r="E4181" s="7" t="s">
        <v>40</v>
      </c>
      <c r="F4181" s="7" t="s">
        <v>664</v>
      </c>
      <c r="G4181" s="7">
        <v>45000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0</v>
      </c>
      <c r="Y4181" s="7">
        <v>0</v>
      </c>
      <c r="Z4181" s="7" t="s">
        <v>224</v>
      </c>
      <c r="AA4181" s="7">
        <v>2020</v>
      </c>
      <c r="AB4181" s="7">
        <v>0</v>
      </c>
    </row>
    <row r="4182" spans="1:28" x14ac:dyDescent="0.25">
      <c r="A4182" s="7">
        <v>36.299999999999997</v>
      </c>
      <c r="B4182" s="7" t="s">
        <v>390</v>
      </c>
      <c r="C4182" s="7" t="s">
        <v>531</v>
      </c>
      <c r="D4182" s="7" t="s">
        <v>5</v>
      </c>
      <c r="E4182" s="7" t="s">
        <v>25</v>
      </c>
      <c r="F4182" s="7" t="s">
        <v>84</v>
      </c>
      <c r="G4182" s="7">
        <v>45000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7">
        <v>0</v>
      </c>
      <c r="Z4182" s="7" t="s">
        <v>224</v>
      </c>
      <c r="AA4182" s="7">
        <v>2020</v>
      </c>
      <c r="AB4182" s="7">
        <v>0</v>
      </c>
    </row>
    <row r="4183" spans="1:28" x14ac:dyDescent="0.25">
      <c r="A4183" s="7">
        <v>37.200000000000003</v>
      </c>
      <c r="B4183" s="7" t="s">
        <v>391</v>
      </c>
      <c r="C4183" s="7" t="s">
        <v>545</v>
      </c>
      <c r="D4183" s="7" t="s">
        <v>4</v>
      </c>
      <c r="E4183" s="7" t="s">
        <v>24</v>
      </c>
      <c r="F4183" s="7" t="s">
        <v>84</v>
      </c>
      <c r="G4183" s="7">
        <v>45000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</v>
      </c>
      <c r="V4183" s="7">
        <v>0</v>
      </c>
      <c r="W4183" s="7">
        <v>0</v>
      </c>
      <c r="X4183" s="7">
        <v>0</v>
      </c>
      <c r="Y4183" s="7">
        <v>0</v>
      </c>
      <c r="Z4183" s="7" t="s">
        <v>224</v>
      </c>
      <c r="AA4183" s="7">
        <v>2020</v>
      </c>
      <c r="AB4183" s="7">
        <v>0</v>
      </c>
    </row>
    <row r="4184" spans="1:28" x14ac:dyDescent="0.25">
      <c r="A4184" s="7">
        <v>38.1</v>
      </c>
      <c r="B4184" s="7" t="s">
        <v>392</v>
      </c>
      <c r="C4184" s="7" t="s">
        <v>547</v>
      </c>
      <c r="D4184" s="7" t="s">
        <v>10</v>
      </c>
      <c r="E4184" s="7" t="s">
        <v>50</v>
      </c>
      <c r="F4184" s="7" t="s">
        <v>84</v>
      </c>
      <c r="G4184" s="7">
        <v>45000</v>
      </c>
      <c r="H4184" s="7">
        <v>0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 t="s">
        <v>224</v>
      </c>
      <c r="AA4184" s="7">
        <v>2020</v>
      </c>
      <c r="AB4184" s="7">
        <v>0</v>
      </c>
    </row>
    <row r="4185" spans="1:28" x14ac:dyDescent="0.25">
      <c r="A4185" s="7">
        <v>39</v>
      </c>
      <c r="B4185" s="7" t="s">
        <v>387</v>
      </c>
      <c r="C4185" s="7" t="s">
        <v>549</v>
      </c>
      <c r="D4185" s="7" t="s">
        <v>16</v>
      </c>
      <c r="E4185" s="7" t="s">
        <v>45</v>
      </c>
      <c r="F4185" s="7" t="s">
        <v>84</v>
      </c>
      <c r="G4185" s="7">
        <v>44000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0</v>
      </c>
      <c r="Z4185" s="7" t="s">
        <v>224</v>
      </c>
      <c r="AA4185" s="7">
        <v>2020</v>
      </c>
      <c r="AB4185" s="7">
        <v>0</v>
      </c>
    </row>
    <row r="4186" spans="1:28" x14ac:dyDescent="0.25">
      <c r="A4186" s="7">
        <v>39.9</v>
      </c>
      <c r="B4186" s="7" t="s">
        <v>375</v>
      </c>
      <c r="C4186" s="7" t="s">
        <v>705</v>
      </c>
      <c r="D4186" s="7" t="s">
        <v>10</v>
      </c>
      <c r="E4186" s="7" t="s">
        <v>706</v>
      </c>
      <c r="F4186" s="7" t="s">
        <v>84</v>
      </c>
      <c r="G4186" s="7">
        <v>40000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 t="s">
        <v>224</v>
      </c>
      <c r="AA4186" s="7">
        <v>2020</v>
      </c>
      <c r="AB4186" s="7">
        <v>0</v>
      </c>
    </row>
    <row r="4187" spans="1:28" x14ac:dyDescent="0.25">
      <c r="A4187" s="7">
        <v>40.799999999999997</v>
      </c>
      <c r="B4187" s="7" t="s">
        <v>370</v>
      </c>
      <c r="C4187" s="7" t="s">
        <v>648</v>
      </c>
      <c r="D4187" s="7" t="s">
        <v>94</v>
      </c>
      <c r="E4187" s="7" t="s">
        <v>46</v>
      </c>
      <c r="F4187" s="7" t="s">
        <v>84</v>
      </c>
      <c r="G4187" s="7">
        <v>40000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 t="s">
        <v>224</v>
      </c>
      <c r="AA4187" s="7">
        <v>2020</v>
      </c>
      <c r="AB4187" s="7">
        <v>0</v>
      </c>
    </row>
    <row r="4188" spans="1:28" x14ac:dyDescent="0.25">
      <c r="A4188" s="7">
        <v>41.7</v>
      </c>
      <c r="B4188" s="7" t="s">
        <v>376</v>
      </c>
      <c r="C4188" s="7" t="s">
        <v>551</v>
      </c>
      <c r="D4188" s="7" t="s">
        <v>10</v>
      </c>
      <c r="E4188" s="7" t="s">
        <v>44</v>
      </c>
      <c r="F4188" s="7" t="s">
        <v>84</v>
      </c>
      <c r="G4188" s="7">
        <v>40000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0</v>
      </c>
      <c r="Z4188" s="7" t="s">
        <v>224</v>
      </c>
      <c r="AA4188" s="7">
        <v>2020</v>
      </c>
      <c r="AB4188" s="7">
        <v>0</v>
      </c>
    </row>
    <row r="4189" spans="1:28" x14ac:dyDescent="0.25">
      <c r="A4189" s="7">
        <v>42.6</v>
      </c>
      <c r="B4189" s="7" t="s">
        <v>382</v>
      </c>
      <c r="C4189" s="7" t="s">
        <v>552</v>
      </c>
      <c r="D4189" s="7" t="s">
        <v>94</v>
      </c>
      <c r="E4189" s="7" t="s">
        <v>65</v>
      </c>
      <c r="F4189" s="7" t="s">
        <v>85</v>
      </c>
      <c r="G4189" s="7">
        <v>40000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 t="s">
        <v>224</v>
      </c>
      <c r="AA4189" s="7">
        <v>2020</v>
      </c>
      <c r="AB4189" s="7">
        <v>0</v>
      </c>
    </row>
    <row r="4190" spans="1:28" x14ac:dyDescent="0.25">
      <c r="A4190" s="7">
        <v>43.5</v>
      </c>
      <c r="B4190" s="7" t="s">
        <v>385</v>
      </c>
      <c r="C4190" s="7" t="s">
        <v>629</v>
      </c>
      <c r="D4190" s="7" t="s">
        <v>94</v>
      </c>
      <c r="E4190" s="7" t="s">
        <v>698</v>
      </c>
      <c r="F4190" s="7" t="s">
        <v>84</v>
      </c>
      <c r="G4190" s="7">
        <v>40000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 t="s">
        <v>224</v>
      </c>
      <c r="AA4190" s="7">
        <v>2020</v>
      </c>
      <c r="AB4190" s="7">
        <v>0</v>
      </c>
    </row>
    <row r="4191" spans="1:28" x14ac:dyDescent="0.25">
      <c r="A4191" s="7">
        <v>44.4</v>
      </c>
      <c r="B4191" s="7" t="s">
        <v>386</v>
      </c>
      <c r="C4191" s="7" t="s">
        <v>631</v>
      </c>
      <c r="D4191" s="7" t="s">
        <v>6</v>
      </c>
      <c r="E4191" s="7" t="s">
        <v>46</v>
      </c>
      <c r="F4191" s="7" t="s">
        <v>84</v>
      </c>
      <c r="G4191" s="7">
        <v>40000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7">
        <v>0</v>
      </c>
      <c r="Z4191" s="7" t="s">
        <v>224</v>
      </c>
      <c r="AA4191" s="7">
        <v>2020</v>
      </c>
      <c r="AB4191" s="7">
        <v>0</v>
      </c>
    </row>
    <row r="4192" spans="1:28" x14ac:dyDescent="0.25">
      <c r="A4192" s="7">
        <v>45.3</v>
      </c>
      <c r="B4192" s="7" t="s">
        <v>381</v>
      </c>
      <c r="C4192" s="7" t="s">
        <v>553</v>
      </c>
      <c r="D4192" s="7" t="s">
        <v>10</v>
      </c>
      <c r="E4192" s="7" t="s">
        <v>46</v>
      </c>
      <c r="F4192" s="7" t="s">
        <v>84</v>
      </c>
      <c r="G4192" s="7">
        <v>38000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0</v>
      </c>
      <c r="Z4192" s="7" t="s">
        <v>224</v>
      </c>
      <c r="AA4192" s="7">
        <v>2020</v>
      </c>
      <c r="AB4192" s="7">
        <v>0</v>
      </c>
    </row>
    <row r="4193" spans="1:28" x14ac:dyDescent="0.25">
      <c r="A4193" s="7">
        <v>46.2</v>
      </c>
      <c r="B4193" s="7" t="s">
        <v>377</v>
      </c>
      <c r="C4193" s="7" t="s">
        <v>554</v>
      </c>
      <c r="D4193" s="7" t="s">
        <v>10</v>
      </c>
      <c r="E4193" s="7" t="s">
        <v>44</v>
      </c>
      <c r="F4193" s="7" t="s">
        <v>84</v>
      </c>
      <c r="G4193" s="7">
        <v>36000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 s="7" t="s">
        <v>224</v>
      </c>
      <c r="AA4193" s="7">
        <v>2020</v>
      </c>
      <c r="AB4193" s="7">
        <v>0</v>
      </c>
    </row>
    <row r="4194" spans="1:28" x14ac:dyDescent="0.25">
      <c r="A4194" s="7">
        <v>47.1</v>
      </c>
      <c r="B4194" s="7" t="s">
        <v>378</v>
      </c>
      <c r="C4194" s="7" t="s">
        <v>556</v>
      </c>
      <c r="D4194" s="7" t="s">
        <v>10</v>
      </c>
      <c r="E4194" s="7" t="s">
        <v>44</v>
      </c>
      <c r="F4194" s="7" t="s">
        <v>84</v>
      </c>
      <c r="G4194" s="7">
        <v>36000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0</v>
      </c>
      <c r="Z4194" s="7" t="s">
        <v>224</v>
      </c>
      <c r="AA4194" s="7">
        <v>2020</v>
      </c>
      <c r="AB4194" s="7">
        <v>0</v>
      </c>
    </row>
    <row r="4195" spans="1:28" x14ac:dyDescent="0.25">
      <c r="A4195" s="7">
        <v>48</v>
      </c>
      <c r="B4195" s="7" t="s">
        <v>380</v>
      </c>
      <c r="C4195" s="7" t="s">
        <v>543</v>
      </c>
      <c r="D4195" s="7" t="s">
        <v>21</v>
      </c>
      <c r="E4195" s="7" t="s">
        <v>68</v>
      </c>
      <c r="F4195" s="7" t="s">
        <v>84</v>
      </c>
      <c r="G4195" s="7">
        <v>36000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 t="s">
        <v>224</v>
      </c>
      <c r="AA4195" s="7">
        <v>2020</v>
      </c>
      <c r="AB4195" s="7">
        <v>0</v>
      </c>
    </row>
    <row r="4196" spans="1:28" x14ac:dyDescent="0.25">
      <c r="A4196" s="7">
        <v>48.9</v>
      </c>
      <c r="B4196" s="7" t="s">
        <v>360</v>
      </c>
      <c r="C4196" s="7" t="s">
        <v>560</v>
      </c>
      <c r="D4196" s="7" t="s">
        <v>12</v>
      </c>
      <c r="E4196" s="7" t="s">
        <v>46</v>
      </c>
      <c r="F4196" s="7" t="s">
        <v>84</v>
      </c>
      <c r="G4196" s="7">
        <v>32000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 t="s">
        <v>224</v>
      </c>
      <c r="AA4196" s="7">
        <v>2020</v>
      </c>
      <c r="AB4196" s="7">
        <v>0</v>
      </c>
    </row>
    <row r="4197" spans="1:28" x14ac:dyDescent="0.25">
      <c r="A4197" s="7">
        <v>49.8</v>
      </c>
      <c r="B4197" s="7" t="s">
        <v>369</v>
      </c>
      <c r="C4197" s="7" t="s">
        <v>562</v>
      </c>
      <c r="D4197" s="7" t="s">
        <v>94</v>
      </c>
      <c r="E4197" s="7" t="s">
        <v>563</v>
      </c>
      <c r="F4197" s="7" t="s">
        <v>84</v>
      </c>
      <c r="G4197" s="7">
        <v>32000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0</v>
      </c>
      <c r="Y4197" s="7">
        <v>0</v>
      </c>
      <c r="Z4197" s="7" t="s">
        <v>224</v>
      </c>
      <c r="AA4197" s="7">
        <v>2020</v>
      </c>
      <c r="AB4197" s="7">
        <v>0</v>
      </c>
    </row>
    <row r="4198" spans="1:28" x14ac:dyDescent="0.25">
      <c r="A4198" s="7">
        <v>50.7</v>
      </c>
      <c r="B4198" s="7" t="s">
        <v>371</v>
      </c>
      <c r="C4198" s="7" t="s">
        <v>550</v>
      </c>
      <c r="D4198" s="7" t="s">
        <v>94</v>
      </c>
      <c r="E4198" s="7" t="s">
        <v>58</v>
      </c>
      <c r="F4198" s="7" t="s">
        <v>84</v>
      </c>
      <c r="G4198" s="7">
        <v>32000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 t="s">
        <v>224</v>
      </c>
      <c r="AA4198" s="7">
        <v>2020</v>
      </c>
      <c r="AB4198" s="7">
        <v>0</v>
      </c>
    </row>
    <row r="4199" spans="1:28" x14ac:dyDescent="0.25">
      <c r="A4199" s="7">
        <v>51.6</v>
      </c>
      <c r="B4199" s="7" t="s">
        <v>372</v>
      </c>
      <c r="C4199" s="7" t="s">
        <v>707</v>
      </c>
      <c r="D4199" s="7" t="s">
        <v>94</v>
      </c>
      <c r="E4199" s="7" t="s">
        <v>630</v>
      </c>
      <c r="F4199" s="7" t="s">
        <v>84</v>
      </c>
      <c r="G4199" s="7">
        <v>32000</v>
      </c>
      <c r="H4199" s="7">
        <v>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 t="s">
        <v>224</v>
      </c>
      <c r="AA4199" s="7">
        <v>2020</v>
      </c>
      <c r="AB4199" s="7">
        <v>0</v>
      </c>
    </row>
    <row r="4200" spans="1:28" x14ac:dyDescent="0.25">
      <c r="A4200" s="7">
        <v>52.5</v>
      </c>
      <c r="B4200" s="7" t="s">
        <v>373</v>
      </c>
      <c r="C4200" s="7" t="s">
        <v>566</v>
      </c>
      <c r="D4200" s="7" t="s">
        <v>14</v>
      </c>
      <c r="E4200" s="7" t="s">
        <v>72</v>
      </c>
      <c r="F4200" s="7" t="s">
        <v>84</v>
      </c>
      <c r="G4200" s="7">
        <v>32000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 t="s">
        <v>224</v>
      </c>
      <c r="AA4200" s="7">
        <v>2020</v>
      </c>
      <c r="AB4200" s="7">
        <v>0</v>
      </c>
    </row>
    <row r="4201" spans="1:28" x14ac:dyDescent="0.25">
      <c r="A4201" s="7">
        <v>53.4</v>
      </c>
      <c r="B4201" s="7" t="s">
        <v>367</v>
      </c>
      <c r="C4201" s="7" t="s">
        <v>567</v>
      </c>
      <c r="D4201" s="7" t="s">
        <v>4</v>
      </c>
      <c r="E4201" s="7" t="s">
        <v>568</v>
      </c>
      <c r="F4201" s="7" t="s">
        <v>84</v>
      </c>
      <c r="G4201" s="7">
        <v>31500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 t="s">
        <v>224</v>
      </c>
      <c r="AA4201" s="7">
        <v>2020</v>
      </c>
      <c r="AB4201" s="7">
        <v>0</v>
      </c>
    </row>
    <row r="4202" spans="1:28" x14ac:dyDescent="0.25">
      <c r="A4202" s="7">
        <v>54.3</v>
      </c>
      <c r="B4202" s="7" t="s">
        <v>346</v>
      </c>
      <c r="C4202" s="7" t="s">
        <v>583</v>
      </c>
      <c r="D4202" s="7" t="s">
        <v>12</v>
      </c>
      <c r="E4202" s="7" t="s">
        <v>46</v>
      </c>
      <c r="F4202" s="7" t="s">
        <v>84</v>
      </c>
      <c r="G4202" s="7">
        <v>28875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 t="s">
        <v>224</v>
      </c>
      <c r="AA4202" s="7">
        <v>2020</v>
      </c>
      <c r="AB4202" s="7">
        <v>0</v>
      </c>
    </row>
    <row r="4203" spans="1:28" x14ac:dyDescent="0.25">
      <c r="A4203" s="7">
        <v>55.2</v>
      </c>
      <c r="B4203" s="7" t="s">
        <v>350</v>
      </c>
      <c r="C4203" s="7" t="s">
        <v>558</v>
      </c>
      <c r="D4203" s="7" t="s">
        <v>6</v>
      </c>
      <c r="E4203" s="7" t="s">
        <v>83</v>
      </c>
      <c r="F4203" s="7" t="s">
        <v>84</v>
      </c>
      <c r="G4203" s="7">
        <v>28875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 t="s">
        <v>224</v>
      </c>
      <c r="AA4203" s="7">
        <v>2020</v>
      </c>
      <c r="AB4203" s="7">
        <v>0</v>
      </c>
    </row>
    <row r="4204" spans="1:28" x14ac:dyDescent="0.25">
      <c r="A4204" s="7">
        <v>56.1</v>
      </c>
      <c r="B4204" s="7" t="s">
        <v>361</v>
      </c>
      <c r="C4204" s="7" t="s">
        <v>622</v>
      </c>
      <c r="D4204" s="7" t="s">
        <v>12</v>
      </c>
      <c r="E4204" s="7" t="s">
        <v>32</v>
      </c>
      <c r="F4204" s="7" t="s">
        <v>84</v>
      </c>
      <c r="G4204" s="7">
        <v>28875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 s="7" t="s">
        <v>224</v>
      </c>
      <c r="AA4204" s="7">
        <v>2020</v>
      </c>
      <c r="AB4204" s="7">
        <v>0</v>
      </c>
    </row>
    <row r="4205" spans="1:28" x14ac:dyDescent="0.25">
      <c r="A4205" s="7">
        <v>57</v>
      </c>
      <c r="B4205" s="7" t="s">
        <v>365</v>
      </c>
      <c r="C4205" s="7" t="s">
        <v>584</v>
      </c>
      <c r="D4205" s="7" t="s">
        <v>19</v>
      </c>
      <c r="E4205" s="7" t="s">
        <v>46</v>
      </c>
      <c r="F4205" s="7" t="s">
        <v>84</v>
      </c>
      <c r="G4205" s="7">
        <v>27300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 t="s">
        <v>224</v>
      </c>
      <c r="AA4205" s="7">
        <v>2020</v>
      </c>
      <c r="AB4205" s="7">
        <v>0</v>
      </c>
    </row>
    <row r="4206" spans="1:28" x14ac:dyDescent="0.25">
      <c r="A4206" s="7">
        <v>57.9</v>
      </c>
      <c r="B4206" s="7" t="s">
        <v>364</v>
      </c>
      <c r="C4206" s="7" t="s">
        <v>555</v>
      </c>
      <c r="D4206" s="7" t="s">
        <v>94</v>
      </c>
      <c r="E4206" s="7" t="s">
        <v>74</v>
      </c>
      <c r="F4206" s="7" t="s">
        <v>84</v>
      </c>
      <c r="G4206" s="7">
        <v>26250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 t="s">
        <v>224</v>
      </c>
      <c r="AA4206" s="7">
        <v>2020</v>
      </c>
      <c r="AB4206" s="7">
        <v>0</v>
      </c>
    </row>
    <row r="4207" spans="1:28" x14ac:dyDescent="0.25">
      <c r="A4207" s="7">
        <v>58.8</v>
      </c>
      <c r="B4207" s="7" t="s">
        <v>363</v>
      </c>
      <c r="C4207" s="7" t="s">
        <v>569</v>
      </c>
      <c r="D4207" s="7" t="s">
        <v>632</v>
      </c>
      <c r="E4207" s="7" t="s">
        <v>619</v>
      </c>
      <c r="F4207" s="7" t="s">
        <v>84</v>
      </c>
      <c r="G4207" s="7">
        <v>24255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 t="s">
        <v>224</v>
      </c>
      <c r="AA4207" s="7">
        <v>2020</v>
      </c>
      <c r="AB4207" s="7">
        <v>0</v>
      </c>
    </row>
    <row r="4208" spans="1:28" x14ac:dyDescent="0.25">
      <c r="A4208" s="7">
        <v>59.699999999999903</v>
      </c>
      <c r="B4208" s="7" t="s">
        <v>362</v>
      </c>
      <c r="C4208" s="7" t="s">
        <v>570</v>
      </c>
      <c r="D4208" s="7" t="s">
        <v>94</v>
      </c>
      <c r="E4208" s="7" t="s">
        <v>620</v>
      </c>
      <c r="F4208" s="7" t="s">
        <v>84</v>
      </c>
      <c r="G4208" s="7">
        <v>24150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 t="s">
        <v>224</v>
      </c>
      <c r="AA4208" s="7">
        <v>2020</v>
      </c>
      <c r="AB4208" s="7">
        <v>0</v>
      </c>
    </row>
    <row r="4209" spans="1:28" x14ac:dyDescent="0.25">
      <c r="A4209" s="7">
        <v>60.599999999999902</v>
      </c>
      <c r="B4209" s="7" t="s">
        <v>432</v>
      </c>
      <c r="C4209" s="7" t="s">
        <v>590</v>
      </c>
      <c r="D4209" s="7" t="s">
        <v>10</v>
      </c>
      <c r="E4209" s="7" t="s">
        <v>33</v>
      </c>
      <c r="F4209" s="7" t="s">
        <v>84</v>
      </c>
      <c r="G4209" s="7">
        <v>23100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 t="s">
        <v>224</v>
      </c>
      <c r="AA4209" s="7">
        <v>2020</v>
      </c>
      <c r="AB4209" s="7">
        <v>0</v>
      </c>
    </row>
    <row r="4210" spans="1:28" x14ac:dyDescent="0.25">
      <c r="A4210" s="7">
        <v>61.499999999999901</v>
      </c>
      <c r="B4210" s="7" t="s">
        <v>435</v>
      </c>
      <c r="C4210" s="7" t="s">
        <v>649</v>
      </c>
      <c r="D4210" s="7" t="s">
        <v>650</v>
      </c>
      <c r="E4210" s="7" t="s">
        <v>33</v>
      </c>
      <c r="F4210" s="7" t="s">
        <v>84</v>
      </c>
      <c r="G4210" s="7">
        <v>23100</v>
      </c>
      <c r="H4210" s="7">
        <v>0</v>
      </c>
      <c r="I4210" s="7">
        <v>0</v>
      </c>
      <c r="J4210" s="7">
        <v>0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 t="s">
        <v>224</v>
      </c>
      <c r="AA4210" s="7">
        <v>2020</v>
      </c>
      <c r="AB4210" s="7">
        <v>0</v>
      </c>
    </row>
    <row r="4211" spans="1:28" x14ac:dyDescent="0.25">
      <c r="A4211" s="7">
        <v>62.399999999999899</v>
      </c>
      <c r="B4211" s="7" t="s">
        <v>442</v>
      </c>
      <c r="C4211" s="7" t="s">
        <v>557</v>
      </c>
      <c r="D4211" s="7" t="s">
        <v>7</v>
      </c>
      <c r="E4211" s="7" t="s">
        <v>54</v>
      </c>
      <c r="F4211" s="7" t="s">
        <v>84</v>
      </c>
      <c r="G4211" s="7">
        <v>23100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 t="s">
        <v>224</v>
      </c>
      <c r="AA4211" s="7">
        <v>2020</v>
      </c>
      <c r="AB4211" s="7">
        <v>0</v>
      </c>
    </row>
    <row r="4212" spans="1:28" x14ac:dyDescent="0.25">
      <c r="A4212" s="7">
        <v>63.299999999999898</v>
      </c>
      <c r="B4212" s="7" t="s">
        <v>353</v>
      </c>
      <c r="C4212" s="7" t="s">
        <v>580</v>
      </c>
      <c r="D4212" s="7" t="s">
        <v>19</v>
      </c>
      <c r="E4212" s="7" t="s">
        <v>60</v>
      </c>
      <c r="F4212" s="7" t="s">
        <v>84</v>
      </c>
      <c r="G4212" s="7">
        <v>23100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 t="s">
        <v>224</v>
      </c>
      <c r="AA4212" s="7">
        <v>2020</v>
      </c>
      <c r="AB4212" s="7">
        <v>0</v>
      </c>
    </row>
    <row r="4213" spans="1:28" x14ac:dyDescent="0.25">
      <c r="A4213" s="7">
        <v>64.199999999999903</v>
      </c>
      <c r="B4213" s="7" t="s">
        <v>354</v>
      </c>
      <c r="C4213" s="7" t="s">
        <v>581</v>
      </c>
      <c r="D4213" s="7" t="s">
        <v>94</v>
      </c>
      <c r="E4213" s="7" t="s">
        <v>54</v>
      </c>
      <c r="F4213" s="7" t="s">
        <v>84</v>
      </c>
      <c r="G4213" s="7">
        <v>23100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 t="s">
        <v>224</v>
      </c>
      <c r="AA4213" s="7">
        <v>2020</v>
      </c>
      <c r="AB4213" s="7">
        <v>0</v>
      </c>
    </row>
    <row r="4214" spans="1:28" x14ac:dyDescent="0.25">
      <c r="A4214" s="7">
        <v>65.099999999999895</v>
      </c>
      <c r="B4214" s="7" t="s">
        <v>355</v>
      </c>
      <c r="C4214" s="7" t="s">
        <v>582</v>
      </c>
      <c r="D4214" s="7" t="s">
        <v>7</v>
      </c>
      <c r="E4214" s="7" t="s">
        <v>54</v>
      </c>
      <c r="F4214" s="7" t="s">
        <v>84</v>
      </c>
      <c r="G4214" s="7">
        <v>23100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 t="s">
        <v>224</v>
      </c>
      <c r="AA4214" s="7">
        <v>2020</v>
      </c>
      <c r="AB4214" s="7">
        <v>0</v>
      </c>
    </row>
    <row r="4215" spans="1:28" x14ac:dyDescent="0.25">
      <c r="A4215" s="7">
        <v>65.999999999999901</v>
      </c>
      <c r="B4215" s="7" t="s">
        <v>356</v>
      </c>
      <c r="C4215" s="7" t="s">
        <v>571</v>
      </c>
      <c r="D4215" s="7" t="s">
        <v>6</v>
      </c>
      <c r="E4215" s="7" t="s">
        <v>26</v>
      </c>
      <c r="F4215" s="7" t="s">
        <v>84</v>
      </c>
      <c r="G4215" s="7">
        <v>23100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 t="s">
        <v>224</v>
      </c>
      <c r="AA4215" s="7">
        <v>2020</v>
      </c>
      <c r="AB4215" s="7">
        <v>0</v>
      </c>
    </row>
    <row r="4216" spans="1:28" x14ac:dyDescent="0.25">
      <c r="A4216" s="7">
        <v>66.899999999999906</v>
      </c>
      <c r="B4216" s="7" t="s">
        <v>357</v>
      </c>
      <c r="C4216" s="7" t="s">
        <v>589</v>
      </c>
      <c r="D4216" s="7" t="s">
        <v>6</v>
      </c>
      <c r="E4216" s="7" t="s">
        <v>26</v>
      </c>
      <c r="F4216" s="7" t="s">
        <v>84</v>
      </c>
      <c r="G4216" s="7">
        <v>23100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 t="s">
        <v>224</v>
      </c>
      <c r="AA4216" s="7">
        <v>2020</v>
      </c>
      <c r="AB4216" s="7">
        <v>0</v>
      </c>
    </row>
    <row r="4217" spans="1:28" x14ac:dyDescent="0.25">
      <c r="A4217" s="7">
        <v>67.799999999999898</v>
      </c>
      <c r="B4217" s="7" t="s">
        <v>359</v>
      </c>
      <c r="C4217" s="7" t="s">
        <v>572</v>
      </c>
      <c r="D4217" s="7" t="s">
        <v>94</v>
      </c>
      <c r="E4217" s="7" t="s">
        <v>54</v>
      </c>
      <c r="F4217" s="7" t="s">
        <v>84</v>
      </c>
      <c r="G4217" s="7">
        <v>23100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 t="s">
        <v>224</v>
      </c>
      <c r="AA4217" s="7">
        <v>2020</v>
      </c>
      <c r="AB4217" s="7">
        <v>0</v>
      </c>
    </row>
    <row r="4218" spans="1:28" x14ac:dyDescent="0.25">
      <c r="A4218" s="7">
        <v>68.699999999999903</v>
      </c>
      <c r="B4218" s="7" t="s">
        <v>341</v>
      </c>
      <c r="C4218" s="7" t="s">
        <v>579</v>
      </c>
      <c r="D4218" s="7" t="s">
        <v>94</v>
      </c>
      <c r="E4218" s="7" t="s">
        <v>52</v>
      </c>
      <c r="F4218" s="7" t="s">
        <v>84</v>
      </c>
      <c r="G4218" s="7">
        <v>22000</v>
      </c>
      <c r="H4218" s="7">
        <v>0</v>
      </c>
      <c r="I4218" s="7">
        <v>0</v>
      </c>
      <c r="J4218" s="7">
        <v>0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 t="s">
        <v>224</v>
      </c>
      <c r="AA4218" s="7">
        <v>2020</v>
      </c>
      <c r="AB4218" s="7">
        <v>0</v>
      </c>
    </row>
    <row r="4219" spans="1:28" x14ac:dyDescent="0.25">
      <c r="A4219" s="7">
        <v>69.599999999999895</v>
      </c>
      <c r="B4219" s="7" t="s">
        <v>347</v>
      </c>
      <c r="C4219" s="7" t="s">
        <v>651</v>
      </c>
      <c r="D4219" s="7" t="s">
        <v>6</v>
      </c>
      <c r="E4219" s="7" t="s">
        <v>26</v>
      </c>
      <c r="F4219" s="7" t="s">
        <v>84</v>
      </c>
      <c r="G4219" s="7">
        <v>22000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 t="s">
        <v>224</v>
      </c>
      <c r="AA4219" s="7">
        <v>2020</v>
      </c>
      <c r="AB4219" s="7">
        <v>0</v>
      </c>
    </row>
    <row r="4220" spans="1:28" x14ac:dyDescent="0.25">
      <c r="A4220" s="7">
        <v>70.499999999999901</v>
      </c>
      <c r="B4220" s="7" t="s">
        <v>348</v>
      </c>
      <c r="C4220" s="7" t="s">
        <v>652</v>
      </c>
      <c r="D4220" s="7" t="s">
        <v>6</v>
      </c>
      <c r="E4220" s="7" t="s">
        <v>26</v>
      </c>
      <c r="F4220" s="7" t="s">
        <v>84</v>
      </c>
      <c r="G4220" s="7">
        <v>22000</v>
      </c>
      <c r="H4220" s="7">
        <v>0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 t="s">
        <v>224</v>
      </c>
      <c r="AA4220" s="7">
        <v>2020</v>
      </c>
      <c r="AB4220" s="7">
        <v>0</v>
      </c>
    </row>
    <row r="4221" spans="1:28" x14ac:dyDescent="0.25">
      <c r="A4221" s="7">
        <v>71.399999999999906</v>
      </c>
      <c r="B4221" s="7" t="s">
        <v>349</v>
      </c>
      <c r="C4221" s="7" t="s">
        <v>591</v>
      </c>
      <c r="D4221" s="7" t="s">
        <v>6</v>
      </c>
      <c r="E4221" s="7" t="s">
        <v>52</v>
      </c>
      <c r="F4221" s="7" t="s">
        <v>84</v>
      </c>
      <c r="G4221" s="7">
        <v>22000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 t="s">
        <v>224</v>
      </c>
      <c r="AA4221" s="7">
        <v>2020</v>
      </c>
      <c r="AB4221" s="7">
        <v>0</v>
      </c>
    </row>
    <row r="4222" spans="1:28" x14ac:dyDescent="0.25">
      <c r="A4222" s="7">
        <v>72.299999999999898</v>
      </c>
      <c r="B4222" s="7" t="s">
        <v>351</v>
      </c>
      <c r="C4222" s="7" t="s">
        <v>592</v>
      </c>
      <c r="D4222" s="7" t="s">
        <v>6</v>
      </c>
      <c r="E4222" s="7" t="s">
        <v>52</v>
      </c>
      <c r="F4222" s="7" t="s">
        <v>84</v>
      </c>
      <c r="G4222" s="7">
        <v>22000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 t="s">
        <v>224</v>
      </c>
      <c r="AA4222" s="7">
        <v>2020</v>
      </c>
      <c r="AB4222" s="7">
        <v>0</v>
      </c>
    </row>
    <row r="4223" spans="1:28" x14ac:dyDescent="0.25">
      <c r="A4223" s="7">
        <v>73.199999999999903</v>
      </c>
      <c r="B4223" s="7" t="s">
        <v>352</v>
      </c>
      <c r="C4223" s="7" t="s">
        <v>593</v>
      </c>
      <c r="D4223" s="7" t="s">
        <v>6</v>
      </c>
      <c r="E4223" s="7" t="s">
        <v>26</v>
      </c>
      <c r="F4223" s="7" t="s">
        <v>84</v>
      </c>
      <c r="G4223" s="7">
        <v>22000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0</v>
      </c>
      <c r="Z4223" s="7" t="s">
        <v>224</v>
      </c>
      <c r="AA4223" s="7">
        <v>2020</v>
      </c>
      <c r="AB4223" s="7">
        <v>0</v>
      </c>
    </row>
    <row r="4224" spans="1:28" x14ac:dyDescent="0.25">
      <c r="A4224" s="7">
        <v>74.099999999999895</v>
      </c>
      <c r="B4224" s="7" t="s">
        <v>433</v>
      </c>
      <c r="C4224" s="7" t="s">
        <v>653</v>
      </c>
      <c r="D4224" s="7" t="s">
        <v>650</v>
      </c>
      <c r="E4224" s="7" t="s">
        <v>26</v>
      </c>
      <c r="F4224" s="7" t="s">
        <v>84</v>
      </c>
      <c r="G4224" s="7">
        <v>22000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 t="s">
        <v>224</v>
      </c>
      <c r="AA4224" s="7">
        <v>2020</v>
      </c>
      <c r="AB4224" s="7">
        <v>0</v>
      </c>
    </row>
    <row r="4225" spans="1:28" x14ac:dyDescent="0.25">
      <c r="A4225" s="7">
        <v>74.999999999999901</v>
      </c>
      <c r="B4225" s="7" t="s">
        <v>439</v>
      </c>
      <c r="C4225" s="7" t="s">
        <v>596</v>
      </c>
      <c r="D4225" s="7" t="s">
        <v>94</v>
      </c>
      <c r="E4225" s="7" t="s">
        <v>26</v>
      </c>
      <c r="F4225" s="7" t="s">
        <v>84</v>
      </c>
      <c r="G4225" s="7">
        <v>20000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 t="s">
        <v>224</v>
      </c>
      <c r="AA4225" s="7">
        <v>2020</v>
      </c>
      <c r="AB4225" s="7">
        <v>0</v>
      </c>
    </row>
    <row r="4226" spans="1:28" x14ac:dyDescent="0.25">
      <c r="A4226" s="7">
        <v>75.899999999999906</v>
      </c>
      <c r="B4226" s="7" t="s">
        <v>340</v>
      </c>
      <c r="C4226" s="7" t="s">
        <v>654</v>
      </c>
      <c r="D4226" s="7" t="s">
        <v>6</v>
      </c>
      <c r="E4226" s="7" t="s">
        <v>26</v>
      </c>
      <c r="F4226" s="7" t="s">
        <v>84</v>
      </c>
      <c r="G4226" s="7">
        <v>20000</v>
      </c>
      <c r="H4226" s="7">
        <v>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 t="s">
        <v>224</v>
      </c>
      <c r="AA4226" s="7">
        <v>2020</v>
      </c>
      <c r="AB4226" s="7">
        <v>0</v>
      </c>
    </row>
    <row r="4227" spans="1:28" x14ac:dyDescent="0.25">
      <c r="A4227" s="7">
        <v>76.799999999999898</v>
      </c>
      <c r="B4227" s="7" t="s">
        <v>440</v>
      </c>
      <c r="C4227" s="7" t="s">
        <v>587</v>
      </c>
      <c r="D4227" s="7" t="s">
        <v>10</v>
      </c>
      <c r="E4227" s="7" t="s">
        <v>54</v>
      </c>
      <c r="F4227" s="7" t="s">
        <v>84</v>
      </c>
      <c r="G4227" s="7">
        <v>20000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 t="s">
        <v>224</v>
      </c>
      <c r="AA4227" s="7">
        <v>2020</v>
      </c>
      <c r="AB4227" s="7">
        <v>0</v>
      </c>
    </row>
    <row r="4228" spans="1:28" x14ac:dyDescent="0.25">
      <c r="A4228" s="7">
        <v>77.699999999999903</v>
      </c>
      <c r="B4228" s="7" t="s">
        <v>344</v>
      </c>
      <c r="C4228" s="7" t="s">
        <v>588</v>
      </c>
      <c r="D4228" s="7" t="s">
        <v>94</v>
      </c>
      <c r="E4228" s="7" t="s">
        <v>41</v>
      </c>
      <c r="F4228" s="7" t="s">
        <v>84</v>
      </c>
      <c r="G4228" s="7">
        <v>19800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 t="s">
        <v>224</v>
      </c>
      <c r="AA4228" s="7">
        <v>2020</v>
      </c>
      <c r="AB4228" s="7">
        <v>0</v>
      </c>
    </row>
    <row r="4229" spans="1:28" x14ac:dyDescent="0.25">
      <c r="A4229" s="7">
        <v>78.599999999999895</v>
      </c>
      <c r="B4229" s="7" t="s">
        <v>342</v>
      </c>
      <c r="C4229" s="7" t="s">
        <v>559</v>
      </c>
      <c r="D4229" s="7" t="s">
        <v>94</v>
      </c>
      <c r="E4229" s="7" t="s">
        <v>37</v>
      </c>
      <c r="F4229" s="7" t="s">
        <v>84</v>
      </c>
      <c r="G4229" s="7">
        <v>16775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 t="s">
        <v>224</v>
      </c>
      <c r="AA4229" s="7">
        <v>2020</v>
      </c>
      <c r="AB4229" s="7">
        <v>0</v>
      </c>
    </row>
    <row r="4230" spans="1:28" x14ac:dyDescent="0.25">
      <c r="A4230" s="7">
        <v>79.499999999999901</v>
      </c>
      <c r="B4230" s="7" t="s">
        <v>343</v>
      </c>
      <c r="C4230" s="7" t="s">
        <v>633</v>
      </c>
      <c r="D4230" s="7" t="s">
        <v>6</v>
      </c>
      <c r="E4230" s="7" t="s">
        <v>37</v>
      </c>
      <c r="F4230" s="7" t="s">
        <v>84</v>
      </c>
      <c r="G4230" s="7">
        <v>16775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 t="s">
        <v>224</v>
      </c>
      <c r="AA4230" s="7">
        <v>2020</v>
      </c>
      <c r="AB4230" s="7">
        <v>0</v>
      </c>
    </row>
    <row r="4231" spans="1:28" x14ac:dyDescent="0.25">
      <c r="A4231" s="7">
        <v>80.399999999999906</v>
      </c>
      <c r="B4231" s="7" t="s">
        <v>338</v>
      </c>
      <c r="C4231" s="7" t="s">
        <v>594</v>
      </c>
      <c r="D4231" s="7" t="s">
        <v>6</v>
      </c>
      <c r="E4231" s="7" t="s">
        <v>28</v>
      </c>
      <c r="F4231" s="7" t="s">
        <v>84</v>
      </c>
      <c r="G4231" s="7">
        <v>16500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 t="s">
        <v>224</v>
      </c>
      <c r="AA4231" s="7">
        <v>2020</v>
      </c>
      <c r="AB4231" s="7">
        <v>0</v>
      </c>
    </row>
    <row r="4232" spans="1:28" x14ac:dyDescent="0.25">
      <c r="A4232" s="7">
        <v>81.299999999999898</v>
      </c>
      <c r="B4232" s="7" t="s">
        <v>339</v>
      </c>
      <c r="C4232" s="7" t="s">
        <v>595</v>
      </c>
      <c r="D4232" s="7" t="s">
        <v>94</v>
      </c>
      <c r="E4232" s="7" t="s">
        <v>57</v>
      </c>
      <c r="F4232" s="7" t="s">
        <v>84</v>
      </c>
      <c r="G4232" s="7">
        <v>16500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 t="s">
        <v>224</v>
      </c>
      <c r="AA4232" s="7">
        <v>2020</v>
      </c>
      <c r="AB4232" s="7">
        <v>0</v>
      </c>
    </row>
    <row r="4233" spans="1:28" x14ac:dyDescent="0.25">
      <c r="A4233" s="7">
        <v>82.199999999999903</v>
      </c>
      <c r="B4233" s="7" t="s">
        <v>431</v>
      </c>
      <c r="C4233" s="7" t="s">
        <v>600</v>
      </c>
      <c r="D4233" s="7" t="s">
        <v>632</v>
      </c>
      <c r="E4233" s="7" t="s">
        <v>37</v>
      </c>
      <c r="F4233" s="7" t="s">
        <v>84</v>
      </c>
      <c r="G4233" s="7">
        <v>13750</v>
      </c>
      <c r="H4233" s="7">
        <v>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0</v>
      </c>
      <c r="Z4233" s="7" t="s">
        <v>224</v>
      </c>
      <c r="AA4233" s="7">
        <v>2020</v>
      </c>
      <c r="AB4233" s="7">
        <v>0</v>
      </c>
    </row>
    <row r="4234" spans="1:28" x14ac:dyDescent="0.25">
      <c r="A4234" s="7">
        <v>83.099999999999895</v>
      </c>
      <c r="B4234" s="7" t="s">
        <v>336</v>
      </c>
      <c r="C4234" s="7" t="s">
        <v>603</v>
      </c>
      <c r="D4234" s="7" t="s">
        <v>6</v>
      </c>
      <c r="E4234" s="7" t="s">
        <v>37</v>
      </c>
      <c r="F4234" s="7" t="s">
        <v>84</v>
      </c>
      <c r="G4234" s="7">
        <v>10000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 t="s">
        <v>224</v>
      </c>
      <c r="AA4234" s="7">
        <v>2020</v>
      </c>
      <c r="AB4234" s="7">
        <v>0</v>
      </c>
    </row>
    <row r="4235" spans="1:28" x14ac:dyDescent="0.25">
      <c r="A4235" s="7">
        <v>83.999999999999901</v>
      </c>
      <c r="B4235" s="7" t="s">
        <v>441</v>
      </c>
      <c r="C4235" s="7" t="s">
        <v>604</v>
      </c>
      <c r="D4235" s="7" t="s">
        <v>6</v>
      </c>
      <c r="E4235" s="7" t="s">
        <v>37</v>
      </c>
      <c r="F4235" s="7" t="s">
        <v>84</v>
      </c>
      <c r="G4235" s="7">
        <v>10000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 t="s">
        <v>225</v>
      </c>
      <c r="AA4235" s="7">
        <v>2020</v>
      </c>
      <c r="AB4235" s="7">
        <v>0</v>
      </c>
    </row>
    <row r="4236" spans="1:28" x14ac:dyDescent="0.25">
      <c r="A4236" s="7">
        <v>1</v>
      </c>
      <c r="B4236" s="7" t="s">
        <v>373</v>
      </c>
      <c r="C4236" s="7" t="s">
        <v>708</v>
      </c>
      <c r="D4236" s="7" t="s">
        <v>7</v>
      </c>
      <c r="E4236" s="7" t="s">
        <v>27</v>
      </c>
      <c r="F4236" s="7" t="s">
        <v>84</v>
      </c>
      <c r="G4236" s="7">
        <v>360000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 t="s">
        <v>225</v>
      </c>
      <c r="AA4236" s="7">
        <v>2020</v>
      </c>
      <c r="AB4236" s="7">
        <v>0</v>
      </c>
    </row>
    <row r="4237" spans="1:28" x14ac:dyDescent="0.25">
      <c r="A4237" s="7">
        <v>2</v>
      </c>
      <c r="B4237" s="7" t="s">
        <v>426</v>
      </c>
      <c r="C4237" s="7" t="s">
        <v>502</v>
      </c>
      <c r="D4237" s="7" t="s">
        <v>10</v>
      </c>
      <c r="E4237" s="7" t="s">
        <v>53</v>
      </c>
      <c r="F4237" s="7" t="s">
        <v>84</v>
      </c>
      <c r="G4237" s="7">
        <v>280000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 t="s">
        <v>225</v>
      </c>
      <c r="AA4237" s="7">
        <v>2020</v>
      </c>
      <c r="AB4237" s="7">
        <v>0</v>
      </c>
    </row>
    <row r="4238" spans="1:28" x14ac:dyDescent="0.25">
      <c r="A4238" s="7">
        <v>3</v>
      </c>
      <c r="B4238" s="7" t="s">
        <v>427</v>
      </c>
      <c r="C4238" s="7" t="s">
        <v>709</v>
      </c>
      <c r="D4238" s="7" t="s">
        <v>19</v>
      </c>
      <c r="E4238" s="7" t="s">
        <v>71</v>
      </c>
      <c r="F4238" s="7" t="s">
        <v>84</v>
      </c>
      <c r="G4238" s="7">
        <v>280000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 t="s">
        <v>225</v>
      </c>
      <c r="AA4238" s="7">
        <v>2020</v>
      </c>
      <c r="AB4238" s="7">
        <v>0</v>
      </c>
    </row>
    <row r="4239" spans="1:28" x14ac:dyDescent="0.25">
      <c r="A4239" s="7">
        <v>4</v>
      </c>
      <c r="B4239" s="7" t="s">
        <v>417</v>
      </c>
      <c r="C4239" s="7" t="s">
        <v>512</v>
      </c>
      <c r="D4239" s="7" t="s">
        <v>21</v>
      </c>
      <c r="E4239" s="7" t="s">
        <v>81</v>
      </c>
      <c r="F4239" s="7" t="s">
        <v>84</v>
      </c>
      <c r="G4239" s="7">
        <v>130000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 t="s">
        <v>225</v>
      </c>
      <c r="AA4239" s="7">
        <v>2020</v>
      </c>
      <c r="AB4239" s="7">
        <v>0</v>
      </c>
    </row>
    <row r="4240" spans="1:28" x14ac:dyDescent="0.25">
      <c r="A4240" s="7">
        <v>5</v>
      </c>
      <c r="B4240" s="7" t="s">
        <v>418</v>
      </c>
      <c r="C4240" s="7" t="s">
        <v>710</v>
      </c>
      <c r="D4240" s="7" t="s">
        <v>94</v>
      </c>
      <c r="E4240" s="7" t="s">
        <v>711</v>
      </c>
      <c r="F4240" s="7" t="s">
        <v>85</v>
      </c>
      <c r="G4240" s="7">
        <v>130000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 t="s">
        <v>225</v>
      </c>
      <c r="AA4240" s="7">
        <v>2020</v>
      </c>
      <c r="AB4240" s="7">
        <v>0</v>
      </c>
    </row>
    <row r="4241" spans="1:28" x14ac:dyDescent="0.25">
      <c r="A4241" s="7">
        <v>6</v>
      </c>
      <c r="B4241" s="7" t="s">
        <v>419</v>
      </c>
      <c r="C4241" s="7" t="s">
        <v>518</v>
      </c>
      <c r="D4241" s="7" t="s">
        <v>16</v>
      </c>
      <c r="E4241" s="7" t="s">
        <v>701</v>
      </c>
      <c r="F4241" s="7" t="s">
        <v>84</v>
      </c>
      <c r="G4241" s="7">
        <v>130000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 t="s">
        <v>225</v>
      </c>
      <c r="AA4241" s="7">
        <v>2020</v>
      </c>
      <c r="AB4241" s="7">
        <v>0</v>
      </c>
    </row>
    <row r="4242" spans="1:28" x14ac:dyDescent="0.25">
      <c r="A4242" s="7">
        <v>7</v>
      </c>
      <c r="B4242" s="7" t="s">
        <v>425</v>
      </c>
      <c r="C4242" s="7" t="s">
        <v>659</v>
      </c>
      <c r="D4242" s="7" t="s">
        <v>6</v>
      </c>
      <c r="E4242" s="7" t="s">
        <v>660</v>
      </c>
      <c r="F4242" s="7" t="s">
        <v>661</v>
      </c>
      <c r="G4242" s="7">
        <v>130000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 t="s">
        <v>225</v>
      </c>
      <c r="AA4242" s="7">
        <v>2020</v>
      </c>
      <c r="AB4242" s="7">
        <v>0</v>
      </c>
    </row>
    <row r="4243" spans="1:28" x14ac:dyDescent="0.25">
      <c r="A4243" s="7">
        <v>8</v>
      </c>
      <c r="B4243" s="7" t="s">
        <v>420</v>
      </c>
      <c r="C4243" s="7" t="s">
        <v>513</v>
      </c>
      <c r="D4243" s="7" t="s">
        <v>14</v>
      </c>
      <c r="E4243" s="7" t="s">
        <v>333</v>
      </c>
      <c r="F4243" s="7" t="s">
        <v>84</v>
      </c>
      <c r="G4243" s="7">
        <v>130000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 t="s">
        <v>225</v>
      </c>
      <c r="AA4243" s="7">
        <v>2020</v>
      </c>
      <c r="AB4243" s="7">
        <v>0</v>
      </c>
    </row>
    <row r="4244" spans="1:28" x14ac:dyDescent="0.25">
      <c r="A4244" s="7">
        <v>9</v>
      </c>
      <c r="B4244" s="7" t="s">
        <v>421</v>
      </c>
      <c r="C4244" s="7" t="s">
        <v>515</v>
      </c>
      <c r="D4244" s="7" t="s">
        <v>4</v>
      </c>
      <c r="E4244" s="7" t="s">
        <v>516</v>
      </c>
      <c r="F4244" s="7" t="s">
        <v>84</v>
      </c>
      <c r="G4244" s="7">
        <v>130000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 t="s">
        <v>225</v>
      </c>
      <c r="AA4244" s="7">
        <v>2020</v>
      </c>
      <c r="AB4244" s="7">
        <v>0</v>
      </c>
    </row>
    <row r="4245" spans="1:28" x14ac:dyDescent="0.25">
      <c r="A4245" s="7">
        <v>10</v>
      </c>
      <c r="B4245" s="7" t="s">
        <v>422</v>
      </c>
      <c r="C4245" s="7" t="s">
        <v>504</v>
      </c>
      <c r="D4245" s="7" t="s">
        <v>5</v>
      </c>
      <c r="E4245" s="7" t="s">
        <v>702</v>
      </c>
      <c r="F4245" s="7" t="s">
        <v>84</v>
      </c>
      <c r="G4245" s="7">
        <v>130000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0</v>
      </c>
      <c r="Z4245" s="7" t="s">
        <v>225</v>
      </c>
      <c r="AA4245" s="7">
        <v>2020</v>
      </c>
      <c r="AB4245" s="7">
        <v>0</v>
      </c>
    </row>
    <row r="4246" spans="1:28" x14ac:dyDescent="0.25">
      <c r="A4246" s="7">
        <v>11</v>
      </c>
      <c r="B4246" s="7" t="s">
        <v>423</v>
      </c>
      <c r="C4246" s="7" t="s">
        <v>614</v>
      </c>
      <c r="D4246" s="7" t="s">
        <v>615</v>
      </c>
      <c r="E4246" s="7" t="s">
        <v>616</v>
      </c>
      <c r="F4246" s="7" t="s">
        <v>84</v>
      </c>
      <c r="G4246" s="7">
        <v>130000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 t="s">
        <v>225</v>
      </c>
      <c r="AA4246" s="7">
        <v>2020</v>
      </c>
      <c r="AB4246" s="7">
        <v>0</v>
      </c>
    </row>
    <row r="4247" spans="1:28" x14ac:dyDescent="0.25">
      <c r="A4247" s="7">
        <v>12</v>
      </c>
      <c r="B4247" s="7" t="s">
        <v>424</v>
      </c>
      <c r="C4247" s="7" t="s">
        <v>665</v>
      </c>
      <c r="D4247" s="7" t="s">
        <v>17</v>
      </c>
      <c r="E4247" s="7" t="s">
        <v>666</v>
      </c>
      <c r="F4247" s="7" t="s">
        <v>84</v>
      </c>
      <c r="G4247" s="7">
        <v>130000</v>
      </c>
      <c r="H4247" s="7">
        <v>0</v>
      </c>
      <c r="I4247" s="7">
        <v>0</v>
      </c>
      <c r="J4247" s="7">
        <v>0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 t="s">
        <v>225</v>
      </c>
      <c r="AA4247" s="7">
        <v>2020</v>
      </c>
      <c r="AB4247" s="7">
        <v>0</v>
      </c>
    </row>
    <row r="4248" spans="1:28" x14ac:dyDescent="0.25">
      <c r="A4248" s="7">
        <v>13</v>
      </c>
      <c r="B4248" s="7" t="s">
        <v>411</v>
      </c>
      <c r="C4248" s="7" t="s">
        <v>521</v>
      </c>
      <c r="D4248" s="7" t="s">
        <v>13</v>
      </c>
      <c r="E4248" s="7" t="s">
        <v>678</v>
      </c>
      <c r="F4248" s="7" t="s">
        <v>84</v>
      </c>
      <c r="G4248" s="7">
        <v>95000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 t="s">
        <v>225</v>
      </c>
      <c r="AA4248" s="7">
        <v>2020</v>
      </c>
      <c r="AB4248" s="7">
        <v>0</v>
      </c>
    </row>
    <row r="4249" spans="1:28" x14ac:dyDescent="0.25">
      <c r="A4249" s="7">
        <v>14</v>
      </c>
      <c r="B4249" s="7" t="s">
        <v>413</v>
      </c>
      <c r="C4249" s="7" t="s">
        <v>626</v>
      </c>
      <c r="D4249" s="7" t="s">
        <v>627</v>
      </c>
      <c r="E4249" s="7" t="s">
        <v>628</v>
      </c>
      <c r="F4249" s="7" t="s">
        <v>84</v>
      </c>
      <c r="G4249" s="7">
        <v>95000</v>
      </c>
      <c r="H4249" s="7">
        <v>0</v>
      </c>
      <c r="I4249" s="7">
        <v>0</v>
      </c>
      <c r="J4249" s="7">
        <v>0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 t="s">
        <v>225</v>
      </c>
      <c r="AA4249" s="7">
        <v>2020</v>
      </c>
      <c r="AB4249" s="7">
        <v>0</v>
      </c>
    </row>
    <row r="4250" spans="1:28" x14ac:dyDescent="0.25">
      <c r="A4250" s="7">
        <v>15</v>
      </c>
      <c r="B4250" s="7" t="s">
        <v>414</v>
      </c>
      <c r="C4250" s="7" t="s">
        <v>523</v>
      </c>
      <c r="D4250" s="7" t="s">
        <v>21</v>
      </c>
      <c r="E4250" s="7" t="s">
        <v>48</v>
      </c>
      <c r="F4250" s="7" t="s">
        <v>84</v>
      </c>
      <c r="G4250" s="7">
        <v>95000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 t="s">
        <v>225</v>
      </c>
      <c r="AA4250" s="7">
        <v>2020</v>
      </c>
      <c r="AB4250" s="7">
        <v>0</v>
      </c>
    </row>
    <row r="4251" spans="1:28" x14ac:dyDescent="0.25">
      <c r="A4251" s="7">
        <v>16</v>
      </c>
      <c r="B4251" s="7" t="s">
        <v>415</v>
      </c>
      <c r="C4251" s="7" t="s">
        <v>525</v>
      </c>
      <c r="D4251" s="7" t="s">
        <v>10</v>
      </c>
      <c r="E4251" s="7" t="s">
        <v>69</v>
      </c>
      <c r="F4251" s="7" t="s">
        <v>84</v>
      </c>
      <c r="G4251" s="7">
        <v>95000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 t="s">
        <v>225</v>
      </c>
      <c r="AA4251" s="7">
        <v>2020</v>
      </c>
      <c r="AB4251" s="7">
        <v>0</v>
      </c>
    </row>
    <row r="4252" spans="1:28" x14ac:dyDescent="0.25">
      <c r="A4252" s="7">
        <v>17</v>
      </c>
      <c r="B4252" s="7" t="s">
        <v>416</v>
      </c>
      <c r="C4252" s="7" t="s">
        <v>679</v>
      </c>
      <c r="D4252" s="7" t="s">
        <v>6</v>
      </c>
      <c r="E4252" s="7" t="s">
        <v>680</v>
      </c>
      <c r="F4252" s="7" t="s">
        <v>84</v>
      </c>
      <c r="G4252" s="7">
        <v>95000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 t="s">
        <v>225</v>
      </c>
      <c r="AA4252" s="7">
        <v>2020</v>
      </c>
      <c r="AB4252" s="7">
        <v>0</v>
      </c>
    </row>
    <row r="4253" spans="1:28" x14ac:dyDescent="0.25">
      <c r="A4253" s="7">
        <v>18</v>
      </c>
      <c r="B4253" s="7" t="s">
        <v>412</v>
      </c>
      <c r="C4253" s="7" t="s">
        <v>527</v>
      </c>
      <c r="D4253" s="7" t="s">
        <v>17</v>
      </c>
      <c r="E4253" s="7" t="s">
        <v>613</v>
      </c>
      <c r="F4253" s="7" t="s">
        <v>84</v>
      </c>
      <c r="G4253" s="7">
        <v>85000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 t="s">
        <v>225</v>
      </c>
      <c r="AA4253" s="7">
        <v>2020</v>
      </c>
      <c r="AB4253" s="7">
        <v>0</v>
      </c>
    </row>
    <row r="4254" spans="1:28" x14ac:dyDescent="0.25">
      <c r="A4254" s="7">
        <v>19</v>
      </c>
      <c r="B4254" s="7" t="s">
        <v>410</v>
      </c>
      <c r="C4254" s="7" t="s">
        <v>685</v>
      </c>
      <c r="D4254" s="7" t="s">
        <v>21</v>
      </c>
      <c r="E4254" s="7" t="s">
        <v>686</v>
      </c>
      <c r="F4254" s="7" t="s">
        <v>84</v>
      </c>
      <c r="G4254" s="7">
        <v>85000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 t="s">
        <v>225</v>
      </c>
      <c r="AA4254" s="7">
        <v>2020</v>
      </c>
      <c r="AB4254" s="7">
        <v>0</v>
      </c>
    </row>
    <row r="4255" spans="1:28" x14ac:dyDescent="0.25">
      <c r="A4255" s="7">
        <v>20</v>
      </c>
      <c r="B4255" s="7" t="s">
        <v>438</v>
      </c>
      <c r="C4255" s="7" t="s">
        <v>517</v>
      </c>
      <c r="D4255" s="7" t="s">
        <v>94</v>
      </c>
      <c r="E4255" s="7" t="s">
        <v>645</v>
      </c>
      <c r="F4255" s="7" t="s">
        <v>664</v>
      </c>
      <c r="G4255" s="7">
        <v>85000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 t="s">
        <v>225</v>
      </c>
      <c r="AA4255" s="7">
        <v>2020</v>
      </c>
      <c r="AB4255" s="7">
        <v>0</v>
      </c>
    </row>
    <row r="4256" spans="1:28" x14ac:dyDescent="0.25">
      <c r="A4256" s="7">
        <v>21</v>
      </c>
      <c r="B4256" s="7" t="s">
        <v>373</v>
      </c>
      <c r="C4256" s="7" t="s">
        <v>688</v>
      </c>
      <c r="D4256" s="7" t="s">
        <v>94</v>
      </c>
      <c r="E4256" s="7" t="s">
        <v>689</v>
      </c>
      <c r="F4256" s="7" t="s">
        <v>84</v>
      </c>
      <c r="G4256" s="7">
        <v>80000</v>
      </c>
      <c r="H4256" s="7">
        <v>0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 t="s">
        <v>225</v>
      </c>
      <c r="AA4256" s="7">
        <v>2020</v>
      </c>
      <c r="AB4256" s="7">
        <v>0</v>
      </c>
    </row>
    <row r="4257" spans="1:28" x14ac:dyDescent="0.25">
      <c r="A4257" s="7">
        <v>22</v>
      </c>
      <c r="B4257" s="7" t="s">
        <v>408</v>
      </c>
      <c r="C4257" s="7" t="s">
        <v>712</v>
      </c>
      <c r="D4257" s="7" t="s">
        <v>632</v>
      </c>
      <c r="E4257" s="7" t="s">
        <v>713</v>
      </c>
      <c r="F4257" s="7" t="s">
        <v>84</v>
      </c>
      <c r="G4257" s="7">
        <v>80000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 t="s">
        <v>225</v>
      </c>
      <c r="AA4257" s="7">
        <v>2020</v>
      </c>
      <c r="AB4257" s="7">
        <v>0</v>
      </c>
    </row>
    <row r="4258" spans="1:28" x14ac:dyDescent="0.25">
      <c r="A4258" s="7">
        <v>23</v>
      </c>
      <c r="B4258" s="7" t="s">
        <v>407</v>
      </c>
      <c r="C4258" s="7" t="s">
        <v>532</v>
      </c>
      <c r="D4258" s="7" t="s">
        <v>12</v>
      </c>
      <c r="E4258" s="7" t="s">
        <v>35</v>
      </c>
      <c r="F4258" s="7" t="s">
        <v>84</v>
      </c>
      <c r="G4258" s="7">
        <v>75000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 t="s">
        <v>225</v>
      </c>
      <c r="AA4258" s="7">
        <v>2020</v>
      </c>
      <c r="AB4258" s="7">
        <v>0</v>
      </c>
    </row>
    <row r="4259" spans="1:28" x14ac:dyDescent="0.25">
      <c r="A4259" s="7">
        <v>24</v>
      </c>
      <c r="B4259" s="7" t="s">
        <v>406</v>
      </c>
      <c r="C4259" s="7" t="s">
        <v>533</v>
      </c>
      <c r="D4259" s="7" t="s">
        <v>6</v>
      </c>
      <c r="E4259" s="7" t="s">
        <v>335</v>
      </c>
      <c r="F4259" s="7" t="s">
        <v>84</v>
      </c>
      <c r="G4259" s="7">
        <v>70000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0</v>
      </c>
      <c r="Z4259" s="7" t="s">
        <v>225</v>
      </c>
      <c r="AA4259" s="7">
        <v>2020</v>
      </c>
      <c r="AB4259" s="7">
        <v>0</v>
      </c>
    </row>
    <row r="4260" spans="1:28" x14ac:dyDescent="0.25">
      <c r="A4260" s="7">
        <v>25</v>
      </c>
      <c r="B4260" s="7" t="s">
        <v>389</v>
      </c>
      <c r="C4260" s="7" t="s">
        <v>529</v>
      </c>
      <c r="D4260" s="7" t="s">
        <v>18</v>
      </c>
      <c r="E4260" s="7" t="s">
        <v>55</v>
      </c>
      <c r="F4260" s="7" t="s">
        <v>84</v>
      </c>
      <c r="G4260" s="7">
        <v>65000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0</v>
      </c>
      <c r="Z4260" s="7" t="s">
        <v>225</v>
      </c>
      <c r="AA4260" s="7">
        <v>2020</v>
      </c>
      <c r="AB4260" s="7">
        <v>0</v>
      </c>
    </row>
    <row r="4261" spans="1:28" x14ac:dyDescent="0.25">
      <c r="A4261" s="7">
        <v>26</v>
      </c>
      <c r="B4261" s="7" t="s">
        <v>402</v>
      </c>
      <c r="C4261" s="7" t="s">
        <v>526</v>
      </c>
      <c r="D4261" s="7" t="s">
        <v>4</v>
      </c>
      <c r="E4261" s="7" t="s">
        <v>618</v>
      </c>
      <c r="F4261" s="7" t="s">
        <v>84</v>
      </c>
      <c r="G4261" s="7">
        <v>65000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 t="s">
        <v>225</v>
      </c>
      <c r="AA4261" s="7">
        <v>2020</v>
      </c>
      <c r="AB4261" s="7">
        <v>0</v>
      </c>
    </row>
    <row r="4262" spans="1:28" x14ac:dyDescent="0.25">
      <c r="A4262" s="7">
        <v>27</v>
      </c>
      <c r="B4262" s="7" t="s">
        <v>403</v>
      </c>
      <c r="C4262" s="7" t="s">
        <v>703</v>
      </c>
      <c r="D4262" s="7" t="s">
        <v>13</v>
      </c>
      <c r="E4262" s="7" t="s">
        <v>704</v>
      </c>
      <c r="F4262" s="7" t="s">
        <v>84</v>
      </c>
      <c r="G4262" s="7">
        <v>65000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 t="s">
        <v>225</v>
      </c>
      <c r="AA4262" s="7">
        <v>2020</v>
      </c>
      <c r="AB4262" s="7">
        <v>0</v>
      </c>
    </row>
    <row r="4263" spans="1:28" x14ac:dyDescent="0.25">
      <c r="A4263" s="7">
        <v>28</v>
      </c>
      <c r="B4263" s="7" t="s">
        <v>404</v>
      </c>
      <c r="C4263" s="7" t="s">
        <v>534</v>
      </c>
      <c r="D4263" s="7" t="s">
        <v>10</v>
      </c>
      <c r="E4263" s="7" t="s">
        <v>39</v>
      </c>
      <c r="F4263" s="7" t="s">
        <v>84</v>
      </c>
      <c r="G4263" s="7">
        <v>65000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 s="7" t="s">
        <v>225</v>
      </c>
      <c r="AA4263" s="7">
        <v>2020</v>
      </c>
      <c r="AB4263" s="7">
        <v>0</v>
      </c>
    </row>
    <row r="4264" spans="1:28" x14ac:dyDescent="0.25">
      <c r="A4264" s="7">
        <v>29</v>
      </c>
      <c r="B4264" s="7" t="s">
        <v>405</v>
      </c>
      <c r="C4264" s="7" t="s">
        <v>535</v>
      </c>
      <c r="D4264" s="7" t="s">
        <v>16</v>
      </c>
      <c r="E4264" s="7" t="s">
        <v>61</v>
      </c>
      <c r="F4264" s="7" t="s">
        <v>84</v>
      </c>
      <c r="G4264" s="7">
        <v>65000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 t="s">
        <v>225</v>
      </c>
      <c r="AA4264" s="7">
        <v>2020</v>
      </c>
      <c r="AB4264" s="7">
        <v>0</v>
      </c>
    </row>
    <row r="4265" spans="1:28" x14ac:dyDescent="0.25">
      <c r="A4265" s="7">
        <v>30</v>
      </c>
      <c r="B4265" s="7" t="s">
        <v>400</v>
      </c>
      <c r="C4265" s="7" t="s">
        <v>536</v>
      </c>
      <c r="D4265" s="7" t="s">
        <v>4</v>
      </c>
      <c r="E4265" s="7" t="s">
        <v>64</v>
      </c>
      <c r="F4265" s="7" t="s">
        <v>84</v>
      </c>
      <c r="G4265" s="7">
        <v>60000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 t="s">
        <v>225</v>
      </c>
      <c r="AA4265" s="7">
        <v>2020</v>
      </c>
      <c r="AB4265" s="7">
        <v>0</v>
      </c>
    </row>
    <row r="4266" spans="1:28" x14ac:dyDescent="0.25">
      <c r="A4266" s="7">
        <v>31</v>
      </c>
      <c r="B4266" s="7" t="s">
        <v>401</v>
      </c>
      <c r="C4266" s="7" t="s">
        <v>537</v>
      </c>
      <c r="D4266" s="7" t="s">
        <v>7</v>
      </c>
      <c r="E4266" s="7" t="s">
        <v>75</v>
      </c>
      <c r="F4266" s="7" t="s">
        <v>84</v>
      </c>
      <c r="G4266" s="7">
        <v>60000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 t="s">
        <v>225</v>
      </c>
      <c r="AA4266" s="7">
        <v>2020</v>
      </c>
      <c r="AB4266" s="7">
        <v>0</v>
      </c>
    </row>
    <row r="4267" spans="1:28" x14ac:dyDescent="0.25">
      <c r="A4267" s="7">
        <v>32</v>
      </c>
      <c r="B4267" s="7" t="s">
        <v>429</v>
      </c>
      <c r="C4267" s="7" t="s">
        <v>538</v>
      </c>
      <c r="D4267" s="7" t="s">
        <v>14</v>
      </c>
      <c r="E4267" s="7" t="s">
        <v>66</v>
      </c>
      <c r="F4267" s="7" t="s">
        <v>84</v>
      </c>
      <c r="G4267" s="7">
        <v>55000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7">
        <v>0</v>
      </c>
      <c r="Z4267" s="7" t="s">
        <v>225</v>
      </c>
      <c r="AA4267" s="7">
        <v>2020</v>
      </c>
      <c r="AB4267" s="7">
        <v>0</v>
      </c>
    </row>
    <row r="4268" spans="1:28" x14ac:dyDescent="0.25">
      <c r="A4268" s="7">
        <v>33</v>
      </c>
      <c r="B4268" s="7" t="s">
        <v>437</v>
      </c>
      <c r="C4268" s="7" t="s">
        <v>714</v>
      </c>
      <c r="D4268" s="7" t="s">
        <v>615</v>
      </c>
      <c r="E4268" s="7" t="s">
        <v>715</v>
      </c>
      <c r="F4268" s="7" t="s">
        <v>664</v>
      </c>
      <c r="G4268" s="7">
        <v>55000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 t="s">
        <v>225</v>
      </c>
      <c r="AA4268" s="7">
        <v>2020</v>
      </c>
      <c r="AB4268" s="7">
        <v>0</v>
      </c>
    </row>
    <row r="4269" spans="1:28" x14ac:dyDescent="0.25">
      <c r="A4269" s="7">
        <v>34</v>
      </c>
      <c r="B4269" s="7" t="s">
        <v>342</v>
      </c>
      <c r="C4269" s="7" t="s">
        <v>539</v>
      </c>
      <c r="D4269" s="7" t="s">
        <v>15</v>
      </c>
      <c r="E4269" s="7" t="s">
        <v>540</v>
      </c>
      <c r="F4269" s="7" t="s">
        <v>84</v>
      </c>
      <c r="G4269" s="7">
        <v>55000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 t="s">
        <v>225</v>
      </c>
      <c r="AA4269" s="7">
        <v>2020</v>
      </c>
      <c r="AB4269" s="7">
        <v>0</v>
      </c>
    </row>
    <row r="4270" spans="1:28" x14ac:dyDescent="0.25">
      <c r="A4270" s="7">
        <v>35</v>
      </c>
      <c r="B4270" s="7" t="s">
        <v>399</v>
      </c>
      <c r="C4270" s="7" t="s">
        <v>514</v>
      </c>
      <c r="D4270" s="7" t="s">
        <v>16</v>
      </c>
      <c r="E4270" s="7" t="s">
        <v>79</v>
      </c>
      <c r="F4270" s="7" t="s">
        <v>84</v>
      </c>
      <c r="G4270" s="7">
        <v>54000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0</v>
      </c>
      <c r="Z4270" s="7" t="s">
        <v>225</v>
      </c>
      <c r="AA4270" s="7">
        <v>2020</v>
      </c>
      <c r="AB4270" s="7">
        <v>0</v>
      </c>
    </row>
    <row r="4271" spans="1:28" x14ac:dyDescent="0.25">
      <c r="A4271" s="7">
        <v>36</v>
      </c>
      <c r="B4271" s="7" t="s">
        <v>396</v>
      </c>
      <c r="C4271" s="7" t="s">
        <v>541</v>
      </c>
      <c r="D4271" s="7" t="s">
        <v>21</v>
      </c>
      <c r="E4271" s="7" t="s">
        <v>70</v>
      </c>
      <c r="F4271" s="7" t="s">
        <v>84</v>
      </c>
      <c r="G4271" s="7">
        <v>50000</v>
      </c>
      <c r="H4271" s="7">
        <v>0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 t="s">
        <v>225</v>
      </c>
      <c r="AA4271" s="7">
        <v>2020</v>
      </c>
      <c r="AB4271" s="7">
        <v>0</v>
      </c>
    </row>
    <row r="4272" spans="1:28" x14ac:dyDescent="0.25">
      <c r="A4272" s="7">
        <v>37</v>
      </c>
      <c r="B4272" s="7" t="s">
        <v>397</v>
      </c>
      <c r="C4272" s="7" t="s">
        <v>542</v>
      </c>
      <c r="D4272" s="7" t="s">
        <v>17</v>
      </c>
      <c r="E4272" s="7" t="s">
        <v>76</v>
      </c>
      <c r="F4272" s="7" t="s">
        <v>84</v>
      </c>
      <c r="G4272" s="7">
        <v>50000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 t="s">
        <v>225</v>
      </c>
      <c r="AA4272" s="7">
        <v>2020</v>
      </c>
      <c r="AB4272" s="7">
        <v>0</v>
      </c>
    </row>
    <row r="4273" spans="1:28" x14ac:dyDescent="0.25">
      <c r="A4273" s="7">
        <v>38</v>
      </c>
      <c r="B4273" s="7" t="s">
        <v>379</v>
      </c>
      <c r="C4273" s="7" t="s">
        <v>544</v>
      </c>
      <c r="D4273" s="7" t="s">
        <v>10</v>
      </c>
      <c r="E4273" s="7" t="s">
        <v>43</v>
      </c>
      <c r="F4273" s="7" t="s">
        <v>84</v>
      </c>
      <c r="G4273" s="7">
        <v>45000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 t="s">
        <v>225</v>
      </c>
      <c r="AA4273" s="7">
        <v>2020</v>
      </c>
      <c r="AB4273" s="7">
        <v>0</v>
      </c>
    </row>
    <row r="4274" spans="1:28" x14ac:dyDescent="0.25">
      <c r="A4274" s="7">
        <v>39</v>
      </c>
      <c r="B4274" s="7" t="s">
        <v>388</v>
      </c>
      <c r="C4274" s="7" t="s">
        <v>646</v>
      </c>
      <c r="D4274" s="7" t="s">
        <v>647</v>
      </c>
      <c r="E4274" s="7" t="s">
        <v>24</v>
      </c>
      <c r="F4274" s="7" t="s">
        <v>84</v>
      </c>
      <c r="G4274" s="7">
        <v>45000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0</v>
      </c>
      <c r="Z4274" s="7" t="s">
        <v>225</v>
      </c>
      <c r="AA4274" s="7">
        <v>2020</v>
      </c>
      <c r="AB4274" s="7">
        <v>0</v>
      </c>
    </row>
    <row r="4275" spans="1:28" x14ac:dyDescent="0.25">
      <c r="A4275" s="7">
        <v>40</v>
      </c>
      <c r="B4275" s="7" t="s">
        <v>436</v>
      </c>
      <c r="C4275" s="7" t="s">
        <v>546</v>
      </c>
      <c r="D4275" s="7" t="s">
        <v>10</v>
      </c>
      <c r="E4275" s="7" t="s">
        <v>40</v>
      </c>
      <c r="F4275" s="7" t="s">
        <v>664</v>
      </c>
      <c r="G4275" s="7">
        <v>45000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 t="s">
        <v>225</v>
      </c>
      <c r="AA4275" s="7">
        <v>2020</v>
      </c>
      <c r="AB4275" s="7">
        <v>0</v>
      </c>
    </row>
    <row r="4276" spans="1:28" x14ac:dyDescent="0.25">
      <c r="A4276" s="7">
        <v>41</v>
      </c>
      <c r="B4276" s="7" t="s">
        <v>390</v>
      </c>
      <c r="C4276" s="7" t="s">
        <v>531</v>
      </c>
      <c r="D4276" s="7" t="s">
        <v>5</v>
      </c>
      <c r="E4276" s="7" t="s">
        <v>25</v>
      </c>
      <c r="F4276" s="7" t="s">
        <v>84</v>
      </c>
      <c r="G4276" s="7">
        <v>45000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 t="s">
        <v>225</v>
      </c>
      <c r="AA4276" s="7">
        <v>2020</v>
      </c>
      <c r="AB4276" s="7">
        <v>0</v>
      </c>
    </row>
    <row r="4277" spans="1:28" x14ac:dyDescent="0.25">
      <c r="A4277" s="7">
        <v>42</v>
      </c>
      <c r="B4277" s="7" t="s">
        <v>391</v>
      </c>
      <c r="C4277" s="7" t="s">
        <v>545</v>
      </c>
      <c r="D4277" s="7" t="s">
        <v>4</v>
      </c>
      <c r="E4277" s="7" t="s">
        <v>24</v>
      </c>
      <c r="F4277" s="7" t="s">
        <v>84</v>
      </c>
      <c r="G4277" s="7">
        <v>45000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 t="s">
        <v>225</v>
      </c>
      <c r="AA4277" s="7">
        <v>2020</v>
      </c>
      <c r="AB4277" s="7">
        <v>0</v>
      </c>
    </row>
    <row r="4278" spans="1:28" x14ac:dyDescent="0.25">
      <c r="A4278" s="7">
        <v>43</v>
      </c>
      <c r="B4278" s="7" t="s">
        <v>392</v>
      </c>
      <c r="C4278" s="7" t="s">
        <v>547</v>
      </c>
      <c r="D4278" s="7" t="s">
        <v>10</v>
      </c>
      <c r="E4278" s="7" t="s">
        <v>50</v>
      </c>
      <c r="F4278" s="7" t="s">
        <v>84</v>
      </c>
      <c r="G4278" s="7">
        <v>45000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 t="s">
        <v>225</v>
      </c>
      <c r="AA4278" s="7">
        <v>2020</v>
      </c>
      <c r="AB4278" s="7">
        <v>0</v>
      </c>
    </row>
    <row r="4279" spans="1:28" x14ac:dyDescent="0.25">
      <c r="A4279" s="7">
        <v>44</v>
      </c>
      <c r="B4279" s="7" t="s">
        <v>387</v>
      </c>
      <c r="C4279" s="7" t="s">
        <v>549</v>
      </c>
      <c r="D4279" s="7" t="s">
        <v>16</v>
      </c>
      <c r="E4279" s="7" t="s">
        <v>45</v>
      </c>
      <c r="F4279" s="7" t="s">
        <v>84</v>
      </c>
      <c r="G4279" s="7">
        <v>44000</v>
      </c>
      <c r="H4279" s="7">
        <v>0</v>
      </c>
      <c r="I4279" s="7">
        <v>0</v>
      </c>
      <c r="J4279" s="7">
        <v>0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 t="s">
        <v>225</v>
      </c>
      <c r="AA4279" s="7">
        <v>2020</v>
      </c>
      <c r="AB4279" s="7">
        <v>0</v>
      </c>
    </row>
    <row r="4280" spans="1:28" x14ac:dyDescent="0.25">
      <c r="A4280" s="7">
        <v>45</v>
      </c>
      <c r="B4280" s="7" t="s">
        <v>375</v>
      </c>
      <c r="C4280" s="7" t="s">
        <v>705</v>
      </c>
      <c r="D4280" s="7" t="s">
        <v>10</v>
      </c>
      <c r="E4280" s="7" t="s">
        <v>706</v>
      </c>
      <c r="F4280" s="7" t="s">
        <v>84</v>
      </c>
      <c r="G4280" s="7">
        <v>40000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 t="s">
        <v>225</v>
      </c>
      <c r="AA4280" s="7">
        <v>2020</v>
      </c>
      <c r="AB4280" s="7">
        <v>0</v>
      </c>
    </row>
    <row r="4281" spans="1:28" x14ac:dyDescent="0.25">
      <c r="A4281" s="7">
        <v>46</v>
      </c>
      <c r="B4281" s="7" t="s">
        <v>370</v>
      </c>
      <c r="C4281" s="7" t="s">
        <v>648</v>
      </c>
      <c r="D4281" s="7" t="s">
        <v>94</v>
      </c>
      <c r="E4281" s="7" t="s">
        <v>46</v>
      </c>
      <c r="F4281" s="7" t="s">
        <v>84</v>
      </c>
      <c r="G4281" s="7">
        <v>40000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0</v>
      </c>
      <c r="Z4281" s="7" t="s">
        <v>225</v>
      </c>
      <c r="AA4281" s="7">
        <v>2020</v>
      </c>
      <c r="AB4281" s="7">
        <v>0</v>
      </c>
    </row>
    <row r="4282" spans="1:28" x14ac:dyDescent="0.25">
      <c r="A4282" s="7">
        <v>47</v>
      </c>
      <c r="B4282" s="7" t="s">
        <v>376</v>
      </c>
      <c r="C4282" s="7" t="s">
        <v>551</v>
      </c>
      <c r="D4282" s="7" t="s">
        <v>10</v>
      </c>
      <c r="E4282" s="7" t="s">
        <v>44</v>
      </c>
      <c r="F4282" s="7" t="s">
        <v>84</v>
      </c>
      <c r="G4282" s="7">
        <v>40000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 t="s">
        <v>225</v>
      </c>
      <c r="AA4282" s="7">
        <v>2020</v>
      </c>
      <c r="AB4282" s="7">
        <v>0</v>
      </c>
    </row>
    <row r="4283" spans="1:28" x14ac:dyDescent="0.25">
      <c r="A4283" s="7">
        <v>48</v>
      </c>
      <c r="B4283" s="7" t="s">
        <v>382</v>
      </c>
      <c r="C4283" s="7" t="s">
        <v>552</v>
      </c>
      <c r="D4283" s="7" t="s">
        <v>94</v>
      </c>
      <c r="E4283" s="7" t="s">
        <v>65</v>
      </c>
      <c r="F4283" s="7" t="s">
        <v>85</v>
      </c>
      <c r="G4283" s="7">
        <v>40000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 t="s">
        <v>225</v>
      </c>
      <c r="AA4283" s="7">
        <v>2020</v>
      </c>
      <c r="AB4283" s="7">
        <v>0</v>
      </c>
    </row>
    <row r="4284" spans="1:28" x14ac:dyDescent="0.25">
      <c r="A4284" s="7">
        <v>49</v>
      </c>
      <c r="B4284" s="7" t="s">
        <v>385</v>
      </c>
      <c r="C4284" s="7" t="s">
        <v>629</v>
      </c>
      <c r="D4284" s="7" t="s">
        <v>94</v>
      </c>
      <c r="E4284" s="7" t="s">
        <v>698</v>
      </c>
      <c r="F4284" s="7" t="s">
        <v>84</v>
      </c>
      <c r="G4284" s="7">
        <v>40000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0</v>
      </c>
      <c r="Z4284" s="7" t="s">
        <v>225</v>
      </c>
      <c r="AA4284" s="7">
        <v>2020</v>
      </c>
      <c r="AB4284" s="7">
        <v>0</v>
      </c>
    </row>
    <row r="4285" spans="1:28" x14ac:dyDescent="0.25">
      <c r="A4285" s="7">
        <v>50</v>
      </c>
      <c r="B4285" s="7" t="s">
        <v>386</v>
      </c>
      <c r="C4285" s="7" t="s">
        <v>631</v>
      </c>
      <c r="D4285" s="7" t="s">
        <v>6</v>
      </c>
      <c r="E4285" s="7" t="s">
        <v>46</v>
      </c>
      <c r="F4285" s="7" t="s">
        <v>84</v>
      </c>
      <c r="G4285" s="7">
        <v>40000</v>
      </c>
      <c r="H4285" s="7">
        <v>0</v>
      </c>
      <c r="I4285" s="7">
        <v>0</v>
      </c>
      <c r="J4285" s="7">
        <v>0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 t="s">
        <v>225</v>
      </c>
      <c r="AA4285" s="7">
        <v>2020</v>
      </c>
      <c r="AB4285" s="7">
        <v>0</v>
      </c>
    </row>
    <row r="4286" spans="1:28" x14ac:dyDescent="0.25">
      <c r="A4286" s="7">
        <v>51</v>
      </c>
      <c r="B4286" s="7" t="s">
        <v>381</v>
      </c>
      <c r="C4286" s="7" t="s">
        <v>553</v>
      </c>
      <c r="D4286" s="7" t="s">
        <v>10</v>
      </c>
      <c r="E4286" s="7" t="s">
        <v>46</v>
      </c>
      <c r="F4286" s="7" t="s">
        <v>84</v>
      </c>
      <c r="G4286" s="7">
        <v>38000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 t="s">
        <v>225</v>
      </c>
      <c r="AA4286" s="7">
        <v>2020</v>
      </c>
      <c r="AB4286" s="7">
        <v>0</v>
      </c>
    </row>
    <row r="4287" spans="1:28" x14ac:dyDescent="0.25">
      <c r="A4287" s="7">
        <v>52</v>
      </c>
      <c r="B4287" s="7" t="s">
        <v>377</v>
      </c>
      <c r="C4287" s="7" t="s">
        <v>554</v>
      </c>
      <c r="D4287" s="7" t="s">
        <v>10</v>
      </c>
      <c r="E4287" s="7" t="s">
        <v>44</v>
      </c>
      <c r="F4287" s="7" t="s">
        <v>84</v>
      </c>
      <c r="G4287" s="7">
        <v>36000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 t="s">
        <v>225</v>
      </c>
      <c r="AA4287" s="7">
        <v>2020</v>
      </c>
      <c r="AB4287" s="7">
        <v>0</v>
      </c>
    </row>
    <row r="4288" spans="1:28" x14ac:dyDescent="0.25">
      <c r="A4288" s="7">
        <v>53</v>
      </c>
      <c r="B4288" s="7" t="s">
        <v>378</v>
      </c>
      <c r="C4288" s="7" t="s">
        <v>556</v>
      </c>
      <c r="D4288" s="7" t="s">
        <v>10</v>
      </c>
      <c r="E4288" s="7" t="s">
        <v>44</v>
      </c>
      <c r="F4288" s="7" t="s">
        <v>84</v>
      </c>
      <c r="G4288" s="7">
        <v>36000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 t="s">
        <v>225</v>
      </c>
      <c r="AA4288" s="7">
        <v>2020</v>
      </c>
      <c r="AB4288" s="7">
        <v>0</v>
      </c>
    </row>
    <row r="4289" spans="1:28" x14ac:dyDescent="0.25">
      <c r="A4289" s="7">
        <v>54</v>
      </c>
      <c r="B4289" s="7" t="s">
        <v>380</v>
      </c>
      <c r="C4289" s="7" t="s">
        <v>543</v>
      </c>
      <c r="D4289" s="7" t="s">
        <v>21</v>
      </c>
      <c r="E4289" s="7" t="s">
        <v>68</v>
      </c>
      <c r="F4289" s="7" t="s">
        <v>84</v>
      </c>
      <c r="G4289" s="7">
        <v>36000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 t="s">
        <v>225</v>
      </c>
      <c r="AA4289" s="7">
        <v>2020</v>
      </c>
      <c r="AB4289" s="7">
        <v>0</v>
      </c>
    </row>
    <row r="4290" spans="1:28" x14ac:dyDescent="0.25">
      <c r="A4290" s="7">
        <v>55</v>
      </c>
      <c r="B4290" s="7" t="s">
        <v>360</v>
      </c>
      <c r="C4290" s="7" t="s">
        <v>560</v>
      </c>
      <c r="D4290" s="7" t="s">
        <v>12</v>
      </c>
      <c r="E4290" s="7" t="s">
        <v>46</v>
      </c>
      <c r="F4290" s="7" t="s">
        <v>84</v>
      </c>
      <c r="G4290" s="7">
        <v>32000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7">
        <v>0</v>
      </c>
      <c r="Z4290" s="7" t="s">
        <v>225</v>
      </c>
      <c r="AA4290" s="7">
        <v>2020</v>
      </c>
      <c r="AB4290" s="7">
        <v>0</v>
      </c>
    </row>
    <row r="4291" spans="1:28" x14ac:dyDescent="0.25">
      <c r="A4291" s="7">
        <v>56</v>
      </c>
      <c r="B4291" s="7" t="s">
        <v>369</v>
      </c>
      <c r="C4291" s="7" t="s">
        <v>562</v>
      </c>
      <c r="D4291" s="7" t="s">
        <v>94</v>
      </c>
      <c r="E4291" s="7" t="s">
        <v>563</v>
      </c>
      <c r="F4291" s="7" t="s">
        <v>84</v>
      </c>
      <c r="G4291" s="7">
        <v>32000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 t="s">
        <v>225</v>
      </c>
      <c r="AA4291" s="7">
        <v>2020</v>
      </c>
      <c r="AB4291" s="7">
        <v>0</v>
      </c>
    </row>
    <row r="4292" spans="1:28" x14ac:dyDescent="0.25">
      <c r="A4292" s="7">
        <v>57</v>
      </c>
      <c r="B4292" s="7" t="s">
        <v>371</v>
      </c>
      <c r="C4292" s="7" t="s">
        <v>550</v>
      </c>
      <c r="D4292" s="7" t="s">
        <v>94</v>
      </c>
      <c r="E4292" s="7" t="s">
        <v>58</v>
      </c>
      <c r="F4292" s="7" t="s">
        <v>84</v>
      </c>
      <c r="G4292" s="7">
        <v>32000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 t="s">
        <v>225</v>
      </c>
      <c r="AA4292" s="7">
        <v>2020</v>
      </c>
      <c r="AB4292" s="7">
        <v>0</v>
      </c>
    </row>
    <row r="4293" spans="1:28" x14ac:dyDescent="0.25">
      <c r="A4293" s="7">
        <v>58</v>
      </c>
      <c r="B4293" s="7" t="s">
        <v>372</v>
      </c>
      <c r="C4293" s="7" t="s">
        <v>707</v>
      </c>
      <c r="D4293" s="7" t="s">
        <v>94</v>
      </c>
      <c r="E4293" s="7" t="s">
        <v>630</v>
      </c>
      <c r="F4293" s="7" t="s">
        <v>84</v>
      </c>
      <c r="G4293" s="7">
        <v>32000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0</v>
      </c>
      <c r="W4293" s="7">
        <v>0</v>
      </c>
      <c r="X4293" s="7">
        <v>0</v>
      </c>
      <c r="Y4293" s="7">
        <v>0</v>
      </c>
      <c r="Z4293" s="7" t="s">
        <v>225</v>
      </c>
      <c r="AA4293" s="7">
        <v>2020</v>
      </c>
      <c r="AB4293" s="7">
        <v>0</v>
      </c>
    </row>
    <row r="4294" spans="1:28" x14ac:dyDescent="0.25">
      <c r="A4294" s="7">
        <v>59</v>
      </c>
      <c r="B4294" s="7" t="s">
        <v>373</v>
      </c>
      <c r="C4294" s="7" t="s">
        <v>566</v>
      </c>
      <c r="D4294" s="7" t="s">
        <v>14</v>
      </c>
      <c r="E4294" s="7" t="s">
        <v>72</v>
      </c>
      <c r="F4294" s="7" t="s">
        <v>84</v>
      </c>
      <c r="G4294" s="7">
        <v>32000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 t="s">
        <v>225</v>
      </c>
      <c r="AA4294" s="7">
        <v>2020</v>
      </c>
      <c r="AB4294" s="7">
        <v>0</v>
      </c>
    </row>
    <row r="4295" spans="1:28" x14ac:dyDescent="0.25">
      <c r="A4295" s="7">
        <v>60</v>
      </c>
      <c r="B4295" s="7" t="s">
        <v>367</v>
      </c>
      <c r="C4295" s="7" t="s">
        <v>567</v>
      </c>
      <c r="D4295" s="7" t="s">
        <v>4</v>
      </c>
      <c r="E4295" s="7" t="s">
        <v>568</v>
      </c>
      <c r="F4295" s="7" t="s">
        <v>84</v>
      </c>
      <c r="G4295" s="7">
        <v>31500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 t="s">
        <v>225</v>
      </c>
      <c r="AA4295" s="7">
        <v>2020</v>
      </c>
      <c r="AB4295" s="7">
        <v>0</v>
      </c>
    </row>
    <row r="4296" spans="1:28" x14ac:dyDescent="0.25">
      <c r="A4296" s="7">
        <v>61</v>
      </c>
      <c r="B4296" s="7" t="s">
        <v>346</v>
      </c>
      <c r="C4296" s="7" t="s">
        <v>583</v>
      </c>
      <c r="D4296" s="7" t="s">
        <v>12</v>
      </c>
      <c r="E4296" s="7" t="s">
        <v>46</v>
      </c>
      <c r="F4296" s="7" t="s">
        <v>84</v>
      </c>
      <c r="G4296" s="7">
        <v>28875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7">
        <v>0</v>
      </c>
      <c r="Z4296" s="7" t="s">
        <v>225</v>
      </c>
      <c r="AA4296" s="7">
        <v>2020</v>
      </c>
      <c r="AB4296" s="7">
        <v>0</v>
      </c>
    </row>
    <row r="4297" spans="1:28" x14ac:dyDescent="0.25">
      <c r="A4297" s="7">
        <v>62</v>
      </c>
      <c r="B4297" s="7" t="s">
        <v>350</v>
      </c>
      <c r="C4297" s="7" t="s">
        <v>558</v>
      </c>
      <c r="D4297" s="7" t="s">
        <v>6</v>
      </c>
      <c r="E4297" s="7" t="s">
        <v>83</v>
      </c>
      <c r="F4297" s="7" t="s">
        <v>84</v>
      </c>
      <c r="G4297" s="7">
        <v>28875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 t="s">
        <v>225</v>
      </c>
      <c r="AA4297" s="7">
        <v>2020</v>
      </c>
      <c r="AB4297" s="7">
        <v>0</v>
      </c>
    </row>
    <row r="4298" spans="1:28" x14ac:dyDescent="0.25">
      <c r="A4298" s="7">
        <v>63</v>
      </c>
      <c r="B4298" s="7" t="s">
        <v>361</v>
      </c>
      <c r="C4298" s="7" t="s">
        <v>622</v>
      </c>
      <c r="D4298" s="7" t="s">
        <v>12</v>
      </c>
      <c r="E4298" s="7" t="s">
        <v>32</v>
      </c>
      <c r="F4298" s="7" t="s">
        <v>84</v>
      </c>
      <c r="G4298" s="7">
        <v>28875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 t="s">
        <v>225</v>
      </c>
      <c r="AA4298" s="7">
        <v>2020</v>
      </c>
      <c r="AB4298" s="7">
        <v>0</v>
      </c>
    </row>
    <row r="4299" spans="1:28" x14ac:dyDescent="0.25">
      <c r="A4299" s="7">
        <v>64</v>
      </c>
      <c r="B4299" s="7" t="s">
        <v>365</v>
      </c>
      <c r="C4299" s="7" t="s">
        <v>584</v>
      </c>
      <c r="D4299" s="7" t="s">
        <v>19</v>
      </c>
      <c r="E4299" s="7" t="s">
        <v>46</v>
      </c>
      <c r="F4299" s="7" t="s">
        <v>84</v>
      </c>
      <c r="G4299" s="7">
        <v>27300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 t="s">
        <v>225</v>
      </c>
      <c r="AA4299" s="7">
        <v>2020</v>
      </c>
      <c r="AB4299" s="7">
        <v>0</v>
      </c>
    </row>
    <row r="4300" spans="1:28" x14ac:dyDescent="0.25">
      <c r="A4300" s="7">
        <v>65</v>
      </c>
      <c r="B4300" s="7" t="s">
        <v>364</v>
      </c>
      <c r="C4300" s="7" t="s">
        <v>555</v>
      </c>
      <c r="D4300" s="7" t="s">
        <v>94</v>
      </c>
      <c r="E4300" s="7" t="s">
        <v>74</v>
      </c>
      <c r="F4300" s="7" t="s">
        <v>84</v>
      </c>
      <c r="G4300" s="7">
        <v>26250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 t="s">
        <v>225</v>
      </c>
      <c r="AA4300" s="7">
        <v>2020</v>
      </c>
      <c r="AB4300" s="7">
        <v>0</v>
      </c>
    </row>
    <row r="4301" spans="1:28" x14ac:dyDescent="0.25">
      <c r="A4301" s="7">
        <v>66</v>
      </c>
      <c r="B4301" s="7" t="s">
        <v>363</v>
      </c>
      <c r="C4301" s="7" t="s">
        <v>569</v>
      </c>
      <c r="D4301" s="7" t="s">
        <v>632</v>
      </c>
      <c r="E4301" s="7" t="s">
        <v>619</v>
      </c>
      <c r="F4301" s="7" t="s">
        <v>84</v>
      </c>
      <c r="G4301" s="7">
        <v>24255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 t="s">
        <v>225</v>
      </c>
      <c r="AA4301" s="7">
        <v>2020</v>
      </c>
      <c r="AB4301" s="7">
        <v>0</v>
      </c>
    </row>
    <row r="4302" spans="1:28" x14ac:dyDescent="0.25">
      <c r="A4302" s="7">
        <v>67</v>
      </c>
      <c r="B4302" s="7" t="s">
        <v>362</v>
      </c>
      <c r="C4302" s="7" t="s">
        <v>570</v>
      </c>
      <c r="D4302" s="7" t="s">
        <v>94</v>
      </c>
      <c r="E4302" s="7" t="s">
        <v>620</v>
      </c>
      <c r="F4302" s="7" t="s">
        <v>84</v>
      </c>
      <c r="G4302" s="7">
        <v>24150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0</v>
      </c>
      <c r="Z4302" s="7" t="s">
        <v>225</v>
      </c>
      <c r="AA4302" s="7">
        <v>2020</v>
      </c>
      <c r="AB4302" s="7">
        <v>0</v>
      </c>
    </row>
    <row r="4303" spans="1:28" x14ac:dyDescent="0.25">
      <c r="A4303" s="7">
        <v>68</v>
      </c>
      <c r="B4303" s="7" t="s">
        <v>432</v>
      </c>
      <c r="C4303" s="7" t="s">
        <v>590</v>
      </c>
      <c r="D4303" s="7" t="s">
        <v>10</v>
      </c>
      <c r="E4303" s="7" t="s">
        <v>33</v>
      </c>
      <c r="F4303" s="7" t="s">
        <v>84</v>
      </c>
      <c r="G4303" s="7">
        <v>23100</v>
      </c>
      <c r="H4303" s="7">
        <v>0</v>
      </c>
      <c r="I4303" s="7">
        <v>0</v>
      </c>
      <c r="J4303" s="7">
        <v>0</v>
      </c>
      <c r="K4303" s="7">
        <v>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 t="s">
        <v>225</v>
      </c>
      <c r="AA4303" s="7">
        <v>2020</v>
      </c>
      <c r="AB4303" s="7">
        <v>0</v>
      </c>
    </row>
    <row r="4304" spans="1:28" x14ac:dyDescent="0.25">
      <c r="A4304" s="7">
        <v>69</v>
      </c>
      <c r="B4304" s="7" t="s">
        <v>435</v>
      </c>
      <c r="C4304" s="7" t="s">
        <v>649</v>
      </c>
      <c r="D4304" s="7" t="s">
        <v>650</v>
      </c>
      <c r="E4304" s="7" t="s">
        <v>33</v>
      </c>
      <c r="F4304" s="7" t="s">
        <v>84</v>
      </c>
      <c r="G4304" s="7">
        <v>23100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 t="s">
        <v>225</v>
      </c>
      <c r="AA4304" s="7">
        <v>2020</v>
      </c>
      <c r="AB4304" s="7">
        <v>0</v>
      </c>
    </row>
    <row r="4305" spans="1:28" x14ac:dyDescent="0.25">
      <c r="A4305" s="7">
        <v>70</v>
      </c>
      <c r="B4305" s="7" t="s">
        <v>434</v>
      </c>
      <c r="C4305" s="7" t="s">
        <v>716</v>
      </c>
      <c r="D4305" s="7" t="s">
        <v>7</v>
      </c>
      <c r="E4305" s="7" t="s">
        <v>54</v>
      </c>
      <c r="F4305" s="7" t="s">
        <v>84</v>
      </c>
      <c r="G4305" s="7">
        <v>23100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 t="s">
        <v>225</v>
      </c>
      <c r="AA4305" s="7">
        <v>2020</v>
      </c>
      <c r="AB4305" s="7">
        <v>0</v>
      </c>
    </row>
    <row r="4306" spans="1:28" x14ac:dyDescent="0.25">
      <c r="A4306" s="7">
        <v>71</v>
      </c>
      <c r="B4306" s="7" t="s">
        <v>353</v>
      </c>
      <c r="C4306" s="7" t="s">
        <v>580</v>
      </c>
      <c r="D4306" s="7" t="s">
        <v>19</v>
      </c>
      <c r="E4306" s="7" t="s">
        <v>60</v>
      </c>
      <c r="F4306" s="7" t="s">
        <v>84</v>
      </c>
      <c r="G4306" s="7">
        <v>23100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 t="s">
        <v>225</v>
      </c>
      <c r="AA4306" s="7">
        <v>2020</v>
      </c>
      <c r="AB4306" s="7">
        <v>0</v>
      </c>
    </row>
    <row r="4307" spans="1:28" x14ac:dyDescent="0.25">
      <c r="A4307" s="7">
        <v>72</v>
      </c>
      <c r="B4307" s="7" t="s">
        <v>354</v>
      </c>
      <c r="C4307" s="7" t="s">
        <v>581</v>
      </c>
      <c r="D4307" s="7" t="s">
        <v>94</v>
      </c>
      <c r="E4307" s="7" t="s">
        <v>54</v>
      </c>
      <c r="F4307" s="7" t="s">
        <v>84</v>
      </c>
      <c r="G4307" s="7">
        <v>23100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0</v>
      </c>
      <c r="Z4307" s="7" t="s">
        <v>225</v>
      </c>
      <c r="AA4307" s="7">
        <v>2020</v>
      </c>
      <c r="AB4307" s="7">
        <v>0</v>
      </c>
    </row>
    <row r="4308" spans="1:28" x14ac:dyDescent="0.25">
      <c r="A4308" s="7">
        <v>73</v>
      </c>
      <c r="B4308" s="7" t="s">
        <v>355</v>
      </c>
      <c r="C4308" s="7" t="s">
        <v>582</v>
      </c>
      <c r="D4308" s="7" t="s">
        <v>7</v>
      </c>
      <c r="E4308" s="7" t="s">
        <v>54</v>
      </c>
      <c r="F4308" s="7" t="s">
        <v>84</v>
      </c>
      <c r="G4308" s="7">
        <v>23100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 t="s">
        <v>225</v>
      </c>
      <c r="AA4308" s="7">
        <v>2020</v>
      </c>
      <c r="AB4308" s="7">
        <v>0</v>
      </c>
    </row>
    <row r="4309" spans="1:28" x14ac:dyDescent="0.25">
      <c r="A4309" s="7">
        <v>74</v>
      </c>
      <c r="B4309" s="7" t="s">
        <v>356</v>
      </c>
      <c r="C4309" s="7" t="s">
        <v>571</v>
      </c>
      <c r="D4309" s="7" t="s">
        <v>6</v>
      </c>
      <c r="E4309" s="7" t="s">
        <v>26</v>
      </c>
      <c r="F4309" s="7" t="s">
        <v>84</v>
      </c>
      <c r="G4309" s="7">
        <v>23100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 t="s">
        <v>225</v>
      </c>
      <c r="AA4309" s="7">
        <v>2020</v>
      </c>
      <c r="AB4309" s="7">
        <v>0</v>
      </c>
    </row>
    <row r="4310" spans="1:28" x14ac:dyDescent="0.25">
      <c r="A4310" s="7">
        <v>75</v>
      </c>
      <c r="B4310" s="7" t="s">
        <v>357</v>
      </c>
      <c r="C4310" s="7" t="s">
        <v>589</v>
      </c>
      <c r="D4310" s="7" t="s">
        <v>6</v>
      </c>
      <c r="E4310" s="7" t="s">
        <v>26</v>
      </c>
      <c r="F4310" s="7" t="s">
        <v>84</v>
      </c>
      <c r="G4310" s="7">
        <v>23100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 t="s">
        <v>225</v>
      </c>
      <c r="AA4310" s="7">
        <v>2020</v>
      </c>
      <c r="AB4310" s="7">
        <v>0</v>
      </c>
    </row>
    <row r="4311" spans="1:28" x14ac:dyDescent="0.25">
      <c r="A4311" s="7">
        <v>76</v>
      </c>
      <c r="B4311" s="7" t="s">
        <v>359</v>
      </c>
      <c r="C4311" s="7" t="s">
        <v>572</v>
      </c>
      <c r="D4311" s="7" t="s">
        <v>94</v>
      </c>
      <c r="E4311" s="7" t="s">
        <v>54</v>
      </c>
      <c r="F4311" s="7" t="s">
        <v>84</v>
      </c>
      <c r="G4311" s="7">
        <v>23100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  <c r="X4311" s="7">
        <v>0</v>
      </c>
      <c r="Y4311" s="7">
        <v>0</v>
      </c>
      <c r="Z4311" s="7" t="s">
        <v>225</v>
      </c>
      <c r="AA4311" s="7">
        <v>2020</v>
      </c>
      <c r="AB4311" s="7">
        <v>0</v>
      </c>
    </row>
    <row r="4312" spans="1:28" x14ac:dyDescent="0.25">
      <c r="A4312" s="7">
        <v>77</v>
      </c>
      <c r="B4312" s="7" t="s">
        <v>341</v>
      </c>
      <c r="C4312" s="7" t="s">
        <v>579</v>
      </c>
      <c r="D4312" s="7" t="s">
        <v>94</v>
      </c>
      <c r="E4312" s="7" t="s">
        <v>52</v>
      </c>
      <c r="F4312" s="7" t="s">
        <v>84</v>
      </c>
      <c r="G4312" s="7">
        <v>22000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 t="s">
        <v>225</v>
      </c>
      <c r="AA4312" s="7">
        <v>2020</v>
      </c>
      <c r="AB4312" s="7">
        <v>0</v>
      </c>
    </row>
    <row r="4313" spans="1:28" x14ac:dyDescent="0.25">
      <c r="A4313" s="7">
        <v>78</v>
      </c>
      <c r="B4313" s="7" t="s">
        <v>347</v>
      </c>
      <c r="C4313" s="7" t="s">
        <v>651</v>
      </c>
      <c r="D4313" s="7" t="s">
        <v>6</v>
      </c>
      <c r="E4313" s="7" t="s">
        <v>26</v>
      </c>
      <c r="F4313" s="7" t="s">
        <v>84</v>
      </c>
      <c r="G4313" s="7">
        <v>22000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 t="s">
        <v>225</v>
      </c>
      <c r="AA4313" s="7">
        <v>2020</v>
      </c>
      <c r="AB4313" s="7">
        <v>0</v>
      </c>
    </row>
    <row r="4314" spans="1:28" x14ac:dyDescent="0.25">
      <c r="A4314" s="7">
        <v>79</v>
      </c>
      <c r="B4314" s="7" t="s">
        <v>348</v>
      </c>
      <c r="C4314" s="7" t="s">
        <v>652</v>
      </c>
      <c r="D4314" s="7" t="s">
        <v>6</v>
      </c>
      <c r="E4314" s="7" t="s">
        <v>26</v>
      </c>
      <c r="F4314" s="7" t="s">
        <v>84</v>
      </c>
      <c r="G4314" s="7">
        <v>22000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0</v>
      </c>
      <c r="Z4314" s="7" t="s">
        <v>225</v>
      </c>
      <c r="AA4314" s="7">
        <v>2020</v>
      </c>
      <c r="AB4314" s="7">
        <v>0</v>
      </c>
    </row>
    <row r="4315" spans="1:28" x14ac:dyDescent="0.25">
      <c r="A4315" s="7">
        <v>80</v>
      </c>
      <c r="B4315" s="7" t="s">
        <v>349</v>
      </c>
      <c r="C4315" s="7" t="s">
        <v>591</v>
      </c>
      <c r="D4315" s="7" t="s">
        <v>6</v>
      </c>
      <c r="E4315" s="7" t="s">
        <v>52</v>
      </c>
      <c r="F4315" s="7" t="s">
        <v>84</v>
      </c>
      <c r="G4315" s="7">
        <v>22000</v>
      </c>
      <c r="H4315" s="7">
        <v>0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 t="s">
        <v>225</v>
      </c>
      <c r="AA4315" s="7">
        <v>2020</v>
      </c>
      <c r="AB4315" s="7">
        <v>0</v>
      </c>
    </row>
    <row r="4316" spans="1:28" x14ac:dyDescent="0.25">
      <c r="A4316" s="7">
        <v>81</v>
      </c>
      <c r="B4316" s="7" t="s">
        <v>351</v>
      </c>
      <c r="C4316" s="7" t="s">
        <v>592</v>
      </c>
      <c r="D4316" s="7" t="s">
        <v>6</v>
      </c>
      <c r="E4316" s="7" t="s">
        <v>52</v>
      </c>
      <c r="F4316" s="7" t="s">
        <v>84</v>
      </c>
      <c r="G4316" s="7">
        <v>22000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0</v>
      </c>
      <c r="W4316" s="7">
        <v>0</v>
      </c>
      <c r="X4316" s="7">
        <v>0</v>
      </c>
      <c r="Y4316" s="7">
        <v>0</v>
      </c>
      <c r="Z4316" s="7" t="s">
        <v>225</v>
      </c>
      <c r="AA4316" s="7">
        <v>2020</v>
      </c>
      <c r="AB4316" s="7">
        <v>0</v>
      </c>
    </row>
    <row r="4317" spans="1:28" x14ac:dyDescent="0.25">
      <c r="A4317" s="7">
        <v>82</v>
      </c>
      <c r="B4317" s="7" t="s">
        <v>352</v>
      </c>
      <c r="C4317" s="7" t="s">
        <v>593</v>
      </c>
      <c r="D4317" s="7" t="s">
        <v>6</v>
      </c>
      <c r="E4317" s="7" t="s">
        <v>26</v>
      </c>
      <c r="F4317" s="7" t="s">
        <v>84</v>
      </c>
      <c r="G4317" s="7">
        <v>22000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0</v>
      </c>
      <c r="Z4317" s="7" t="s">
        <v>225</v>
      </c>
      <c r="AA4317" s="7">
        <v>2020</v>
      </c>
      <c r="AB4317" s="7">
        <v>0</v>
      </c>
    </row>
    <row r="4318" spans="1:28" x14ac:dyDescent="0.25">
      <c r="A4318" s="7">
        <v>83</v>
      </c>
      <c r="B4318" s="7" t="s">
        <v>433</v>
      </c>
      <c r="C4318" s="7" t="s">
        <v>653</v>
      </c>
      <c r="D4318" s="7" t="s">
        <v>650</v>
      </c>
      <c r="E4318" s="7" t="s">
        <v>26</v>
      </c>
      <c r="F4318" s="7" t="s">
        <v>84</v>
      </c>
      <c r="G4318" s="7">
        <v>22000</v>
      </c>
      <c r="H4318" s="7">
        <v>0</v>
      </c>
      <c r="I4318" s="7">
        <v>0</v>
      </c>
      <c r="J4318" s="7">
        <v>0</v>
      </c>
      <c r="K4318" s="7">
        <v>0</v>
      </c>
      <c r="L4318" s="7">
        <v>0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0</v>
      </c>
      <c r="Z4318" s="7" t="s">
        <v>225</v>
      </c>
      <c r="AA4318" s="7">
        <v>2020</v>
      </c>
      <c r="AB4318" s="7">
        <v>0</v>
      </c>
    </row>
    <row r="4319" spans="1:28" x14ac:dyDescent="0.25">
      <c r="A4319" s="7">
        <v>84</v>
      </c>
      <c r="B4319" s="7" t="s">
        <v>439</v>
      </c>
      <c r="C4319" s="7" t="s">
        <v>596</v>
      </c>
      <c r="D4319" s="7" t="s">
        <v>94</v>
      </c>
      <c r="E4319" s="7" t="s">
        <v>26</v>
      </c>
      <c r="F4319" s="7" t="s">
        <v>84</v>
      </c>
      <c r="G4319" s="7">
        <v>20000</v>
      </c>
      <c r="H4319" s="7">
        <v>0</v>
      </c>
      <c r="I4319" s="7">
        <v>0</v>
      </c>
      <c r="J4319" s="7">
        <v>0</v>
      </c>
      <c r="K4319" s="7">
        <v>0</v>
      </c>
      <c r="L4319" s="7">
        <v>0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7">
        <v>0</v>
      </c>
      <c r="Z4319" s="7" t="s">
        <v>225</v>
      </c>
      <c r="AA4319" s="7">
        <v>2020</v>
      </c>
      <c r="AB4319" s="7">
        <v>0</v>
      </c>
    </row>
    <row r="4320" spans="1:28" x14ac:dyDescent="0.25">
      <c r="A4320" s="7">
        <v>85</v>
      </c>
      <c r="B4320" s="7" t="s">
        <v>340</v>
      </c>
      <c r="C4320" s="7" t="s">
        <v>654</v>
      </c>
      <c r="D4320" s="7" t="s">
        <v>6</v>
      </c>
      <c r="E4320" s="7" t="s">
        <v>26</v>
      </c>
      <c r="F4320" s="7" t="s">
        <v>84</v>
      </c>
      <c r="G4320" s="7">
        <v>20000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 t="s">
        <v>225</v>
      </c>
      <c r="AA4320" s="7">
        <v>2020</v>
      </c>
      <c r="AB4320" s="7">
        <v>0</v>
      </c>
    </row>
    <row r="4321" spans="1:28" x14ac:dyDescent="0.25">
      <c r="A4321" s="7">
        <v>86</v>
      </c>
      <c r="B4321" s="7" t="s">
        <v>440</v>
      </c>
      <c r="C4321" s="7" t="s">
        <v>587</v>
      </c>
      <c r="D4321" s="7" t="s">
        <v>10</v>
      </c>
      <c r="E4321" s="7" t="s">
        <v>54</v>
      </c>
      <c r="F4321" s="7" t="s">
        <v>84</v>
      </c>
      <c r="G4321" s="7">
        <v>20000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  <c r="X4321" s="7">
        <v>0</v>
      </c>
      <c r="Y4321" s="7">
        <v>0</v>
      </c>
      <c r="Z4321" s="7" t="s">
        <v>225</v>
      </c>
      <c r="AA4321" s="7">
        <v>2020</v>
      </c>
      <c r="AB4321" s="7">
        <v>0</v>
      </c>
    </row>
    <row r="4322" spans="1:28" x14ac:dyDescent="0.25">
      <c r="A4322" s="7">
        <v>87</v>
      </c>
      <c r="B4322" s="7" t="s">
        <v>344</v>
      </c>
      <c r="C4322" s="7" t="s">
        <v>588</v>
      </c>
      <c r="D4322" s="7" t="s">
        <v>94</v>
      </c>
      <c r="E4322" s="7" t="s">
        <v>41</v>
      </c>
      <c r="F4322" s="7" t="s">
        <v>84</v>
      </c>
      <c r="G4322" s="7">
        <v>19800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0</v>
      </c>
      <c r="W4322" s="7">
        <v>0</v>
      </c>
      <c r="X4322" s="7">
        <v>0</v>
      </c>
      <c r="Y4322" s="7">
        <v>0</v>
      </c>
      <c r="Z4322" s="7" t="s">
        <v>225</v>
      </c>
      <c r="AA4322" s="7">
        <v>2020</v>
      </c>
      <c r="AB4322" s="7">
        <v>0</v>
      </c>
    </row>
    <row r="4323" spans="1:28" x14ac:dyDescent="0.25">
      <c r="A4323" s="7">
        <v>88</v>
      </c>
      <c r="B4323" s="7" t="s">
        <v>342</v>
      </c>
      <c r="C4323" s="7" t="s">
        <v>559</v>
      </c>
      <c r="D4323" s="7" t="s">
        <v>94</v>
      </c>
      <c r="E4323" s="7" t="s">
        <v>37</v>
      </c>
      <c r="F4323" s="7" t="s">
        <v>84</v>
      </c>
      <c r="G4323" s="7">
        <v>16775</v>
      </c>
      <c r="H4323" s="7">
        <v>0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0</v>
      </c>
      <c r="Z4323" s="7" t="s">
        <v>225</v>
      </c>
      <c r="AA4323" s="7">
        <v>2020</v>
      </c>
      <c r="AB4323" s="7">
        <v>0</v>
      </c>
    </row>
    <row r="4324" spans="1:28" x14ac:dyDescent="0.25">
      <c r="A4324" s="7">
        <v>89</v>
      </c>
      <c r="B4324" s="7" t="s">
        <v>343</v>
      </c>
      <c r="C4324" s="7" t="s">
        <v>633</v>
      </c>
      <c r="D4324" s="7" t="s">
        <v>6</v>
      </c>
      <c r="E4324" s="7" t="s">
        <v>37</v>
      </c>
      <c r="F4324" s="7" t="s">
        <v>84</v>
      </c>
      <c r="G4324" s="7">
        <v>16775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 t="s">
        <v>225</v>
      </c>
      <c r="AA4324" s="7">
        <v>2020</v>
      </c>
      <c r="AB4324" s="7">
        <v>0</v>
      </c>
    </row>
    <row r="4325" spans="1:28" x14ac:dyDescent="0.25">
      <c r="A4325" s="7">
        <v>90</v>
      </c>
      <c r="B4325" s="7" t="s">
        <v>338</v>
      </c>
      <c r="C4325" s="7" t="s">
        <v>594</v>
      </c>
      <c r="D4325" s="7" t="s">
        <v>6</v>
      </c>
      <c r="E4325" s="7" t="s">
        <v>28</v>
      </c>
      <c r="F4325" s="7" t="s">
        <v>84</v>
      </c>
      <c r="G4325" s="7">
        <v>16500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0</v>
      </c>
      <c r="Z4325" s="7" t="s">
        <v>225</v>
      </c>
      <c r="AA4325" s="7">
        <v>2020</v>
      </c>
      <c r="AB4325" s="7">
        <v>0</v>
      </c>
    </row>
    <row r="4326" spans="1:28" x14ac:dyDescent="0.25">
      <c r="A4326" s="7">
        <v>91</v>
      </c>
      <c r="B4326" s="7" t="s">
        <v>339</v>
      </c>
      <c r="C4326" s="7" t="s">
        <v>595</v>
      </c>
      <c r="D4326" s="7" t="s">
        <v>94</v>
      </c>
      <c r="E4326" s="7" t="s">
        <v>57</v>
      </c>
      <c r="F4326" s="7" t="s">
        <v>84</v>
      </c>
      <c r="G4326" s="7">
        <v>16500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0</v>
      </c>
      <c r="Z4326" s="7" t="s">
        <v>225</v>
      </c>
      <c r="AA4326" s="7">
        <v>2020</v>
      </c>
      <c r="AB4326" s="7">
        <v>0</v>
      </c>
    </row>
    <row r="4327" spans="1:28" x14ac:dyDescent="0.25">
      <c r="A4327" s="7">
        <v>92</v>
      </c>
      <c r="B4327" s="7" t="s">
        <v>431</v>
      </c>
      <c r="C4327" s="7" t="s">
        <v>600</v>
      </c>
      <c r="D4327" s="7" t="s">
        <v>632</v>
      </c>
      <c r="E4327" s="7" t="s">
        <v>37</v>
      </c>
      <c r="F4327" s="7" t="s">
        <v>84</v>
      </c>
      <c r="G4327" s="7">
        <v>13750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0</v>
      </c>
      <c r="Y4327" s="7">
        <v>0</v>
      </c>
      <c r="Z4327" s="7" t="s">
        <v>225</v>
      </c>
      <c r="AA4327" s="7">
        <v>2020</v>
      </c>
      <c r="AB4327" s="7">
        <v>0</v>
      </c>
    </row>
    <row r="4328" spans="1:28" x14ac:dyDescent="0.25">
      <c r="A4328" s="7">
        <v>93</v>
      </c>
      <c r="B4328" s="7" t="s">
        <v>336</v>
      </c>
      <c r="C4328" s="7" t="s">
        <v>603</v>
      </c>
      <c r="D4328" s="7" t="s">
        <v>6</v>
      </c>
      <c r="E4328" s="7" t="s">
        <v>37</v>
      </c>
      <c r="F4328" s="7" t="s">
        <v>84</v>
      </c>
      <c r="G4328" s="7">
        <v>10000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 t="s">
        <v>225</v>
      </c>
      <c r="AA4328" s="7">
        <v>2020</v>
      </c>
      <c r="AB4328" s="7">
        <v>0</v>
      </c>
    </row>
    <row r="4329" spans="1:28" x14ac:dyDescent="0.25">
      <c r="A4329" s="7">
        <v>94</v>
      </c>
      <c r="B4329" s="7" t="s">
        <v>441</v>
      </c>
      <c r="C4329" s="7" t="s">
        <v>604</v>
      </c>
      <c r="D4329" s="7" t="s">
        <v>6</v>
      </c>
      <c r="E4329" s="7" t="s">
        <v>37</v>
      </c>
      <c r="F4329" s="7" t="s">
        <v>84</v>
      </c>
      <c r="G4329" s="7">
        <v>10000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 t="s">
        <v>226</v>
      </c>
      <c r="AA4329" s="7">
        <v>2020</v>
      </c>
      <c r="AB4329" s="7">
        <v>0</v>
      </c>
    </row>
    <row r="4330" spans="1:28" x14ac:dyDescent="0.25">
      <c r="A4330" s="7">
        <v>1</v>
      </c>
      <c r="B4330" s="7" t="s">
        <v>373</v>
      </c>
      <c r="C4330" s="7" t="s">
        <v>708</v>
      </c>
      <c r="D4330" s="7" t="s">
        <v>7</v>
      </c>
      <c r="E4330" s="7" t="s">
        <v>27</v>
      </c>
      <c r="F4330" s="7" t="s">
        <v>84</v>
      </c>
      <c r="G4330" s="7">
        <v>360000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 t="s">
        <v>226</v>
      </c>
      <c r="AA4330" s="7">
        <v>2020</v>
      </c>
      <c r="AB4330" s="7">
        <v>0</v>
      </c>
    </row>
    <row r="4331" spans="1:28" x14ac:dyDescent="0.25">
      <c r="A4331" s="7">
        <v>2</v>
      </c>
      <c r="B4331" s="7" t="s">
        <v>426</v>
      </c>
      <c r="C4331" s="7" t="s">
        <v>502</v>
      </c>
      <c r="D4331" s="7" t="s">
        <v>10</v>
      </c>
      <c r="E4331" s="7" t="s">
        <v>53</v>
      </c>
      <c r="F4331" s="7" t="s">
        <v>84</v>
      </c>
      <c r="G4331" s="7">
        <v>280000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 t="s">
        <v>226</v>
      </c>
      <c r="AA4331" s="7">
        <v>2020</v>
      </c>
      <c r="AB4331" s="7">
        <v>0</v>
      </c>
    </row>
    <row r="4332" spans="1:28" x14ac:dyDescent="0.25">
      <c r="A4332" s="7">
        <v>3</v>
      </c>
      <c r="B4332" s="7" t="s">
        <v>427</v>
      </c>
      <c r="C4332" s="7" t="s">
        <v>709</v>
      </c>
      <c r="D4332" s="7" t="s">
        <v>19</v>
      </c>
      <c r="E4332" s="7" t="s">
        <v>71</v>
      </c>
      <c r="F4332" s="7" t="s">
        <v>84</v>
      </c>
      <c r="G4332" s="7">
        <v>280000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0</v>
      </c>
      <c r="Z4332" s="7" t="s">
        <v>226</v>
      </c>
      <c r="AA4332" s="7">
        <v>2020</v>
      </c>
      <c r="AB4332" s="7">
        <v>0</v>
      </c>
    </row>
    <row r="4333" spans="1:28" x14ac:dyDescent="0.25">
      <c r="A4333" s="7">
        <v>4</v>
      </c>
      <c r="B4333" s="7" t="s">
        <v>417</v>
      </c>
      <c r="C4333" s="7" t="s">
        <v>512</v>
      </c>
      <c r="D4333" s="7" t="s">
        <v>21</v>
      </c>
      <c r="E4333" s="7" t="s">
        <v>81</v>
      </c>
      <c r="F4333" s="7" t="s">
        <v>84</v>
      </c>
      <c r="G4333" s="7">
        <v>130000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 t="s">
        <v>226</v>
      </c>
      <c r="AA4333" s="7">
        <v>2020</v>
      </c>
      <c r="AB4333" s="7">
        <v>0</v>
      </c>
    </row>
    <row r="4334" spans="1:28" x14ac:dyDescent="0.25">
      <c r="A4334" s="7">
        <v>5</v>
      </c>
      <c r="B4334" s="7" t="s">
        <v>418</v>
      </c>
      <c r="C4334" s="7" t="s">
        <v>710</v>
      </c>
      <c r="D4334" s="7" t="s">
        <v>94</v>
      </c>
      <c r="E4334" s="7" t="s">
        <v>711</v>
      </c>
      <c r="F4334" s="7" t="s">
        <v>85</v>
      </c>
      <c r="G4334" s="7">
        <v>130000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 t="s">
        <v>226</v>
      </c>
      <c r="AA4334" s="7">
        <v>2020</v>
      </c>
      <c r="AB4334" s="7">
        <v>0</v>
      </c>
    </row>
    <row r="4335" spans="1:28" x14ac:dyDescent="0.25">
      <c r="A4335" s="7">
        <v>6</v>
      </c>
      <c r="B4335" s="7" t="s">
        <v>419</v>
      </c>
      <c r="C4335" s="7" t="s">
        <v>518</v>
      </c>
      <c r="D4335" s="7" t="s">
        <v>16</v>
      </c>
      <c r="E4335" s="7" t="s">
        <v>701</v>
      </c>
      <c r="F4335" s="7" t="s">
        <v>84</v>
      </c>
      <c r="G4335" s="7">
        <v>130000</v>
      </c>
      <c r="H4335" s="7">
        <v>0</v>
      </c>
      <c r="I4335" s="7">
        <v>0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 t="s">
        <v>226</v>
      </c>
      <c r="AA4335" s="7">
        <v>2020</v>
      </c>
      <c r="AB4335" s="7">
        <v>0</v>
      </c>
    </row>
    <row r="4336" spans="1:28" x14ac:dyDescent="0.25">
      <c r="A4336" s="7">
        <v>7</v>
      </c>
      <c r="B4336" s="7" t="s">
        <v>425</v>
      </c>
      <c r="C4336" s="7" t="s">
        <v>659</v>
      </c>
      <c r="D4336" s="7" t="s">
        <v>6</v>
      </c>
      <c r="E4336" s="7" t="s">
        <v>660</v>
      </c>
      <c r="F4336" s="7" t="s">
        <v>661</v>
      </c>
      <c r="G4336" s="7">
        <v>130000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Y4336" s="7">
        <v>0</v>
      </c>
      <c r="Z4336" s="7" t="s">
        <v>226</v>
      </c>
      <c r="AA4336" s="7">
        <v>2020</v>
      </c>
      <c r="AB4336" s="7">
        <v>0</v>
      </c>
    </row>
    <row r="4337" spans="1:28" x14ac:dyDescent="0.25">
      <c r="A4337" s="7">
        <v>8</v>
      </c>
      <c r="B4337" s="7" t="s">
        <v>420</v>
      </c>
      <c r="C4337" s="7" t="s">
        <v>513</v>
      </c>
      <c r="D4337" s="7" t="s">
        <v>14</v>
      </c>
      <c r="E4337" s="7" t="s">
        <v>333</v>
      </c>
      <c r="F4337" s="7" t="s">
        <v>84</v>
      </c>
      <c r="G4337" s="7">
        <v>130000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 t="s">
        <v>226</v>
      </c>
      <c r="AA4337" s="7">
        <v>2020</v>
      </c>
      <c r="AB4337" s="7">
        <v>0</v>
      </c>
    </row>
    <row r="4338" spans="1:28" x14ac:dyDescent="0.25">
      <c r="A4338" s="7">
        <v>9</v>
      </c>
      <c r="B4338" s="7" t="s">
        <v>421</v>
      </c>
      <c r="C4338" s="7" t="s">
        <v>515</v>
      </c>
      <c r="D4338" s="7" t="s">
        <v>4</v>
      </c>
      <c r="E4338" s="7" t="s">
        <v>516</v>
      </c>
      <c r="F4338" s="7" t="s">
        <v>84</v>
      </c>
      <c r="G4338" s="7">
        <v>130000</v>
      </c>
      <c r="H4338" s="7">
        <v>0</v>
      </c>
      <c r="I4338" s="7">
        <v>0</v>
      </c>
      <c r="J4338" s="7">
        <v>0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0</v>
      </c>
      <c r="X4338" s="7">
        <v>0</v>
      </c>
      <c r="Y4338" s="7">
        <v>0</v>
      </c>
      <c r="Z4338" s="7" t="s">
        <v>226</v>
      </c>
      <c r="AA4338" s="7">
        <v>2020</v>
      </c>
      <c r="AB4338" s="7">
        <v>0</v>
      </c>
    </row>
    <row r="4339" spans="1:28" x14ac:dyDescent="0.25">
      <c r="A4339" s="7">
        <v>10</v>
      </c>
      <c r="B4339" s="7" t="s">
        <v>422</v>
      </c>
      <c r="C4339" s="7" t="s">
        <v>504</v>
      </c>
      <c r="D4339" s="7" t="s">
        <v>5</v>
      </c>
      <c r="E4339" s="7" t="s">
        <v>702</v>
      </c>
      <c r="F4339" s="7" t="s">
        <v>84</v>
      </c>
      <c r="G4339" s="7">
        <v>130000</v>
      </c>
      <c r="H4339" s="7">
        <v>0</v>
      </c>
      <c r="I4339" s="7">
        <v>0</v>
      </c>
      <c r="J4339" s="7">
        <v>0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 t="s">
        <v>226</v>
      </c>
      <c r="AA4339" s="7">
        <v>2020</v>
      </c>
      <c r="AB4339" s="7">
        <v>0</v>
      </c>
    </row>
    <row r="4340" spans="1:28" x14ac:dyDescent="0.25">
      <c r="A4340" s="7">
        <v>11</v>
      </c>
      <c r="B4340" s="7" t="s">
        <v>423</v>
      </c>
      <c r="C4340" s="7" t="s">
        <v>614</v>
      </c>
      <c r="D4340" s="7" t="s">
        <v>615</v>
      </c>
      <c r="E4340" s="7" t="s">
        <v>616</v>
      </c>
      <c r="F4340" s="7" t="s">
        <v>84</v>
      </c>
      <c r="G4340" s="7">
        <v>130000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 t="s">
        <v>226</v>
      </c>
      <c r="AA4340" s="7">
        <v>2020</v>
      </c>
      <c r="AB4340" s="7">
        <v>0</v>
      </c>
    </row>
    <row r="4341" spans="1:28" x14ac:dyDescent="0.25">
      <c r="A4341" s="7">
        <v>12</v>
      </c>
      <c r="B4341" s="7" t="s">
        <v>424</v>
      </c>
      <c r="C4341" s="7" t="s">
        <v>665</v>
      </c>
      <c r="D4341" s="7" t="s">
        <v>17</v>
      </c>
      <c r="E4341" s="7" t="s">
        <v>666</v>
      </c>
      <c r="F4341" s="7" t="s">
        <v>84</v>
      </c>
      <c r="G4341" s="7">
        <v>130000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0</v>
      </c>
      <c r="Z4341" s="7" t="s">
        <v>226</v>
      </c>
      <c r="AA4341" s="7">
        <v>2020</v>
      </c>
      <c r="AB4341" s="7">
        <v>0</v>
      </c>
    </row>
    <row r="4342" spans="1:28" x14ac:dyDescent="0.25">
      <c r="A4342" s="7">
        <v>13</v>
      </c>
      <c r="B4342" s="7" t="s">
        <v>411</v>
      </c>
      <c r="C4342" s="7" t="s">
        <v>521</v>
      </c>
      <c r="D4342" s="7" t="s">
        <v>13</v>
      </c>
      <c r="E4342" s="7" t="s">
        <v>678</v>
      </c>
      <c r="F4342" s="7" t="s">
        <v>84</v>
      </c>
      <c r="G4342" s="7">
        <v>95000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0</v>
      </c>
      <c r="Z4342" s="7" t="s">
        <v>226</v>
      </c>
      <c r="AA4342" s="7">
        <v>2020</v>
      </c>
      <c r="AB4342" s="7">
        <v>0</v>
      </c>
    </row>
    <row r="4343" spans="1:28" x14ac:dyDescent="0.25">
      <c r="A4343" s="7">
        <v>14</v>
      </c>
      <c r="B4343" s="7" t="s">
        <v>413</v>
      </c>
      <c r="C4343" s="7" t="s">
        <v>626</v>
      </c>
      <c r="D4343" s="7" t="s">
        <v>627</v>
      </c>
      <c r="E4343" s="7" t="s">
        <v>628</v>
      </c>
      <c r="F4343" s="7" t="s">
        <v>84</v>
      </c>
      <c r="G4343" s="7">
        <v>95000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0</v>
      </c>
      <c r="Z4343" s="7" t="s">
        <v>226</v>
      </c>
      <c r="AA4343" s="7">
        <v>2020</v>
      </c>
      <c r="AB4343" s="7">
        <v>0</v>
      </c>
    </row>
    <row r="4344" spans="1:28" x14ac:dyDescent="0.25">
      <c r="A4344" s="7">
        <v>15</v>
      </c>
      <c r="B4344" s="7" t="s">
        <v>414</v>
      </c>
      <c r="C4344" s="7" t="s">
        <v>523</v>
      </c>
      <c r="D4344" s="7" t="s">
        <v>21</v>
      </c>
      <c r="E4344" s="7" t="s">
        <v>48</v>
      </c>
      <c r="F4344" s="7" t="s">
        <v>84</v>
      </c>
      <c r="G4344" s="7">
        <v>95000</v>
      </c>
      <c r="H4344" s="7">
        <v>0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7">
        <v>0</v>
      </c>
      <c r="Z4344" s="7" t="s">
        <v>226</v>
      </c>
      <c r="AA4344" s="7">
        <v>2020</v>
      </c>
      <c r="AB4344" s="7">
        <v>0</v>
      </c>
    </row>
    <row r="4345" spans="1:28" x14ac:dyDescent="0.25">
      <c r="A4345" s="7">
        <v>16</v>
      </c>
      <c r="B4345" s="7" t="s">
        <v>415</v>
      </c>
      <c r="C4345" s="7" t="s">
        <v>525</v>
      </c>
      <c r="D4345" s="7" t="s">
        <v>10</v>
      </c>
      <c r="E4345" s="7" t="s">
        <v>69</v>
      </c>
      <c r="F4345" s="7" t="s">
        <v>84</v>
      </c>
      <c r="G4345" s="7">
        <v>95000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 t="s">
        <v>226</v>
      </c>
      <c r="AA4345" s="7">
        <v>2020</v>
      </c>
      <c r="AB4345" s="7">
        <v>0</v>
      </c>
    </row>
    <row r="4346" spans="1:28" x14ac:dyDescent="0.25">
      <c r="A4346" s="7">
        <v>17</v>
      </c>
      <c r="B4346" s="7" t="s">
        <v>416</v>
      </c>
      <c r="C4346" s="7" t="s">
        <v>679</v>
      </c>
      <c r="D4346" s="7" t="s">
        <v>6</v>
      </c>
      <c r="E4346" s="7" t="s">
        <v>680</v>
      </c>
      <c r="F4346" s="7" t="s">
        <v>84</v>
      </c>
      <c r="G4346" s="7">
        <v>95000</v>
      </c>
      <c r="H4346" s="7">
        <v>0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0</v>
      </c>
      <c r="Z4346" s="7" t="s">
        <v>226</v>
      </c>
      <c r="AA4346" s="7">
        <v>2020</v>
      </c>
      <c r="AB4346" s="7">
        <v>0</v>
      </c>
    </row>
    <row r="4347" spans="1:28" x14ac:dyDescent="0.25">
      <c r="A4347" s="7">
        <v>18</v>
      </c>
      <c r="B4347" s="7" t="s">
        <v>412</v>
      </c>
      <c r="C4347" s="7" t="s">
        <v>527</v>
      </c>
      <c r="D4347" s="7" t="s">
        <v>17</v>
      </c>
      <c r="E4347" s="7" t="s">
        <v>613</v>
      </c>
      <c r="F4347" s="7" t="s">
        <v>84</v>
      </c>
      <c r="G4347" s="7">
        <v>85000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  <c r="X4347" s="7">
        <v>0</v>
      </c>
      <c r="Y4347" s="7">
        <v>0</v>
      </c>
      <c r="Z4347" s="7" t="s">
        <v>226</v>
      </c>
      <c r="AA4347" s="7">
        <v>2020</v>
      </c>
      <c r="AB4347" s="7">
        <v>0</v>
      </c>
    </row>
    <row r="4348" spans="1:28" x14ac:dyDescent="0.25">
      <c r="A4348" s="7">
        <v>19</v>
      </c>
      <c r="B4348" s="7" t="s">
        <v>410</v>
      </c>
      <c r="C4348" s="7" t="s">
        <v>685</v>
      </c>
      <c r="D4348" s="7" t="s">
        <v>21</v>
      </c>
      <c r="E4348" s="7" t="s">
        <v>686</v>
      </c>
      <c r="F4348" s="7" t="s">
        <v>84</v>
      </c>
      <c r="G4348" s="7">
        <v>85000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 t="s">
        <v>226</v>
      </c>
      <c r="AA4348" s="7">
        <v>2020</v>
      </c>
      <c r="AB4348" s="7">
        <v>0</v>
      </c>
    </row>
    <row r="4349" spans="1:28" x14ac:dyDescent="0.25">
      <c r="A4349" s="7">
        <v>20</v>
      </c>
      <c r="B4349" s="7" t="s">
        <v>438</v>
      </c>
      <c r="C4349" s="7" t="s">
        <v>517</v>
      </c>
      <c r="D4349" s="7" t="s">
        <v>94</v>
      </c>
      <c r="E4349" s="7" t="s">
        <v>645</v>
      </c>
      <c r="F4349" s="7" t="s">
        <v>664</v>
      </c>
      <c r="G4349" s="7">
        <v>85000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0</v>
      </c>
      <c r="W4349" s="7">
        <v>0</v>
      </c>
      <c r="X4349" s="7">
        <v>0</v>
      </c>
      <c r="Y4349" s="7">
        <v>0</v>
      </c>
      <c r="Z4349" s="7" t="s">
        <v>226</v>
      </c>
      <c r="AA4349" s="7">
        <v>2020</v>
      </c>
      <c r="AB4349" s="7">
        <v>0</v>
      </c>
    </row>
    <row r="4350" spans="1:28" x14ac:dyDescent="0.25">
      <c r="A4350" s="7">
        <v>21</v>
      </c>
      <c r="B4350" s="7" t="s">
        <v>373</v>
      </c>
      <c r="C4350" s="7" t="s">
        <v>688</v>
      </c>
      <c r="D4350" s="7" t="s">
        <v>94</v>
      </c>
      <c r="E4350" s="7" t="s">
        <v>689</v>
      </c>
      <c r="F4350" s="7" t="s">
        <v>84</v>
      </c>
      <c r="G4350" s="7">
        <v>80000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 t="s">
        <v>226</v>
      </c>
      <c r="AA4350" s="7">
        <v>2020</v>
      </c>
      <c r="AB4350" s="7">
        <v>0</v>
      </c>
    </row>
    <row r="4351" spans="1:28" x14ac:dyDescent="0.25">
      <c r="A4351" s="7">
        <v>22</v>
      </c>
      <c r="B4351" s="7" t="s">
        <v>408</v>
      </c>
      <c r="C4351" s="7" t="s">
        <v>712</v>
      </c>
      <c r="D4351" s="7" t="s">
        <v>632</v>
      </c>
      <c r="E4351" s="7" t="s">
        <v>713</v>
      </c>
      <c r="F4351" s="7" t="s">
        <v>84</v>
      </c>
      <c r="G4351" s="7">
        <v>80000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 t="s">
        <v>226</v>
      </c>
      <c r="AA4351" s="7">
        <v>2020</v>
      </c>
      <c r="AB4351" s="7">
        <v>0</v>
      </c>
    </row>
    <row r="4352" spans="1:28" x14ac:dyDescent="0.25">
      <c r="A4352" s="7">
        <v>23</v>
      </c>
      <c r="B4352" s="7" t="s">
        <v>407</v>
      </c>
      <c r="C4352" s="7" t="s">
        <v>532</v>
      </c>
      <c r="D4352" s="7" t="s">
        <v>12</v>
      </c>
      <c r="E4352" s="7" t="s">
        <v>35</v>
      </c>
      <c r="F4352" s="7" t="s">
        <v>84</v>
      </c>
      <c r="G4352" s="7">
        <v>75000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 t="s">
        <v>226</v>
      </c>
      <c r="AA4352" s="7">
        <v>2020</v>
      </c>
      <c r="AB4352" s="7">
        <v>0</v>
      </c>
    </row>
    <row r="4353" spans="1:28" x14ac:dyDescent="0.25">
      <c r="A4353" s="7">
        <v>24</v>
      </c>
      <c r="B4353" s="7" t="s">
        <v>406</v>
      </c>
      <c r="C4353" s="7" t="s">
        <v>533</v>
      </c>
      <c r="D4353" s="7" t="s">
        <v>6</v>
      </c>
      <c r="E4353" s="7" t="s">
        <v>335</v>
      </c>
      <c r="F4353" s="7" t="s">
        <v>84</v>
      </c>
      <c r="G4353" s="7">
        <v>70000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0</v>
      </c>
      <c r="Z4353" s="7" t="s">
        <v>226</v>
      </c>
      <c r="AA4353" s="7">
        <v>2020</v>
      </c>
      <c r="AB4353" s="7">
        <v>0</v>
      </c>
    </row>
    <row r="4354" spans="1:28" x14ac:dyDescent="0.25">
      <c r="A4354" s="7">
        <v>25</v>
      </c>
      <c r="B4354" s="7" t="s">
        <v>389</v>
      </c>
      <c r="C4354" s="7" t="s">
        <v>529</v>
      </c>
      <c r="D4354" s="7" t="s">
        <v>18</v>
      </c>
      <c r="E4354" s="7" t="s">
        <v>55</v>
      </c>
      <c r="F4354" s="7" t="s">
        <v>84</v>
      </c>
      <c r="G4354" s="7">
        <v>65000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0</v>
      </c>
      <c r="Z4354" s="7" t="s">
        <v>226</v>
      </c>
      <c r="AA4354" s="7">
        <v>2020</v>
      </c>
      <c r="AB4354" s="7">
        <v>0</v>
      </c>
    </row>
    <row r="4355" spans="1:28" x14ac:dyDescent="0.25">
      <c r="A4355" s="7">
        <v>26</v>
      </c>
      <c r="B4355" s="7" t="s">
        <v>402</v>
      </c>
      <c r="C4355" s="7" t="s">
        <v>526</v>
      </c>
      <c r="D4355" s="7" t="s">
        <v>4</v>
      </c>
      <c r="E4355" s="7" t="s">
        <v>618</v>
      </c>
      <c r="F4355" s="7" t="s">
        <v>84</v>
      </c>
      <c r="G4355" s="7">
        <v>65000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 t="s">
        <v>226</v>
      </c>
      <c r="AA4355" s="7">
        <v>2020</v>
      </c>
      <c r="AB4355" s="7">
        <v>0</v>
      </c>
    </row>
    <row r="4356" spans="1:28" x14ac:dyDescent="0.25">
      <c r="A4356" s="7">
        <v>27</v>
      </c>
      <c r="B4356" s="7" t="s">
        <v>403</v>
      </c>
      <c r="C4356" s="7" t="s">
        <v>703</v>
      </c>
      <c r="D4356" s="7" t="s">
        <v>13</v>
      </c>
      <c r="E4356" s="7" t="s">
        <v>704</v>
      </c>
      <c r="F4356" s="7" t="s">
        <v>84</v>
      </c>
      <c r="G4356" s="7">
        <v>65000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 t="s">
        <v>226</v>
      </c>
      <c r="AA4356" s="7">
        <v>2020</v>
      </c>
      <c r="AB4356" s="7">
        <v>0</v>
      </c>
    </row>
    <row r="4357" spans="1:28" x14ac:dyDescent="0.25">
      <c r="A4357" s="7">
        <v>28</v>
      </c>
      <c r="B4357" s="7" t="s">
        <v>404</v>
      </c>
      <c r="C4357" s="7" t="s">
        <v>534</v>
      </c>
      <c r="D4357" s="7" t="s">
        <v>10</v>
      </c>
      <c r="E4357" s="7" t="s">
        <v>39</v>
      </c>
      <c r="F4357" s="7" t="s">
        <v>84</v>
      </c>
      <c r="G4357" s="7">
        <v>65000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 t="s">
        <v>226</v>
      </c>
      <c r="AA4357" s="7">
        <v>2020</v>
      </c>
      <c r="AB4357" s="7">
        <v>0</v>
      </c>
    </row>
    <row r="4358" spans="1:28" x14ac:dyDescent="0.25">
      <c r="A4358" s="7">
        <v>29</v>
      </c>
      <c r="B4358" s="7" t="s">
        <v>405</v>
      </c>
      <c r="C4358" s="7" t="s">
        <v>535</v>
      </c>
      <c r="D4358" s="7" t="s">
        <v>16</v>
      </c>
      <c r="E4358" s="7" t="s">
        <v>61</v>
      </c>
      <c r="F4358" s="7" t="s">
        <v>84</v>
      </c>
      <c r="G4358" s="7">
        <v>65000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 t="s">
        <v>226</v>
      </c>
      <c r="AA4358" s="7">
        <v>2020</v>
      </c>
      <c r="AB4358" s="7">
        <v>0</v>
      </c>
    </row>
    <row r="4359" spans="1:28" x14ac:dyDescent="0.25">
      <c r="A4359" s="7">
        <v>30</v>
      </c>
      <c r="B4359" s="7" t="s">
        <v>400</v>
      </c>
      <c r="C4359" s="7" t="s">
        <v>536</v>
      </c>
      <c r="D4359" s="7" t="s">
        <v>4</v>
      </c>
      <c r="E4359" s="7" t="s">
        <v>64</v>
      </c>
      <c r="F4359" s="7" t="s">
        <v>84</v>
      </c>
      <c r="G4359" s="7">
        <v>60000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 t="s">
        <v>226</v>
      </c>
      <c r="AA4359" s="7">
        <v>2020</v>
      </c>
      <c r="AB4359" s="7">
        <v>0</v>
      </c>
    </row>
    <row r="4360" spans="1:28" x14ac:dyDescent="0.25">
      <c r="A4360" s="7">
        <v>31</v>
      </c>
      <c r="B4360" s="7" t="s">
        <v>401</v>
      </c>
      <c r="C4360" s="7" t="s">
        <v>537</v>
      </c>
      <c r="D4360" s="7" t="s">
        <v>7</v>
      </c>
      <c r="E4360" s="7" t="s">
        <v>75</v>
      </c>
      <c r="F4360" s="7" t="s">
        <v>84</v>
      </c>
      <c r="G4360" s="7">
        <v>60000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 t="s">
        <v>226</v>
      </c>
      <c r="AA4360" s="7">
        <v>2020</v>
      </c>
      <c r="AB4360" s="7">
        <v>0</v>
      </c>
    </row>
    <row r="4361" spans="1:28" x14ac:dyDescent="0.25">
      <c r="A4361" s="7">
        <v>32</v>
      </c>
      <c r="B4361" s="7" t="s">
        <v>429</v>
      </c>
      <c r="C4361" s="7" t="s">
        <v>538</v>
      </c>
      <c r="D4361" s="7" t="s">
        <v>14</v>
      </c>
      <c r="E4361" s="7" t="s">
        <v>66</v>
      </c>
      <c r="F4361" s="7" t="s">
        <v>84</v>
      </c>
      <c r="G4361" s="7">
        <v>55000</v>
      </c>
      <c r="H4361" s="7">
        <v>0</v>
      </c>
      <c r="I4361" s="7">
        <v>0</v>
      </c>
      <c r="J4361" s="7">
        <v>0</v>
      </c>
      <c r="K4361" s="7">
        <v>0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 t="s">
        <v>226</v>
      </c>
      <c r="AA4361" s="7">
        <v>2020</v>
      </c>
      <c r="AB4361" s="7">
        <v>0</v>
      </c>
    </row>
    <row r="4362" spans="1:28" x14ac:dyDescent="0.25">
      <c r="A4362" s="7">
        <v>33</v>
      </c>
      <c r="B4362" s="7" t="s">
        <v>437</v>
      </c>
      <c r="C4362" s="7" t="s">
        <v>714</v>
      </c>
      <c r="D4362" s="7" t="s">
        <v>615</v>
      </c>
      <c r="E4362" s="7" t="s">
        <v>715</v>
      </c>
      <c r="F4362" s="7" t="s">
        <v>664</v>
      </c>
      <c r="G4362" s="7">
        <v>55000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 t="s">
        <v>226</v>
      </c>
      <c r="AA4362" s="7">
        <v>2020</v>
      </c>
      <c r="AB4362" s="7">
        <v>0</v>
      </c>
    </row>
    <row r="4363" spans="1:28" x14ac:dyDescent="0.25">
      <c r="A4363" s="7">
        <v>34</v>
      </c>
      <c r="B4363" s="7" t="s">
        <v>342</v>
      </c>
      <c r="C4363" s="7" t="s">
        <v>539</v>
      </c>
      <c r="D4363" s="7" t="s">
        <v>15</v>
      </c>
      <c r="E4363" s="7" t="s">
        <v>540</v>
      </c>
      <c r="F4363" s="7" t="s">
        <v>84</v>
      </c>
      <c r="G4363" s="7">
        <v>55000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 t="s">
        <v>226</v>
      </c>
      <c r="AA4363" s="7">
        <v>2020</v>
      </c>
      <c r="AB4363" s="7">
        <v>0</v>
      </c>
    </row>
    <row r="4364" spans="1:28" x14ac:dyDescent="0.25">
      <c r="A4364" s="7">
        <v>35</v>
      </c>
      <c r="B4364" s="7" t="s">
        <v>399</v>
      </c>
      <c r="C4364" s="7" t="s">
        <v>514</v>
      </c>
      <c r="D4364" s="7" t="s">
        <v>16</v>
      </c>
      <c r="E4364" s="7" t="s">
        <v>79</v>
      </c>
      <c r="F4364" s="7" t="s">
        <v>84</v>
      </c>
      <c r="G4364" s="7">
        <v>54000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 t="s">
        <v>226</v>
      </c>
      <c r="AA4364" s="7">
        <v>2020</v>
      </c>
      <c r="AB4364" s="7">
        <v>0</v>
      </c>
    </row>
    <row r="4365" spans="1:28" x14ac:dyDescent="0.25">
      <c r="A4365" s="7">
        <v>36</v>
      </c>
      <c r="B4365" s="7" t="s">
        <v>396</v>
      </c>
      <c r="C4365" s="7" t="s">
        <v>541</v>
      </c>
      <c r="D4365" s="7" t="s">
        <v>21</v>
      </c>
      <c r="E4365" s="7" t="s">
        <v>70</v>
      </c>
      <c r="F4365" s="7" t="s">
        <v>84</v>
      </c>
      <c r="G4365" s="7">
        <v>50000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7">
        <v>0</v>
      </c>
      <c r="Z4365" s="7" t="s">
        <v>226</v>
      </c>
      <c r="AA4365" s="7">
        <v>2020</v>
      </c>
      <c r="AB4365" s="7">
        <v>0</v>
      </c>
    </row>
    <row r="4366" spans="1:28" x14ac:dyDescent="0.25">
      <c r="A4366" s="7">
        <v>37</v>
      </c>
      <c r="B4366" s="7" t="s">
        <v>397</v>
      </c>
      <c r="C4366" s="7" t="s">
        <v>542</v>
      </c>
      <c r="D4366" s="7" t="s">
        <v>17</v>
      </c>
      <c r="E4366" s="7" t="s">
        <v>76</v>
      </c>
      <c r="F4366" s="7" t="s">
        <v>84</v>
      </c>
      <c r="G4366" s="7">
        <v>50000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  <c r="X4366" s="7">
        <v>0</v>
      </c>
      <c r="Y4366" s="7">
        <v>0</v>
      </c>
      <c r="Z4366" s="7" t="s">
        <v>226</v>
      </c>
      <c r="AA4366" s="7">
        <v>2020</v>
      </c>
      <c r="AB4366" s="7">
        <v>0</v>
      </c>
    </row>
    <row r="4367" spans="1:28" x14ac:dyDescent="0.25">
      <c r="A4367" s="7">
        <v>38</v>
      </c>
      <c r="B4367" s="7" t="s">
        <v>379</v>
      </c>
      <c r="C4367" s="7" t="s">
        <v>544</v>
      </c>
      <c r="D4367" s="7" t="s">
        <v>10</v>
      </c>
      <c r="E4367" s="7" t="s">
        <v>43</v>
      </c>
      <c r="F4367" s="7" t="s">
        <v>84</v>
      </c>
      <c r="G4367" s="7">
        <v>45000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 t="s">
        <v>226</v>
      </c>
      <c r="AA4367" s="7">
        <v>2020</v>
      </c>
      <c r="AB4367" s="7">
        <v>0</v>
      </c>
    </row>
    <row r="4368" spans="1:28" x14ac:dyDescent="0.25">
      <c r="A4368" s="7">
        <v>39</v>
      </c>
      <c r="B4368" s="7" t="s">
        <v>388</v>
      </c>
      <c r="C4368" s="7" t="s">
        <v>646</v>
      </c>
      <c r="D4368" s="7" t="s">
        <v>647</v>
      </c>
      <c r="E4368" s="7" t="s">
        <v>24</v>
      </c>
      <c r="F4368" s="7" t="s">
        <v>84</v>
      </c>
      <c r="G4368" s="7">
        <v>45000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 t="s">
        <v>226</v>
      </c>
      <c r="AA4368" s="7">
        <v>2020</v>
      </c>
      <c r="AB4368" s="7">
        <v>0</v>
      </c>
    </row>
    <row r="4369" spans="1:28" x14ac:dyDescent="0.25">
      <c r="A4369" s="7">
        <v>40</v>
      </c>
      <c r="B4369" s="7" t="s">
        <v>436</v>
      </c>
      <c r="C4369" s="7" t="s">
        <v>546</v>
      </c>
      <c r="D4369" s="7" t="s">
        <v>10</v>
      </c>
      <c r="E4369" s="7" t="s">
        <v>40</v>
      </c>
      <c r="F4369" s="7" t="s">
        <v>664</v>
      </c>
      <c r="G4369" s="7">
        <v>45000</v>
      </c>
      <c r="H4369" s="7">
        <v>0</v>
      </c>
      <c r="I4369" s="7">
        <v>0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 t="s">
        <v>226</v>
      </c>
      <c r="AA4369" s="7">
        <v>2020</v>
      </c>
      <c r="AB4369" s="7">
        <v>0</v>
      </c>
    </row>
    <row r="4370" spans="1:28" x14ac:dyDescent="0.25">
      <c r="A4370" s="7">
        <v>41</v>
      </c>
      <c r="B4370" s="7" t="s">
        <v>390</v>
      </c>
      <c r="C4370" s="7" t="s">
        <v>531</v>
      </c>
      <c r="D4370" s="7" t="s">
        <v>5</v>
      </c>
      <c r="E4370" s="7" t="s">
        <v>25</v>
      </c>
      <c r="F4370" s="7" t="s">
        <v>84</v>
      </c>
      <c r="G4370" s="7">
        <v>45000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 t="s">
        <v>226</v>
      </c>
      <c r="AA4370" s="7">
        <v>2020</v>
      </c>
      <c r="AB4370" s="7">
        <v>0</v>
      </c>
    </row>
    <row r="4371" spans="1:28" x14ac:dyDescent="0.25">
      <c r="A4371" s="7">
        <v>42</v>
      </c>
      <c r="B4371" s="7" t="s">
        <v>391</v>
      </c>
      <c r="C4371" s="7" t="s">
        <v>545</v>
      </c>
      <c r="D4371" s="7" t="s">
        <v>4</v>
      </c>
      <c r="E4371" s="7" t="s">
        <v>24</v>
      </c>
      <c r="F4371" s="7" t="s">
        <v>84</v>
      </c>
      <c r="G4371" s="7">
        <v>45000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0</v>
      </c>
      <c r="Y4371" s="7">
        <v>0</v>
      </c>
      <c r="Z4371" s="7" t="s">
        <v>226</v>
      </c>
      <c r="AA4371" s="7">
        <v>2020</v>
      </c>
      <c r="AB4371" s="7">
        <v>0</v>
      </c>
    </row>
    <row r="4372" spans="1:28" x14ac:dyDescent="0.25">
      <c r="A4372" s="7">
        <v>43</v>
      </c>
      <c r="B4372" s="7" t="s">
        <v>392</v>
      </c>
      <c r="C4372" s="7" t="s">
        <v>547</v>
      </c>
      <c r="D4372" s="7" t="s">
        <v>10</v>
      </c>
      <c r="E4372" s="7" t="s">
        <v>50</v>
      </c>
      <c r="F4372" s="7" t="s">
        <v>84</v>
      </c>
      <c r="G4372" s="7">
        <v>45000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0</v>
      </c>
      <c r="Z4372" s="7" t="s">
        <v>226</v>
      </c>
      <c r="AA4372" s="7">
        <v>2020</v>
      </c>
      <c r="AB4372" s="7">
        <v>0</v>
      </c>
    </row>
    <row r="4373" spans="1:28" x14ac:dyDescent="0.25">
      <c r="A4373" s="7">
        <v>44</v>
      </c>
      <c r="B4373" s="7" t="s">
        <v>393</v>
      </c>
      <c r="C4373" s="7" t="s">
        <v>717</v>
      </c>
      <c r="D4373" s="7" t="s">
        <v>10</v>
      </c>
      <c r="E4373" s="7" t="s">
        <v>43</v>
      </c>
      <c r="F4373" s="7" t="s">
        <v>84</v>
      </c>
      <c r="G4373" s="7">
        <v>45000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0</v>
      </c>
      <c r="X4373" s="7">
        <v>0</v>
      </c>
      <c r="Y4373" s="7">
        <v>0</v>
      </c>
      <c r="Z4373" s="7" t="s">
        <v>226</v>
      </c>
      <c r="AA4373" s="7">
        <v>2020</v>
      </c>
      <c r="AB4373" s="7">
        <v>0</v>
      </c>
    </row>
    <row r="4374" spans="1:28" x14ac:dyDescent="0.25">
      <c r="A4374" s="7">
        <v>45</v>
      </c>
      <c r="B4374" s="7" t="s">
        <v>387</v>
      </c>
      <c r="C4374" s="7" t="s">
        <v>549</v>
      </c>
      <c r="D4374" s="7" t="s">
        <v>16</v>
      </c>
      <c r="E4374" s="7" t="s">
        <v>45</v>
      </c>
      <c r="F4374" s="7" t="s">
        <v>84</v>
      </c>
      <c r="G4374" s="7">
        <v>44000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 t="s">
        <v>226</v>
      </c>
      <c r="AA4374" s="7">
        <v>2020</v>
      </c>
      <c r="AB4374" s="7">
        <v>0</v>
      </c>
    </row>
    <row r="4375" spans="1:28" x14ac:dyDescent="0.25">
      <c r="A4375" s="7">
        <v>46</v>
      </c>
      <c r="B4375" s="7" t="s">
        <v>375</v>
      </c>
      <c r="C4375" s="7" t="s">
        <v>705</v>
      </c>
      <c r="D4375" s="7" t="s">
        <v>10</v>
      </c>
      <c r="E4375" s="7" t="s">
        <v>706</v>
      </c>
      <c r="F4375" s="7" t="s">
        <v>84</v>
      </c>
      <c r="G4375" s="7">
        <v>40000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0</v>
      </c>
      <c r="Z4375" s="7" t="s">
        <v>226</v>
      </c>
      <c r="AA4375" s="7">
        <v>2020</v>
      </c>
      <c r="AB4375" s="7">
        <v>0</v>
      </c>
    </row>
    <row r="4376" spans="1:28" x14ac:dyDescent="0.25">
      <c r="A4376" s="7">
        <v>47</v>
      </c>
      <c r="B4376" s="7" t="s">
        <v>370</v>
      </c>
      <c r="C4376" s="7" t="s">
        <v>648</v>
      </c>
      <c r="D4376" s="7" t="s">
        <v>94</v>
      </c>
      <c r="E4376" s="7" t="s">
        <v>46</v>
      </c>
      <c r="F4376" s="7" t="s">
        <v>84</v>
      </c>
      <c r="G4376" s="7">
        <v>40000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 t="s">
        <v>226</v>
      </c>
      <c r="AA4376" s="7">
        <v>2020</v>
      </c>
      <c r="AB4376" s="7">
        <v>0</v>
      </c>
    </row>
    <row r="4377" spans="1:28" x14ac:dyDescent="0.25">
      <c r="A4377" s="7">
        <v>48</v>
      </c>
      <c r="B4377" s="7" t="s">
        <v>376</v>
      </c>
      <c r="C4377" s="7" t="s">
        <v>551</v>
      </c>
      <c r="D4377" s="7" t="s">
        <v>10</v>
      </c>
      <c r="E4377" s="7" t="s">
        <v>44</v>
      </c>
      <c r="F4377" s="7" t="s">
        <v>84</v>
      </c>
      <c r="G4377" s="7">
        <v>40000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 t="s">
        <v>226</v>
      </c>
      <c r="AA4377" s="7">
        <v>2020</v>
      </c>
      <c r="AB4377" s="7">
        <v>0</v>
      </c>
    </row>
    <row r="4378" spans="1:28" x14ac:dyDescent="0.25">
      <c r="A4378" s="7">
        <v>49</v>
      </c>
      <c r="B4378" s="7" t="s">
        <v>382</v>
      </c>
      <c r="C4378" s="7" t="s">
        <v>552</v>
      </c>
      <c r="D4378" s="7" t="s">
        <v>94</v>
      </c>
      <c r="E4378" s="7" t="s">
        <v>65</v>
      </c>
      <c r="F4378" s="7" t="s">
        <v>85</v>
      </c>
      <c r="G4378" s="7">
        <v>40000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0</v>
      </c>
      <c r="Z4378" s="7" t="s">
        <v>226</v>
      </c>
      <c r="AA4378" s="7">
        <v>2020</v>
      </c>
      <c r="AB4378" s="7">
        <v>0</v>
      </c>
    </row>
    <row r="4379" spans="1:28" x14ac:dyDescent="0.25">
      <c r="A4379" s="7">
        <v>50</v>
      </c>
      <c r="B4379" s="7" t="s">
        <v>385</v>
      </c>
      <c r="C4379" s="7" t="s">
        <v>629</v>
      </c>
      <c r="D4379" s="7" t="s">
        <v>94</v>
      </c>
      <c r="E4379" s="7" t="s">
        <v>698</v>
      </c>
      <c r="F4379" s="7" t="s">
        <v>84</v>
      </c>
      <c r="G4379" s="7">
        <v>40000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 t="s">
        <v>226</v>
      </c>
      <c r="AA4379" s="7">
        <v>2020</v>
      </c>
      <c r="AB4379" s="7">
        <v>0</v>
      </c>
    </row>
    <row r="4380" spans="1:28" x14ac:dyDescent="0.25">
      <c r="A4380" s="7">
        <v>51</v>
      </c>
      <c r="B4380" s="7" t="s">
        <v>386</v>
      </c>
      <c r="C4380" s="7" t="s">
        <v>631</v>
      </c>
      <c r="D4380" s="7" t="s">
        <v>6</v>
      </c>
      <c r="E4380" s="7" t="s">
        <v>46</v>
      </c>
      <c r="F4380" s="7" t="s">
        <v>84</v>
      </c>
      <c r="G4380" s="7">
        <v>40000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 t="s">
        <v>226</v>
      </c>
      <c r="AA4380" s="7">
        <v>2020</v>
      </c>
      <c r="AB4380" s="7">
        <v>0</v>
      </c>
    </row>
    <row r="4381" spans="1:28" x14ac:dyDescent="0.25">
      <c r="A4381" s="7">
        <v>52</v>
      </c>
      <c r="B4381" s="7" t="s">
        <v>381</v>
      </c>
      <c r="C4381" s="7" t="s">
        <v>553</v>
      </c>
      <c r="D4381" s="7" t="s">
        <v>10</v>
      </c>
      <c r="E4381" s="7" t="s">
        <v>46</v>
      </c>
      <c r="F4381" s="7" t="s">
        <v>84</v>
      </c>
      <c r="G4381" s="7">
        <v>38000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0</v>
      </c>
      <c r="Z4381" s="7" t="s">
        <v>226</v>
      </c>
      <c r="AA4381" s="7">
        <v>2020</v>
      </c>
      <c r="AB4381" s="7">
        <v>0</v>
      </c>
    </row>
    <row r="4382" spans="1:28" x14ac:dyDescent="0.25">
      <c r="A4382" s="7">
        <v>53</v>
      </c>
      <c r="B4382" s="7" t="s">
        <v>377</v>
      </c>
      <c r="C4382" s="7" t="s">
        <v>554</v>
      </c>
      <c r="D4382" s="7" t="s">
        <v>10</v>
      </c>
      <c r="E4382" s="7" t="s">
        <v>44</v>
      </c>
      <c r="F4382" s="7" t="s">
        <v>84</v>
      </c>
      <c r="G4382" s="7">
        <v>36000</v>
      </c>
      <c r="H4382" s="7">
        <v>0</v>
      </c>
      <c r="I4382" s="7">
        <v>0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Y4382" s="7">
        <v>0</v>
      </c>
      <c r="Z4382" s="7" t="s">
        <v>226</v>
      </c>
      <c r="AA4382" s="7">
        <v>2020</v>
      </c>
      <c r="AB4382" s="7">
        <v>0</v>
      </c>
    </row>
    <row r="4383" spans="1:28" x14ac:dyDescent="0.25">
      <c r="A4383" s="7">
        <v>54</v>
      </c>
      <c r="B4383" s="7" t="s">
        <v>378</v>
      </c>
      <c r="C4383" s="7" t="s">
        <v>556</v>
      </c>
      <c r="D4383" s="7" t="s">
        <v>10</v>
      </c>
      <c r="E4383" s="7" t="s">
        <v>44</v>
      </c>
      <c r="F4383" s="7" t="s">
        <v>84</v>
      </c>
      <c r="G4383" s="7">
        <v>36000</v>
      </c>
      <c r="H4383" s="7">
        <v>0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0</v>
      </c>
      <c r="Z4383" s="7" t="s">
        <v>226</v>
      </c>
      <c r="AA4383" s="7">
        <v>2020</v>
      </c>
      <c r="AB4383" s="7">
        <v>0</v>
      </c>
    </row>
    <row r="4384" spans="1:28" x14ac:dyDescent="0.25">
      <c r="A4384" s="7">
        <v>55</v>
      </c>
      <c r="B4384" s="7" t="s">
        <v>380</v>
      </c>
      <c r="C4384" s="7" t="s">
        <v>543</v>
      </c>
      <c r="D4384" s="7" t="s">
        <v>21</v>
      </c>
      <c r="E4384" s="7" t="s">
        <v>68</v>
      </c>
      <c r="F4384" s="7" t="s">
        <v>84</v>
      </c>
      <c r="G4384" s="7">
        <v>36000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0</v>
      </c>
      <c r="Z4384" s="7" t="s">
        <v>226</v>
      </c>
      <c r="AA4384" s="7">
        <v>2020</v>
      </c>
      <c r="AB4384" s="7">
        <v>0</v>
      </c>
    </row>
    <row r="4385" spans="1:28" x14ac:dyDescent="0.25">
      <c r="A4385" s="7">
        <v>56</v>
      </c>
      <c r="B4385" s="7" t="s">
        <v>360</v>
      </c>
      <c r="C4385" s="7" t="s">
        <v>560</v>
      </c>
      <c r="D4385" s="7" t="s">
        <v>12</v>
      </c>
      <c r="E4385" s="7" t="s">
        <v>46</v>
      </c>
      <c r="F4385" s="7" t="s">
        <v>84</v>
      </c>
      <c r="G4385" s="7">
        <v>32000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0</v>
      </c>
      <c r="Z4385" s="7" t="s">
        <v>226</v>
      </c>
      <c r="AA4385" s="7">
        <v>2020</v>
      </c>
      <c r="AB4385" s="7">
        <v>0</v>
      </c>
    </row>
    <row r="4386" spans="1:28" x14ac:dyDescent="0.25">
      <c r="A4386" s="7">
        <v>57</v>
      </c>
      <c r="B4386" s="7" t="s">
        <v>369</v>
      </c>
      <c r="C4386" s="7" t="s">
        <v>562</v>
      </c>
      <c r="D4386" s="7" t="s">
        <v>94</v>
      </c>
      <c r="E4386" s="7" t="s">
        <v>563</v>
      </c>
      <c r="F4386" s="7" t="s">
        <v>84</v>
      </c>
      <c r="G4386" s="7">
        <v>32000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  <c r="X4386" s="7">
        <v>0</v>
      </c>
      <c r="Y4386" s="7">
        <v>0</v>
      </c>
      <c r="Z4386" s="7" t="s">
        <v>226</v>
      </c>
      <c r="AA4386" s="7">
        <v>2020</v>
      </c>
      <c r="AB4386" s="7">
        <v>0</v>
      </c>
    </row>
    <row r="4387" spans="1:28" x14ac:dyDescent="0.25">
      <c r="A4387" s="7">
        <v>58</v>
      </c>
      <c r="B4387" s="7" t="s">
        <v>371</v>
      </c>
      <c r="C4387" s="7" t="s">
        <v>550</v>
      </c>
      <c r="D4387" s="7" t="s">
        <v>94</v>
      </c>
      <c r="E4387" s="7" t="s">
        <v>58</v>
      </c>
      <c r="F4387" s="7" t="s">
        <v>84</v>
      </c>
      <c r="G4387" s="7">
        <v>32000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0</v>
      </c>
      <c r="Z4387" s="7" t="s">
        <v>226</v>
      </c>
      <c r="AA4387" s="7">
        <v>2020</v>
      </c>
      <c r="AB4387" s="7">
        <v>0</v>
      </c>
    </row>
    <row r="4388" spans="1:28" x14ac:dyDescent="0.25">
      <c r="A4388" s="7">
        <v>59</v>
      </c>
      <c r="B4388" s="7" t="s">
        <v>372</v>
      </c>
      <c r="C4388" s="7" t="s">
        <v>707</v>
      </c>
      <c r="D4388" s="7" t="s">
        <v>94</v>
      </c>
      <c r="E4388" s="7" t="s">
        <v>630</v>
      </c>
      <c r="F4388" s="7" t="s">
        <v>84</v>
      </c>
      <c r="G4388" s="7">
        <v>32000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0</v>
      </c>
      <c r="Z4388" s="7" t="s">
        <v>226</v>
      </c>
      <c r="AA4388" s="7">
        <v>2020</v>
      </c>
      <c r="AB4388" s="7">
        <v>0</v>
      </c>
    </row>
    <row r="4389" spans="1:28" x14ac:dyDescent="0.25">
      <c r="A4389" s="7">
        <v>60</v>
      </c>
      <c r="B4389" s="7" t="s">
        <v>373</v>
      </c>
      <c r="C4389" s="7" t="s">
        <v>566</v>
      </c>
      <c r="D4389" s="7" t="s">
        <v>14</v>
      </c>
      <c r="E4389" s="7" t="s">
        <v>72</v>
      </c>
      <c r="F4389" s="7" t="s">
        <v>84</v>
      </c>
      <c r="G4389" s="7">
        <v>32000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 t="s">
        <v>226</v>
      </c>
      <c r="AA4389" s="7">
        <v>2020</v>
      </c>
      <c r="AB4389" s="7">
        <v>0</v>
      </c>
    </row>
    <row r="4390" spans="1:28" x14ac:dyDescent="0.25">
      <c r="A4390" s="7">
        <v>61</v>
      </c>
      <c r="B4390" s="7" t="s">
        <v>367</v>
      </c>
      <c r="C4390" s="7" t="s">
        <v>567</v>
      </c>
      <c r="D4390" s="7" t="s">
        <v>4</v>
      </c>
      <c r="E4390" s="7" t="s">
        <v>568</v>
      </c>
      <c r="F4390" s="7" t="s">
        <v>84</v>
      </c>
      <c r="G4390" s="7">
        <v>31500</v>
      </c>
      <c r="H4390" s="7">
        <v>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0</v>
      </c>
      <c r="Z4390" s="7" t="s">
        <v>226</v>
      </c>
      <c r="AA4390" s="7">
        <v>2020</v>
      </c>
      <c r="AB4390" s="7">
        <v>0</v>
      </c>
    </row>
    <row r="4391" spans="1:28" x14ac:dyDescent="0.25">
      <c r="A4391" s="7">
        <v>62</v>
      </c>
      <c r="B4391" s="7" t="s">
        <v>346</v>
      </c>
      <c r="C4391" s="7" t="s">
        <v>583</v>
      </c>
      <c r="D4391" s="7" t="s">
        <v>12</v>
      </c>
      <c r="E4391" s="7" t="s">
        <v>46</v>
      </c>
      <c r="F4391" s="7" t="s">
        <v>84</v>
      </c>
      <c r="G4391" s="7">
        <v>28875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0</v>
      </c>
      <c r="Y4391" s="7">
        <v>0</v>
      </c>
      <c r="Z4391" s="7" t="s">
        <v>226</v>
      </c>
      <c r="AA4391" s="7">
        <v>2020</v>
      </c>
      <c r="AB4391" s="7">
        <v>0</v>
      </c>
    </row>
    <row r="4392" spans="1:28" x14ac:dyDescent="0.25">
      <c r="A4392" s="7">
        <v>63</v>
      </c>
      <c r="B4392" s="7" t="s">
        <v>350</v>
      </c>
      <c r="C4392" s="7" t="s">
        <v>558</v>
      </c>
      <c r="D4392" s="7" t="s">
        <v>6</v>
      </c>
      <c r="E4392" s="7" t="s">
        <v>83</v>
      </c>
      <c r="F4392" s="7" t="s">
        <v>84</v>
      </c>
      <c r="G4392" s="7">
        <v>28875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 t="s">
        <v>226</v>
      </c>
      <c r="AA4392" s="7">
        <v>2020</v>
      </c>
      <c r="AB4392" s="7">
        <v>0</v>
      </c>
    </row>
    <row r="4393" spans="1:28" x14ac:dyDescent="0.25">
      <c r="A4393" s="7">
        <v>64</v>
      </c>
      <c r="B4393" s="7" t="s">
        <v>361</v>
      </c>
      <c r="C4393" s="7" t="s">
        <v>622</v>
      </c>
      <c r="D4393" s="7" t="s">
        <v>12</v>
      </c>
      <c r="E4393" s="7" t="s">
        <v>32</v>
      </c>
      <c r="F4393" s="7" t="s">
        <v>84</v>
      </c>
      <c r="G4393" s="7">
        <v>28875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 t="s">
        <v>226</v>
      </c>
      <c r="AA4393" s="7">
        <v>2020</v>
      </c>
      <c r="AB4393" s="7">
        <v>0</v>
      </c>
    </row>
    <row r="4394" spans="1:28" x14ac:dyDescent="0.25">
      <c r="A4394" s="7">
        <v>65</v>
      </c>
      <c r="B4394" s="7" t="s">
        <v>365</v>
      </c>
      <c r="C4394" s="7" t="s">
        <v>584</v>
      </c>
      <c r="D4394" s="7" t="s">
        <v>19</v>
      </c>
      <c r="E4394" s="7" t="s">
        <v>46</v>
      </c>
      <c r="F4394" s="7" t="s">
        <v>84</v>
      </c>
      <c r="G4394" s="7">
        <v>27300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 t="s">
        <v>226</v>
      </c>
      <c r="AA4394" s="7">
        <v>2020</v>
      </c>
      <c r="AB4394" s="7">
        <v>0</v>
      </c>
    </row>
    <row r="4395" spans="1:28" x14ac:dyDescent="0.25">
      <c r="A4395" s="7">
        <v>66</v>
      </c>
      <c r="B4395" s="7" t="s">
        <v>364</v>
      </c>
      <c r="C4395" s="7" t="s">
        <v>555</v>
      </c>
      <c r="D4395" s="7" t="s">
        <v>94</v>
      </c>
      <c r="E4395" s="7" t="s">
        <v>74</v>
      </c>
      <c r="F4395" s="7" t="s">
        <v>84</v>
      </c>
      <c r="G4395" s="7">
        <v>26250</v>
      </c>
      <c r="H4395" s="7">
        <v>0</v>
      </c>
      <c r="I4395" s="7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 t="s">
        <v>226</v>
      </c>
      <c r="AA4395" s="7">
        <v>2020</v>
      </c>
      <c r="AB4395" s="7">
        <v>0</v>
      </c>
    </row>
    <row r="4396" spans="1:28" x14ac:dyDescent="0.25">
      <c r="A4396" s="7">
        <v>67</v>
      </c>
      <c r="B4396" s="7" t="s">
        <v>363</v>
      </c>
      <c r="C4396" s="7" t="s">
        <v>569</v>
      </c>
      <c r="D4396" s="7" t="s">
        <v>632</v>
      </c>
      <c r="E4396" s="7" t="s">
        <v>619</v>
      </c>
      <c r="F4396" s="7" t="s">
        <v>84</v>
      </c>
      <c r="G4396" s="7">
        <v>24255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 t="s">
        <v>226</v>
      </c>
      <c r="AA4396" s="7">
        <v>2020</v>
      </c>
      <c r="AB4396" s="7">
        <v>0</v>
      </c>
    </row>
    <row r="4397" spans="1:28" x14ac:dyDescent="0.25">
      <c r="A4397" s="7">
        <v>68</v>
      </c>
      <c r="B4397" s="7" t="s">
        <v>362</v>
      </c>
      <c r="C4397" s="7" t="s">
        <v>570</v>
      </c>
      <c r="D4397" s="7" t="s">
        <v>94</v>
      </c>
      <c r="E4397" s="7" t="s">
        <v>620</v>
      </c>
      <c r="F4397" s="7" t="s">
        <v>84</v>
      </c>
      <c r="G4397" s="7">
        <v>24150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 t="s">
        <v>226</v>
      </c>
      <c r="AA4397" s="7">
        <v>2020</v>
      </c>
      <c r="AB4397" s="7">
        <v>0</v>
      </c>
    </row>
    <row r="4398" spans="1:28" x14ac:dyDescent="0.25">
      <c r="A4398" s="7">
        <v>69</v>
      </c>
      <c r="B4398" s="7" t="s">
        <v>432</v>
      </c>
      <c r="C4398" s="7" t="s">
        <v>590</v>
      </c>
      <c r="D4398" s="7" t="s">
        <v>10</v>
      </c>
      <c r="E4398" s="7" t="s">
        <v>33</v>
      </c>
      <c r="F4398" s="7" t="s">
        <v>84</v>
      </c>
      <c r="G4398" s="7">
        <v>23100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0</v>
      </c>
      <c r="Y4398" s="7">
        <v>0</v>
      </c>
      <c r="Z4398" s="7" t="s">
        <v>226</v>
      </c>
      <c r="AA4398" s="7">
        <v>2020</v>
      </c>
      <c r="AB4398" s="7">
        <v>0</v>
      </c>
    </row>
    <row r="4399" spans="1:28" x14ac:dyDescent="0.25">
      <c r="A4399" s="7">
        <v>70</v>
      </c>
      <c r="B4399" s="7" t="s">
        <v>435</v>
      </c>
      <c r="C4399" s="7" t="s">
        <v>649</v>
      </c>
      <c r="D4399" s="7" t="s">
        <v>650</v>
      </c>
      <c r="E4399" s="7" t="s">
        <v>33</v>
      </c>
      <c r="F4399" s="7" t="s">
        <v>84</v>
      </c>
      <c r="G4399" s="7">
        <v>23100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0</v>
      </c>
      <c r="Z4399" s="7" t="s">
        <v>226</v>
      </c>
      <c r="AA4399" s="7">
        <v>2020</v>
      </c>
      <c r="AB4399" s="7">
        <v>0</v>
      </c>
    </row>
    <row r="4400" spans="1:28" x14ac:dyDescent="0.25">
      <c r="A4400" s="7">
        <v>71</v>
      </c>
      <c r="B4400" s="7" t="s">
        <v>434</v>
      </c>
      <c r="C4400" s="7" t="s">
        <v>716</v>
      </c>
      <c r="D4400" s="7" t="s">
        <v>7</v>
      </c>
      <c r="E4400" s="7" t="s">
        <v>54</v>
      </c>
      <c r="F4400" s="7" t="s">
        <v>84</v>
      </c>
      <c r="G4400" s="7">
        <v>23100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 t="s">
        <v>226</v>
      </c>
      <c r="AA4400" s="7">
        <v>2020</v>
      </c>
      <c r="AB4400" s="7">
        <v>0</v>
      </c>
    </row>
    <row r="4401" spans="1:28" x14ac:dyDescent="0.25">
      <c r="A4401" s="7">
        <v>72</v>
      </c>
      <c r="B4401" s="7" t="s">
        <v>353</v>
      </c>
      <c r="C4401" s="7" t="s">
        <v>580</v>
      </c>
      <c r="D4401" s="7" t="s">
        <v>19</v>
      </c>
      <c r="E4401" s="7" t="s">
        <v>60</v>
      </c>
      <c r="F4401" s="7" t="s">
        <v>84</v>
      </c>
      <c r="G4401" s="7">
        <v>23100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 t="s">
        <v>226</v>
      </c>
      <c r="AA4401" s="7">
        <v>2020</v>
      </c>
      <c r="AB4401" s="7">
        <v>0</v>
      </c>
    </row>
    <row r="4402" spans="1:28" x14ac:dyDescent="0.25">
      <c r="A4402" s="7">
        <v>73</v>
      </c>
      <c r="B4402" s="7" t="s">
        <v>354</v>
      </c>
      <c r="C4402" s="7" t="s">
        <v>581</v>
      </c>
      <c r="D4402" s="7" t="s">
        <v>94</v>
      </c>
      <c r="E4402" s="7" t="s">
        <v>54</v>
      </c>
      <c r="F4402" s="7" t="s">
        <v>84</v>
      </c>
      <c r="G4402" s="7">
        <v>23100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 t="s">
        <v>226</v>
      </c>
      <c r="AA4402" s="7">
        <v>2020</v>
      </c>
      <c r="AB4402" s="7">
        <v>0</v>
      </c>
    </row>
    <row r="4403" spans="1:28" x14ac:dyDescent="0.25">
      <c r="A4403" s="7">
        <v>74</v>
      </c>
      <c r="B4403" s="7" t="s">
        <v>355</v>
      </c>
      <c r="C4403" s="7" t="s">
        <v>582</v>
      </c>
      <c r="D4403" s="7" t="s">
        <v>7</v>
      </c>
      <c r="E4403" s="7" t="s">
        <v>54</v>
      </c>
      <c r="F4403" s="7" t="s">
        <v>84</v>
      </c>
      <c r="G4403" s="7">
        <v>23100</v>
      </c>
      <c r="H4403" s="7">
        <v>0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 t="s">
        <v>226</v>
      </c>
      <c r="AA4403" s="7">
        <v>2020</v>
      </c>
      <c r="AB4403" s="7">
        <v>0</v>
      </c>
    </row>
    <row r="4404" spans="1:28" x14ac:dyDescent="0.25">
      <c r="A4404" s="7">
        <v>75</v>
      </c>
      <c r="B4404" s="7" t="s">
        <v>356</v>
      </c>
      <c r="C4404" s="7" t="s">
        <v>571</v>
      </c>
      <c r="D4404" s="7" t="s">
        <v>6</v>
      </c>
      <c r="E4404" s="7" t="s">
        <v>26</v>
      </c>
      <c r="F4404" s="7" t="s">
        <v>84</v>
      </c>
      <c r="G4404" s="7">
        <v>23100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 t="s">
        <v>226</v>
      </c>
      <c r="AA4404" s="7">
        <v>2020</v>
      </c>
      <c r="AB4404" s="7">
        <v>0</v>
      </c>
    </row>
    <row r="4405" spans="1:28" x14ac:dyDescent="0.25">
      <c r="A4405" s="7">
        <v>76</v>
      </c>
      <c r="B4405" s="7" t="s">
        <v>357</v>
      </c>
      <c r="C4405" s="7" t="s">
        <v>589</v>
      </c>
      <c r="D4405" s="7" t="s">
        <v>6</v>
      </c>
      <c r="E4405" s="7" t="s">
        <v>26</v>
      </c>
      <c r="F4405" s="7" t="s">
        <v>84</v>
      </c>
      <c r="G4405" s="7">
        <v>23100</v>
      </c>
      <c r="H4405" s="7">
        <v>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 t="s">
        <v>226</v>
      </c>
      <c r="AA4405" s="7">
        <v>2020</v>
      </c>
      <c r="AB4405" s="7">
        <v>0</v>
      </c>
    </row>
    <row r="4406" spans="1:28" x14ac:dyDescent="0.25">
      <c r="A4406" s="7">
        <v>77</v>
      </c>
      <c r="B4406" s="7" t="s">
        <v>359</v>
      </c>
      <c r="C4406" s="7" t="s">
        <v>572</v>
      </c>
      <c r="D4406" s="7" t="s">
        <v>94</v>
      </c>
      <c r="E4406" s="7" t="s">
        <v>54</v>
      </c>
      <c r="F4406" s="7" t="s">
        <v>84</v>
      </c>
      <c r="G4406" s="7">
        <v>23100</v>
      </c>
      <c r="H4406" s="7">
        <v>0</v>
      </c>
      <c r="I4406" s="7">
        <v>0</v>
      </c>
      <c r="J4406" s="7">
        <v>0</v>
      </c>
      <c r="K4406" s="7">
        <v>0</v>
      </c>
      <c r="L4406" s="7">
        <v>0</v>
      </c>
      <c r="M4406" s="7">
        <v>0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0</v>
      </c>
      <c r="X4406" s="7">
        <v>0</v>
      </c>
      <c r="Y4406" s="7">
        <v>0</v>
      </c>
      <c r="Z4406" s="7" t="s">
        <v>226</v>
      </c>
      <c r="AA4406" s="7">
        <v>2020</v>
      </c>
      <c r="AB4406" s="7">
        <v>0</v>
      </c>
    </row>
    <row r="4407" spans="1:28" x14ac:dyDescent="0.25">
      <c r="A4407" s="7">
        <v>78</v>
      </c>
      <c r="B4407" s="7" t="s">
        <v>341</v>
      </c>
      <c r="C4407" s="7" t="s">
        <v>579</v>
      </c>
      <c r="D4407" s="7" t="s">
        <v>94</v>
      </c>
      <c r="E4407" s="7" t="s">
        <v>52</v>
      </c>
      <c r="F4407" s="7" t="s">
        <v>84</v>
      </c>
      <c r="G4407" s="7">
        <v>22000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 t="s">
        <v>226</v>
      </c>
      <c r="AA4407" s="7">
        <v>2020</v>
      </c>
      <c r="AB4407" s="7">
        <v>0</v>
      </c>
    </row>
    <row r="4408" spans="1:28" x14ac:dyDescent="0.25">
      <c r="A4408" s="7">
        <v>79</v>
      </c>
      <c r="B4408" s="7" t="s">
        <v>347</v>
      </c>
      <c r="C4408" s="7" t="s">
        <v>651</v>
      </c>
      <c r="D4408" s="7" t="s">
        <v>6</v>
      </c>
      <c r="E4408" s="7" t="s">
        <v>26</v>
      </c>
      <c r="F4408" s="7" t="s">
        <v>84</v>
      </c>
      <c r="G4408" s="7">
        <v>22000</v>
      </c>
      <c r="H4408" s="7">
        <v>0</v>
      </c>
      <c r="I4408" s="7">
        <v>0</v>
      </c>
      <c r="J4408" s="7">
        <v>0</v>
      </c>
      <c r="K4408" s="7">
        <v>0</v>
      </c>
      <c r="L4408" s="7">
        <v>0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 t="s">
        <v>226</v>
      </c>
      <c r="AA4408" s="7">
        <v>2020</v>
      </c>
      <c r="AB4408" s="7">
        <v>0</v>
      </c>
    </row>
    <row r="4409" spans="1:28" x14ac:dyDescent="0.25">
      <c r="A4409" s="7">
        <v>80</v>
      </c>
      <c r="B4409" s="7" t="s">
        <v>348</v>
      </c>
      <c r="C4409" s="7" t="s">
        <v>652</v>
      </c>
      <c r="D4409" s="7" t="s">
        <v>6</v>
      </c>
      <c r="E4409" s="7" t="s">
        <v>26</v>
      </c>
      <c r="F4409" s="7" t="s">
        <v>84</v>
      </c>
      <c r="G4409" s="7">
        <v>22000</v>
      </c>
      <c r="H4409" s="7">
        <v>0</v>
      </c>
      <c r="I4409" s="7">
        <v>0</v>
      </c>
      <c r="J4409" s="7">
        <v>0</v>
      </c>
      <c r="K4409" s="7">
        <v>0</v>
      </c>
      <c r="L4409" s="7">
        <v>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0</v>
      </c>
      <c r="Z4409" s="7" t="s">
        <v>226</v>
      </c>
      <c r="AA4409" s="7">
        <v>2020</v>
      </c>
      <c r="AB4409" s="7">
        <v>0</v>
      </c>
    </row>
    <row r="4410" spans="1:28" x14ac:dyDescent="0.25">
      <c r="A4410" s="7">
        <v>81</v>
      </c>
      <c r="B4410" s="7" t="s">
        <v>349</v>
      </c>
      <c r="C4410" s="7" t="s">
        <v>591</v>
      </c>
      <c r="D4410" s="7" t="s">
        <v>6</v>
      </c>
      <c r="E4410" s="7" t="s">
        <v>52</v>
      </c>
      <c r="F4410" s="7" t="s">
        <v>84</v>
      </c>
      <c r="G4410" s="7">
        <v>22000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 t="s">
        <v>226</v>
      </c>
      <c r="AA4410" s="7">
        <v>2020</v>
      </c>
      <c r="AB4410" s="7">
        <v>0</v>
      </c>
    </row>
    <row r="4411" spans="1:28" x14ac:dyDescent="0.25">
      <c r="A4411" s="7">
        <v>82</v>
      </c>
      <c r="B4411" s="7" t="s">
        <v>351</v>
      </c>
      <c r="C4411" s="7" t="s">
        <v>592</v>
      </c>
      <c r="D4411" s="7" t="s">
        <v>6</v>
      </c>
      <c r="E4411" s="7" t="s">
        <v>52</v>
      </c>
      <c r="F4411" s="7" t="s">
        <v>84</v>
      </c>
      <c r="G4411" s="7">
        <v>22000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 t="s">
        <v>226</v>
      </c>
      <c r="AA4411" s="7">
        <v>2020</v>
      </c>
      <c r="AB4411" s="7">
        <v>0</v>
      </c>
    </row>
    <row r="4412" spans="1:28" x14ac:dyDescent="0.25">
      <c r="A4412" s="7">
        <v>83</v>
      </c>
      <c r="B4412" s="7" t="s">
        <v>352</v>
      </c>
      <c r="C4412" s="7" t="s">
        <v>593</v>
      </c>
      <c r="D4412" s="7" t="s">
        <v>6</v>
      </c>
      <c r="E4412" s="7" t="s">
        <v>26</v>
      </c>
      <c r="F4412" s="7" t="s">
        <v>84</v>
      </c>
      <c r="G4412" s="7">
        <v>22000</v>
      </c>
      <c r="H4412" s="7">
        <v>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0</v>
      </c>
      <c r="V4412" s="7">
        <v>0</v>
      </c>
      <c r="W4412" s="7">
        <v>0</v>
      </c>
      <c r="X4412" s="7">
        <v>0</v>
      </c>
      <c r="Y4412" s="7">
        <v>0</v>
      </c>
      <c r="Z4412" s="7" t="s">
        <v>226</v>
      </c>
      <c r="AA4412" s="7">
        <v>2020</v>
      </c>
      <c r="AB4412" s="7">
        <v>0</v>
      </c>
    </row>
    <row r="4413" spans="1:28" x14ac:dyDescent="0.25">
      <c r="A4413" s="7">
        <v>84</v>
      </c>
      <c r="B4413" s="7" t="s">
        <v>433</v>
      </c>
      <c r="C4413" s="7" t="s">
        <v>653</v>
      </c>
      <c r="D4413" s="7" t="s">
        <v>650</v>
      </c>
      <c r="E4413" s="7" t="s">
        <v>26</v>
      </c>
      <c r="F4413" s="7" t="s">
        <v>84</v>
      </c>
      <c r="G4413" s="7">
        <v>22000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0</v>
      </c>
      <c r="Y4413" s="7">
        <v>0</v>
      </c>
      <c r="Z4413" s="7" t="s">
        <v>226</v>
      </c>
      <c r="AA4413" s="7">
        <v>2020</v>
      </c>
      <c r="AB4413" s="7">
        <v>0</v>
      </c>
    </row>
    <row r="4414" spans="1:28" x14ac:dyDescent="0.25">
      <c r="A4414" s="7">
        <v>85</v>
      </c>
      <c r="B4414" s="7" t="s">
        <v>439</v>
      </c>
      <c r="C4414" s="7" t="s">
        <v>596</v>
      </c>
      <c r="D4414" s="7" t="s">
        <v>94</v>
      </c>
      <c r="E4414" s="7" t="s">
        <v>26</v>
      </c>
      <c r="F4414" s="7" t="s">
        <v>84</v>
      </c>
      <c r="G4414" s="7">
        <v>20000</v>
      </c>
      <c r="H4414" s="7">
        <v>0</v>
      </c>
      <c r="I4414" s="7">
        <v>0</v>
      </c>
      <c r="J4414" s="7">
        <v>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 t="s">
        <v>226</v>
      </c>
      <c r="AA4414" s="7">
        <v>2020</v>
      </c>
      <c r="AB4414" s="7">
        <v>0</v>
      </c>
    </row>
    <row r="4415" spans="1:28" x14ac:dyDescent="0.25">
      <c r="A4415" s="7">
        <v>86</v>
      </c>
      <c r="B4415" s="7" t="s">
        <v>340</v>
      </c>
      <c r="C4415" s="7" t="s">
        <v>654</v>
      </c>
      <c r="D4415" s="7" t="s">
        <v>6</v>
      </c>
      <c r="E4415" s="7" t="s">
        <v>26</v>
      </c>
      <c r="F4415" s="7" t="s">
        <v>84</v>
      </c>
      <c r="G4415" s="7">
        <v>20000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0</v>
      </c>
      <c r="Z4415" s="7" t="s">
        <v>226</v>
      </c>
      <c r="AA4415" s="7">
        <v>2020</v>
      </c>
      <c r="AB4415" s="7">
        <v>0</v>
      </c>
    </row>
    <row r="4416" spans="1:28" x14ac:dyDescent="0.25">
      <c r="A4416" s="7">
        <v>87</v>
      </c>
      <c r="B4416" s="7" t="s">
        <v>440</v>
      </c>
      <c r="C4416" s="7" t="s">
        <v>587</v>
      </c>
      <c r="D4416" s="7" t="s">
        <v>10</v>
      </c>
      <c r="E4416" s="7" t="s">
        <v>54</v>
      </c>
      <c r="F4416" s="7" t="s">
        <v>84</v>
      </c>
      <c r="G4416" s="7">
        <v>20000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7">
        <v>0</v>
      </c>
      <c r="Z4416" s="7" t="s">
        <v>226</v>
      </c>
      <c r="AA4416" s="7">
        <v>2020</v>
      </c>
      <c r="AB4416" s="7">
        <v>0</v>
      </c>
    </row>
    <row r="4417" spans="1:28" x14ac:dyDescent="0.25">
      <c r="A4417" s="7">
        <v>88</v>
      </c>
      <c r="B4417" s="7" t="s">
        <v>344</v>
      </c>
      <c r="C4417" s="7" t="s">
        <v>588</v>
      </c>
      <c r="D4417" s="7" t="s">
        <v>94</v>
      </c>
      <c r="E4417" s="7" t="s">
        <v>41</v>
      </c>
      <c r="F4417" s="7" t="s">
        <v>84</v>
      </c>
      <c r="G4417" s="7">
        <v>19800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 t="s">
        <v>226</v>
      </c>
      <c r="AA4417" s="7">
        <v>2020</v>
      </c>
      <c r="AB4417" s="7">
        <v>0</v>
      </c>
    </row>
    <row r="4418" spans="1:28" x14ac:dyDescent="0.25">
      <c r="A4418" s="7">
        <v>89</v>
      </c>
      <c r="B4418" s="7" t="s">
        <v>342</v>
      </c>
      <c r="C4418" s="7" t="s">
        <v>559</v>
      </c>
      <c r="D4418" s="7" t="s">
        <v>94</v>
      </c>
      <c r="E4418" s="7" t="s">
        <v>37</v>
      </c>
      <c r="F4418" s="7" t="s">
        <v>84</v>
      </c>
      <c r="G4418" s="7">
        <v>16775</v>
      </c>
      <c r="H4418" s="7">
        <v>0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  <c r="R4418" s="7">
        <v>0</v>
      </c>
      <c r="S4418" s="7">
        <v>0</v>
      </c>
      <c r="T4418" s="7">
        <v>0</v>
      </c>
      <c r="U4418" s="7">
        <v>0</v>
      </c>
      <c r="V4418" s="7">
        <v>0</v>
      </c>
      <c r="W4418" s="7">
        <v>0</v>
      </c>
      <c r="X4418" s="7">
        <v>0</v>
      </c>
      <c r="Y4418" s="7">
        <v>0</v>
      </c>
      <c r="Z4418" s="7" t="s">
        <v>226</v>
      </c>
      <c r="AA4418" s="7">
        <v>2020</v>
      </c>
      <c r="AB4418" s="7">
        <v>0</v>
      </c>
    </row>
    <row r="4419" spans="1:28" x14ac:dyDescent="0.25">
      <c r="A4419" s="7">
        <v>90</v>
      </c>
      <c r="B4419" s="7" t="s">
        <v>343</v>
      </c>
      <c r="C4419" s="7" t="s">
        <v>633</v>
      </c>
      <c r="D4419" s="7" t="s">
        <v>6</v>
      </c>
      <c r="E4419" s="7" t="s">
        <v>37</v>
      </c>
      <c r="F4419" s="7" t="s">
        <v>84</v>
      </c>
      <c r="G4419" s="7">
        <v>16775</v>
      </c>
      <c r="H4419" s="7">
        <v>0</v>
      </c>
      <c r="I4419" s="7">
        <v>0</v>
      </c>
      <c r="J4419" s="7">
        <v>0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 t="s">
        <v>226</v>
      </c>
      <c r="AA4419" s="7">
        <v>2020</v>
      </c>
      <c r="AB4419" s="7">
        <v>0</v>
      </c>
    </row>
    <row r="4420" spans="1:28" x14ac:dyDescent="0.25">
      <c r="A4420" s="7">
        <v>91</v>
      </c>
      <c r="B4420" s="7" t="s">
        <v>338</v>
      </c>
      <c r="C4420" s="7" t="s">
        <v>594</v>
      </c>
      <c r="D4420" s="7" t="s">
        <v>6</v>
      </c>
      <c r="E4420" s="7" t="s">
        <v>28</v>
      </c>
      <c r="F4420" s="7" t="s">
        <v>84</v>
      </c>
      <c r="G4420" s="7">
        <v>16500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0</v>
      </c>
      <c r="Z4420" s="7" t="s">
        <v>226</v>
      </c>
      <c r="AA4420" s="7">
        <v>2020</v>
      </c>
      <c r="AB4420" s="7">
        <v>0</v>
      </c>
    </row>
    <row r="4421" spans="1:28" x14ac:dyDescent="0.25">
      <c r="A4421" s="7">
        <v>92</v>
      </c>
      <c r="B4421" s="7" t="s">
        <v>339</v>
      </c>
      <c r="C4421" s="7" t="s">
        <v>595</v>
      </c>
      <c r="D4421" s="7" t="s">
        <v>94</v>
      </c>
      <c r="E4421" s="7" t="s">
        <v>57</v>
      </c>
      <c r="F4421" s="7" t="s">
        <v>84</v>
      </c>
      <c r="G4421" s="7">
        <v>16500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0</v>
      </c>
      <c r="Z4421" s="7" t="s">
        <v>226</v>
      </c>
      <c r="AA4421" s="7">
        <v>2020</v>
      </c>
      <c r="AB4421" s="7">
        <v>0</v>
      </c>
    </row>
    <row r="4422" spans="1:28" x14ac:dyDescent="0.25">
      <c r="A4422" s="7">
        <v>93</v>
      </c>
      <c r="B4422" s="7" t="s">
        <v>431</v>
      </c>
      <c r="C4422" s="7" t="s">
        <v>600</v>
      </c>
      <c r="D4422" s="7" t="s">
        <v>632</v>
      </c>
      <c r="E4422" s="7" t="s">
        <v>37</v>
      </c>
      <c r="F4422" s="7" t="s">
        <v>84</v>
      </c>
      <c r="G4422" s="7">
        <v>13750</v>
      </c>
      <c r="H4422" s="7">
        <v>0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7">
        <v>0</v>
      </c>
      <c r="Z4422" s="7" t="s">
        <v>226</v>
      </c>
      <c r="AA4422" s="7">
        <v>2020</v>
      </c>
      <c r="AB4422" s="7">
        <v>0</v>
      </c>
    </row>
    <row r="4423" spans="1:28" x14ac:dyDescent="0.25">
      <c r="A4423" s="7">
        <v>94</v>
      </c>
      <c r="B4423" s="7" t="s">
        <v>336</v>
      </c>
      <c r="C4423" s="7" t="s">
        <v>603</v>
      </c>
      <c r="D4423" s="7" t="s">
        <v>6</v>
      </c>
      <c r="E4423" s="7" t="s">
        <v>37</v>
      </c>
      <c r="F4423" s="7" t="s">
        <v>84</v>
      </c>
      <c r="G4423" s="7">
        <v>10000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7">
        <v>0</v>
      </c>
      <c r="Z4423" s="7" t="s">
        <v>226</v>
      </c>
      <c r="AA4423" s="7">
        <v>2020</v>
      </c>
      <c r="AB4423" s="7">
        <v>0</v>
      </c>
    </row>
    <row r="4424" spans="1:28" x14ac:dyDescent="0.25">
      <c r="A4424" s="7">
        <v>95</v>
      </c>
      <c r="B4424" s="7" t="s">
        <v>441</v>
      </c>
      <c r="C4424" s="7" t="s">
        <v>604</v>
      </c>
      <c r="D4424" s="7" t="s">
        <v>6</v>
      </c>
      <c r="E4424" s="7" t="s">
        <v>37</v>
      </c>
      <c r="F4424" s="7" t="s">
        <v>84</v>
      </c>
      <c r="G4424" s="7">
        <v>10000</v>
      </c>
      <c r="H4424" s="7">
        <v>0</v>
      </c>
      <c r="I4424" s="7">
        <v>0</v>
      </c>
      <c r="J4424" s="7">
        <v>0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Y4424" s="7">
        <v>0</v>
      </c>
      <c r="Z4424" s="7" t="s">
        <v>718</v>
      </c>
      <c r="AA4424" s="7">
        <v>2020</v>
      </c>
      <c r="AB4424" s="7">
        <v>0</v>
      </c>
    </row>
    <row r="4425" spans="1:28" x14ac:dyDescent="0.25">
      <c r="A4425" s="7">
        <v>1</v>
      </c>
      <c r="B4425" s="7" t="s">
        <v>373</v>
      </c>
      <c r="C4425" s="7" t="s">
        <v>708</v>
      </c>
      <c r="D4425" s="7" t="s">
        <v>7</v>
      </c>
      <c r="E4425" s="7" t="s">
        <v>27</v>
      </c>
      <c r="F4425" s="7" t="s">
        <v>84</v>
      </c>
      <c r="G4425" s="7">
        <v>360000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7">
        <v>0</v>
      </c>
      <c r="Z4425" s="7" t="s">
        <v>718</v>
      </c>
      <c r="AA4425" s="7">
        <v>2020</v>
      </c>
      <c r="AB4425" s="7">
        <v>0</v>
      </c>
    </row>
    <row r="4426" spans="1:28" x14ac:dyDescent="0.25">
      <c r="A4426" s="7">
        <v>2</v>
      </c>
      <c r="B4426" s="7" t="s">
        <v>426</v>
      </c>
      <c r="C4426" s="7" t="s">
        <v>502</v>
      </c>
      <c r="D4426" s="7" t="s">
        <v>10</v>
      </c>
      <c r="E4426" s="7" t="s">
        <v>53</v>
      </c>
      <c r="F4426" s="7" t="s">
        <v>84</v>
      </c>
      <c r="G4426" s="7">
        <v>280000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  <c r="X4426" s="7">
        <v>0</v>
      </c>
      <c r="Y4426" s="7">
        <v>0</v>
      </c>
      <c r="Z4426" s="7" t="s">
        <v>718</v>
      </c>
      <c r="AA4426" s="7">
        <v>2020</v>
      </c>
      <c r="AB4426" s="7">
        <v>0</v>
      </c>
    </row>
    <row r="4427" spans="1:28" x14ac:dyDescent="0.25">
      <c r="A4427" s="7">
        <v>3</v>
      </c>
      <c r="B4427" s="7" t="s">
        <v>427</v>
      </c>
      <c r="C4427" s="7" t="s">
        <v>709</v>
      </c>
      <c r="D4427" s="7" t="s">
        <v>19</v>
      </c>
      <c r="E4427" s="7" t="s">
        <v>71</v>
      </c>
      <c r="F4427" s="7" t="s">
        <v>84</v>
      </c>
      <c r="G4427" s="7">
        <v>280000</v>
      </c>
      <c r="H4427" s="7">
        <v>0</v>
      </c>
      <c r="I4427" s="7">
        <v>0</v>
      </c>
      <c r="J4427" s="7">
        <v>0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0</v>
      </c>
      <c r="Y4427" s="7">
        <v>0</v>
      </c>
      <c r="Z4427" s="7" t="s">
        <v>718</v>
      </c>
      <c r="AA4427" s="7">
        <v>2020</v>
      </c>
      <c r="AB4427" s="7">
        <v>0</v>
      </c>
    </row>
    <row r="4428" spans="1:28" x14ac:dyDescent="0.25">
      <c r="A4428" s="7">
        <v>4</v>
      </c>
      <c r="B4428" s="7" t="s">
        <v>417</v>
      </c>
      <c r="C4428" s="7" t="s">
        <v>512</v>
      </c>
      <c r="D4428" s="7" t="s">
        <v>21</v>
      </c>
      <c r="E4428" s="7" t="s">
        <v>81</v>
      </c>
      <c r="F4428" s="7" t="s">
        <v>84</v>
      </c>
      <c r="G4428" s="7">
        <v>130000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0</v>
      </c>
      <c r="W4428" s="7">
        <v>0</v>
      </c>
      <c r="X4428" s="7">
        <v>0</v>
      </c>
      <c r="Y4428" s="7">
        <v>0</v>
      </c>
      <c r="Z4428" s="7" t="s">
        <v>718</v>
      </c>
      <c r="AA4428" s="7">
        <v>2020</v>
      </c>
      <c r="AB4428" s="7">
        <v>0</v>
      </c>
    </row>
    <row r="4429" spans="1:28" x14ac:dyDescent="0.25">
      <c r="A4429" s="7">
        <v>5</v>
      </c>
      <c r="B4429" s="7" t="s">
        <v>418</v>
      </c>
      <c r="C4429" s="7" t="s">
        <v>710</v>
      </c>
      <c r="D4429" s="7" t="s">
        <v>94</v>
      </c>
      <c r="E4429" s="7" t="s">
        <v>711</v>
      </c>
      <c r="F4429" s="7" t="s">
        <v>85</v>
      </c>
      <c r="G4429" s="7">
        <v>130000</v>
      </c>
      <c r="H4429" s="7">
        <v>0</v>
      </c>
      <c r="I4429" s="7">
        <v>0</v>
      </c>
      <c r="J4429" s="7">
        <v>0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0</v>
      </c>
      <c r="Z4429" s="7" t="s">
        <v>718</v>
      </c>
      <c r="AA4429" s="7">
        <v>2020</v>
      </c>
      <c r="AB4429" s="7">
        <v>0</v>
      </c>
    </row>
    <row r="4430" spans="1:28" x14ac:dyDescent="0.25">
      <c r="A4430" s="7">
        <v>6</v>
      </c>
      <c r="B4430" s="7" t="s">
        <v>419</v>
      </c>
      <c r="C4430" s="7" t="s">
        <v>518</v>
      </c>
      <c r="D4430" s="7" t="s">
        <v>16</v>
      </c>
      <c r="E4430" s="7" t="s">
        <v>701</v>
      </c>
      <c r="F4430" s="7" t="s">
        <v>84</v>
      </c>
      <c r="G4430" s="7">
        <v>130000</v>
      </c>
      <c r="H4430" s="7">
        <v>0</v>
      </c>
      <c r="I4430" s="7">
        <v>0</v>
      </c>
      <c r="J4430" s="7">
        <v>0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7">
        <v>0</v>
      </c>
      <c r="Z4430" s="7" t="s">
        <v>718</v>
      </c>
      <c r="AA4430" s="7">
        <v>2020</v>
      </c>
      <c r="AB4430" s="7">
        <v>0</v>
      </c>
    </row>
    <row r="4431" spans="1:28" x14ac:dyDescent="0.25">
      <c r="A4431" s="7">
        <v>7</v>
      </c>
      <c r="B4431" s="7" t="s">
        <v>425</v>
      </c>
      <c r="C4431" s="7" t="s">
        <v>659</v>
      </c>
      <c r="D4431" s="7" t="s">
        <v>6</v>
      </c>
      <c r="E4431" s="7" t="s">
        <v>660</v>
      </c>
      <c r="F4431" s="7" t="s">
        <v>661</v>
      </c>
      <c r="G4431" s="7">
        <v>130000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0</v>
      </c>
      <c r="Z4431" s="7" t="s">
        <v>718</v>
      </c>
      <c r="AA4431" s="7">
        <v>2020</v>
      </c>
      <c r="AB4431" s="7">
        <v>0</v>
      </c>
    </row>
    <row r="4432" spans="1:28" x14ac:dyDescent="0.25">
      <c r="A4432" s="7">
        <v>8</v>
      </c>
      <c r="B4432" s="7" t="s">
        <v>420</v>
      </c>
      <c r="C4432" s="7" t="s">
        <v>513</v>
      </c>
      <c r="D4432" s="7" t="s">
        <v>14</v>
      </c>
      <c r="E4432" s="7" t="s">
        <v>333</v>
      </c>
      <c r="F4432" s="7" t="s">
        <v>84</v>
      </c>
      <c r="G4432" s="7">
        <v>130000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7">
        <v>0</v>
      </c>
      <c r="Z4432" s="7" t="s">
        <v>718</v>
      </c>
      <c r="AA4432" s="7">
        <v>2020</v>
      </c>
      <c r="AB4432" s="7">
        <v>0</v>
      </c>
    </row>
    <row r="4433" spans="1:28" x14ac:dyDescent="0.25">
      <c r="A4433" s="7">
        <v>9</v>
      </c>
      <c r="B4433" s="7" t="s">
        <v>421</v>
      </c>
      <c r="C4433" s="7" t="s">
        <v>515</v>
      </c>
      <c r="D4433" s="7" t="s">
        <v>4</v>
      </c>
      <c r="E4433" s="7" t="s">
        <v>516</v>
      </c>
      <c r="F4433" s="7" t="s">
        <v>84</v>
      </c>
      <c r="G4433" s="7">
        <v>130000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>
        <v>0</v>
      </c>
      <c r="Z4433" s="7" t="s">
        <v>718</v>
      </c>
      <c r="AA4433" s="7">
        <v>2020</v>
      </c>
      <c r="AB4433" s="7">
        <v>0</v>
      </c>
    </row>
    <row r="4434" spans="1:28" x14ac:dyDescent="0.25">
      <c r="A4434" s="7">
        <v>10</v>
      </c>
      <c r="B4434" s="7" t="s">
        <v>422</v>
      </c>
      <c r="C4434" s="7" t="s">
        <v>504</v>
      </c>
      <c r="D4434" s="7" t="s">
        <v>5</v>
      </c>
      <c r="E4434" s="7" t="s">
        <v>702</v>
      </c>
      <c r="F4434" s="7" t="s">
        <v>84</v>
      </c>
      <c r="G4434" s="7">
        <v>130000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  <c r="X4434" s="7">
        <v>0</v>
      </c>
      <c r="Y4434" s="7">
        <v>0</v>
      </c>
      <c r="Z4434" s="7" t="s">
        <v>718</v>
      </c>
      <c r="AA4434" s="7">
        <v>2020</v>
      </c>
      <c r="AB4434" s="7">
        <v>0</v>
      </c>
    </row>
    <row r="4435" spans="1:28" x14ac:dyDescent="0.25">
      <c r="A4435" s="7">
        <v>11</v>
      </c>
      <c r="B4435" s="7" t="s">
        <v>423</v>
      </c>
      <c r="C4435" s="7" t="s">
        <v>614</v>
      </c>
      <c r="D4435" s="7" t="s">
        <v>615</v>
      </c>
      <c r="E4435" s="7" t="s">
        <v>616</v>
      </c>
      <c r="F4435" s="7" t="s">
        <v>84</v>
      </c>
      <c r="G4435" s="7">
        <v>130000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0</v>
      </c>
      <c r="Z4435" s="7" t="s">
        <v>718</v>
      </c>
      <c r="AA4435" s="7">
        <v>2020</v>
      </c>
      <c r="AB4435" s="7">
        <v>0</v>
      </c>
    </row>
    <row r="4436" spans="1:28" x14ac:dyDescent="0.25">
      <c r="A4436" s="7">
        <v>12</v>
      </c>
      <c r="B4436" s="7" t="s">
        <v>424</v>
      </c>
      <c r="C4436" s="7" t="s">
        <v>665</v>
      </c>
      <c r="D4436" s="7" t="s">
        <v>17</v>
      </c>
      <c r="E4436" s="7" t="s">
        <v>666</v>
      </c>
      <c r="F4436" s="7" t="s">
        <v>84</v>
      </c>
      <c r="G4436" s="7">
        <v>130000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 t="s">
        <v>718</v>
      </c>
      <c r="AA4436" s="7">
        <v>2020</v>
      </c>
      <c r="AB4436" s="7">
        <v>0</v>
      </c>
    </row>
    <row r="4437" spans="1:28" x14ac:dyDescent="0.25">
      <c r="A4437" s="7">
        <v>13</v>
      </c>
      <c r="B4437" s="7" t="s">
        <v>411</v>
      </c>
      <c r="C4437" s="7" t="s">
        <v>521</v>
      </c>
      <c r="D4437" s="7" t="s">
        <v>13</v>
      </c>
      <c r="E4437" s="7" t="s">
        <v>678</v>
      </c>
      <c r="F4437" s="7" t="s">
        <v>84</v>
      </c>
      <c r="G4437" s="7">
        <v>95000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0</v>
      </c>
      <c r="Y4437" s="7">
        <v>0</v>
      </c>
      <c r="Z4437" s="7" t="s">
        <v>718</v>
      </c>
      <c r="AA4437" s="7">
        <v>2020</v>
      </c>
      <c r="AB4437" s="7">
        <v>0</v>
      </c>
    </row>
    <row r="4438" spans="1:28" x14ac:dyDescent="0.25">
      <c r="A4438" s="7">
        <v>14</v>
      </c>
      <c r="B4438" s="7" t="s">
        <v>413</v>
      </c>
      <c r="C4438" s="7" t="s">
        <v>626</v>
      </c>
      <c r="D4438" s="7" t="s">
        <v>627</v>
      </c>
      <c r="E4438" s="7" t="s">
        <v>628</v>
      </c>
      <c r="F4438" s="7" t="s">
        <v>84</v>
      </c>
      <c r="G4438" s="7">
        <v>95000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0</v>
      </c>
      <c r="W4438" s="7">
        <v>0</v>
      </c>
      <c r="X4438" s="7">
        <v>0</v>
      </c>
      <c r="Y4438" s="7">
        <v>0</v>
      </c>
      <c r="Z4438" s="7" t="s">
        <v>718</v>
      </c>
      <c r="AA4438" s="7">
        <v>2020</v>
      </c>
      <c r="AB4438" s="7">
        <v>0</v>
      </c>
    </row>
    <row r="4439" spans="1:28" x14ac:dyDescent="0.25">
      <c r="A4439" s="7">
        <v>15</v>
      </c>
      <c r="B4439" s="7" t="s">
        <v>414</v>
      </c>
      <c r="C4439" s="7" t="s">
        <v>523</v>
      </c>
      <c r="D4439" s="7" t="s">
        <v>21</v>
      </c>
      <c r="E4439" s="7" t="s">
        <v>48</v>
      </c>
      <c r="F4439" s="7" t="s">
        <v>84</v>
      </c>
      <c r="G4439" s="7">
        <v>95000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0</v>
      </c>
      <c r="Z4439" s="7" t="s">
        <v>718</v>
      </c>
      <c r="AA4439" s="7">
        <v>2020</v>
      </c>
      <c r="AB4439" s="7">
        <v>0</v>
      </c>
    </row>
    <row r="4440" spans="1:28" x14ac:dyDescent="0.25">
      <c r="A4440" s="7">
        <v>16</v>
      </c>
      <c r="B4440" s="7" t="s">
        <v>415</v>
      </c>
      <c r="C4440" s="7" t="s">
        <v>525</v>
      </c>
      <c r="D4440" s="7" t="s">
        <v>10</v>
      </c>
      <c r="E4440" s="7" t="s">
        <v>69</v>
      </c>
      <c r="F4440" s="7" t="s">
        <v>84</v>
      </c>
      <c r="G4440" s="7">
        <v>95000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 t="s">
        <v>718</v>
      </c>
      <c r="AA4440" s="7">
        <v>2020</v>
      </c>
      <c r="AB4440" s="7">
        <v>0</v>
      </c>
    </row>
    <row r="4441" spans="1:28" x14ac:dyDescent="0.25">
      <c r="A4441" s="7">
        <v>17</v>
      </c>
      <c r="B4441" s="7" t="s">
        <v>416</v>
      </c>
      <c r="C4441" s="7" t="s">
        <v>679</v>
      </c>
      <c r="D4441" s="7" t="s">
        <v>6</v>
      </c>
      <c r="E4441" s="7" t="s">
        <v>680</v>
      </c>
      <c r="F4441" s="7" t="s">
        <v>84</v>
      </c>
      <c r="G4441" s="7">
        <v>95000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 t="s">
        <v>718</v>
      </c>
      <c r="AA4441" s="7">
        <v>2020</v>
      </c>
      <c r="AB4441" s="7">
        <v>0</v>
      </c>
    </row>
    <row r="4442" spans="1:28" x14ac:dyDescent="0.25">
      <c r="A4442" s="7">
        <v>18</v>
      </c>
      <c r="B4442" s="7" t="s">
        <v>412</v>
      </c>
      <c r="C4442" s="7" t="s">
        <v>527</v>
      </c>
      <c r="D4442" s="7" t="s">
        <v>17</v>
      </c>
      <c r="E4442" s="7" t="s">
        <v>613</v>
      </c>
      <c r="F4442" s="7" t="s">
        <v>84</v>
      </c>
      <c r="G4442" s="7">
        <v>85000</v>
      </c>
      <c r="H4442" s="7">
        <v>0</v>
      </c>
      <c r="I4442" s="7">
        <v>0</v>
      </c>
      <c r="J4442" s="7">
        <v>0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0</v>
      </c>
      <c r="W4442" s="7">
        <v>0</v>
      </c>
      <c r="X4442" s="7">
        <v>0</v>
      </c>
      <c r="Y4442" s="7">
        <v>0</v>
      </c>
      <c r="Z4442" s="7" t="s">
        <v>718</v>
      </c>
      <c r="AA4442" s="7">
        <v>2020</v>
      </c>
      <c r="AB4442" s="7">
        <v>0</v>
      </c>
    </row>
    <row r="4443" spans="1:28" x14ac:dyDescent="0.25">
      <c r="A4443" s="7">
        <v>19</v>
      </c>
      <c r="B4443" s="7" t="s">
        <v>410</v>
      </c>
      <c r="C4443" s="7" t="s">
        <v>685</v>
      </c>
      <c r="D4443" s="7" t="s">
        <v>21</v>
      </c>
      <c r="E4443" s="7" t="s">
        <v>686</v>
      </c>
      <c r="F4443" s="7" t="s">
        <v>84</v>
      </c>
      <c r="G4443" s="7">
        <v>85000</v>
      </c>
      <c r="H4443" s="7">
        <v>0</v>
      </c>
      <c r="I4443" s="7">
        <v>0</v>
      </c>
      <c r="J4443" s="7">
        <v>0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 t="s">
        <v>718</v>
      </c>
      <c r="AA4443" s="7">
        <v>2020</v>
      </c>
      <c r="AB4443" s="7">
        <v>0</v>
      </c>
    </row>
    <row r="4444" spans="1:28" x14ac:dyDescent="0.25">
      <c r="A4444" s="7">
        <v>20</v>
      </c>
      <c r="B4444" s="7" t="s">
        <v>438</v>
      </c>
      <c r="C4444" s="7" t="s">
        <v>517</v>
      </c>
      <c r="D4444" s="7" t="s">
        <v>94</v>
      </c>
      <c r="E4444" s="7" t="s">
        <v>645</v>
      </c>
      <c r="F4444" s="7" t="s">
        <v>664</v>
      </c>
      <c r="G4444" s="7">
        <v>85000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7">
        <v>0</v>
      </c>
      <c r="Z4444" s="7" t="s">
        <v>718</v>
      </c>
      <c r="AA4444" s="7">
        <v>2020</v>
      </c>
      <c r="AB4444" s="7">
        <v>0</v>
      </c>
    </row>
    <row r="4445" spans="1:28" x14ac:dyDescent="0.25">
      <c r="A4445" s="7">
        <v>21</v>
      </c>
      <c r="B4445" s="7" t="s">
        <v>373</v>
      </c>
      <c r="C4445" s="7" t="s">
        <v>688</v>
      </c>
      <c r="D4445" s="7" t="s">
        <v>94</v>
      </c>
      <c r="E4445" s="7" t="s">
        <v>689</v>
      </c>
      <c r="F4445" s="7" t="s">
        <v>84</v>
      </c>
      <c r="G4445" s="7">
        <v>80000</v>
      </c>
      <c r="H4445" s="7">
        <v>0</v>
      </c>
      <c r="I4445" s="7">
        <v>0</v>
      </c>
      <c r="J4445" s="7">
        <v>0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0</v>
      </c>
      <c r="Z4445" s="7" t="s">
        <v>718</v>
      </c>
      <c r="AA4445" s="7">
        <v>2020</v>
      </c>
      <c r="AB4445" s="7">
        <v>0</v>
      </c>
    </row>
    <row r="4446" spans="1:28" x14ac:dyDescent="0.25">
      <c r="A4446" s="7">
        <v>22</v>
      </c>
      <c r="B4446" s="7" t="s">
        <v>408</v>
      </c>
      <c r="C4446" s="7" t="s">
        <v>712</v>
      </c>
      <c r="D4446" s="7" t="s">
        <v>632</v>
      </c>
      <c r="E4446" s="7" t="s">
        <v>713</v>
      </c>
      <c r="F4446" s="7" t="s">
        <v>84</v>
      </c>
      <c r="G4446" s="7">
        <v>80000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  <c r="X4446" s="7">
        <v>0</v>
      </c>
      <c r="Y4446" s="7">
        <v>0</v>
      </c>
      <c r="Z4446" s="7" t="s">
        <v>718</v>
      </c>
      <c r="AA4446" s="7">
        <v>2020</v>
      </c>
      <c r="AB4446" s="7">
        <v>0</v>
      </c>
    </row>
    <row r="4447" spans="1:28" x14ac:dyDescent="0.25">
      <c r="A4447" s="7">
        <v>23</v>
      </c>
      <c r="B4447" s="7" t="s">
        <v>407</v>
      </c>
      <c r="C4447" s="7" t="s">
        <v>532</v>
      </c>
      <c r="D4447" s="7" t="s">
        <v>12</v>
      </c>
      <c r="E4447" s="7" t="s">
        <v>35</v>
      </c>
      <c r="F4447" s="7" t="s">
        <v>84</v>
      </c>
      <c r="G4447" s="7">
        <v>75000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 t="s">
        <v>718</v>
      </c>
      <c r="AA4447" s="7">
        <v>2020</v>
      </c>
      <c r="AB4447" s="7">
        <v>0</v>
      </c>
    </row>
    <row r="4448" spans="1:28" x14ac:dyDescent="0.25">
      <c r="A4448" s="7">
        <v>24</v>
      </c>
      <c r="B4448" s="7" t="s">
        <v>406</v>
      </c>
      <c r="C4448" s="7" t="s">
        <v>533</v>
      </c>
      <c r="D4448" s="7" t="s">
        <v>6</v>
      </c>
      <c r="E4448" s="7" t="s">
        <v>335</v>
      </c>
      <c r="F4448" s="7" t="s">
        <v>84</v>
      </c>
      <c r="G4448" s="7">
        <v>70000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 t="s">
        <v>718</v>
      </c>
      <c r="AA4448" s="7">
        <v>2020</v>
      </c>
      <c r="AB4448" s="7">
        <v>0</v>
      </c>
    </row>
    <row r="4449" spans="1:28" x14ac:dyDescent="0.25">
      <c r="A4449" s="7">
        <v>25</v>
      </c>
      <c r="B4449" s="7" t="s">
        <v>389</v>
      </c>
      <c r="C4449" s="7" t="s">
        <v>529</v>
      </c>
      <c r="D4449" s="7" t="s">
        <v>18</v>
      </c>
      <c r="E4449" s="7" t="s">
        <v>55</v>
      </c>
      <c r="F4449" s="7" t="s">
        <v>84</v>
      </c>
      <c r="G4449" s="7">
        <v>65000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0</v>
      </c>
      <c r="X4449" s="7">
        <v>0</v>
      </c>
      <c r="Y4449" s="7">
        <v>0</v>
      </c>
      <c r="Z4449" s="7" t="s">
        <v>718</v>
      </c>
      <c r="AA4449" s="7">
        <v>2020</v>
      </c>
      <c r="AB4449" s="7">
        <v>0</v>
      </c>
    </row>
    <row r="4450" spans="1:28" x14ac:dyDescent="0.25">
      <c r="A4450" s="7">
        <v>26</v>
      </c>
      <c r="B4450" s="7" t="s">
        <v>402</v>
      </c>
      <c r="C4450" s="7" t="s">
        <v>526</v>
      </c>
      <c r="D4450" s="7" t="s">
        <v>4</v>
      </c>
      <c r="E4450" s="7" t="s">
        <v>618</v>
      </c>
      <c r="F4450" s="7" t="s">
        <v>84</v>
      </c>
      <c r="G4450" s="7">
        <v>65000</v>
      </c>
      <c r="H4450" s="7">
        <v>0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 t="s">
        <v>718</v>
      </c>
      <c r="AA4450" s="7">
        <v>2020</v>
      </c>
      <c r="AB4450" s="7">
        <v>0</v>
      </c>
    </row>
    <row r="4451" spans="1:28" x14ac:dyDescent="0.25">
      <c r="A4451" s="7">
        <v>27</v>
      </c>
      <c r="B4451" s="7" t="s">
        <v>403</v>
      </c>
      <c r="C4451" s="7" t="s">
        <v>703</v>
      </c>
      <c r="D4451" s="7" t="s">
        <v>13</v>
      </c>
      <c r="E4451" s="7" t="s">
        <v>704</v>
      </c>
      <c r="F4451" s="7" t="s">
        <v>84</v>
      </c>
      <c r="G4451" s="7">
        <v>65000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 t="s">
        <v>718</v>
      </c>
      <c r="AA4451" s="7">
        <v>2020</v>
      </c>
      <c r="AB4451" s="7">
        <v>0</v>
      </c>
    </row>
    <row r="4452" spans="1:28" x14ac:dyDescent="0.25">
      <c r="A4452" s="7">
        <v>28</v>
      </c>
      <c r="B4452" s="7" t="s">
        <v>404</v>
      </c>
      <c r="C4452" s="7" t="s">
        <v>534</v>
      </c>
      <c r="D4452" s="7" t="s">
        <v>10</v>
      </c>
      <c r="E4452" s="7" t="s">
        <v>39</v>
      </c>
      <c r="F4452" s="7" t="s">
        <v>84</v>
      </c>
      <c r="G4452" s="7">
        <v>65000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7">
        <v>0</v>
      </c>
      <c r="Z4452" s="7" t="s">
        <v>718</v>
      </c>
      <c r="AA4452" s="7">
        <v>2020</v>
      </c>
      <c r="AB4452" s="7">
        <v>0</v>
      </c>
    </row>
    <row r="4453" spans="1:28" x14ac:dyDescent="0.25">
      <c r="A4453" s="7">
        <v>29</v>
      </c>
      <c r="B4453" s="7" t="s">
        <v>405</v>
      </c>
      <c r="C4453" s="7" t="s">
        <v>535</v>
      </c>
      <c r="D4453" s="7" t="s">
        <v>16</v>
      </c>
      <c r="E4453" s="7" t="s">
        <v>61</v>
      </c>
      <c r="F4453" s="7" t="s">
        <v>84</v>
      </c>
      <c r="G4453" s="7">
        <v>65000</v>
      </c>
      <c r="H4453" s="7">
        <v>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 t="s">
        <v>718</v>
      </c>
      <c r="AA4453" s="7">
        <v>2020</v>
      </c>
      <c r="AB4453" s="7">
        <v>0</v>
      </c>
    </row>
    <row r="4454" spans="1:28" x14ac:dyDescent="0.25">
      <c r="A4454" s="7">
        <v>30</v>
      </c>
      <c r="B4454" s="7" t="s">
        <v>400</v>
      </c>
      <c r="C4454" s="7" t="s">
        <v>536</v>
      </c>
      <c r="D4454" s="7" t="s">
        <v>4</v>
      </c>
      <c r="E4454" s="7" t="s">
        <v>64</v>
      </c>
      <c r="F4454" s="7" t="s">
        <v>84</v>
      </c>
      <c r="G4454" s="7">
        <v>60000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 s="7" t="s">
        <v>718</v>
      </c>
      <c r="AA4454" s="7">
        <v>2020</v>
      </c>
      <c r="AB4454" s="7">
        <v>0</v>
      </c>
    </row>
    <row r="4455" spans="1:28" x14ac:dyDescent="0.25">
      <c r="A4455" s="7">
        <v>31</v>
      </c>
      <c r="B4455" s="7" t="s">
        <v>401</v>
      </c>
      <c r="C4455" s="7" t="s">
        <v>537</v>
      </c>
      <c r="D4455" s="7" t="s">
        <v>7</v>
      </c>
      <c r="E4455" s="7" t="s">
        <v>75</v>
      </c>
      <c r="F4455" s="7" t="s">
        <v>84</v>
      </c>
      <c r="G4455" s="7">
        <v>60000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 t="s">
        <v>718</v>
      </c>
      <c r="AA4455" s="7">
        <v>2020</v>
      </c>
      <c r="AB4455" s="7">
        <v>0</v>
      </c>
    </row>
    <row r="4456" spans="1:28" x14ac:dyDescent="0.25">
      <c r="A4456" s="7">
        <v>32</v>
      </c>
      <c r="B4456" s="7" t="s">
        <v>429</v>
      </c>
      <c r="C4456" s="7" t="s">
        <v>538</v>
      </c>
      <c r="D4456" s="7" t="s">
        <v>14</v>
      </c>
      <c r="E4456" s="7" t="s">
        <v>66</v>
      </c>
      <c r="F4456" s="7" t="s">
        <v>84</v>
      </c>
      <c r="G4456" s="7">
        <v>55000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 t="s">
        <v>718</v>
      </c>
      <c r="AA4456" s="7">
        <v>2020</v>
      </c>
      <c r="AB4456" s="7">
        <v>0</v>
      </c>
    </row>
    <row r="4457" spans="1:28" x14ac:dyDescent="0.25">
      <c r="A4457" s="7">
        <v>33</v>
      </c>
      <c r="B4457" s="7" t="s">
        <v>437</v>
      </c>
      <c r="C4457" s="7" t="s">
        <v>714</v>
      </c>
      <c r="D4457" s="7" t="s">
        <v>615</v>
      </c>
      <c r="E4457" s="7" t="s">
        <v>715</v>
      </c>
      <c r="F4457" s="7" t="s">
        <v>664</v>
      </c>
      <c r="G4457" s="7">
        <v>55000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 t="s">
        <v>718</v>
      </c>
      <c r="AA4457" s="7">
        <v>2020</v>
      </c>
      <c r="AB4457" s="7">
        <v>0</v>
      </c>
    </row>
    <row r="4458" spans="1:28" x14ac:dyDescent="0.25">
      <c r="A4458" s="7">
        <v>34</v>
      </c>
      <c r="B4458" s="7" t="s">
        <v>342</v>
      </c>
      <c r="C4458" s="7" t="s">
        <v>539</v>
      </c>
      <c r="D4458" s="7" t="s">
        <v>15</v>
      </c>
      <c r="E4458" s="7" t="s">
        <v>540</v>
      </c>
      <c r="F4458" s="7" t="s">
        <v>84</v>
      </c>
      <c r="G4458" s="7">
        <v>55000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 t="s">
        <v>718</v>
      </c>
      <c r="AA4458" s="7">
        <v>2020</v>
      </c>
      <c r="AB4458" s="7">
        <v>0</v>
      </c>
    </row>
    <row r="4459" spans="1:28" x14ac:dyDescent="0.25">
      <c r="A4459" s="7">
        <v>35</v>
      </c>
      <c r="B4459" s="7" t="s">
        <v>399</v>
      </c>
      <c r="C4459" s="7" t="s">
        <v>514</v>
      </c>
      <c r="D4459" s="7" t="s">
        <v>16</v>
      </c>
      <c r="E4459" s="7" t="s">
        <v>79</v>
      </c>
      <c r="F4459" s="7" t="s">
        <v>84</v>
      </c>
      <c r="G4459" s="7">
        <v>54000</v>
      </c>
      <c r="H4459" s="7">
        <v>0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 t="s">
        <v>718</v>
      </c>
      <c r="AA4459" s="7">
        <v>2020</v>
      </c>
      <c r="AB4459" s="7">
        <v>0</v>
      </c>
    </row>
    <row r="4460" spans="1:28" x14ac:dyDescent="0.25">
      <c r="A4460" s="7">
        <v>36</v>
      </c>
      <c r="B4460" s="7" t="s">
        <v>396</v>
      </c>
      <c r="C4460" s="7" t="s">
        <v>541</v>
      </c>
      <c r="D4460" s="7" t="s">
        <v>21</v>
      </c>
      <c r="E4460" s="7" t="s">
        <v>70</v>
      </c>
      <c r="F4460" s="7" t="s">
        <v>84</v>
      </c>
      <c r="G4460" s="7">
        <v>50000</v>
      </c>
      <c r="H4460" s="7">
        <v>0</v>
      </c>
      <c r="I4460" s="7">
        <v>0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0</v>
      </c>
      <c r="Z4460" s="7" t="s">
        <v>718</v>
      </c>
      <c r="AA4460" s="7">
        <v>2020</v>
      </c>
      <c r="AB4460" s="7">
        <v>0</v>
      </c>
    </row>
    <row r="4461" spans="1:28" x14ac:dyDescent="0.25">
      <c r="A4461" s="7">
        <v>37</v>
      </c>
      <c r="B4461" s="7" t="s">
        <v>397</v>
      </c>
      <c r="C4461" s="7" t="s">
        <v>542</v>
      </c>
      <c r="D4461" s="7" t="s">
        <v>17</v>
      </c>
      <c r="E4461" s="7" t="s">
        <v>76</v>
      </c>
      <c r="F4461" s="7" t="s">
        <v>84</v>
      </c>
      <c r="G4461" s="7">
        <v>50000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 t="s">
        <v>718</v>
      </c>
      <c r="AA4461" s="7">
        <v>2020</v>
      </c>
      <c r="AB4461" s="7">
        <v>0</v>
      </c>
    </row>
    <row r="4462" spans="1:28" x14ac:dyDescent="0.25">
      <c r="A4462" s="7">
        <v>38</v>
      </c>
      <c r="B4462" s="7" t="s">
        <v>379</v>
      </c>
      <c r="C4462" s="7" t="s">
        <v>544</v>
      </c>
      <c r="D4462" s="7" t="s">
        <v>10</v>
      </c>
      <c r="E4462" s="7" t="s">
        <v>43</v>
      </c>
      <c r="F4462" s="7" t="s">
        <v>84</v>
      </c>
      <c r="G4462" s="7">
        <v>45000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7">
        <v>0</v>
      </c>
      <c r="Z4462" s="7" t="s">
        <v>718</v>
      </c>
      <c r="AA4462" s="7">
        <v>2020</v>
      </c>
      <c r="AB4462" s="7">
        <v>0</v>
      </c>
    </row>
    <row r="4463" spans="1:28" x14ac:dyDescent="0.25">
      <c r="A4463" s="7">
        <v>39</v>
      </c>
      <c r="B4463" s="7" t="s">
        <v>388</v>
      </c>
      <c r="C4463" s="7" t="s">
        <v>646</v>
      </c>
      <c r="D4463" s="7" t="s">
        <v>647</v>
      </c>
      <c r="E4463" s="7" t="s">
        <v>24</v>
      </c>
      <c r="F4463" s="7" t="s">
        <v>84</v>
      </c>
      <c r="G4463" s="7">
        <v>45000</v>
      </c>
      <c r="H4463" s="7">
        <v>0</v>
      </c>
      <c r="I4463" s="7">
        <v>0</v>
      </c>
      <c r="J4463" s="7">
        <v>0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 t="s">
        <v>718</v>
      </c>
      <c r="AA4463" s="7">
        <v>2020</v>
      </c>
      <c r="AB4463" s="7">
        <v>0</v>
      </c>
    </row>
    <row r="4464" spans="1:28" x14ac:dyDescent="0.25">
      <c r="A4464" s="7">
        <v>40</v>
      </c>
      <c r="B4464" s="7" t="s">
        <v>436</v>
      </c>
      <c r="C4464" s="7" t="s">
        <v>546</v>
      </c>
      <c r="D4464" s="7" t="s">
        <v>10</v>
      </c>
      <c r="E4464" s="7" t="s">
        <v>40</v>
      </c>
      <c r="F4464" s="7" t="s">
        <v>664</v>
      </c>
      <c r="G4464" s="7">
        <v>45000</v>
      </c>
      <c r="H4464" s="7">
        <v>0</v>
      </c>
      <c r="I4464" s="7">
        <v>0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0</v>
      </c>
      <c r="Z4464" s="7" t="s">
        <v>718</v>
      </c>
      <c r="AA4464" s="7">
        <v>2020</v>
      </c>
      <c r="AB4464" s="7">
        <v>0</v>
      </c>
    </row>
    <row r="4465" spans="1:28" x14ac:dyDescent="0.25">
      <c r="A4465" s="7">
        <v>41</v>
      </c>
      <c r="B4465" s="7" t="s">
        <v>390</v>
      </c>
      <c r="C4465" s="7" t="s">
        <v>531</v>
      </c>
      <c r="D4465" s="7" t="s">
        <v>5</v>
      </c>
      <c r="E4465" s="7" t="s">
        <v>25</v>
      </c>
      <c r="F4465" s="7" t="s">
        <v>84</v>
      </c>
      <c r="G4465" s="7">
        <v>45000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 t="s">
        <v>718</v>
      </c>
      <c r="AA4465" s="7">
        <v>2020</v>
      </c>
      <c r="AB4465" s="7">
        <v>0</v>
      </c>
    </row>
    <row r="4466" spans="1:28" x14ac:dyDescent="0.25">
      <c r="A4466" s="7">
        <v>42</v>
      </c>
      <c r="B4466" s="7" t="s">
        <v>391</v>
      </c>
      <c r="C4466" s="7" t="s">
        <v>545</v>
      </c>
      <c r="D4466" s="7" t="s">
        <v>4</v>
      </c>
      <c r="E4466" s="7" t="s">
        <v>24</v>
      </c>
      <c r="F4466" s="7" t="s">
        <v>84</v>
      </c>
      <c r="G4466" s="7">
        <v>45000</v>
      </c>
      <c r="H4466" s="7">
        <v>0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7">
        <v>0</v>
      </c>
      <c r="Z4466" s="7" t="s">
        <v>718</v>
      </c>
      <c r="AA4466" s="7">
        <v>2020</v>
      </c>
      <c r="AB4466" s="7">
        <v>0</v>
      </c>
    </row>
    <row r="4467" spans="1:28" x14ac:dyDescent="0.25">
      <c r="A4467" s="7">
        <v>43</v>
      </c>
      <c r="B4467" s="7" t="s">
        <v>392</v>
      </c>
      <c r="C4467" s="7" t="s">
        <v>547</v>
      </c>
      <c r="D4467" s="7" t="s">
        <v>10</v>
      </c>
      <c r="E4467" s="7" t="s">
        <v>50</v>
      </c>
      <c r="F4467" s="7" t="s">
        <v>84</v>
      </c>
      <c r="G4467" s="7">
        <v>45000</v>
      </c>
      <c r="H4467" s="7">
        <v>0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 t="s">
        <v>718</v>
      </c>
      <c r="AA4467" s="7">
        <v>2020</v>
      </c>
      <c r="AB4467" s="7">
        <v>0</v>
      </c>
    </row>
    <row r="4468" spans="1:28" x14ac:dyDescent="0.25">
      <c r="A4468" s="7">
        <v>44</v>
      </c>
      <c r="B4468" s="7" t="s">
        <v>393</v>
      </c>
      <c r="C4468" s="7" t="s">
        <v>717</v>
      </c>
      <c r="D4468" s="7" t="s">
        <v>10</v>
      </c>
      <c r="E4468" s="7" t="s">
        <v>43</v>
      </c>
      <c r="F4468" s="7" t="s">
        <v>84</v>
      </c>
      <c r="G4468" s="7">
        <v>45000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 t="s">
        <v>718</v>
      </c>
      <c r="AA4468" s="7">
        <v>2020</v>
      </c>
      <c r="AB4468" s="7">
        <v>0</v>
      </c>
    </row>
    <row r="4469" spans="1:28" x14ac:dyDescent="0.25">
      <c r="A4469" s="7">
        <v>45</v>
      </c>
      <c r="B4469" s="7" t="s">
        <v>387</v>
      </c>
      <c r="C4469" s="7" t="s">
        <v>549</v>
      </c>
      <c r="D4469" s="7" t="s">
        <v>16</v>
      </c>
      <c r="E4469" s="7" t="s">
        <v>45</v>
      </c>
      <c r="F4469" s="7" t="s">
        <v>84</v>
      </c>
      <c r="G4469" s="7">
        <v>44000</v>
      </c>
      <c r="H4469" s="7">
        <v>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 t="s">
        <v>718</v>
      </c>
      <c r="AA4469" s="7">
        <v>2020</v>
      </c>
      <c r="AB4469" s="7">
        <v>0</v>
      </c>
    </row>
    <row r="4470" spans="1:28" x14ac:dyDescent="0.25">
      <c r="A4470" s="7">
        <v>46</v>
      </c>
      <c r="B4470" s="7" t="s">
        <v>375</v>
      </c>
      <c r="C4470" s="7" t="s">
        <v>705</v>
      </c>
      <c r="D4470" s="7" t="s">
        <v>10</v>
      </c>
      <c r="E4470" s="7" t="s">
        <v>706</v>
      </c>
      <c r="F4470" s="7" t="s">
        <v>84</v>
      </c>
      <c r="G4470" s="7">
        <v>40000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  <c r="X4470" s="7">
        <v>0</v>
      </c>
      <c r="Y4470" s="7">
        <v>0</v>
      </c>
      <c r="Z4470" s="7" t="s">
        <v>718</v>
      </c>
      <c r="AA4470" s="7">
        <v>2020</v>
      </c>
      <c r="AB4470" s="7">
        <v>0</v>
      </c>
    </row>
    <row r="4471" spans="1:28" x14ac:dyDescent="0.25">
      <c r="A4471" s="7">
        <v>47</v>
      </c>
      <c r="B4471" s="7" t="s">
        <v>370</v>
      </c>
      <c r="C4471" s="7" t="s">
        <v>648</v>
      </c>
      <c r="D4471" s="7" t="s">
        <v>94</v>
      </c>
      <c r="E4471" s="7" t="s">
        <v>46</v>
      </c>
      <c r="F4471" s="7" t="s">
        <v>84</v>
      </c>
      <c r="G4471" s="7">
        <v>40000</v>
      </c>
      <c r="H4471" s="7">
        <v>0</v>
      </c>
      <c r="I4471" s="7">
        <v>0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 t="s">
        <v>718</v>
      </c>
      <c r="AA4471" s="7">
        <v>2020</v>
      </c>
      <c r="AB4471" s="7">
        <v>0</v>
      </c>
    </row>
    <row r="4472" spans="1:28" x14ac:dyDescent="0.25">
      <c r="A4472" s="7">
        <v>48</v>
      </c>
      <c r="B4472" s="7" t="s">
        <v>376</v>
      </c>
      <c r="C4472" s="7" t="s">
        <v>551</v>
      </c>
      <c r="D4472" s="7" t="s">
        <v>10</v>
      </c>
      <c r="E4472" s="7" t="s">
        <v>44</v>
      </c>
      <c r="F4472" s="7" t="s">
        <v>84</v>
      </c>
      <c r="G4472" s="7">
        <v>40000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 t="s">
        <v>718</v>
      </c>
      <c r="AA4472" s="7">
        <v>2020</v>
      </c>
      <c r="AB4472" s="7">
        <v>0</v>
      </c>
    </row>
    <row r="4473" spans="1:28" x14ac:dyDescent="0.25">
      <c r="A4473" s="7">
        <v>49</v>
      </c>
      <c r="B4473" s="7" t="s">
        <v>382</v>
      </c>
      <c r="C4473" s="7" t="s">
        <v>552</v>
      </c>
      <c r="D4473" s="7" t="s">
        <v>94</v>
      </c>
      <c r="E4473" s="7" t="s">
        <v>65</v>
      </c>
      <c r="F4473" s="7" t="s">
        <v>85</v>
      </c>
      <c r="G4473" s="7">
        <v>40000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0</v>
      </c>
      <c r="Z4473" s="7" t="s">
        <v>718</v>
      </c>
      <c r="AA4473" s="7">
        <v>2020</v>
      </c>
      <c r="AB4473" s="7">
        <v>0</v>
      </c>
    </row>
    <row r="4474" spans="1:28" x14ac:dyDescent="0.25">
      <c r="A4474" s="7">
        <v>50</v>
      </c>
      <c r="B4474" s="7" t="s">
        <v>385</v>
      </c>
      <c r="C4474" s="7" t="s">
        <v>629</v>
      </c>
      <c r="D4474" s="7" t="s">
        <v>94</v>
      </c>
      <c r="E4474" s="7" t="s">
        <v>698</v>
      </c>
      <c r="F4474" s="7" t="s">
        <v>84</v>
      </c>
      <c r="G4474" s="7">
        <v>40000</v>
      </c>
      <c r="H4474" s="7">
        <v>0</v>
      </c>
      <c r="I4474" s="7">
        <v>0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 t="s">
        <v>718</v>
      </c>
      <c r="AA4474" s="7">
        <v>2020</v>
      </c>
      <c r="AB4474" s="7">
        <v>0</v>
      </c>
    </row>
    <row r="4475" spans="1:28" x14ac:dyDescent="0.25">
      <c r="A4475" s="7">
        <v>51</v>
      </c>
      <c r="B4475" s="7" t="s">
        <v>386</v>
      </c>
      <c r="C4475" s="7" t="s">
        <v>631</v>
      </c>
      <c r="D4475" s="7" t="s">
        <v>6</v>
      </c>
      <c r="E4475" s="7" t="s">
        <v>46</v>
      </c>
      <c r="F4475" s="7" t="s">
        <v>84</v>
      </c>
      <c r="G4475" s="7">
        <v>40000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0</v>
      </c>
      <c r="Z4475" s="7" t="s">
        <v>718</v>
      </c>
      <c r="AA4475" s="7">
        <v>2020</v>
      </c>
      <c r="AB4475" s="7">
        <v>0</v>
      </c>
    </row>
    <row r="4476" spans="1:28" x14ac:dyDescent="0.25">
      <c r="A4476" s="7">
        <v>52</v>
      </c>
      <c r="B4476" s="7" t="s">
        <v>381</v>
      </c>
      <c r="C4476" s="7" t="s">
        <v>553</v>
      </c>
      <c r="D4476" s="7" t="s">
        <v>10</v>
      </c>
      <c r="E4476" s="7" t="s">
        <v>46</v>
      </c>
      <c r="F4476" s="7" t="s">
        <v>84</v>
      </c>
      <c r="G4476" s="7">
        <v>38000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 t="s">
        <v>718</v>
      </c>
      <c r="AA4476" s="7">
        <v>2020</v>
      </c>
      <c r="AB4476" s="7">
        <v>0</v>
      </c>
    </row>
    <row r="4477" spans="1:28" x14ac:dyDescent="0.25">
      <c r="A4477" s="7">
        <v>53</v>
      </c>
      <c r="B4477" s="7" t="s">
        <v>377</v>
      </c>
      <c r="C4477" s="7" t="s">
        <v>554</v>
      </c>
      <c r="D4477" s="7" t="s">
        <v>10</v>
      </c>
      <c r="E4477" s="7" t="s">
        <v>44</v>
      </c>
      <c r="F4477" s="7" t="s">
        <v>84</v>
      </c>
      <c r="G4477" s="7">
        <v>36000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 t="s">
        <v>718</v>
      </c>
      <c r="AA4477" s="7">
        <v>2020</v>
      </c>
      <c r="AB4477" s="7">
        <v>0</v>
      </c>
    </row>
    <row r="4478" spans="1:28" x14ac:dyDescent="0.25">
      <c r="A4478" s="7">
        <v>54</v>
      </c>
      <c r="B4478" s="7" t="s">
        <v>378</v>
      </c>
      <c r="C4478" s="7" t="s">
        <v>556</v>
      </c>
      <c r="D4478" s="7" t="s">
        <v>10</v>
      </c>
      <c r="E4478" s="7" t="s">
        <v>44</v>
      </c>
      <c r="F4478" s="7" t="s">
        <v>84</v>
      </c>
      <c r="G4478" s="7">
        <v>36000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 t="s">
        <v>718</v>
      </c>
      <c r="AA4478" s="7">
        <v>2020</v>
      </c>
      <c r="AB4478" s="7">
        <v>0</v>
      </c>
    </row>
    <row r="4479" spans="1:28" x14ac:dyDescent="0.25">
      <c r="A4479" s="7">
        <v>55</v>
      </c>
      <c r="B4479" s="7" t="s">
        <v>380</v>
      </c>
      <c r="C4479" s="7" t="s">
        <v>543</v>
      </c>
      <c r="D4479" s="7" t="s">
        <v>21</v>
      </c>
      <c r="E4479" s="7" t="s">
        <v>68</v>
      </c>
      <c r="F4479" s="7" t="s">
        <v>84</v>
      </c>
      <c r="G4479" s="7">
        <v>36000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0</v>
      </c>
      <c r="W4479" s="7">
        <v>0</v>
      </c>
      <c r="X4479" s="7">
        <v>0</v>
      </c>
      <c r="Y4479" s="7">
        <v>0</v>
      </c>
      <c r="Z4479" s="7" t="s">
        <v>718</v>
      </c>
      <c r="AA4479" s="7">
        <v>2020</v>
      </c>
      <c r="AB4479" s="7">
        <v>0</v>
      </c>
    </row>
    <row r="4480" spans="1:28" x14ac:dyDescent="0.25">
      <c r="A4480" s="7">
        <v>56</v>
      </c>
      <c r="B4480" s="7" t="s">
        <v>360</v>
      </c>
      <c r="C4480" s="7" t="s">
        <v>560</v>
      </c>
      <c r="D4480" s="7" t="s">
        <v>12</v>
      </c>
      <c r="E4480" s="7" t="s">
        <v>46</v>
      </c>
      <c r="F4480" s="7" t="s">
        <v>84</v>
      </c>
      <c r="G4480" s="7">
        <v>32000</v>
      </c>
      <c r="H4480" s="7">
        <v>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0</v>
      </c>
      <c r="W4480" s="7">
        <v>0</v>
      </c>
      <c r="X4480" s="7">
        <v>0</v>
      </c>
      <c r="Y4480" s="7">
        <v>0</v>
      </c>
      <c r="Z4480" s="7" t="s">
        <v>718</v>
      </c>
      <c r="AA4480" s="7">
        <v>2020</v>
      </c>
      <c r="AB4480" s="7">
        <v>0</v>
      </c>
    </row>
    <row r="4481" spans="1:28" x14ac:dyDescent="0.25">
      <c r="A4481" s="7">
        <v>57</v>
      </c>
      <c r="B4481" s="7" t="s">
        <v>369</v>
      </c>
      <c r="C4481" s="7" t="s">
        <v>562</v>
      </c>
      <c r="D4481" s="7" t="s">
        <v>94</v>
      </c>
      <c r="E4481" s="7" t="s">
        <v>563</v>
      </c>
      <c r="F4481" s="7" t="s">
        <v>84</v>
      </c>
      <c r="G4481" s="7">
        <v>32000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0</v>
      </c>
      <c r="Z4481" s="7" t="s">
        <v>718</v>
      </c>
      <c r="AA4481" s="7">
        <v>2020</v>
      </c>
      <c r="AB4481" s="7">
        <v>0</v>
      </c>
    </row>
    <row r="4482" spans="1:28" x14ac:dyDescent="0.25">
      <c r="A4482" s="7">
        <v>58</v>
      </c>
      <c r="B4482" s="7" t="s">
        <v>371</v>
      </c>
      <c r="C4482" s="7" t="s">
        <v>550</v>
      </c>
      <c r="D4482" s="7" t="s">
        <v>94</v>
      </c>
      <c r="E4482" s="7" t="s">
        <v>58</v>
      </c>
      <c r="F4482" s="7" t="s">
        <v>84</v>
      </c>
      <c r="G4482" s="7">
        <v>32000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 t="s">
        <v>718</v>
      </c>
      <c r="AA4482" s="7">
        <v>2020</v>
      </c>
      <c r="AB4482" s="7">
        <v>0</v>
      </c>
    </row>
    <row r="4483" spans="1:28" x14ac:dyDescent="0.25">
      <c r="A4483" s="7">
        <v>59</v>
      </c>
      <c r="B4483" s="7" t="s">
        <v>372</v>
      </c>
      <c r="C4483" s="7" t="s">
        <v>707</v>
      </c>
      <c r="D4483" s="7" t="s">
        <v>94</v>
      </c>
      <c r="E4483" s="7" t="s">
        <v>630</v>
      </c>
      <c r="F4483" s="7" t="s">
        <v>84</v>
      </c>
      <c r="G4483" s="7">
        <v>32000</v>
      </c>
      <c r="H4483" s="7">
        <v>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 t="s">
        <v>718</v>
      </c>
      <c r="AA4483" s="7">
        <v>2020</v>
      </c>
      <c r="AB4483" s="7">
        <v>0</v>
      </c>
    </row>
    <row r="4484" spans="1:28" x14ac:dyDescent="0.25">
      <c r="A4484" s="7">
        <v>60</v>
      </c>
      <c r="B4484" s="7" t="s">
        <v>373</v>
      </c>
      <c r="C4484" s="7" t="s">
        <v>566</v>
      </c>
      <c r="D4484" s="7" t="s">
        <v>14</v>
      </c>
      <c r="E4484" s="7" t="s">
        <v>72</v>
      </c>
      <c r="F4484" s="7" t="s">
        <v>84</v>
      </c>
      <c r="G4484" s="7">
        <v>32000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0</v>
      </c>
      <c r="Z4484" s="7" t="s">
        <v>718</v>
      </c>
      <c r="AA4484" s="7">
        <v>2020</v>
      </c>
      <c r="AB4484" s="7">
        <v>0</v>
      </c>
    </row>
    <row r="4485" spans="1:28" x14ac:dyDescent="0.25">
      <c r="A4485" s="7">
        <v>61</v>
      </c>
      <c r="B4485" s="7" t="s">
        <v>367</v>
      </c>
      <c r="C4485" s="7" t="s">
        <v>567</v>
      </c>
      <c r="D4485" s="7" t="s">
        <v>4</v>
      </c>
      <c r="E4485" s="7" t="s">
        <v>568</v>
      </c>
      <c r="F4485" s="7" t="s">
        <v>84</v>
      </c>
      <c r="G4485" s="7">
        <v>31500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 t="s">
        <v>718</v>
      </c>
      <c r="AA4485" s="7">
        <v>2020</v>
      </c>
      <c r="AB4485" s="7">
        <v>0</v>
      </c>
    </row>
    <row r="4486" spans="1:28" x14ac:dyDescent="0.25">
      <c r="A4486" s="7">
        <v>62</v>
      </c>
      <c r="B4486" s="7" t="s">
        <v>346</v>
      </c>
      <c r="C4486" s="7" t="s">
        <v>583</v>
      </c>
      <c r="D4486" s="7" t="s">
        <v>12</v>
      </c>
      <c r="E4486" s="7" t="s">
        <v>46</v>
      </c>
      <c r="F4486" s="7" t="s">
        <v>84</v>
      </c>
      <c r="G4486" s="7">
        <v>28875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 t="s">
        <v>718</v>
      </c>
      <c r="AA4486" s="7">
        <v>2020</v>
      </c>
      <c r="AB4486" s="7">
        <v>0</v>
      </c>
    </row>
    <row r="4487" spans="1:28" x14ac:dyDescent="0.25">
      <c r="A4487" s="7">
        <v>63</v>
      </c>
      <c r="B4487" s="7" t="s">
        <v>350</v>
      </c>
      <c r="C4487" s="7" t="s">
        <v>558</v>
      </c>
      <c r="D4487" s="7" t="s">
        <v>6</v>
      </c>
      <c r="E4487" s="7" t="s">
        <v>83</v>
      </c>
      <c r="F4487" s="7" t="s">
        <v>84</v>
      </c>
      <c r="G4487" s="7">
        <v>28875</v>
      </c>
      <c r="H4487" s="7">
        <v>0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 t="s">
        <v>718</v>
      </c>
      <c r="AA4487" s="7">
        <v>2020</v>
      </c>
      <c r="AB4487" s="7">
        <v>0</v>
      </c>
    </row>
    <row r="4488" spans="1:28" x14ac:dyDescent="0.25">
      <c r="A4488" s="7">
        <v>64</v>
      </c>
      <c r="B4488" s="7" t="s">
        <v>361</v>
      </c>
      <c r="C4488" s="7" t="s">
        <v>622</v>
      </c>
      <c r="D4488" s="7" t="s">
        <v>12</v>
      </c>
      <c r="E4488" s="7" t="s">
        <v>32</v>
      </c>
      <c r="F4488" s="7" t="s">
        <v>84</v>
      </c>
      <c r="G4488" s="7">
        <v>28875</v>
      </c>
      <c r="H4488" s="7">
        <v>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 t="s">
        <v>718</v>
      </c>
      <c r="AA4488" s="7">
        <v>2020</v>
      </c>
      <c r="AB4488" s="7">
        <v>0</v>
      </c>
    </row>
    <row r="4489" spans="1:28" x14ac:dyDescent="0.25">
      <c r="A4489" s="7">
        <v>65</v>
      </c>
      <c r="B4489" s="7" t="s">
        <v>365</v>
      </c>
      <c r="C4489" s="7" t="s">
        <v>584</v>
      </c>
      <c r="D4489" s="7" t="s">
        <v>19</v>
      </c>
      <c r="E4489" s="7" t="s">
        <v>46</v>
      </c>
      <c r="F4489" s="7" t="s">
        <v>84</v>
      </c>
      <c r="G4489" s="7">
        <v>27300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 t="s">
        <v>718</v>
      </c>
      <c r="AA4489" s="7">
        <v>2020</v>
      </c>
      <c r="AB4489" s="7">
        <v>0</v>
      </c>
    </row>
    <row r="4490" spans="1:28" x14ac:dyDescent="0.25">
      <c r="A4490" s="7">
        <v>66</v>
      </c>
      <c r="B4490" s="7" t="s">
        <v>364</v>
      </c>
      <c r="C4490" s="7" t="s">
        <v>555</v>
      </c>
      <c r="D4490" s="7" t="s">
        <v>94</v>
      </c>
      <c r="E4490" s="7" t="s">
        <v>74</v>
      </c>
      <c r="F4490" s="7" t="s">
        <v>84</v>
      </c>
      <c r="G4490" s="7">
        <v>26250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0</v>
      </c>
      <c r="Z4490" s="7" t="s">
        <v>718</v>
      </c>
      <c r="AA4490" s="7">
        <v>2020</v>
      </c>
      <c r="AB4490" s="7">
        <v>0</v>
      </c>
    </row>
    <row r="4491" spans="1:28" x14ac:dyDescent="0.25">
      <c r="A4491" s="7">
        <v>67</v>
      </c>
      <c r="B4491" s="7" t="s">
        <v>363</v>
      </c>
      <c r="C4491" s="7" t="s">
        <v>569</v>
      </c>
      <c r="D4491" s="7" t="s">
        <v>632</v>
      </c>
      <c r="E4491" s="7" t="s">
        <v>619</v>
      </c>
      <c r="F4491" s="7" t="s">
        <v>84</v>
      </c>
      <c r="G4491" s="7">
        <v>24255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 t="s">
        <v>718</v>
      </c>
      <c r="AA4491" s="7">
        <v>2020</v>
      </c>
      <c r="AB4491" s="7">
        <v>0</v>
      </c>
    </row>
    <row r="4492" spans="1:28" x14ac:dyDescent="0.25">
      <c r="A4492" s="7">
        <v>68</v>
      </c>
      <c r="B4492" s="7" t="s">
        <v>362</v>
      </c>
      <c r="C4492" s="7" t="s">
        <v>570</v>
      </c>
      <c r="D4492" s="7" t="s">
        <v>94</v>
      </c>
      <c r="E4492" s="7" t="s">
        <v>620</v>
      </c>
      <c r="F4492" s="7" t="s">
        <v>84</v>
      </c>
      <c r="G4492" s="7">
        <v>24150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7">
        <v>0</v>
      </c>
      <c r="Z4492" s="7" t="s">
        <v>718</v>
      </c>
      <c r="AA4492" s="7">
        <v>2020</v>
      </c>
      <c r="AB4492" s="7">
        <v>0</v>
      </c>
    </row>
    <row r="4493" spans="1:28" x14ac:dyDescent="0.25">
      <c r="A4493" s="7">
        <v>69</v>
      </c>
      <c r="B4493" s="7" t="s">
        <v>432</v>
      </c>
      <c r="C4493" s="7" t="s">
        <v>590</v>
      </c>
      <c r="D4493" s="7" t="s">
        <v>10</v>
      </c>
      <c r="E4493" s="7" t="s">
        <v>33</v>
      </c>
      <c r="F4493" s="7" t="s">
        <v>84</v>
      </c>
      <c r="G4493" s="7">
        <v>23100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 t="s">
        <v>718</v>
      </c>
      <c r="AA4493" s="7">
        <v>2020</v>
      </c>
      <c r="AB4493" s="7">
        <v>0</v>
      </c>
    </row>
    <row r="4494" spans="1:28" x14ac:dyDescent="0.25">
      <c r="A4494" s="7">
        <v>70</v>
      </c>
      <c r="B4494" s="7" t="s">
        <v>435</v>
      </c>
      <c r="C4494" s="7" t="s">
        <v>649</v>
      </c>
      <c r="D4494" s="7" t="s">
        <v>650</v>
      </c>
      <c r="E4494" s="7" t="s">
        <v>33</v>
      </c>
      <c r="F4494" s="7" t="s">
        <v>84</v>
      </c>
      <c r="G4494" s="7">
        <v>23100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 t="s">
        <v>718</v>
      </c>
      <c r="AA4494" s="7">
        <v>2020</v>
      </c>
      <c r="AB4494" s="7">
        <v>0</v>
      </c>
    </row>
    <row r="4495" spans="1:28" x14ac:dyDescent="0.25">
      <c r="A4495" s="7">
        <v>71</v>
      </c>
      <c r="B4495" s="7" t="s">
        <v>434</v>
      </c>
      <c r="C4495" s="7" t="s">
        <v>716</v>
      </c>
      <c r="D4495" s="7" t="s">
        <v>7</v>
      </c>
      <c r="E4495" s="7" t="s">
        <v>54</v>
      </c>
      <c r="F4495" s="7" t="s">
        <v>84</v>
      </c>
      <c r="G4495" s="7">
        <v>23100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 t="s">
        <v>718</v>
      </c>
      <c r="AA4495" s="7">
        <v>2020</v>
      </c>
      <c r="AB4495" s="7">
        <v>0</v>
      </c>
    </row>
    <row r="4496" spans="1:28" x14ac:dyDescent="0.25">
      <c r="A4496" s="7">
        <v>72</v>
      </c>
      <c r="B4496" s="7" t="s">
        <v>353</v>
      </c>
      <c r="C4496" s="7" t="s">
        <v>580</v>
      </c>
      <c r="D4496" s="7" t="s">
        <v>19</v>
      </c>
      <c r="E4496" s="7" t="s">
        <v>60</v>
      </c>
      <c r="F4496" s="7" t="s">
        <v>84</v>
      </c>
      <c r="G4496" s="7">
        <v>23100</v>
      </c>
      <c r="H4496" s="7">
        <v>0</v>
      </c>
      <c r="I4496" s="7">
        <v>0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 t="s">
        <v>718</v>
      </c>
      <c r="AA4496" s="7">
        <v>2020</v>
      </c>
      <c r="AB4496" s="7">
        <v>0</v>
      </c>
    </row>
    <row r="4497" spans="1:28" x14ac:dyDescent="0.25">
      <c r="A4497" s="7">
        <v>73</v>
      </c>
      <c r="B4497" s="7" t="s">
        <v>354</v>
      </c>
      <c r="C4497" s="7" t="s">
        <v>581</v>
      </c>
      <c r="D4497" s="7" t="s">
        <v>94</v>
      </c>
      <c r="E4497" s="7" t="s">
        <v>54</v>
      </c>
      <c r="F4497" s="7" t="s">
        <v>84</v>
      </c>
      <c r="G4497" s="7">
        <v>23100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 t="s">
        <v>718</v>
      </c>
      <c r="AA4497" s="7">
        <v>2020</v>
      </c>
      <c r="AB4497" s="7">
        <v>0</v>
      </c>
    </row>
    <row r="4498" spans="1:28" x14ac:dyDescent="0.25">
      <c r="A4498" s="7">
        <v>74</v>
      </c>
      <c r="B4498" s="7" t="s">
        <v>355</v>
      </c>
      <c r="C4498" s="7" t="s">
        <v>582</v>
      </c>
      <c r="D4498" s="7" t="s">
        <v>7</v>
      </c>
      <c r="E4498" s="7" t="s">
        <v>54</v>
      </c>
      <c r="F4498" s="7" t="s">
        <v>84</v>
      </c>
      <c r="G4498" s="7">
        <v>23100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7">
        <v>0</v>
      </c>
      <c r="Z4498" s="7" t="s">
        <v>718</v>
      </c>
      <c r="AA4498" s="7">
        <v>2020</v>
      </c>
      <c r="AB4498" s="7">
        <v>0</v>
      </c>
    </row>
    <row r="4499" spans="1:28" x14ac:dyDescent="0.25">
      <c r="A4499" s="7">
        <v>75</v>
      </c>
      <c r="B4499" s="7" t="s">
        <v>356</v>
      </c>
      <c r="C4499" s="7" t="s">
        <v>571</v>
      </c>
      <c r="D4499" s="7" t="s">
        <v>6</v>
      </c>
      <c r="E4499" s="7" t="s">
        <v>26</v>
      </c>
      <c r="F4499" s="7" t="s">
        <v>84</v>
      </c>
      <c r="G4499" s="7">
        <v>23100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 t="s">
        <v>718</v>
      </c>
      <c r="AA4499" s="7">
        <v>2020</v>
      </c>
      <c r="AB4499" s="7">
        <v>0</v>
      </c>
    </row>
    <row r="4500" spans="1:28" x14ac:dyDescent="0.25">
      <c r="A4500" s="7">
        <v>76</v>
      </c>
      <c r="B4500" s="7" t="s">
        <v>357</v>
      </c>
      <c r="C4500" s="7" t="s">
        <v>589</v>
      </c>
      <c r="D4500" s="7" t="s">
        <v>6</v>
      </c>
      <c r="E4500" s="7" t="s">
        <v>26</v>
      </c>
      <c r="F4500" s="7" t="s">
        <v>84</v>
      </c>
      <c r="G4500" s="7">
        <v>23100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 t="s">
        <v>718</v>
      </c>
      <c r="AA4500" s="7">
        <v>2020</v>
      </c>
      <c r="AB4500" s="7">
        <v>0</v>
      </c>
    </row>
    <row r="4501" spans="1:28" x14ac:dyDescent="0.25">
      <c r="A4501" s="7">
        <v>77</v>
      </c>
      <c r="B4501" s="7" t="s">
        <v>359</v>
      </c>
      <c r="C4501" s="7" t="s">
        <v>572</v>
      </c>
      <c r="D4501" s="7" t="s">
        <v>94</v>
      </c>
      <c r="E4501" s="7" t="s">
        <v>54</v>
      </c>
      <c r="F4501" s="7" t="s">
        <v>84</v>
      </c>
      <c r="G4501" s="7">
        <v>23100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 t="s">
        <v>718</v>
      </c>
      <c r="AA4501" s="7">
        <v>2020</v>
      </c>
      <c r="AB4501" s="7">
        <v>0</v>
      </c>
    </row>
    <row r="4502" spans="1:28" x14ac:dyDescent="0.25">
      <c r="A4502" s="7">
        <v>78</v>
      </c>
      <c r="B4502" s="7" t="s">
        <v>341</v>
      </c>
      <c r="C4502" s="7" t="s">
        <v>579</v>
      </c>
      <c r="D4502" s="7" t="s">
        <v>94</v>
      </c>
      <c r="E4502" s="7" t="s">
        <v>52</v>
      </c>
      <c r="F4502" s="7" t="s">
        <v>84</v>
      </c>
      <c r="G4502" s="7">
        <v>22000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0</v>
      </c>
      <c r="W4502" s="7">
        <v>0</v>
      </c>
      <c r="X4502" s="7">
        <v>0</v>
      </c>
      <c r="Y4502" s="7">
        <v>0</v>
      </c>
      <c r="Z4502" s="7" t="s">
        <v>718</v>
      </c>
      <c r="AA4502" s="7">
        <v>2020</v>
      </c>
      <c r="AB4502" s="7">
        <v>0</v>
      </c>
    </row>
    <row r="4503" spans="1:28" x14ac:dyDescent="0.25">
      <c r="A4503" s="7">
        <v>79</v>
      </c>
      <c r="B4503" s="7" t="s">
        <v>347</v>
      </c>
      <c r="C4503" s="7" t="s">
        <v>651</v>
      </c>
      <c r="D4503" s="7" t="s">
        <v>6</v>
      </c>
      <c r="E4503" s="7" t="s">
        <v>26</v>
      </c>
      <c r="F4503" s="7" t="s">
        <v>84</v>
      </c>
      <c r="G4503" s="7">
        <v>22000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 t="s">
        <v>718</v>
      </c>
      <c r="AA4503" s="7">
        <v>2020</v>
      </c>
      <c r="AB4503" s="7">
        <v>0</v>
      </c>
    </row>
    <row r="4504" spans="1:28" x14ac:dyDescent="0.25">
      <c r="A4504" s="7">
        <v>80</v>
      </c>
      <c r="B4504" s="7" t="s">
        <v>348</v>
      </c>
      <c r="C4504" s="7" t="s">
        <v>652</v>
      </c>
      <c r="D4504" s="7" t="s">
        <v>6</v>
      </c>
      <c r="E4504" s="7" t="s">
        <v>26</v>
      </c>
      <c r="F4504" s="7" t="s">
        <v>84</v>
      </c>
      <c r="G4504" s="7">
        <v>22000</v>
      </c>
      <c r="H4504" s="7">
        <v>0</v>
      </c>
      <c r="I4504" s="7">
        <v>0</v>
      </c>
      <c r="J4504" s="7">
        <v>0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 t="s">
        <v>718</v>
      </c>
      <c r="AA4504" s="7">
        <v>2020</v>
      </c>
      <c r="AB4504" s="7">
        <v>0</v>
      </c>
    </row>
    <row r="4505" spans="1:28" x14ac:dyDescent="0.25">
      <c r="A4505" s="7">
        <v>81</v>
      </c>
      <c r="B4505" s="7" t="s">
        <v>349</v>
      </c>
      <c r="C4505" s="7" t="s">
        <v>591</v>
      </c>
      <c r="D4505" s="7" t="s">
        <v>6</v>
      </c>
      <c r="E4505" s="7" t="s">
        <v>52</v>
      </c>
      <c r="F4505" s="7" t="s">
        <v>84</v>
      </c>
      <c r="G4505" s="7">
        <v>22000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 t="s">
        <v>718</v>
      </c>
      <c r="AA4505" s="7">
        <v>2020</v>
      </c>
      <c r="AB4505" s="7">
        <v>0</v>
      </c>
    </row>
    <row r="4506" spans="1:28" x14ac:dyDescent="0.25">
      <c r="A4506" s="7">
        <v>82</v>
      </c>
      <c r="B4506" s="7" t="s">
        <v>351</v>
      </c>
      <c r="C4506" s="7" t="s">
        <v>592</v>
      </c>
      <c r="D4506" s="7" t="s">
        <v>6</v>
      </c>
      <c r="E4506" s="7" t="s">
        <v>52</v>
      </c>
      <c r="F4506" s="7" t="s">
        <v>84</v>
      </c>
      <c r="G4506" s="7">
        <v>22000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 t="s">
        <v>718</v>
      </c>
      <c r="AA4506" s="7">
        <v>2020</v>
      </c>
      <c r="AB4506" s="7">
        <v>0</v>
      </c>
    </row>
    <row r="4507" spans="1:28" x14ac:dyDescent="0.25">
      <c r="A4507" s="7">
        <v>83</v>
      </c>
      <c r="B4507" s="7" t="s">
        <v>352</v>
      </c>
      <c r="C4507" s="7" t="s">
        <v>593</v>
      </c>
      <c r="D4507" s="7" t="s">
        <v>6</v>
      </c>
      <c r="E4507" s="7" t="s">
        <v>26</v>
      </c>
      <c r="F4507" s="7" t="s">
        <v>84</v>
      </c>
      <c r="G4507" s="7">
        <v>22000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 t="s">
        <v>718</v>
      </c>
      <c r="AA4507" s="7">
        <v>2020</v>
      </c>
      <c r="AB4507" s="7">
        <v>0</v>
      </c>
    </row>
    <row r="4508" spans="1:28" x14ac:dyDescent="0.25">
      <c r="A4508" s="7">
        <v>84</v>
      </c>
      <c r="B4508" s="7" t="s">
        <v>433</v>
      </c>
      <c r="C4508" s="7" t="s">
        <v>653</v>
      </c>
      <c r="D4508" s="7" t="s">
        <v>650</v>
      </c>
      <c r="E4508" s="7" t="s">
        <v>26</v>
      </c>
      <c r="F4508" s="7" t="s">
        <v>84</v>
      </c>
      <c r="G4508" s="7">
        <v>22000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0</v>
      </c>
      <c r="X4508" s="7">
        <v>0</v>
      </c>
      <c r="Y4508" s="7">
        <v>0</v>
      </c>
      <c r="Z4508" s="7" t="s">
        <v>718</v>
      </c>
      <c r="AA4508" s="7">
        <v>2020</v>
      </c>
      <c r="AB4508" s="7">
        <v>0</v>
      </c>
    </row>
    <row r="4509" spans="1:28" x14ac:dyDescent="0.25">
      <c r="A4509" s="7">
        <v>85</v>
      </c>
      <c r="B4509" s="7" t="s">
        <v>439</v>
      </c>
      <c r="C4509" s="7" t="s">
        <v>596</v>
      </c>
      <c r="D4509" s="7" t="s">
        <v>94</v>
      </c>
      <c r="E4509" s="7" t="s">
        <v>26</v>
      </c>
      <c r="F4509" s="7" t="s">
        <v>84</v>
      </c>
      <c r="G4509" s="7">
        <v>20000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0</v>
      </c>
      <c r="Z4509" s="7" t="s">
        <v>718</v>
      </c>
      <c r="AA4509" s="7">
        <v>2020</v>
      </c>
      <c r="AB4509" s="7">
        <v>0</v>
      </c>
    </row>
    <row r="4510" spans="1:28" x14ac:dyDescent="0.25">
      <c r="A4510" s="7">
        <v>86</v>
      </c>
      <c r="B4510" s="7" t="s">
        <v>340</v>
      </c>
      <c r="C4510" s="7" t="s">
        <v>654</v>
      </c>
      <c r="D4510" s="7" t="s">
        <v>6</v>
      </c>
      <c r="E4510" s="7" t="s">
        <v>26</v>
      </c>
      <c r="F4510" s="7" t="s">
        <v>84</v>
      </c>
      <c r="G4510" s="7">
        <v>20000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0</v>
      </c>
      <c r="Y4510" s="7">
        <v>0</v>
      </c>
      <c r="Z4510" s="7" t="s">
        <v>718</v>
      </c>
      <c r="AA4510" s="7">
        <v>2020</v>
      </c>
      <c r="AB4510" s="7">
        <v>0</v>
      </c>
    </row>
    <row r="4511" spans="1:28" x14ac:dyDescent="0.25">
      <c r="A4511" s="7">
        <v>87</v>
      </c>
      <c r="B4511" s="7" t="s">
        <v>440</v>
      </c>
      <c r="C4511" s="7" t="s">
        <v>587</v>
      </c>
      <c r="D4511" s="7" t="s">
        <v>10</v>
      </c>
      <c r="E4511" s="7" t="s">
        <v>54</v>
      </c>
      <c r="F4511" s="7" t="s">
        <v>84</v>
      </c>
      <c r="G4511" s="7">
        <v>20000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>
        <v>0</v>
      </c>
      <c r="Z4511" s="7" t="s">
        <v>718</v>
      </c>
      <c r="AA4511" s="7">
        <v>2020</v>
      </c>
      <c r="AB4511" s="7">
        <v>0</v>
      </c>
    </row>
    <row r="4512" spans="1:28" x14ac:dyDescent="0.25">
      <c r="A4512" s="7">
        <v>88</v>
      </c>
      <c r="B4512" s="7" t="s">
        <v>344</v>
      </c>
      <c r="C4512" s="7" t="s">
        <v>588</v>
      </c>
      <c r="D4512" s="7" t="s">
        <v>94</v>
      </c>
      <c r="E4512" s="7" t="s">
        <v>41</v>
      </c>
      <c r="F4512" s="7" t="s">
        <v>84</v>
      </c>
      <c r="G4512" s="7">
        <v>19800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 t="s">
        <v>718</v>
      </c>
      <c r="AA4512" s="7">
        <v>2020</v>
      </c>
      <c r="AB4512" s="7">
        <v>0</v>
      </c>
    </row>
    <row r="4513" spans="1:28" x14ac:dyDescent="0.25">
      <c r="A4513" s="7">
        <v>89</v>
      </c>
      <c r="B4513" s="7" t="s">
        <v>342</v>
      </c>
      <c r="C4513" s="7" t="s">
        <v>559</v>
      </c>
      <c r="D4513" s="7" t="s">
        <v>94</v>
      </c>
      <c r="E4513" s="7" t="s">
        <v>37</v>
      </c>
      <c r="F4513" s="7" t="s">
        <v>84</v>
      </c>
      <c r="G4513" s="7">
        <v>16775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0</v>
      </c>
      <c r="Z4513" s="7" t="s">
        <v>718</v>
      </c>
      <c r="AA4513" s="7">
        <v>2020</v>
      </c>
      <c r="AB4513" s="7">
        <v>0</v>
      </c>
    </row>
    <row r="4514" spans="1:28" x14ac:dyDescent="0.25">
      <c r="A4514" s="7">
        <v>90</v>
      </c>
      <c r="B4514" s="7" t="s">
        <v>343</v>
      </c>
      <c r="C4514" s="7" t="s">
        <v>633</v>
      </c>
      <c r="D4514" s="7" t="s">
        <v>6</v>
      </c>
      <c r="E4514" s="7" t="s">
        <v>37</v>
      </c>
      <c r="F4514" s="7" t="s">
        <v>84</v>
      </c>
      <c r="G4514" s="7">
        <v>16775</v>
      </c>
      <c r="H4514" s="7">
        <v>0</v>
      </c>
      <c r="I4514" s="7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0</v>
      </c>
      <c r="Y4514" s="7">
        <v>0</v>
      </c>
      <c r="Z4514" s="7" t="s">
        <v>718</v>
      </c>
      <c r="AA4514" s="7">
        <v>2020</v>
      </c>
      <c r="AB4514" s="7">
        <v>0</v>
      </c>
    </row>
    <row r="4515" spans="1:28" x14ac:dyDescent="0.25">
      <c r="A4515" s="7">
        <v>91</v>
      </c>
      <c r="B4515" s="7" t="s">
        <v>338</v>
      </c>
      <c r="C4515" s="7" t="s">
        <v>594</v>
      </c>
      <c r="D4515" s="7" t="s">
        <v>6</v>
      </c>
      <c r="E4515" s="7" t="s">
        <v>28</v>
      </c>
      <c r="F4515" s="7" t="s">
        <v>84</v>
      </c>
      <c r="G4515" s="7">
        <v>16500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0</v>
      </c>
      <c r="Z4515" s="7" t="s">
        <v>718</v>
      </c>
      <c r="AA4515" s="7">
        <v>2020</v>
      </c>
      <c r="AB4515" s="7">
        <v>0</v>
      </c>
    </row>
    <row r="4516" spans="1:28" x14ac:dyDescent="0.25">
      <c r="A4516" s="7">
        <v>92</v>
      </c>
      <c r="B4516" s="7" t="s">
        <v>339</v>
      </c>
      <c r="C4516" s="7" t="s">
        <v>595</v>
      </c>
      <c r="D4516" s="7" t="s">
        <v>94</v>
      </c>
      <c r="E4516" s="7" t="s">
        <v>57</v>
      </c>
      <c r="F4516" s="7" t="s">
        <v>84</v>
      </c>
      <c r="G4516" s="7">
        <v>16500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0</v>
      </c>
      <c r="Z4516" s="7" t="s">
        <v>718</v>
      </c>
      <c r="AA4516" s="7">
        <v>2020</v>
      </c>
      <c r="AB4516" s="7">
        <v>0</v>
      </c>
    </row>
    <row r="4517" spans="1:28" x14ac:dyDescent="0.25">
      <c r="A4517" s="7">
        <v>93</v>
      </c>
      <c r="B4517" s="7" t="s">
        <v>431</v>
      </c>
      <c r="C4517" s="7" t="s">
        <v>600</v>
      </c>
      <c r="D4517" s="7" t="s">
        <v>632</v>
      </c>
      <c r="E4517" s="7" t="s">
        <v>37</v>
      </c>
      <c r="F4517" s="7" t="s">
        <v>84</v>
      </c>
      <c r="G4517" s="7">
        <v>13750</v>
      </c>
      <c r="H4517" s="7">
        <v>0</v>
      </c>
      <c r="I4517" s="7">
        <v>0</v>
      </c>
      <c r="J4517" s="7">
        <v>0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 t="s">
        <v>718</v>
      </c>
      <c r="AA4517" s="7">
        <v>2020</v>
      </c>
      <c r="AB4517" s="7">
        <v>0</v>
      </c>
    </row>
    <row r="4518" spans="1:28" x14ac:dyDescent="0.25">
      <c r="A4518" s="7">
        <v>94</v>
      </c>
      <c r="B4518" s="7" t="s">
        <v>336</v>
      </c>
      <c r="C4518" s="7" t="s">
        <v>603</v>
      </c>
      <c r="D4518" s="7" t="s">
        <v>6</v>
      </c>
      <c r="E4518" s="7" t="s">
        <v>37</v>
      </c>
      <c r="F4518" s="7" t="s">
        <v>84</v>
      </c>
      <c r="G4518" s="7">
        <v>10000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7">
        <v>0</v>
      </c>
      <c r="Z4518" s="7" t="s">
        <v>718</v>
      </c>
      <c r="AA4518" s="7">
        <v>2020</v>
      </c>
      <c r="AB4518" s="7">
        <v>0</v>
      </c>
    </row>
    <row r="4519" spans="1:28" x14ac:dyDescent="0.25">
      <c r="A4519" s="7">
        <v>95</v>
      </c>
      <c r="B4519" s="7" t="s">
        <v>441</v>
      </c>
      <c r="C4519" s="7" t="s">
        <v>604</v>
      </c>
      <c r="D4519" s="7" t="s">
        <v>6</v>
      </c>
      <c r="E4519" s="7" t="s">
        <v>37</v>
      </c>
      <c r="F4519" s="7" t="s">
        <v>84</v>
      </c>
      <c r="G4519" s="7">
        <v>10000</v>
      </c>
      <c r="H4519" s="7">
        <v>0</v>
      </c>
      <c r="I4519" s="7">
        <v>0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0</v>
      </c>
      <c r="Z4519" s="7" t="s">
        <v>610</v>
      </c>
      <c r="AA4519" s="7">
        <v>2020</v>
      </c>
      <c r="AB4519" s="7">
        <v>0</v>
      </c>
    </row>
    <row r="4520" spans="1:28" x14ac:dyDescent="0.25">
      <c r="A4520" s="7">
        <v>1</v>
      </c>
      <c r="B4520" s="7" t="s">
        <v>373</v>
      </c>
      <c r="C4520" s="7" t="s">
        <v>708</v>
      </c>
      <c r="D4520" s="7" t="s">
        <v>7</v>
      </c>
      <c r="E4520" s="7" t="s">
        <v>27</v>
      </c>
      <c r="F4520" s="7" t="s">
        <v>84</v>
      </c>
      <c r="G4520" s="7">
        <v>360000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 t="s">
        <v>610</v>
      </c>
      <c r="AA4520" s="7">
        <v>2020</v>
      </c>
      <c r="AB4520" s="7">
        <v>0</v>
      </c>
    </row>
    <row r="4521" spans="1:28" x14ac:dyDescent="0.25">
      <c r="A4521" s="7">
        <v>2</v>
      </c>
      <c r="B4521" s="7" t="s">
        <v>426</v>
      </c>
      <c r="C4521" s="7" t="s">
        <v>502</v>
      </c>
      <c r="D4521" s="7" t="s">
        <v>10</v>
      </c>
      <c r="E4521" s="7" t="s">
        <v>53</v>
      </c>
      <c r="F4521" s="7" t="s">
        <v>84</v>
      </c>
      <c r="G4521" s="7">
        <v>280000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 t="s">
        <v>610</v>
      </c>
      <c r="AA4521" s="7">
        <v>2020</v>
      </c>
      <c r="AB4521" s="7">
        <v>0</v>
      </c>
    </row>
    <row r="4522" spans="1:28" x14ac:dyDescent="0.25">
      <c r="A4522" s="7">
        <v>3</v>
      </c>
      <c r="B4522" s="7" t="s">
        <v>427</v>
      </c>
      <c r="C4522" s="7" t="s">
        <v>709</v>
      </c>
      <c r="D4522" s="7" t="s">
        <v>19</v>
      </c>
      <c r="E4522" s="7" t="s">
        <v>71</v>
      </c>
      <c r="F4522" s="7" t="s">
        <v>84</v>
      </c>
      <c r="G4522" s="7">
        <v>280000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7">
        <v>0</v>
      </c>
      <c r="Z4522" s="7" t="s">
        <v>610</v>
      </c>
      <c r="AA4522" s="7">
        <v>2020</v>
      </c>
      <c r="AB4522" s="7">
        <v>0</v>
      </c>
    </row>
    <row r="4523" spans="1:28" x14ac:dyDescent="0.25">
      <c r="A4523" s="7">
        <v>4</v>
      </c>
      <c r="B4523" s="7" t="s">
        <v>417</v>
      </c>
      <c r="C4523" s="7" t="s">
        <v>512</v>
      </c>
      <c r="D4523" s="7" t="s">
        <v>21</v>
      </c>
      <c r="E4523" s="7" t="s">
        <v>81</v>
      </c>
      <c r="F4523" s="7" t="s">
        <v>84</v>
      </c>
      <c r="G4523" s="7">
        <v>130000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 t="s">
        <v>610</v>
      </c>
      <c r="AA4523" s="7">
        <v>2020</v>
      </c>
      <c r="AB4523" s="7">
        <v>0</v>
      </c>
    </row>
    <row r="4524" spans="1:28" x14ac:dyDescent="0.25">
      <c r="A4524" s="7">
        <v>5</v>
      </c>
      <c r="B4524" s="7" t="s">
        <v>418</v>
      </c>
      <c r="C4524" s="7" t="s">
        <v>710</v>
      </c>
      <c r="D4524" s="7" t="s">
        <v>94</v>
      </c>
      <c r="E4524" s="7" t="s">
        <v>711</v>
      </c>
      <c r="F4524" s="7" t="s">
        <v>85</v>
      </c>
      <c r="G4524" s="7">
        <v>130000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 t="s">
        <v>610</v>
      </c>
      <c r="AA4524" s="7">
        <v>2020</v>
      </c>
      <c r="AB4524" s="7">
        <v>0</v>
      </c>
    </row>
    <row r="4525" spans="1:28" x14ac:dyDescent="0.25">
      <c r="A4525" s="7">
        <v>6</v>
      </c>
      <c r="B4525" s="7" t="s">
        <v>419</v>
      </c>
      <c r="C4525" s="7" t="s">
        <v>518</v>
      </c>
      <c r="D4525" s="7" t="s">
        <v>16</v>
      </c>
      <c r="E4525" s="7" t="s">
        <v>701</v>
      </c>
      <c r="F4525" s="7" t="s">
        <v>84</v>
      </c>
      <c r="G4525" s="7">
        <v>130000</v>
      </c>
      <c r="H4525" s="7">
        <v>0</v>
      </c>
      <c r="I4525" s="7">
        <v>0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 t="s">
        <v>610</v>
      </c>
      <c r="AA4525" s="7">
        <v>2020</v>
      </c>
      <c r="AB4525" s="7">
        <v>0</v>
      </c>
    </row>
    <row r="4526" spans="1:28" x14ac:dyDescent="0.25">
      <c r="A4526" s="7">
        <v>7</v>
      </c>
      <c r="B4526" s="7" t="s">
        <v>425</v>
      </c>
      <c r="C4526" s="7" t="s">
        <v>659</v>
      </c>
      <c r="D4526" s="7" t="s">
        <v>6</v>
      </c>
      <c r="E4526" s="7" t="s">
        <v>660</v>
      </c>
      <c r="F4526" s="7" t="s">
        <v>661</v>
      </c>
      <c r="G4526" s="7">
        <v>130000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 t="s">
        <v>610</v>
      </c>
      <c r="AA4526" s="7">
        <v>2020</v>
      </c>
      <c r="AB4526" s="7">
        <v>0</v>
      </c>
    </row>
    <row r="4527" spans="1:28" x14ac:dyDescent="0.25">
      <c r="A4527" s="7">
        <v>8</v>
      </c>
      <c r="B4527" s="7" t="s">
        <v>420</v>
      </c>
      <c r="C4527" s="7" t="s">
        <v>513</v>
      </c>
      <c r="D4527" s="7" t="s">
        <v>14</v>
      </c>
      <c r="E4527" s="7" t="s">
        <v>333</v>
      </c>
      <c r="F4527" s="7" t="s">
        <v>84</v>
      </c>
      <c r="G4527" s="7">
        <v>130000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0</v>
      </c>
      <c r="Z4527" s="7" t="s">
        <v>610</v>
      </c>
      <c r="AA4527" s="7">
        <v>2020</v>
      </c>
      <c r="AB4527" s="7">
        <v>0</v>
      </c>
    </row>
    <row r="4528" spans="1:28" x14ac:dyDescent="0.25">
      <c r="A4528" s="7">
        <v>9</v>
      </c>
      <c r="B4528" s="7" t="s">
        <v>421</v>
      </c>
      <c r="C4528" s="7" t="s">
        <v>515</v>
      </c>
      <c r="D4528" s="7" t="s">
        <v>4</v>
      </c>
      <c r="E4528" s="7" t="s">
        <v>516</v>
      </c>
      <c r="F4528" s="7" t="s">
        <v>84</v>
      </c>
      <c r="G4528" s="7">
        <v>130000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 t="s">
        <v>610</v>
      </c>
      <c r="AA4528" s="7">
        <v>2020</v>
      </c>
      <c r="AB4528" s="7">
        <v>0</v>
      </c>
    </row>
    <row r="4529" spans="1:28" x14ac:dyDescent="0.25">
      <c r="A4529" s="7">
        <v>10</v>
      </c>
      <c r="B4529" s="7" t="s">
        <v>422</v>
      </c>
      <c r="C4529" s="7" t="s">
        <v>504</v>
      </c>
      <c r="D4529" s="7" t="s">
        <v>5</v>
      </c>
      <c r="E4529" s="7" t="s">
        <v>702</v>
      </c>
      <c r="F4529" s="7" t="s">
        <v>84</v>
      </c>
      <c r="G4529" s="7">
        <v>130000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 t="s">
        <v>610</v>
      </c>
      <c r="AA4529" s="7">
        <v>2020</v>
      </c>
      <c r="AB4529" s="7">
        <v>0</v>
      </c>
    </row>
    <row r="4530" spans="1:28" x14ac:dyDescent="0.25">
      <c r="A4530" s="7">
        <v>11</v>
      </c>
      <c r="B4530" s="7" t="s">
        <v>423</v>
      </c>
      <c r="C4530" s="7" t="s">
        <v>614</v>
      </c>
      <c r="D4530" s="7" t="s">
        <v>615</v>
      </c>
      <c r="E4530" s="7" t="s">
        <v>616</v>
      </c>
      <c r="F4530" s="7" t="s">
        <v>84</v>
      </c>
      <c r="G4530" s="7">
        <v>130000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 t="s">
        <v>610</v>
      </c>
      <c r="AA4530" s="7">
        <v>2020</v>
      </c>
      <c r="AB4530" s="7">
        <v>0</v>
      </c>
    </row>
    <row r="4531" spans="1:28" x14ac:dyDescent="0.25">
      <c r="A4531" s="7">
        <v>12</v>
      </c>
      <c r="B4531" s="7" t="s">
        <v>424</v>
      </c>
      <c r="C4531" s="7" t="s">
        <v>665</v>
      </c>
      <c r="D4531" s="7" t="s">
        <v>17</v>
      </c>
      <c r="E4531" s="7" t="s">
        <v>666</v>
      </c>
      <c r="F4531" s="7" t="s">
        <v>84</v>
      </c>
      <c r="G4531" s="7">
        <v>130000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 t="s">
        <v>610</v>
      </c>
      <c r="AA4531" s="7">
        <v>2020</v>
      </c>
      <c r="AB4531" s="7">
        <v>0</v>
      </c>
    </row>
    <row r="4532" spans="1:28" x14ac:dyDescent="0.25">
      <c r="A4532" s="7">
        <v>13</v>
      </c>
      <c r="B4532" s="7" t="s">
        <v>411</v>
      </c>
      <c r="C4532" s="7" t="s">
        <v>521</v>
      </c>
      <c r="D4532" s="7" t="s">
        <v>13</v>
      </c>
      <c r="E4532" s="7" t="s">
        <v>678</v>
      </c>
      <c r="F4532" s="7" t="s">
        <v>84</v>
      </c>
      <c r="G4532" s="7">
        <v>95000</v>
      </c>
      <c r="H4532" s="7">
        <v>0</v>
      </c>
      <c r="I4532" s="7">
        <v>0</v>
      </c>
      <c r="J4532" s="7">
        <v>0</v>
      </c>
      <c r="K4532" s="7">
        <v>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0</v>
      </c>
      <c r="V4532" s="7">
        <v>0</v>
      </c>
      <c r="W4532" s="7">
        <v>0</v>
      </c>
      <c r="X4532" s="7">
        <v>0</v>
      </c>
      <c r="Y4532" s="7">
        <v>0</v>
      </c>
      <c r="Z4532" s="7" t="s">
        <v>610</v>
      </c>
      <c r="AA4532" s="7">
        <v>2020</v>
      </c>
      <c r="AB4532" s="7">
        <v>0</v>
      </c>
    </row>
    <row r="4533" spans="1:28" x14ac:dyDescent="0.25">
      <c r="A4533" s="7">
        <v>14</v>
      </c>
      <c r="B4533" s="7" t="s">
        <v>413</v>
      </c>
      <c r="C4533" s="7" t="s">
        <v>626</v>
      </c>
      <c r="D4533" s="7" t="s">
        <v>627</v>
      </c>
      <c r="E4533" s="7" t="s">
        <v>628</v>
      </c>
      <c r="F4533" s="7" t="s">
        <v>84</v>
      </c>
      <c r="G4533" s="7">
        <v>95000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 t="s">
        <v>610</v>
      </c>
      <c r="AA4533" s="7">
        <v>2020</v>
      </c>
      <c r="AB4533" s="7">
        <v>0</v>
      </c>
    </row>
    <row r="4534" spans="1:28" x14ac:dyDescent="0.25">
      <c r="A4534" s="7">
        <v>15</v>
      </c>
      <c r="B4534" s="7" t="s">
        <v>414</v>
      </c>
      <c r="C4534" s="7" t="s">
        <v>523</v>
      </c>
      <c r="D4534" s="7" t="s">
        <v>21</v>
      </c>
      <c r="E4534" s="7" t="s">
        <v>48</v>
      </c>
      <c r="F4534" s="7" t="s">
        <v>84</v>
      </c>
      <c r="G4534" s="7">
        <v>95000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 t="s">
        <v>610</v>
      </c>
      <c r="AA4534" s="7">
        <v>2020</v>
      </c>
      <c r="AB4534" s="7">
        <v>0</v>
      </c>
    </row>
    <row r="4535" spans="1:28" x14ac:dyDescent="0.25">
      <c r="A4535" s="7">
        <v>16</v>
      </c>
      <c r="B4535" s="7" t="s">
        <v>415</v>
      </c>
      <c r="C4535" s="7" t="s">
        <v>525</v>
      </c>
      <c r="D4535" s="7" t="s">
        <v>10</v>
      </c>
      <c r="E4535" s="7" t="s">
        <v>69</v>
      </c>
      <c r="F4535" s="7" t="s">
        <v>84</v>
      </c>
      <c r="G4535" s="7">
        <v>95000</v>
      </c>
      <c r="H4535" s="7">
        <v>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0</v>
      </c>
      <c r="Z4535" s="7" t="s">
        <v>610</v>
      </c>
      <c r="AA4535" s="7">
        <v>2020</v>
      </c>
      <c r="AB4535" s="7">
        <v>0</v>
      </c>
    </row>
    <row r="4536" spans="1:28" x14ac:dyDescent="0.25">
      <c r="A4536" s="7">
        <v>17</v>
      </c>
      <c r="B4536" s="7" t="s">
        <v>416</v>
      </c>
      <c r="C4536" s="7" t="s">
        <v>679</v>
      </c>
      <c r="D4536" s="7" t="s">
        <v>6</v>
      </c>
      <c r="E4536" s="7" t="s">
        <v>680</v>
      </c>
      <c r="F4536" s="7" t="s">
        <v>84</v>
      </c>
      <c r="G4536" s="7">
        <v>95000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 t="s">
        <v>610</v>
      </c>
      <c r="AA4536" s="7">
        <v>2020</v>
      </c>
      <c r="AB4536" s="7">
        <v>0</v>
      </c>
    </row>
    <row r="4537" spans="1:28" x14ac:dyDescent="0.25">
      <c r="A4537" s="7">
        <v>18</v>
      </c>
      <c r="B4537" s="7" t="s">
        <v>412</v>
      </c>
      <c r="C4537" s="7" t="s">
        <v>527</v>
      </c>
      <c r="D4537" s="7" t="s">
        <v>17</v>
      </c>
      <c r="E4537" s="7" t="s">
        <v>613</v>
      </c>
      <c r="F4537" s="7" t="s">
        <v>84</v>
      </c>
      <c r="G4537" s="7">
        <v>85000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0</v>
      </c>
      <c r="Z4537" s="7" t="s">
        <v>610</v>
      </c>
      <c r="AA4537" s="7">
        <v>2020</v>
      </c>
      <c r="AB4537" s="7">
        <v>0</v>
      </c>
    </row>
    <row r="4538" spans="1:28" x14ac:dyDescent="0.25">
      <c r="A4538" s="7">
        <v>19</v>
      </c>
      <c r="B4538" s="7" t="s">
        <v>409</v>
      </c>
      <c r="C4538" s="7" t="s">
        <v>719</v>
      </c>
      <c r="D4538" s="7" t="s">
        <v>94</v>
      </c>
      <c r="E4538" s="7" t="s">
        <v>645</v>
      </c>
      <c r="F4538" s="7" t="s">
        <v>661</v>
      </c>
      <c r="G4538" s="7">
        <v>85000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 t="s">
        <v>610</v>
      </c>
      <c r="AA4538" s="7">
        <v>2020</v>
      </c>
      <c r="AB4538" s="7">
        <v>0</v>
      </c>
    </row>
    <row r="4539" spans="1:28" x14ac:dyDescent="0.25">
      <c r="A4539" s="7">
        <v>20</v>
      </c>
      <c r="B4539" s="7" t="s">
        <v>410</v>
      </c>
      <c r="C4539" s="7" t="s">
        <v>685</v>
      </c>
      <c r="D4539" s="7" t="s">
        <v>21</v>
      </c>
      <c r="E4539" s="7" t="s">
        <v>686</v>
      </c>
      <c r="F4539" s="7" t="s">
        <v>84</v>
      </c>
      <c r="G4539" s="7">
        <v>85000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 t="s">
        <v>610</v>
      </c>
      <c r="AA4539" s="7">
        <v>2020</v>
      </c>
      <c r="AB4539" s="7">
        <v>0</v>
      </c>
    </row>
    <row r="4540" spans="1:28" x14ac:dyDescent="0.25">
      <c r="A4540" s="7">
        <v>21</v>
      </c>
      <c r="B4540" s="7" t="s">
        <v>438</v>
      </c>
      <c r="C4540" s="7" t="s">
        <v>517</v>
      </c>
      <c r="D4540" s="7" t="s">
        <v>94</v>
      </c>
      <c r="E4540" s="7" t="s">
        <v>645</v>
      </c>
      <c r="F4540" s="7" t="s">
        <v>664</v>
      </c>
      <c r="G4540" s="7">
        <v>85000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 t="s">
        <v>610</v>
      </c>
      <c r="AA4540" s="7">
        <v>2020</v>
      </c>
      <c r="AB4540" s="7">
        <v>0</v>
      </c>
    </row>
    <row r="4541" spans="1:28" x14ac:dyDescent="0.25">
      <c r="A4541" s="7">
        <v>22</v>
      </c>
      <c r="B4541" s="7" t="s">
        <v>373</v>
      </c>
      <c r="C4541" s="7" t="s">
        <v>688</v>
      </c>
      <c r="D4541" s="7" t="s">
        <v>94</v>
      </c>
      <c r="E4541" s="7" t="s">
        <v>689</v>
      </c>
      <c r="F4541" s="7" t="s">
        <v>84</v>
      </c>
      <c r="G4541" s="7">
        <v>80000</v>
      </c>
      <c r="H4541" s="7">
        <v>0</v>
      </c>
      <c r="I4541" s="7">
        <v>0</v>
      </c>
      <c r="J4541" s="7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 t="s">
        <v>610</v>
      </c>
      <c r="AA4541" s="7">
        <v>2020</v>
      </c>
      <c r="AB4541" s="7">
        <v>0</v>
      </c>
    </row>
    <row r="4542" spans="1:28" x14ac:dyDescent="0.25">
      <c r="A4542" s="7">
        <v>23</v>
      </c>
      <c r="B4542" s="7" t="s">
        <v>408</v>
      </c>
      <c r="C4542" s="7" t="s">
        <v>712</v>
      </c>
      <c r="D4542" s="7" t="s">
        <v>632</v>
      </c>
      <c r="E4542" s="7" t="s">
        <v>713</v>
      </c>
      <c r="F4542" s="7" t="s">
        <v>84</v>
      </c>
      <c r="G4542" s="7">
        <v>80000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 t="s">
        <v>610</v>
      </c>
      <c r="AA4542" s="7">
        <v>2020</v>
      </c>
      <c r="AB4542" s="7">
        <v>0</v>
      </c>
    </row>
    <row r="4543" spans="1:28" x14ac:dyDescent="0.25">
      <c r="A4543" s="7">
        <v>24</v>
      </c>
      <c r="B4543" s="7" t="s">
        <v>407</v>
      </c>
      <c r="C4543" s="7" t="s">
        <v>532</v>
      </c>
      <c r="D4543" s="7" t="s">
        <v>12</v>
      </c>
      <c r="E4543" s="7" t="s">
        <v>35</v>
      </c>
      <c r="F4543" s="7" t="s">
        <v>84</v>
      </c>
      <c r="G4543" s="7">
        <v>75000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 t="s">
        <v>610</v>
      </c>
      <c r="AA4543" s="7">
        <v>2020</v>
      </c>
      <c r="AB4543" s="7">
        <v>0</v>
      </c>
    </row>
    <row r="4544" spans="1:28" x14ac:dyDescent="0.25">
      <c r="A4544" s="7">
        <v>25</v>
      </c>
      <c r="B4544" s="7" t="s">
        <v>406</v>
      </c>
      <c r="C4544" s="7" t="s">
        <v>533</v>
      </c>
      <c r="D4544" s="7" t="s">
        <v>6</v>
      </c>
      <c r="E4544" s="7" t="s">
        <v>335</v>
      </c>
      <c r="F4544" s="7" t="s">
        <v>84</v>
      </c>
      <c r="G4544" s="7">
        <v>70000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 t="s">
        <v>610</v>
      </c>
      <c r="AA4544" s="7">
        <v>2020</v>
      </c>
      <c r="AB4544" s="7">
        <v>0</v>
      </c>
    </row>
    <row r="4545" spans="1:28" x14ac:dyDescent="0.25">
      <c r="A4545" s="7">
        <v>26</v>
      </c>
      <c r="B4545" s="7" t="s">
        <v>389</v>
      </c>
      <c r="C4545" s="7" t="s">
        <v>529</v>
      </c>
      <c r="D4545" s="7" t="s">
        <v>18</v>
      </c>
      <c r="E4545" s="7" t="s">
        <v>55</v>
      </c>
      <c r="F4545" s="7" t="s">
        <v>84</v>
      </c>
      <c r="G4545" s="7">
        <v>65000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 t="s">
        <v>610</v>
      </c>
      <c r="AA4545" s="7">
        <v>2020</v>
      </c>
      <c r="AB4545" s="7">
        <v>0</v>
      </c>
    </row>
    <row r="4546" spans="1:28" x14ac:dyDescent="0.25">
      <c r="A4546" s="7">
        <v>27</v>
      </c>
      <c r="B4546" s="7" t="s">
        <v>402</v>
      </c>
      <c r="C4546" s="7" t="s">
        <v>526</v>
      </c>
      <c r="D4546" s="7" t="s">
        <v>4</v>
      </c>
      <c r="E4546" s="7" t="s">
        <v>618</v>
      </c>
      <c r="F4546" s="7" t="s">
        <v>84</v>
      </c>
      <c r="G4546" s="7">
        <v>65000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 t="s">
        <v>610</v>
      </c>
      <c r="AA4546" s="7">
        <v>2020</v>
      </c>
      <c r="AB4546" s="7">
        <v>0</v>
      </c>
    </row>
    <row r="4547" spans="1:28" x14ac:dyDescent="0.25">
      <c r="A4547" s="7">
        <v>28</v>
      </c>
      <c r="B4547" s="7" t="s">
        <v>403</v>
      </c>
      <c r="C4547" s="7" t="s">
        <v>703</v>
      </c>
      <c r="D4547" s="7" t="s">
        <v>13</v>
      </c>
      <c r="E4547" s="7" t="s">
        <v>704</v>
      </c>
      <c r="F4547" s="7" t="s">
        <v>84</v>
      </c>
      <c r="G4547" s="7">
        <v>65000</v>
      </c>
      <c r="H4547" s="7">
        <v>0</v>
      </c>
      <c r="I4547" s="7">
        <v>0</v>
      </c>
      <c r="J4547" s="7">
        <v>0</v>
      </c>
      <c r="K4547" s="7">
        <v>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 t="s">
        <v>610</v>
      </c>
      <c r="AA4547" s="7">
        <v>2020</v>
      </c>
      <c r="AB4547" s="7">
        <v>0</v>
      </c>
    </row>
    <row r="4548" spans="1:28" x14ac:dyDescent="0.25">
      <c r="A4548" s="7">
        <v>29</v>
      </c>
      <c r="B4548" s="7" t="s">
        <v>404</v>
      </c>
      <c r="C4548" s="7" t="s">
        <v>534</v>
      </c>
      <c r="D4548" s="7" t="s">
        <v>10</v>
      </c>
      <c r="E4548" s="7" t="s">
        <v>39</v>
      </c>
      <c r="F4548" s="7" t="s">
        <v>84</v>
      </c>
      <c r="G4548" s="7">
        <v>65000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 t="s">
        <v>610</v>
      </c>
      <c r="AA4548" s="7">
        <v>2020</v>
      </c>
      <c r="AB4548" s="7">
        <v>0</v>
      </c>
    </row>
    <row r="4549" spans="1:28" x14ac:dyDescent="0.25">
      <c r="A4549" s="7">
        <v>30</v>
      </c>
      <c r="B4549" s="7" t="s">
        <v>405</v>
      </c>
      <c r="C4549" s="7" t="s">
        <v>535</v>
      </c>
      <c r="D4549" s="7" t="s">
        <v>16</v>
      </c>
      <c r="E4549" s="7" t="s">
        <v>61</v>
      </c>
      <c r="F4549" s="7" t="s">
        <v>84</v>
      </c>
      <c r="G4549" s="7">
        <v>65000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 t="s">
        <v>610</v>
      </c>
      <c r="AA4549" s="7">
        <v>2020</v>
      </c>
      <c r="AB4549" s="7">
        <v>0</v>
      </c>
    </row>
    <row r="4550" spans="1:28" x14ac:dyDescent="0.25">
      <c r="A4550" s="7">
        <v>31</v>
      </c>
      <c r="B4550" s="7" t="s">
        <v>400</v>
      </c>
      <c r="C4550" s="7" t="s">
        <v>536</v>
      </c>
      <c r="D4550" s="7" t="s">
        <v>4</v>
      </c>
      <c r="E4550" s="7" t="s">
        <v>64</v>
      </c>
      <c r="F4550" s="7" t="s">
        <v>84</v>
      </c>
      <c r="G4550" s="7">
        <v>60000</v>
      </c>
      <c r="H4550" s="7">
        <v>0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 t="s">
        <v>610</v>
      </c>
      <c r="AA4550" s="7">
        <v>2020</v>
      </c>
      <c r="AB4550" s="7">
        <v>0</v>
      </c>
    </row>
    <row r="4551" spans="1:28" x14ac:dyDescent="0.25">
      <c r="A4551" s="7">
        <v>32</v>
      </c>
      <c r="B4551" s="7" t="s">
        <v>401</v>
      </c>
      <c r="C4551" s="7" t="s">
        <v>537</v>
      </c>
      <c r="D4551" s="7" t="s">
        <v>7</v>
      </c>
      <c r="E4551" s="7" t="s">
        <v>75</v>
      </c>
      <c r="F4551" s="7" t="s">
        <v>84</v>
      </c>
      <c r="G4551" s="7">
        <v>60000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 t="s">
        <v>610</v>
      </c>
      <c r="AA4551" s="7">
        <v>2020</v>
      </c>
      <c r="AB4551" s="7">
        <v>0</v>
      </c>
    </row>
    <row r="4552" spans="1:28" x14ac:dyDescent="0.25">
      <c r="A4552" s="7">
        <v>33</v>
      </c>
      <c r="B4552" s="7" t="s">
        <v>429</v>
      </c>
      <c r="C4552" s="7" t="s">
        <v>538</v>
      </c>
      <c r="D4552" s="7" t="s">
        <v>14</v>
      </c>
      <c r="E4552" s="7" t="s">
        <v>66</v>
      </c>
      <c r="F4552" s="7" t="s">
        <v>84</v>
      </c>
      <c r="G4552" s="7">
        <v>55000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 t="s">
        <v>610</v>
      </c>
      <c r="AA4552" s="7">
        <v>2020</v>
      </c>
      <c r="AB4552" s="7">
        <v>0</v>
      </c>
    </row>
    <row r="4553" spans="1:28" x14ac:dyDescent="0.25">
      <c r="A4553" s="7">
        <v>34</v>
      </c>
      <c r="B4553" s="7" t="s">
        <v>437</v>
      </c>
      <c r="C4553" s="7" t="s">
        <v>714</v>
      </c>
      <c r="D4553" s="7" t="s">
        <v>615</v>
      </c>
      <c r="E4553" s="7" t="s">
        <v>715</v>
      </c>
      <c r="F4553" s="7" t="s">
        <v>664</v>
      </c>
      <c r="G4553" s="7">
        <v>55000</v>
      </c>
      <c r="H4553" s="7">
        <v>0</v>
      </c>
      <c r="I4553" s="7">
        <v>0</v>
      </c>
      <c r="J4553" s="7">
        <v>0</v>
      </c>
      <c r="K4553" s="7">
        <v>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 t="s">
        <v>610</v>
      </c>
      <c r="AA4553" s="7">
        <v>2020</v>
      </c>
      <c r="AB4553" s="7">
        <v>0</v>
      </c>
    </row>
    <row r="4554" spans="1:28" x14ac:dyDescent="0.25">
      <c r="A4554" s="7">
        <v>35</v>
      </c>
      <c r="B4554" s="7" t="s">
        <v>342</v>
      </c>
      <c r="C4554" s="7" t="s">
        <v>539</v>
      </c>
      <c r="D4554" s="7" t="s">
        <v>15</v>
      </c>
      <c r="E4554" s="7" t="s">
        <v>540</v>
      </c>
      <c r="F4554" s="7" t="s">
        <v>84</v>
      </c>
      <c r="G4554" s="7">
        <v>55000</v>
      </c>
      <c r="H4554" s="7">
        <v>0</v>
      </c>
      <c r="I4554" s="7">
        <v>0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 t="s">
        <v>610</v>
      </c>
      <c r="AA4554" s="7">
        <v>2020</v>
      </c>
      <c r="AB4554" s="7">
        <v>0</v>
      </c>
    </row>
    <row r="4555" spans="1:28" x14ac:dyDescent="0.25">
      <c r="A4555" s="7">
        <v>36</v>
      </c>
      <c r="B4555" s="7" t="s">
        <v>399</v>
      </c>
      <c r="C4555" s="7" t="s">
        <v>514</v>
      </c>
      <c r="D4555" s="7" t="s">
        <v>16</v>
      </c>
      <c r="E4555" s="7" t="s">
        <v>79</v>
      </c>
      <c r="F4555" s="7" t="s">
        <v>84</v>
      </c>
      <c r="G4555" s="7">
        <v>54000</v>
      </c>
      <c r="H4555" s="7">
        <v>0</v>
      </c>
      <c r="I4555" s="7">
        <v>0</v>
      </c>
      <c r="J4555" s="7">
        <v>0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 t="s">
        <v>610</v>
      </c>
      <c r="AA4555" s="7">
        <v>2020</v>
      </c>
      <c r="AB4555" s="7">
        <v>0</v>
      </c>
    </row>
    <row r="4556" spans="1:28" x14ac:dyDescent="0.25">
      <c r="A4556" s="7">
        <v>37</v>
      </c>
      <c r="B4556" s="7" t="s">
        <v>396</v>
      </c>
      <c r="C4556" s="7" t="s">
        <v>541</v>
      </c>
      <c r="D4556" s="7" t="s">
        <v>21</v>
      </c>
      <c r="E4556" s="7" t="s">
        <v>70</v>
      </c>
      <c r="F4556" s="7" t="s">
        <v>84</v>
      </c>
      <c r="G4556" s="7">
        <v>50000</v>
      </c>
      <c r="H4556" s="7">
        <v>0</v>
      </c>
      <c r="I4556" s="7">
        <v>0</v>
      </c>
      <c r="J4556" s="7">
        <v>0</v>
      </c>
      <c r="K4556" s="7">
        <v>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 t="s">
        <v>610</v>
      </c>
      <c r="AA4556" s="7">
        <v>2020</v>
      </c>
      <c r="AB4556" s="7">
        <v>0</v>
      </c>
    </row>
    <row r="4557" spans="1:28" x14ac:dyDescent="0.25">
      <c r="A4557" s="7">
        <v>38</v>
      </c>
      <c r="B4557" s="7" t="s">
        <v>397</v>
      </c>
      <c r="C4557" s="7" t="s">
        <v>542</v>
      </c>
      <c r="D4557" s="7" t="s">
        <v>17</v>
      </c>
      <c r="E4557" s="7" t="s">
        <v>76</v>
      </c>
      <c r="F4557" s="7" t="s">
        <v>84</v>
      </c>
      <c r="G4557" s="7">
        <v>50000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 t="s">
        <v>610</v>
      </c>
      <c r="AA4557" s="7">
        <v>2020</v>
      </c>
      <c r="AB4557" s="7">
        <v>0</v>
      </c>
    </row>
    <row r="4558" spans="1:28" x14ac:dyDescent="0.25">
      <c r="A4558" s="7">
        <v>39</v>
      </c>
      <c r="B4558" s="7" t="s">
        <v>379</v>
      </c>
      <c r="C4558" s="7" t="s">
        <v>544</v>
      </c>
      <c r="D4558" s="7" t="s">
        <v>10</v>
      </c>
      <c r="E4558" s="7" t="s">
        <v>43</v>
      </c>
      <c r="F4558" s="7" t="s">
        <v>84</v>
      </c>
      <c r="G4558" s="7">
        <v>45000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 t="s">
        <v>610</v>
      </c>
      <c r="AA4558" s="7">
        <v>2020</v>
      </c>
      <c r="AB4558" s="7">
        <v>0</v>
      </c>
    </row>
    <row r="4559" spans="1:28" x14ac:dyDescent="0.25">
      <c r="A4559" s="7">
        <v>40</v>
      </c>
      <c r="B4559" s="7" t="s">
        <v>388</v>
      </c>
      <c r="C4559" s="7" t="s">
        <v>646</v>
      </c>
      <c r="D4559" s="7" t="s">
        <v>647</v>
      </c>
      <c r="E4559" s="7" t="s">
        <v>24</v>
      </c>
      <c r="F4559" s="7" t="s">
        <v>84</v>
      </c>
      <c r="G4559" s="7">
        <v>45000</v>
      </c>
      <c r="H4559" s="7">
        <v>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 t="s">
        <v>610</v>
      </c>
      <c r="AA4559" s="7">
        <v>2020</v>
      </c>
      <c r="AB4559" s="7">
        <v>0</v>
      </c>
    </row>
    <row r="4560" spans="1:28" x14ac:dyDescent="0.25">
      <c r="A4560" s="7">
        <v>41</v>
      </c>
      <c r="B4560" s="7" t="s">
        <v>436</v>
      </c>
      <c r="C4560" s="7" t="s">
        <v>546</v>
      </c>
      <c r="D4560" s="7" t="s">
        <v>10</v>
      </c>
      <c r="E4560" s="7" t="s">
        <v>40</v>
      </c>
      <c r="F4560" s="7" t="s">
        <v>664</v>
      </c>
      <c r="G4560" s="7">
        <v>45000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 t="s">
        <v>610</v>
      </c>
      <c r="AA4560" s="7">
        <v>2020</v>
      </c>
      <c r="AB4560" s="7">
        <v>0</v>
      </c>
    </row>
    <row r="4561" spans="1:28" x14ac:dyDescent="0.25">
      <c r="A4561" s="7">
        <v>42</v>
      </c>
      <c r="B4561" s="7" t="s">
        <v>390</v>
      </c>
      <c r="C4561" s="7" t="s">
        <v>531</v>
      </c>
      <c r="D4561" s="7" t="s">
        <v>5</v>
      </c>
      <c r="E4561" s="7" t="s">
        <v>25</v>
      </c>
      <c r="F4561" s="7" t="s">
        <v>84</v>
      </c>
      <c r="G4561" s="7">
        <v>45000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 t="s">
        <v>610</v>
      </c>
      <c r="AA4561" s="7">
        <v>2020</v>
      </c>
      <c r="AB4561" s="7">
        <v>0</v>
      </c>
    </row>
    <row r="4562" spans="1:28" x14ac:dyDescent="0.25">
      <c r="A4562" s="7">
        <v>43</v>
      </c>
      <c r="B4562" s="7" t="s">
        <v>391</v>
      </c>
      <c r="C4562" s="7" t="s">
        <v>545</v>
      </c>
      <c r="D4562" s="7" t="s">
        <v>4</v>
      </c>
      <c r="E4562" s="7" t="s">
        <v>24</v>
      </c>
      <c r="F4562" s="7" t="s">
        <v>84</v>
      </c>
      <c r="G4562" s="7">
        <v>45000</v>
      </c>
      <c r="H4562" s="7">
        <v>0</v>
      </c>
      <c r="I4562" s="7">
        <v>0</v>
      </c>
      <c r="J4562" s="7">
        <v>0</v>
      </c>
      <c r="K4562" s="7">
        <v>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 t="s">
        <v>610</v>
      </c>
      <c r="AA4562" s="7">
        <v>2020</v>
      </c>
      <c r="AB4562" s="7">
        <v>0</v>
      </c>
    </row>
    <row r="4563" spans="1:28" x14ac:dyDescent="0.25">
      <c r="A4563" s="7">
        <v>44</v>
      </c>
      <c r="B4563" s="7" t="s">
        <v>392</v>
      </c>
      <c r="C4563" s="7" t="s">
        <v>547</v>
      </c>
      <c r="D4563" s="7" t="s">
        <v>10</v>
      </c>
      <c r="E4563" s="7" t="s">
        <v>50</v>
      </c>
      <c r="F4563" s="7" t="s">
        <v>84</v>
      </c>
      <c r="G4563" s="7">
        <v>45000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 t="s">
        <v>610</v>
      </c>
      <c r="AA4563" s="7">
        <v>2020</v>
      </c>
      <c r="AB4563" s="7">
        <v>0</v>
      </c>
    </row>
    <row r="4564" spans="1:28" x14ac:dyDescent="0.25">
      <c r="A4564" s="7">
        <v>45</v>
      </c>
      <c r="B4564" s="7" t="s">
        <v>393</v>
      </c>
      <c r="C4564" s="7" t="s">
        <v>717</v>
      </c>
      <c r="D4564" s="7" t="s">
        <v>10</v>
      </c>
      <c r="E4564" s="7" t="s">
        <v>43</v>
      </c>
      <c r="F4564" s="7" t="s">
        <v>84</v>
      </c>
      <c r="G4564" s="7">
        <v>45000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 t="s">
        <v>610</v>
      </c>
      <c r="AA4564" s="7">
        <v>2020</v>
      </c>
      <c r="AB4564" s="7">
        <v>0</v>
      </c>
    </row>
    <row r="4565" spans="1:28" x14ac:dyDescent="0.25">
      <c r="A4565" s="7">
        <v>46</v>
      </c>
      <c r="B4565" s="7" t="s">
        <v>387</v>
      </c>
      <c r="C4565" s="7" t="s">
        <v>549</v>
      </c>
      <c r="D4565" s="7" t="s">
        <v>16</v>
      </c>
      <c r="E4565" s="7" t="s">
        <v>45</v>
      </c>
      <c r="F4565" s="7" t="s">
        <v>84</v>
      </c>
      <c r="G4565" s="7">
        <v>44000</v>
      </c>
      <c r="H4565" s="7">
        <v>0</v>
      </c>
      <c r="I4565" s="7">
        <v>0</v>
      </c>
      <c r="J4565" s="7">
        <v>0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0</v>
      </c>
      <c r="Z4565" s="7" t="s">
        <v>610</v>
      </c>
      <c r="AA4565" s="7">
        <v>2020</v>
      </c>
      <c r="AB4565" s="7">
        <v>0</v>
      </c>
    </row>
    <row r="4566" spans="1:28" x14ac:dyDescent="0.25">
      <c r="A4566" s="7">
        <v>47</v>
      </c>
      <c r="B4566" s="7" t="s">
        <v>375</v>
      </c>
      <c r="C4566" s="7" t="s">
        <v>705</v>
      </c>
      <c r="D4566" s="7" t="s">
        <v>10</v>
      </c>
      <c r="E4566" s="7" t="s">
        <v>706</v>
      </c>
      <c r="F4566" s="7" t="s">
        <v>84</v>
      </c>
      <c r="G4566" s="7">
        <v>40000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 t="s">
        <v>610</v>
      </c>
      <c r="AA4566" s="7">
        <v>2020</v>
      </c>
      <c r="AB4566" s="7">
        <v>0</v>
      </c>
    </row>
    <row r="4567" spans="1:28" x14ac:dyDescent="0.25">
      <c r="A4567" s="7">
        <v>48</v>
      </c>
      <c r="B4567" s="7" t="s">
        <v>370</v>
      </c>
      <c r="C4567" s="7" t="s">
        <v>648</v>
      </c>
      <c r="D4567" s="7" t="s">
        <v>94</v>
      </c>
      <c r="E4567" s="7" t="s">
        <v>46</v>
      </c>
      <c r="F4567" s="7" t="s">
        <v>84</v>
      </c>
      <c r="G4567" s="7">
        <v>40000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 t="s">
        <v>610</v>
      </c>
      <c r="AA4567" s="7">
        <v>2020</v>
      </c>
      <c r="AB4567" s="7">
        <v>0</v>
      </c>
    </row>
    <row r="4568" spans="1:28" x14ac:dyDescent="0.25">
      <c r="A4568" s="7">
        <v>49</v>
      </c>
      <c r="B4568" s="7" t="s">
        <v>376</v>
      </c>
      <c r="C4568" s="7" t="s">
        <v>551</v>
      </c>
      <c r="D4568" s="7" t="s">
        <v>10</v>
      </c>
      <c r="E4568" s="7" t="s">
        <v>44</v>
      </c>
      <c r="F4568" s="7" t="s">
        <v>84</v>
      </c>
      <c r="G4568" s="7">
        <v>40000</v>
      </c>
      <c r="H4568" s="7">
        <v>0</v>
      </c>
      <c r="I4568" s="7">
        <v>0</v>
      </c>
      <c r="J4568" s="7">
        <v>0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0</v>
      </c>
      <c r="Z4568" s="7" t="s">
        <v>610</v>
      </c>
      <c r="AA4568" s="7">
        <v>2020</v>
      </c>
      <c r="AB4568" s="7">
        <v>0</v>
      </c>
    </row>
    <row r="4569" spans="1:28" x14ac:dyDescent="0.25">
      <c r="A4569" s="7">
        <v>50</v>
      </c>
      <c r="B4569" s="7" t="s">
        <v>382</v>
      </c>
      <c r="C4569" s="7" t="s">
        <v>552</v>
      </c>
      <c r="D4569" s="7" t="s">
        <v>94</v>
      </c>
      <c r="E4569" s="7" t="s">
        <v>65</v>
      </c>
      <c r="F4569" s="7" t="s">
        <v>85</v>
      </c>
      <c r="G4569" s="7">
        <v>40000</v>
      </c>
      <c r="H4569" s="7">
        <v>0</v>
      </c>
      <c r="I4569" s="7">
        <v>0</v>
      </c>
      <c r="J4569" s="7">
        <v>0</v>
      </c>
      <c r="K4569" s="7">
        <v>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 t="s">
        <v>610</v>
      </c>
      <c r="AA4569" s="7">
        <v>2020</v>
      </c>
      <c r="AB4569" s="7">
        <v>0</v>
      </c>
    </row>
    <row r="4570" spans="1:28" x14ac:dyDescent="0.25">
      <c r="A4570" s="7">
        <v>51</v>
      </c>
      <c r="B4570" s="7" t="s">
        <v>385</v>
      </c>
      <c r="C4570" s="7" t="s">
        <v>629</v>
      </c>
      <c r="D4570" s="7" t="s">
        <v>94</v>
      </c>
      <c r="E4570" s="7" t="s">
        <v>698</v>
      </c>
      <c r="F4570" s="7" t="s">
        <v>84</v>
      </c>
      <c r="G4570" s="7">
        <v>40000</v>
      </c>
      <c r="H4570" s="7">
        <v>0</v>
      </c>
      <c r="I4570" s="7">
        <v>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 t="s">
        <v>610</v>
      </c>
      <c r="AA4570" s="7">
        <v>2020</v>
      </c>
      <c r="AB4570" s="7">
        <v>0</v>
      </c>
    </row>
    <row r="4571" spans="1:28" x14ac:dyDescent="0.25">
      <c r="A4571" s="7">
        <v>52</v>
      </c>
      <c r="B4571" s="7" t="s">
        <v>386</v>
      </c>
      <c r="C4571" s="7" t="s">
        <v>631</v>
      </c>
      <c r="D4571" s="7" t="s">
        <v>6</v>
      </c>
      <c r="E4571" s="7" t="s">
        <v>46</v>
      </c>
      <c r="F4571" s="7" t="s">
        <v>84</v>
      </c>
      <c r="G4571" s="7">
        <v>40000</v>
      </c>
      <c r="H4571" s="7">
        <v>0</v>
      </c>
      <c r="I4571" s="7">
        <v>0</v>
      </c>
      <c r="J4571" s="7">
        <v>0</v>
      </c>
      <c r="K4571" s="7">
        <v>0</v>
      </c>
      <c r="L4571" s="7">
        <v>0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 t="s">
        <v>610</v>
      </c>
      <c r="AA4571" s="7">
        <v>2020</v>
      </c>
      <c r="AB4571" s="7">
        <v>0</v>
      </c>
    </row>
    <row r="4572" spans="1:28" x14ac:dyDescent="0.25">
      <c r="A4572" s="7">
        <v>53</v>
      </c>
      <c r="B4572" s="7" t="s">
        <v>381</v>
      </c>
      <c r="C4572" s="7" t="s">
        <v>553</v>
      </c>
      <c r="D4572" s="7" t="s">
        <v>10</v>
      </c>
      <c r="E4572" s="7" t="s">
        <v>46</v>
      </c>
      <c r="F4572" s="7" t="s">
        <v>84</v>
      </c>
      <c r="G4572" s="7">
        <v>38000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 t="s">
        <v>610</v>
      </c>
      <c r="AA4572" s="7">
        <v>2020</v>
      </c>
      <c r="AB4572" s="7">
        <v>0</v>
      </c>
    </row>
    <row r="4573" spans="1:28" x14ac:dyDescent="0.25">
      <c r="A4573" s="7">
        <v>54</v>
      </c>
      <c r="B4573" s="7" t="s">
        <v>377</v>
      </c>
      <c r="C4573" s="7" t="s">
        <v>554</v>
      </c>
      <c r="D4573" s="7" t="s">
        <v>10</v>
      </c>
      <c r="E4573" s="7" t="s">
        <v>44</v>
      </c>
      <c r="F4573" s="7" t="s">
        <v>84</v>
      </c>
      <c r="G4573" s="7">
        <v>36000</v>
      </c>
      <c r="H4573" s="7">
        <v>0</v>
      </c>
      <c r="I4573" s="7">
        <v>0</v>
      </c>
      <c r="J4573" s="7">
        <v>0</v>
      </c>
      <c r="K4573" s="7">
        <v>0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 t="s">
        <v>610</v>
      </c>
      <c r="AA4573" s="7">
        <v>2020</v>
      </c>
      <c r="AB4573" s="7">
        <v>0</v>
      </c>
    </row>
    <row r="4574" spans="1:28" x14ac:dyDescent="0.25">
      <c r="A4574" s="7">
        <v>55</v>
      </c>
      <c r="B4574" s="7" t="s">
        <v>378</v>
      </c>
      <c r="C4574" s="7" t="s">
        <v>556</v>
      </c>
      <c r="D4574" s="7" t="s">
        <v>10</v>
      </c>
      <c r="E4574" s="7" t="s">
        <v>44</v>
      </c>
      <c r="F4574" s="7" t="s">
        <v>84</v>
      </c>
      <c r="G4574" s="7">
        <v>36000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 t="s">
        <v>610</v>
      </c>
      <c r="AA4574" s="7">
        <v>2020</v>
      </c>
      <c r="AB4574" s="7">
        <v>0</v>
      </c>
    </row>
    <row r="4575" spans="1:28" x14ac:dyDescent="0.25">
      <c r="A4575" s="7">
        <v>56</v>
      </c>
      <c r="B4575" s="7" t="s">
        <v>380</v>
      </c>
      <c r="C4575" s="7" t="s">
        <v>543</v>
      </c>
      <c r="D4575" s="7" t="s">
        <v>21</v>
      </c>
      <c r="E4575" s="7" t="s">
        <v>68</v>
      </c>
      <c r="F4575" s="7" t="s">
        <v>84</v>
      </c>
      <c r="G4575" s="7">
        <v>36000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 t="s">
        <v>610</v>
      </c>
      <c r="AA4575" s="7">
        <v>2020</v>
      </c>
      <c r="AB4575" s="7">
        <v>0</v>
      </c>
    </row>
    <row r="4576" spans="1:28" x14ac:dyDescent="0.25">
      <c r="A4576" s="7">
        <v>57</v>
      </c>
      <c r="B4576" s="7" t="s">
        <v>360</v>
      </c>
      <c r="C4576" s="7" t="s">
        <v>560</v>
      </c>
      <c r="D4576" s="7" t="s">
        <v>12</v>
      </c>
      <c r="E4576" s="7" t="s">
        <v>46</v>
      </c>
      <c r="F4576" s="7" t="s">
        <v>84</v>
      </c>
      <c r="G4576" s="7">
        <v>32000</v>
      </c>
      <c r="H4576" s="7">
        <v>0</v>
      </c>
      <c r="I4576" s="7">
        <v>0</v>
      </c>
      <c r="J4576" s="7">
        <v>0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0</v>
      </c>
      <c r="Z4576" s="7" t="s">
        <v>610</v>
      </c>
      <c r="AA4576" s="7">
        <v>2020</v>
      </c>
      <c r="AB4576" s="7">
        <v>0</v>
      </c>
    </row>
    <row r="4577" spans="1:28" x14ac:dyDescent="0.25">
      <c r="A4577" s="7">
        <v>58</v>
      </c>
      <c r="B4577" s="7" t="s">
        <v>369</v>
      </c>
      <c r="C4577" s="7" t="s">
        <v>562</v>
      </c>
      <c r="D4577" s="7" t="s">
        <v>94</v>
      </c>
      <c r="E4577" s="7" t="s">
        <v>563</v>
      </c>
      <c r="F4577" s="7" t="s">
        <v>84</v>
      </c>
      <c r="G4577" s="7">
        <v>32000</v>
      </c>
      <c r="H4577" s="7">
        <v>0</v>
      </c>
      <c r="I4577" s="7">
        <v>0</v>
      </c>
      <c r="J4577" s="7">
        <v>0</v>
      </c>
      <c r="K4577" s="7">
        <v>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 t="s">
        <v>610</v>
      </c>
      <c r="AA4577" s="7">
        <v>2020</v>
      </c>
      <c r="AB4577" s="7">
        <v>0</v>
      </c>
    </row>
    <row r="4578" spans="1:28" x14ac:dyDescent="0.25">
      <c r="A4578" s="7">
        <v>59</v>
      </c>
      <c r="B4578" s="7" t="s">
        <v>371</v>
      </c>
      <c r="C4578" s="7" t="s">
        <v>550</v>
      </c>
      <c r="D4578" s="7" t="s">
        <v>94</v>
      </c>
      <c r="E4578" s="7" t="s">
        <v>58</v>
      </c>
      <c r="F4578" s="7" t="s">
        <v>84</v>
      </c>
      <c r="G4578" s="7">
        <v>32000</v>
      </c>
      <c r="H4578" s="7">
        <v>0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 t="s">
        <v>610</v>
      </c>
      <c r="AA4578" s="7">
        <v>2020</v>
      </c>
      <c r="AB4578" s="7">
        <v>0</v>
      </c>
    </row>
    <row r="4579" spans="1:28" x14ac:dyDescent="0.25">
      <c r="A4579" s="7">
        <v>60</v>
      </c>
      <c r="B4579" s="7" t="s">
        <v>372</v>
      </c>
      <c r="C4579" s="7" t="s">
        <v>707</v>
      </c>
      <c r="D4579" s="7" t="s">
        <v>94</v>
      </c>
      <c r="E4579" s="7" t="s">
        <v>630</v>
      </c>
      <c r="F4579" s="7" t="s">
        <v>84</v>
      </c>
      <c r="G4579" s="7">
        <v>32000</v>
      </c>
      <c r="H4579" s="7">
        <v>0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 t="s">
        <v>610</v>
      </c>
      <c r="AA4579" s="7">
        <v>2020</v>
      </c>
      <c r="AB4579" s="7">
        <v>0</v>
      </c>
    </row>
    <row r="4580" spans="1:28" x14ac:dyDescent="0.25">
      <c r="A4580" s="7">
        <v>61</v>
      </c>
      <c r="B4580" s="7" t="s">
        <v>373</v>
      </c>
      <c r="C4580" s="7" t="s">
        <v>566</v>
      </c>
      <c r="D4580" s="7" t="s">
        <v>14</v>
      </c>
      <c r="E4580" s="7" t="s">
        <v>72</v>
      </c>
      <c r="F4580" s="7" t="s">
        <v>84</v>
      </c>
      <c r="G4580" s="7">
        <v>32000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 t="s">
        <v>610</v>
      </c>
      <c r="AA4580" s="7">
        <v>2020</v>
      </c>
      <c r="AB4580" s="7">
        <v>0</v>
      </c>
    </row>
    <row r="4581" spans="1:28" x14ac:dyDescent="0.25">
      <c r="A4581" s="7">
        <v>62</v>
      </c>
      <c r="B4581" s="7" t="s">
        <v>367</v>
      </c>
      <c r="C4581" s="7" t="s">
        <v>567</v>
      </c>
      <c r="D4581" s="7" t="s">
        <v>4</v>
      </c>
      <c r="E4581" s="7" t="s">
        <v>568</v>
      </c>
      <c r="F4581" s="7" t="s">
        <v>84</v>
      </c>
      <c r="G4581" s="7">
        <v>31500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Y4581" s="7">
        <v>0</v>
      </c>
      <c r="Z4581" s="7" t="s">
        <v>610</v>
      </c>
      <c r="AA4581" s="7">
        <v>2020</v>
      </c>
      <c r="AB4581" s="7">
        <v>0</v>
      </c>
    </row>
    <row r="4582" spans="1:28" x14ac:dyDescent="0.25">
      <c r="A4582" s="7">
        <v>63</v>
      </c>
      <c r="B4582" s="7" t="s">
        <v>346</v>
      </c>
      <c r="C4582" s="7" t="s">
        <v>583</v>
      </c>
      <c r="D4582" s="7" t="s">
        <v>12</v>
      </c>
      <c r="E4582" s="7" t="s">
        <v>46</v>
      </c>
      <c r="F4582" s="7" t="s">
        <v>84</v>
      </c>
      <c r="G4582" s="7">
        <v>28875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Y4582" s="7">
        <v>0</v>
      </c>
      <c r="Z4582" s="7" t="s">
        <v>610</v>
      </c>
      <c r="AA4582" s="7">
        <v>2020</v>
      </c>
      <c r="AB4582" s="7">
        <v>0</v>
      </c>
    </row>
    <row r="4583" spans="1:28" x14ac:dyDescent="0.25">
      <c r="A4583" s="7">
        <v>64</v>
      </c>
      <c r="B4583" s="7" t="s">
        <v>350</v>
      </c>
      <c r="C4583" s="7" t="s">
        <v>558</v>
      </c>
      <c r="D4583" s="7" t="s">
        <v>6</v>
      </c>
      <c r="E4583" s="7" t="s">
        <v>83</v>
      </c>
      <c r="F4583" s="7" t="s">
        <v>84</v>
      </c>
      <c r="G4583" s="7">
        <v>28875</v>
      </c>
      <c r="H4583" s="7">
        <v>0</v>
      </c>
      <c r="I4583" s="7">
        <v>0</v>
      </c>
      <c r="J4583" s="7">
        <v>0</v>
      </c>
      <c r="K4583" s="7">
        <v>0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 t="s">
        <v>610</v>
      </c>
      <c r="AA4583" s="7">
        <v>2020</v>
      </c>
      <c r="AB4583" s="7">
        <v>0</v>
      </c>
    </row>
    <row r="4584" spans="1:28" x14ac:dyDescent="0.25">
      <c r="A4584" s="7">
        <v>65</v>
      </c>
      <c r="B4584" s="7" t="s">
        <v>361</v>
      </c>
      <c r="C4584" s="7" t="s">
        <v>622</v>
      </c>
      <c r="D4584" s="7" t="s">
        <v>12</v>
      </c>
      <c r="E4584" s="7" t="s">
        <v>32</v>
      </c>
      <c r="F4584" s="7" t="s">
        <v>84</v>
      </c>
      <c r="G4584" s="7">
        <v>28875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7">
        <v>0</v>
      </c>
      <c r="Z4584" s="7" t="s">
        <v>610</v>
      </c>
      <c r="AA4584" s="7">
        <v>2020</v>
      </c>
      <c r="AB4584" s="7">
        <v>0</v>
      </c>
    </row>
    <row r="4585" spans="1:28" x14ac:dyDescent="0.25">
      <c r="A4585" s="7">
        <v>66</v>
      </c>
      <c r="B4585" s="7" t="s">
        <v>365</v>
      </c>
      <c r="C4585" s="7" t="s">
        <v>584</v>
      </c>
      <c r="D4585" s="7" t="s">
        <v>19</v>
      </c>
      <c r="E4585" s="7" t="s">
        <v>46</v>
      </c>
      <c r="F4585" s="7" t="s">
        <v>84</v>
      </c>
      <c r="G4585" s="7">
        <v>27300</v>
      </c>
      <c r="H4585" s="7">
        <v>0</v>
      </c>
      <c r="I4585" s="7">
        <v>0</v>
      </c>
      <c r="J4585" s="7">
        <v>0</v>
      </c>
      <c r="K4585" s="7">
        <v>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 t="s">
        <v>610</v>
      </c>
      <c r="AA4585" s="7">
        <v>2020</v>
      </c>
      <c r="AB4585" s="7">
        <v>0</v>
      </c>
    </row>
    <row r="4586" spans="1:28" x14ac:dyDescent="0.25">
      <c r="A4586" s="7">
        <v>67</v>
      </c>
      <c r="B4586" s="7" t="s">
        <v>364</v>
      </c>
      <c r="C4586" s="7" t="s">
        <v>555</v>
      </c>
      <c r="D4586" s="7" t="s">
        <v>94</v>
      </c>
      <c r="E4586" s="7" t="s">
        <v>74</v>
      </c>
      <c r="F4586" s="7" t="s">
        <v>84</v>
      </c>
      <c r="G4586" s="7">
        <v>26250</v>
      </c>
      <c r="H4586" s="7">
        <v>0</v>
      </c>
      <c r="I4586" s="7">
        <v>0</v>
      </c>
      <c r="J4586" s="7">
        <v>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U4586" s="7">
        <v>0</v>
      </c>
      <c r="V4586" s="7">
        <v>0</v>
      </c>
      <c r="W4586" s="7">
        <v>0</v>
      </c>
      <c r="X4586" s="7">
        <v>0</v>
      </c>
      <c r="Y4586" s="7">
        <v>0</v>
      </c>
      <c r="Z4586" s="7" t="s">
        <v>610</v>
      </c>
      <c r="AA4586" s="7">
        <v>2020</v>
      </c>
      <c r="AB4586" s="7">
        <v>0</v>
      </c>
    </row>
    <row r="4587" spans="1:28" x14ac:dyDescent="0.25">
      <c r="A4587" s="7">
        <v>68</v>
      </c>
      <c r="B4587" s="7" t="s">
        <v>363</v>
      </c>
      <c r="C4587" s="7" t="s">
        <v>569</v>
      </c>
      <c r="D4587" s="7" t="s">
        <v>632</v>
      </c>
      <c r="E4587" s="7" t="s">
        <v>619</v>
      </c>
      <c r="F4587" s="7" t="s">
        <v>84</v>
      </c>
      <c r="G4587" s="7">
        <v>24255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 t="s">
        <v>610</v>
      </c>
      <c r="AA4587" s="7">
        <v>2020</v>
      </c>
      <c r="AB4587" s="7">
        <v>0</v>
      </c>
    </row>
    <row r="4588" spans="1:28" x14ac:dyDescent="0.25">
      <c r="A4588" s="7">
        <v>69</v>
      </c>
      <c r="B4588" s="7" t="s">
        <v>362</v>
      </c>
      <c r="C4588" s="7" t="s">
        <v>570</v>
      </c>
      <c r="D4588" s="7" t="s">
        <v>94</v>
      </c>
      <c r="E4588" s="7" t="s">
        <v>620</v>
      </c>
      <c r="F4588" s="7" t="s">
        <v>84</v>
      </c>
      <c r="G4588" s="7">
        <v>24150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 t="s">
        <v>610</v>
      </c>
      <c r="AA4588" s="7">
        <v>2020</v>
      </c>
      <c r="AB4588" s="7">
        <v>0</v>
      </c>
    </row>
    <row r="4589" spans="1:28" x14ac:dyDescent="0.25">
      <c r="A4589" s="7">
        <v>70</v>
      </c>
      <c r="B4589" s="7" t="s">
        <v>432</v>
      </c>
      <c r="C4589" s="7" t="s">
        <v>590</v>
      </c>
      <c r="D4589" s="7" t="s">
        <v>10</v>
      </c>
      <c r="E4589" s="7" t="s">
        <v>33</v>
      </c>
      <c r="F4589" s="7" t="s">
        <v>84</v>
      </c>
      <c r="G4589" s="7">
        <v>23100</v>
      </c>
      <c r="H4589" s="7">
        <v>0</v>
      </c>
      <c r="I4589" s="7">
        <v>0</v>
      </c>
      <c r="J4589" s="7">
        <v>0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 t="s">
        <v>610</v>
      </c>
      <c r="AA4589" s="7">
        <v>2020</v>
      </c>
      <c r="AB4589" s="7">
        <v>0</v>
      </c>
    </row>
    <row r="4590" spans="1:28" x14ac:dyDescent="0.25">
      <c r="A4590" s="7">
        <v>71</v>
      </c>
      <c r="B4590" s="7" t="s">
        <v>435</v>
      </c>
      <c r="C4590" s="7" t="s">
        <v>649</v>
      </c>
      <c r="D4590" s="7" t="s">
        <v>650</v>
      </c>
      <c r="E4590" s="7" t="s">
        <v>33</v>
      </c>
      <c r="F4590" s="7" t="s">
        <v>84</v>
      </c>
      <c r="G4590" s="7">
        <v>23100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 t="s">
        <v>610</v>
      </c>
      <c r="AA4590" s="7">
        <v>2020</v>
      </c>
      <c r="AB4590" s="7">
        <v>0</v>
      </c>
    </row>
    <row r="4591" spans="1:28" x14ac:dyDescent="0.25">
      <c r="A4591" s="7">
        <v>72</v>
      </c>
      <c r="B4591" s="7" t="s">
        <v>434</v>
      </c>
      <c r="C4591" s="7" t="s">
        <v>716</v>
      </c>
      <c r="D4591" s="7" t="s">
        <v>7</v>
      </c>
      <c r="E4591" s="7" t="s">
        <v>54</v>
      </c>
      <c r="F4591" s="7" t="s">
        <v>84</v>
      </c>
      <c r="G4591" s="7">
        <v>23100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7">
        <v>0</v>
      </c>
      <c r="Z4591" s="7" t="s">
        <v>610</v>
      </c>
      <c r="AA4591" s="7">
        <v>2020</v>
      </c>
      <c r="AB4591" s="7">
        <v>0</v>
      </c>
    </row>
    <row r="4592" spans="1:28" x14ac:dyDescent="0.25">
      <c r="A4592" s="7">
        <v>73</v>
      </c>
      <c r="B4592" s="7" t="s">
        <v>353</v>
      </c>
      <c r="C4592" s="7" t="s">
        <v>580</v>
      </c>
      <c r="D4592" s="7" t="s">
        <v>19</v>
      </c>
      <c r="E4592" s="7" t="s">
        <v>60</v>
      </c>
      <c r="F4592" s="7" t="s">
        <v>84</v>
      </c>
      <c r="G4592" s="7">
        <v>23100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 t="s">
        <v>610</v>
      </c>
      <c r="AA4592" s="7">
        <v>2020</v>
      </c>
      <c r="AB4592" s="7">
        <v>0</v>
      </c>
    </row>
    <row r="4593" spans="1:28" x14ac:dyDescent="0.25">
      <c r="A4593" s="7">
        <v>74</v>
      </c>
      <c r="B4593" s="7" t="s">
        <v>354</v>
      </c>
      <c r="C4593" s="7" t="s">
        <v>581</v>
      </c>
      <c r="D4593" s="7" t="s">
        <v>94</v>
      </c>
      <c r="E4593" s="7" t="s">
        <v>54</v>
      </c>
      <c r="F4593" s="7" t="s">
        <v>84</v>
      </c>
      <c r="G4593" s="7">
        <v>23100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 t="s">
        <v>610</v>
      </c>
      <c r="AA4593" s="7">
        <v>2020</v>
      </c>
      <c r="AB4593" s="7">
        <v>0</v>
      </c>
    </row>
    <row r="4594" spans="1:28" x14ac:dyDescent="0.25">
      <c r="A4594" s="7">
        <v>75</v>
      </c>
      <c r="B4594" s="7" t="s">
        <v>355</v>
      </c>
      <c r="C4594" s="7" t="s">
        <v>582</v>
      </c>
      <c r="D4594" s="7" t="s">
        <v>7</v>
      </c>
      <c r="E4594" s="7" t="s">
        <v>54</v>
      </c>
      <c r="F4594" s="7" t="s">
        <v>84</v>
      </c>
      <c r="G4594" s="7">
        <v>23100</v>
      </c>
      <c r="H4594" s="7">
        <v>0</v>
      </c>
      <c r="I4594" s="7">
        <v>0</v>
      </c>
      <c r="J4594" s="7">
        <v>0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 t="s">
        <v>610</v>
      </c>
      <c r="AA4594" s="7">
        <v>2020</v>
      </c>
      <c r="AB4594" s="7">
        <v>0</v>
      </c>
    </row>
    <row r="4595" spans="1:28" x14ac:dyDescent="0.25">
      <c r="A4595" s="7">
        <v>76</v>
      </c>
      <c r="B4595" s="7" t="s">
        <v>356</v>
      </c>
      <c r="C4595" s="7" t="s">
        <v>571</v>
      </c>
      <c r="D4595" s="7" t="s">
        <v>6</v>
      </c>
      <c r="E4595" s="7" t="s">
        <v>26</v>
      </c>
      <c r="F4595" s="7" t="s">
        <v>84</v>
      </c>
      <c r="G4595" s="7">
        <v>23100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 t="s">
        <v>610</v>
      </c>
      <c r="AA4595" s="7">
        <v>2020</v>
      </c>
      <c r="AB4595" s="7">
        <v>0</v>
      </c>
    </row>
    <row r="4596" spans="1:28" x14ac:dyDescent="0.25">
      <c r="A4596" s="7">
        <v>77</v>
      </c>
      <c r="B4596" s="7" t="s">
        <v>357</v>
      </c>
      <c r="C4596" s="7" t="s">
        <v>589</v>
      </c>
      <c r="D4596" s="7" t="s">
        <v>6</v>
      </c>
      <c r="E4596" s="7" t="s">
        <v>26</v>
      </c>
      <c r="F4596" s="7" t="s">
        <v>84</v>
      </c>
      <c r="G4596" s="7">
        <v>23100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 t="s">
        <v>610</v>
      </c>
      <c r="AA4596" s="7">
        <v>2020</v>
      </c>
      <c r="AB4596" s="7">
        <v>0</v>
      </c>
    </row>
    <row r="4597" spans="1:28" x14ac:dyDescent="0.25">
      <c r="A4597" s="7">
        <v>78</v>
      </c>
      <c r="B4597" s="7" t="s">
        <v>359</v>
      </c>
      <c r="C4597" s="7" t="s">
        <v>572</v>
      </c>
      <c r="D4597" s="7" t="s">
        <v>94</v>
      </c>
      <c r="E4597" s="7" t="s">
        <v>54</v>
      </c>
      <c r="F4597" s="7" t="s">
        <v>84</v>
      </c>
      <c r="G4597" s="7">
        <v>23100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 t="s">
        <v>610</v>
      </c>
      <c r="AA4597" s="7">
        <v>2020</v>
      </c>
      <c r="AB4597" s="7">
        <v>0</v>
      </c>
    </row>
    <row r="4598" spans="1:28" x14ac:dyDescent="0.25">
      <c r="A4598" s="7">
        <v>79</v>
      </c>
      <c r="B4598" s="7" t="s">
        <v>341</v>
      </c>
      <c r="C4598" s="7" t="s">
        <v>579</v>
      </c>
      <c r="D4598" s="7" t="s">
        <v>94</v>
      </c>
      <c r="E4598" s="7" t="s">
        <v>52</v>
      </c>
      <c r="F4598" s="7" t="s">
        <v>84</v>
      </c>
      <c r="G4598" s="7">
        <v>22000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0</v>
      </c>
      <c r="Z4598" s="7" t="s">
        <v>610</v>
      </c>
      <c r="AA4598" s="7">
        <v>2020</v>
      </c>
      <c r="AB4598" s="7">
        <v>0</v>
      </c>
    </row>
    <row r="4599" spans="1:28" x14ac:dyDescent="0.25">
      <c r="A4599" s="7">
        <v>80</v>
      </c>
      <c r="B4599" s="7" t="s">
        <v>347</v>
      </c>
      <c r="C4599" s="7" t="s">
        <v>651</v>
      </c>
      <c r="D4599" s="7" t="s">
        <v>6</v>
      </c>
      <c r="E4599" s="7" t="s">
        <v>26</v>
      </c>
      <c r="F4599" s="7" t="s">
        <v>84</v>
      </c>
      <c r="G4599" s="7">
        <v>22000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0</v>
      </c>
      <c r="Z4599" s="7" t="s">
        <v>610</v>
      </c>
      <c r="AA4599" s="7">
        <v>2020</v>
      </c>
      <c r="AB4599" s="7">
        <v>0</v>
      </c>
    </row>
    <row r="4600" spans="1:28" x14ac:dyDescent="0.25">
      <c r="A4600" s="7">
        <v>81</v>
      </c>
      <c r="B4600" s="7" t="s">
        <v>348</v>
      </c>
      <c r="C4600" s="7" t="s">
        <v>652</v>
      </c>
      <c r="D4600" s="7" t="s">
        <v>6</v>
      </c>
      <c r="E4600" s="7" t="s">
        <v>26</v>
      </c>
      <c r="F4600" s="7" t="s">
        <v>84</v>
      </c>
      <c r="G4600" s="7">
        <v>22000</v>
      </c>
      <c r="H4600" s="7">
        <v>0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 t="s">
        <v>610</v>
      </c>
      <c r="AA4600" s="7">
        <v>2020</v>
      </c>
      <c r="AB4600" s="7">
        <v>0</v>
      </c>
    </row>
    <row r="4601" spans="1:28" x14ac:dyDescent="0.25">
      <c r="A4601" s="7">
        <v>82</v>
      </c>
      <c r="B4601" s="7" t="s">
        <v>349</v>
      </c>
      <c r="C4601" s="7" t="s">
        <v>591</v>
      </c>
      <c r="D4601" s="7" t="s">
        <v>6</v>
      </c>
      <c r="E4601" s="7" t="s">
        <v>52</v>
      </c>
      <c r="F4601" s="7" t="s">
        <v>84</v>
      </c>
      <c r="G4601" s="7">
        <v>22000</v>
      </c>
      <c r="H4601" s="7">
        <v>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 t="s">
        <v>610</v>
      </c>
      <c r="AA4601" s="7">
        <v>2020</v>
      </c>
      <c r="AB4601" s="7">
        <v>0</v>
      </c>
    </row>
    <row r="4602" spans="1:28" x14ac:dyDescent="0.25">
      <c r="A4602" s="7">
        <v>83</v>
      </c>
      <c r="B4602" s="7" t="s">
        <v>351</v>
      </c>
      <c r="C4602" s="7" t="s">
        <v>592</v>
      </c>
      <c r="D4602" s="7" t="s">
        <v>6</v>
      </c>
      <c r="E4602" s="7" t="s">
        <v>52</v>
      </c>
      <c r="F4602" s="7" t="s">
        <v>84</v>
      </c>
      <c r="G4602" s="7">
        <v>22000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 t="s">
        <v>610</v>
      </c>
      <c r="AA4602" s="7">
        <v>2020</v>
      </c>
      <c r="AB4602" s="7">
        <v>0</v>
      </c>
    </row>
    <row r="4603" spans="1:28" x14ac:dyDescent="0.25">
      <c r="A4603" s="7">
        <v>84</v>
      </c>
      <c r="B4603" s="7" t="s">
        <v>352</v>
      </c>
      <c r="C4603" s="7" t="s">
        <v>593</v>
      </c>
      <c r="D4603" s="7" t="s">
        <v>6</v>
      </c>
      <c r="E4603" s="7" t="s">
        <v>26</v>
      </c>
      <c r="F4603" s="7" t="s">
        <v>84</v>
      </c>
      <c r="G4603" s="7">
        <v>22000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0</v>
      </c>
      <c r="X4603" s="7">
        <v>0</v>
      </c>
      <c r="Y4603" s="7">
        <v>0</v>
      </c>
      <c r="Z4603" s="7" t="s">
        <v>610</v>
      </c>
      <c r="AA4603" s="7">
        <v>2020</v>
      </c>
      <c r="AB4603" s="7">
        <v>0</v>
      </c>
    </row>
    <row r="4604" spans="1:28" x14ac:dyDescent="0.25">
      <c r="A4604" s="7">
        <v>85</v>
      </c>
      <c r="B4604" s="7" t="s">
        <v>433</v>
      </c>
      <c r="C4604" s="7" t="s">
        <v>653</v>
      </c>
      <c r="D4604" s="7" t="s">
        <v>650</v>
      </c>
      <c r="E4604" s="7" t="s">
        <v>26</v>
      </c>
      <c r="F4604" s="7" t="s">
        <v>84</v>
      </c>
      <c r="G4604" s="7">
        <v>22000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U4604" s="7">
        <v>0</v>
      </c>
      <c r="V4604" s="7">
        <v>0</v>
      </c>
      <c r="W4604" s="7">
        <v>0</v>
      </c>
      <c r="X4604" s="7">
        <v>0</v>
      </c>
      <c r="Y4604" s="7">
        <v>0</v>
      </c>
      <c r="Z4604" s="7" t="s">
        <v>610</v>
      </c>
      <c r="AA4604" s="7">
        <v>2020</v>
      </c>
      <c r="AB4604" s="7">
        <v>0</v>
      </c>
    </row>
    <row r="4605" spans="1:28" x14ac:dyDescent="0.25">
      <c r="A4605" s="7">
        <v>86</v>
      </c>
      <c r="B4605" s="7" t="s">
        <v>439</v>
      </c>
      <c r="C4605" s="7" t="s">
        <v>596</v>
      </c>
      <c r="D4605" s="7" t="s">
        <v>94</v>
      </c>
      <c r="E4605" s="7" t="s">
        <v>26</v>
      </c>
      <c r="F4605" s="7" t="s">
        <v>84</v>
      </c>
      <c r="G4605" s="7">
        <v>20000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0</v>
      </c>
      <c r="Y4605" s="7">
        <v>0</v>
      </c>
      <c r="Z4605" s="7" t="s">
        <v>610</v>
      </c>
      <c r="AA4605" s="7">
        <v>2020</v>
      </c>
      <c r="AB4605" s="7">
        <v>0</v>
      </c>
    </row>
    <row r="4606" spans="1:28" x14ac:dyDescent="0.25">
      <c r="A4606" s="7">
        <v>87</v>
      </c>
      <c r="B4606" s="7" t="s">
        <v>340</v>
      </c>
      <c r="C4606" s="7" t="s">
        <v>654</v>
      </c>
      <c r="D4606" s="7" t="s">
        <v>6</v>
      </c>
      <c r="E4606" s="7" t="s">
        <v>26</v>
      </c>
      <c r="F4606" s="7" t="s">
        <v>84</v>
      </c>
      <c r="G4606" s="7">
        <v>20000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 t="s">
        <v>610</v>
      </c>
      <c r="AA4606" s="7">
        <v>2020</v>
      </c>
      <c r="AB4606" s="7">
        <v>0</v>
      </c>
    </row>
    <row r="4607" spans="1:28" x14ac:dyDescent="0.25">
      <c r="A4607" s="7">
        <v>88</v>
      </c>
      <c r="B4607" s="7" t="s">
        <v>440</v>
      </c>
      <c r="C4607" s="7" t="s">
        <v>587</v>
      </c>
      <c r="D4607" s="7" t="s">
        <v>10</v>
      </c>
      <c r="E4607" s="7" t="s">
        <v>54</v>
      </c>
      <c r="F4607" s="7" t="s">
        <v>84</v>
      </c>
      <c r="G4607" s="7">
        <v>20000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0</v>
      </c>
      <c r="Z4607" s="7" t="s">
        <v>610</v>
      </c>
      <c r="AA4607" s="7">
        <v>2020</v>
      </c>
      <c r="AB4607" s="7">
        <v>0</v>
      </c>
    </row>
    <row r="4608" spans="1:28" x14ac:dyDescent="0.25">
      <c r="A4608" s="7">
        <v>89</v>
      </c>
      <c r="B4608" s="7" t="s">
        <v>344</v>
      </c>
      <c r="C4608" s="7" t="s">
        <v>588</v>
      </c>
      <c r="D4608" s="7" t="s">
        <v>94</v>
      </c>
      <c r="E4608" s="7" t="s">
        <v>41</v>
      </c>
      <c r="F4608" s="7" t="s">
        <v>84</v>
      </c>
      <c r="G4608" s="7">
        <v>19800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 t="s">
        <v>610</v>
      </c>
      <c r="AA4608" s="7">
        <v>2020</v>
      </c>
      <c r="AB4608" s="7">
        <v>0</v>
      </c>
    </row>
    <row r="4609" spans="1:28" x14ac:dyDescent="0.25">
      <c r="A4609" s="7">
        <v>90</v>
      </c>
      <c r="B4609" s="7" t="s">
        <v>342</v>
      </c>
      <c r="C4609" s="7" t="s">
        <v>559</v>
      </c>
      <c r="D4609" s="7" t="s">
        <v>94</v>
      </c>
      <c r="E4609" s="7" t="s">
        <v>37</v>
      </c>
      <c r="F4609" s="7" t="s">
        <v>84</v>
      </c>
      <c r="G4609" s="7">
        <v>16775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</v>
      </c>
      <c r="V4609" s="7">
        <v>0</v>
      </c>
      <c r="W4609" s="7">
        <v>0</v>
      </c>
      <c r="X4609" s="7">
        <v>0</v>
      </c>
      <c r="Y4609" s="7">
        <v>0</v>
      </c>
      <c r="Z4609" s="7" t="s">
        <v>610</v>
      </c>
      <c r="AA4609" s="7">
        <v>2020</v>
      </c>
      <c r="AB4609" s="7">
        <v>0</v>
      </c>
    </row>
    <row r="4610" spans="1:28" x14ac:dyDescent="0.25">
      <c r="A4610" s="7">
        <v>91</v>
      </c>
      <c r="B4610" s="7" t="s">
        <v>343</v>
      </c>
      <c r="C4610" s="7" t="s">
        <v>633</v>
      </c>
      <c r="D4610" s="7" t="s">
        <v>6</v>
      </c>
      <c r="E4610" s="7" t="s">
        <v>37</v>
      </c>
      <c r="F4610" s="7" t="s">
        <v>84</v>
      </c>
      <c r="G4610" s="7">
        <v>16775</v>
      </c>
      <c r="H4610" s="7">
        <v>0</v>
      </c>
      <c r="I4610" s="7">
        <v>0</v>
      </c>
      <c r="J4610" s="7">
        <v>0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>
        <v>0</v>
      </c>
      <c r="Z4610" s="7" t="s">
        <v>610</v>
      </c>
      <c r="AA4610" s="7">
        <v>2020</v>
      </c>
      <c r="AB4610" s="7">
        <v>0</v>
      </c>
    </row>
    <row r="4611" spans="1:28" x14ac:dyDescent="0.25">
      <c r="A4611" s="7">
        <v>92</v>
      </c>
      <c r="B4611" s="7" t="s">
        <v>338</v>
      </c>
      <c r="C4611" s="7" t="s">
        <v>594</v>
      </c>
      <c r="D4611" s="7" t="s">
        <v>6</v>
      </c>
      <c r="E4611" s="7" t="s">
        <v>28</v>
      </c>
      <c r="F4611" s="7" t="s">
        <v>84</v>
      </c>
      <c r="G4611" s="7">
        <v>16500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 t="s">
        <v>610</v>
      </c>
      <c r="AA4611" s="7">
        <v>2020</v>
      </c>
      <c r="AB4611" s="7">
        <v>0</v>
      </c>
    </row>
    <row r="4612" spans="1:28" x14ac:dyDescent="0.25">
      <c r="A4612" s="7">
        <v>93</v>
      </c>
      <c r="B4612" s="7" t="s">
        <v>339</v>
      </c>
      <c r="C4612" s="7" t="s">
        <v>595</v>
      </c>
      <c r="D4612" s="7" t="s">
        <v>94</v>
      </c>
      <c r="E4612" s="7" t="s">
        <v>57</v>
      </c>
      <c r="F4612" s="7" t="s">
        <v>84</v>
      </c>
      <c r="G4612" s="7">
        <v>16500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  <c r="X4612" s="7">
        <v>0</v>
      </c>
      <c r="Y4612" s="7">
        <v>0</v>
      </c>
      <c r="Z4612" s="7" t="s">
        <v>610</v>
      </c>
      <c r="AA4612" s="7">
        <v>2020</v>
      </c>
      <c r="AB4612" s="7">
        <v>0</v>
      </c>
    </row>
    <row r="4613" spans="1:28" x14ac:dyDescent="0.25">
      <c r="A4613" s="7">
        <v>94</v>
      </c>
      <c r="B4613" s="7" t="s">
        <v>431</v>
      </c>
      <c r="C4613" s="7" t="s">
        <v>600</v>
      </c>
      <c r="D4613" s="7" t="s">
        <v>632</v>
      </c>
      <c r="E4613" s="7" t="s">
        <v>37</v>
      </c>
      <c r="F4613" s="7" t="s">
        <v>84</v>
      </c>
      <c r="G4613" s="7">
        <v>13750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0</v>
      </c>
      <c r="Y4613" s="7">
        <v>0</v>
      </c>
      <c r="Z4613" s="7" t="s">
        <v>610</v>
      </c>
      <c r="AA4613" s="7">
        <v>2020</v>
      </c>
      <c r="AB4613" s="7">
        <v>0</v>
      </c>
    </row>
    <row r="4614" spans="1:28" x14ac:dyDescent="0.25">
      <c r="A4614" s="7">
        <v>95</v>
      </c>
      <c r="B4614" s="7" t="s">
        <v>336</v>
      </c>
      <c r="C4614" s="7" t="s">
        <v>603</v>
      </c>
      <c r="D4614" s="7" t="s">
        <v>6</v>
      </c>
      <c r="E4614" s="7" t="s">
        <v>37</v>
      </c>
      <c r="F4614" s="7" t="s">
        <v>84</v>
      </c>
      <c r="G4614" s="7">
        <v>10000</v>
      </c>
      <c r="H4614" s="7">
        <v>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0</v>
      </c>
      <c r="Z4614" s="7" t="s">
        <v>617</v>
      </c>
      <c r="AA4614" s="7">
        <v>2020</v>
      </c>
      <c r="AB4614" s="7">
        <v>0</v>
      </c>
    </row>
    <row r="4615" spans="1:28" x14ac:dyDescent="0.25">
      <c r="A4615" s="7">
        <v>1</v>
      </c>
      <c r="B4615" s="7" t="s">
        <v>373</v>
      </c>
      <c r="C4615" s="7" t="s">
        <v>708</v>
      </c>
      <c r="D4615" s="7" t="s">
        <v>7</v>
      </c>
      <c r="E4615" s="7" t="s">
        <v>27</v>
      </c>
      <c r="F4615" s="7" t="s">
        <v>84</v>
      </c>
      <c r="G4615" s="7">
        <v>360000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0</v>
      </c>
      <c r="Z4615" s="7" t="s">
        <v>617</v>
      </c>
      <c r="AA4615" s="7">
        <v>2020</v>
      </c>
      <c r="AB4615" s="7">
        <v>0</v>
      </c>
    </row>
    <row r="4616" spans="1:28" x14ac:dyDescent="0.25">
      <c r="A4616" s="7">
        <v>2</v>
      </c>
      <c r="B4616" s="7" t="s">
        <v>426</v>
      </c>
      <c r="C4616" s="7" t="s">
        <v>502</v>
      </c>
      <c r="D4616" s="7" t="s">
        <v>10</v>
      </c>
      <c r="E4616" s="7" t="s">
        <v>53</v>
      </c>
      <c r="F4616" s="7" t="s">
        <v>84</v>
      </c>
      <c r="G4616" s="7">
        <v>280000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 t="s">
        <v>617</v>
      </c>
      <c r="AA4616" s="7">
        <v>2020</v>
      </c>
      <c r="AB4616" s="7">
        <v>0</v>
      </c>
    </row>
    <row r="4617" spans="1:28" x14ac:dyDescent="0.25">
      <c r="A4617" s="7">
        <v>3</v>
      </c>
      <c r="B4617" s="7" t="s">
        <v>427</v>
      </c>
      <c r="C4617" s="7" t="s">
        <v>709</v>
      </c>
      <c r="D4617" s="7" t="s">
        <v>19</v>
      </c>
      <c r="E4617" s="7" t="s">
        <v>71</v>
      </c>
      <c r="F4617" s="7" t="s">
        <v>84</v>
      </c>
      <c r="G4617" s="7">
        <v>280000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0</v>
      </c>
      <c r="Z4617" s="7" t="s">
        <v>617</v>
      </c>
      <c r="AA4617" s="7">
        <v>2020</v>
      </c>
      <c r="AB4617" s="7">
        <v>0</v>
      </c>
    </row>
    <row r="4618" spans="1:28" x14ac:dyDescent="0.25">
      <c r="A4618" s="7">
        <v>4</v>
      </c>
      <c r="B4618" s="7" t="s">
        <v>417</v>
      </c>
      <c r="C4618" s="7" t="s">
        <v>512</v>
      </c>
      <c r="D4618" s="7" t="s">
        <v>21</v>
      </c>
      <c r="E4618" s="7" t="s">
        <v>81</v>
      </c>
      <c r="F4618" s="7" t="s">
        <v>84</v>
      </c>
      <c r="G4618" s="7">
        <v>130000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Y4618" s="7">
        <v>0</v>
      </c>
      <c r="Z4618" s="7" t="s">
        <v>617</v>
      </c>
      <c r="AA4618" s="7">
        <v>2020</v>
      </c>
      <c r="AB4618" s="7">
        <v>0</v>
      </c>
    </row>
    <row r="4619" spans="1:28" x14ac:dyDescent="0.25">
      <c r="A4619" s="7">
        <v>5</v>
      </c>
      <c r="B4619" s="7" t="s">
        <v>418</v>
      </c>
      <c r="C4619" s="7" t="s">
        <v>710</v>
      </c>
      <c r="D4619" s="7" t="s">
        <v>94</v>
      </c>
      <c r="E4619" s="7" t="s">
        <v>711</v>
      </c>
      <c r="F4619" s="7" t="s">
        <v>85</v>
      </c>
      <c r="G4619" s="7">
        <v>130000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0</v>
      </c>
      <c r="Z4619" s="7" t="s">
        <v>617</v>
      </c>
      <c r="AA4619" s="7">
        <v>2020</v>
      </c>
      <c r="AB4619" s="7">
        <v>0</v>
      </c>
    </row>
    <row r="4620" spans="1:28" x14ac:dyDescent="0.25">
      <c r="A4620" s="7">
        <v>6</v>
      </c>
      <c r="B4620" s="7" t="s">
        <v>419</v>
      </c>
      <c r="C4620" s="7" t="s">
        <v>518</v>
      </c>
      <c r="D4620" s="7" t="s">
        <v>16</v>
      </c>
      <c r="E4620" s="7" t="s">
        <v>701</v>
      </c>
      <c r="F4620" s="7" t="s">
        <v>84</v>
      </c>
      <c r="G4620" s="7">
        <v>130000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0</v>
      </c>
      <c r="Z4620" s="7" t="s">
        <v>617</v>
      </c>
      <c r="AA4620" s="7">
        <v>2020</v>
      </c>
      <c r="AB4620" s="7">
        <v>0</v>
      </c>
    </row>
    <row r="4621" spans="1:28" x14ac:dyDescent="0.25">
      <c r="A4621" s="7">
        <v>7</v>
      </c>
      <c r="B4621" s="7" t="s">
        <v>425</v>
      </c>
      <c r="C4621" s="7" t="s">
        <v>659</v>
      </c>
      <c r="D4621" s="7" t="s">
        <v>6</v>
      </c>
      <c r="E4621" s="7" t="s">
        <v>660</v>
      </c>
      <c r="F4621" s="7" t="s">
        <v>661</v>
      </c>
      <c r="G4621" s="7">
        <v>130000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0</v>
      </c>
      <c r="Z4621" s="7" t="s">
        <v>617</v>
      </c>
      <c r="AA4621" s="7">
        <v>2020</v>
      </c>
      <c r="AB4621" s="7">
        <v>0</v>
      </c>
    </row>
    <row r="4622" spans="1:28" x14ac:dyDescent="0.25">
      <c r="A4622" s="7">
        <v>8</v>
      </c>
      <c r="B4622" s="7" t="s">
        <v>420</v>
      </c>
      <c r="C4622" s="7" t="s">
        <v>513</v>
      </c>
      <c r="D4622" s="7" t="s">
        <v>14</v>
      </c>
      <c r="E4622" s="7" t="s">
        <v>333</v>
      </c>
      <c r="F4622" s="7" t="s">
        <v>84</v>
      </c>
      <c r="G4622" s="7">
        <v>130000</v>
      </c>
      <c r="H4622" s="7">
        <v>0</v>
      </c>
      <c r="I4622" s="7">
        <v>0</v>
      </c>
      <c r="J4622" s="7">
        <v>0</v>
      </c>
      <c r="K4622" s="7">
        <v>0</v>
      </c>
      <c r="L4622" s="7">
        <v>0</v>
      </c>
      <c r="M4622" s="7">
        <v>0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0</v>
      </c>
      <c r="X4622" s="7">
        <v>0</v>
      </c>
      <c r="Y4622" s="7">
        <v>0</v>
      </c>
      <c r="Z4622" s="7" t="s">
        <v>617</v>
      </c>
      <c r="AA4622" s="7">
        <v>2020</v>
      </c>
      <c r="AB4622" s="7">
        <v>0</v>
      </c>
    </row>
    <row r="4623" spans="1:28" x14ac:dyDescent="0.25">
      <c r="A4623" s="7">
        <v>9</v>
      </c>
      <c r="B4623" s="7" t="s">
        <v>421</v>
      </c>
      <c r="C4623" s="7" t="s">
        <v>515</v>
      </c>
      <c r="D4623" s="7" t="s">
        <v>4</v>
      </c>
      <c r="E4623" s="7" t="s">
        <v>516</v>
      </c>
      <c r="F4623" s="7" t="s">
        <v>84</v>
      </c>
      <c r="G4623" s="7">
        <v>130000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 t="s">
        <v>617</v>
      </c>
      <c r="AA4623" s="7">
        <v>2020</v>
      </c>
      <c r="AB4623" s="7">
        <v>0</v>
      </c>
    </row>
    <row r="4624" spans="1:28" x14ac:dyDescent="0.25">
      <c r="A4624" s="7">
        <v>10</v>
      </c>
      <c r="B4624" s="7" t="s">
        <v>422</v>
      </c>
      <c r="C4624" s="7" t="s">
        <v>504</v>
      </c>
      <c r="D4624" s="7" t="s">
        <v>5</v>
      </c>
      <c r="E4624" s="7" t="s">
        <v>702</v>
      </c>
      <c r="F4624" s="7" t="s">
        <v>84</v>
      </c>
      <c r="G4624" s="7">
        <v>130000</v>
      </c>
      <c r="H4624" s="7">
        <v>0</v>
      </c>
      <c r="I4624" s="7">
        <v>0</v>
      </c>
      <c r="J4624" s="7">
        <v>0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 t="s">
        <v>617</v>
      </c>
      <c r="AA4624" s="7">
        <v>2020</v>
      </c>
      <c r="AB4624" s="7">
        <v>0</v>
      </c>
    </row>
    <row r="4625" spans="1:28" x14ac:dyDescent="0.25">
      <c r="A4625" s="7">
        <v>11</v>
      </c>
      <c r="B4625" s="7" t="s">
        <v>423</v>
      </c>
      <c r="C4625" s="7" t="s">
        <v>614</v>
      </c>
      <c r="D4625" s="7" t="s">
        <v>615</v>
      </c>
      <c r="E4625" s="7" t="s">
        <v>616</v>
      </c>
      <c r="F4625" s="7" t="s">
        <v>84</v>
      </c>
      <c r="G4625" s="7">
        <v>130000</v>
      </c>
      <c r="H4625" s="7">
        <v>0</v>
      </c>
      <c r="I4625" s="7">
        <v>0</v>
      </c>
      <c r="J4625" s="7">
        <v>0</v>
      </c>
      <c r="K4625" s="7">
        <v>0</v>
      </c>
      <c r="L4625" s="7">
        <v>0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0</v>
      </c>
      <c r="Z4625" s="7" t="s">
        <v>617</v>
      </c>
      <c r="AA4625" s="7">
        <v>2020</v>
      </c>
      <c r="AB4625" s="7">
        <v>0</v>
      </c>
    </row>
    <row r="4626" spans="1:28" x14ac:dyDescent="0.25">
      <c r="A4626" s="7">
        <v>12</v>
      </c>
      <c r="B4626" s="7" t="s">
        <v>424</v>
      </c>
      <c r="C4626" s="7" t="s">
        <v>665</v>
      </c>
      <c r="D4626" s="7" t="s">
        <v>17</v>
      </c>
      <c r="E4626" s="7" t="s">
        <v>666</v>
      </c>
      <c r="F4626" s="7" t="s">
        <v>84</v>
      </c>
      <c r="G4626" s="7">
        <v>130000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0</v>
      </c>
      <c r="Z4626" s="7" t="s">
        <v>617</v>
      </c>
      <c r="AA4626" s="7">
        <v>2020</v>
      </c>
      <c r="AB4626" s="7">
        <v>0</v>
      </c>
    </row>
    <row r="4627" spans="1:28" x14ac:dyDescent="0.25">
      <c r="A4627" s="7">
        <v>13</v>
      </c>
      <c r="B4627" s="7" t="s">
        <v>411</v>
      </c>
      <c r="C4627" s="7" t="s">
        <v>521</v>
      </c>
      <c r="D4627" s="7" t="s">
        <v>13</v>
      </c>
      <c r="E4627" s="7" t="s">
        <v>678</v>
      </c>
      <c r="F4627" s="7" t="s">
        <v>84</v>
      </c>
      <c r="G4627" s="7">
        <v>95000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7">
        <v>0</v>
      </c>
      <c r="Z4627" s="7" t="s">
        <v>617</v>
      </c>
      <c r="AA4627" s="7">
        <v>2020</v>
      </c>
      <c r="AB4627" s="7">
        <v>0</v>
      </c>
    </row>
    <row r="4628" spans="1:28" x14ac:dyDescent="0.25">
      <c r="A4628" s="7">
        <v>14</v>
      </c>
      <c r="B4628" s="7" t="s">
        <v>413</v>
      </c>
      <c r="C4628" s="7" t="s">
        <v>626</v>
      </c>
      <c r="D4628" s="7" t="s">
        <v>627</v>
      </c>
      <c r="E4628" s="7" t="s">
        <v>628</v>
      </c>
      <c r="F4628" s="7" t="s">
        <v>84</v>
      </c>
      <c r="G4628" s="7">
        <v>95000</v>
      </c>
      <c r="H4628" s="7">
        <v>0</v>
      </c>
      <c r="I4628" s="7">
        <v>0</v>
      </c>
      <c r="J4628" s="7">
        <v>0</v>
      </c>
      <c r="K4628" s="7">
        <v>0</v>
      </c>
      <c r="L4628" s="7">
        <v>0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0</v>
      </c>
      <c r="Y4628" s="7">
        <v>0</v>
      </c>
      <c r="Z4628" s="7" t="s">
        <v>617</v>
      </c>
      <c r="AA4628" s="7">
        <v>2020</v>
      </c>
      <c r="AB4628" s="7">
        <v>0</v>
      </c>
    </row>
    <row r="4629" spans="1:28" x14ac:dyDescent="0.25">
      <c r="A4629" s="7">
        <v>15</v>
      </c>
      <c r="B4629" s="7" t="s">
        <v>414</v>
      </c>
      <c r="C4629" s="7" t="s">
        <v>523</v>
      </c>
      <c r="D4629" s="7" t="s">
        <v>21</v>
      </c>
      <c r="E4629" s="7" t="s">
        <v>48</v>
      </c>
      <c r="F4629" s="7" t="s">
        <v>84</v>
      </c>
      <c r="G4629" s="7">
        <v>95000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7">
        <v>0</v>
      </c>
      <c r="Z4629" s="7" t="s">
        <v>617</v>
      </c>
      <c r="AA4629" s="7">
        <v>2020</v>
      </c>
      <c r="AB4629" s="7">
        <v>0</v>
      </c>
    </row>
    <row r="4630" spans="1:28" x14ac:dyDescent="0.25">
      <c r="A4630" s="7">
        <v>16</v>
      </c>
      <c r="B4630" s="7" t="s">
        <v>415</v>
      </c>
      <c r="C4630" s="7" t="s">
        <v>525</v>
      </c>
      <c r="D4630" s="7" t="s">
        <v>10</v>
      </c>
      <c r="E4630" s="7" t="s">
        <v>69</v>
      </c>
      <c r="F4630" s="7" t="s">
        <v>84</v>
      </c>
      <c r="G4630" s="7">
        <v>95000</v>
      </c>
      <c r="H4630" s="7">
        <v>0</v>
      </c>
      <c r="I4630" s="7">
        <v>0</v>
      </c>
      <c r="J4630" s="7">
        <v>0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0</v>
      </c>
      <c r="Z4630" s="7" t="s">
        <v>617</v>
      </c>
      <c r="AA4630" s="7">
        <v>2020</v>
      </c>
      <c r="AB4630" s="7">
        <v>0</v>
      </c>
    </row>
    <row r="4631" spans="1:28" x14ac:dyDescent="0.25">
      <c r="A4631" s="7">
        <v>17</v>
      </c>
      <c r="B4631" s="7" t="s">
        <v>416</v>
      </c>
      <c r="C4631" s="7" t="s">
        <v>679</v>
      </c>
      <c r="D4631" s="7" t="s">
        <v>6</v>
      </c>
      <c r="E4631" s="7" t="s">
        <v>680</v>
      </c>
      <c r="F4631" s="7" t="s">
        <v>84</v>
      </c>
      <c r="G4631" s="7">
        <v>95000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Y4631" s="7">
        <v>0</v>
      </c>
      <c r="Z4631" s="7" t="s">
        <v>617</v>
      </c>
      <c r="AA4631" s="7">
        <v>2020</v>
      </c>
      <c r="AB4631" s="7">
        <v>0</v>
      </c>
    </row>
    <row r="4632" spans="1:28" x14ac:dyDescent="0.25">
      <c r="A4632" s="7">
        <v>18</v>
      </c>
      <c r="B4632" s="7" t="s">
        <v>412</v>
      </c>
      <c r="C4632" s="7" t="s">
        <v>527</v>
      </c>
      <c r="D4632" s="7" t="s">
        <v>17</v>
      </c>
      <c r="E4632" s="7" t="s">
        <v>613</v>
      </c>
      <c r="F4632" s="7" t="s">
        <v>84</v>
      </c>
      <c r="G4632" s="7">
        <v>85000</v>
      </c>
      <c r="H4632" s="7">
        <v>0</v>
      </c>
      <c r="I4632" s="7">
        <v>0</v>
      </c>
      <c r="J4632" s="7">
        <v>0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0</v>
      </c>
      <c r="Z4632" s="7" t="s">
        <v>617</v>
      </c>
      <c r="AA4632" s="7">
        <v>2020</v>
      </c>
      <c r="AB4632" s="7">
        <v>0</v>
      </c>
    </row>
    <row r="4633" spans="1:28" x14ac:dyDescent="0.25">
      <c r="A4633" s="7">
        <v>19</v>
      </c>
      <c r="B4633" s="7" t="s">
        <v>409</v>
      </c>
      <c r="C4633" s="7" t="s">
        <v>719</v>
      </c>
      <c r="D4633" s="7" t="s">
        <v>94</v>
      </c>
      <c r="E4633" s="7" t="s">
        <v>645</v>
      </c>
      <c r="F4633" s="7" t="s">
        <v>661</v>
      </c>
      <c r="G4633" s="7">
        <v>85000</v>
      </c>
      <c r="H4633" s="7">
        <v>0</v>
      </c>
      <c r="I4633" s="7">
        <v>0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0</v>
      </c>
      <c r="Z4633" s="7" t="s">
        <v>617</v>
      </c>
      <c r="AA4633" s="7">
        <v>2020</v>
      </c>
      <c r="AB4633" s="7">
        <v>0</v>
      </c>
    </row>
    <row r="4634" spans="1:28" x14ac:dyDescent="0.25">
      <c r="A4634" s="7">
        <v>20</v>
      </c>
      <c r="B4634" s="7" t="s">
        <v>410</v>
      </c>
      <c r="C4634" s="7" t="s">
        <v>685</v>
      </c>
      <c r="D4634" s="7" t="s">
        <v>21</v>
      </c>
      <c r="E4634" s="7" t="s">
        <v>686</v>
      </c>
      <c r="F4634" s="7" t="s">
        <v>84</v>
      </c>
      <c r="G4634" s="7">
        <v>85000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0</v>
      </c>
      <c r="Z4634" s="7" t="s">
        <v>617</v>
      </c>
      <c r="AA4634" s="7">
        <v>2020</v>
      </c>
      <c r="AB4634" s="7">
        <v>0</v>
      </c>
    </row>
    <row r="4635" spans="1:28" x14ac:dyDescent="0.25">
      <c r="A4635" s="7">
        <v>21</v>
      </c>
      <c r="B4635" s="7" t="s">
        <v>438</v>
      </c>
      <c r="C4635" s="7" t="s">
        <v>517</v>
      </c>
      <c r="D4635" s="7" t="s">
        <v>94</v>
      </c>
      <c r="E4635" s="7" t="s">
        <v>645</v>
      </c>
      <c r="F4635" s="7" t="s">
        <v>664</v>
      </c>
      <c r="G4635" s="7">
        <v>85000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0</v>
      </c>
      <c r="Z4635" s="7" t="s">
        <v>617</v>
      </c>
      <c r="AA4635" s="7">
        <v>2020</v>
      </c>
      <c r="AB4635" s="7">
        <v>0</v>
      </c>
    </row>
    <row r="4636" spans="1:28" x14ac:dyDescent="0.25">
      <c r="A4636" s="7">
        <v>22</v>
      </c>
      <c r="B4636" s="7" t="s">
        <v>373</v>
      </c>
      <c r="C4636" s="7" t="s">
        <v>688</v>
      </c>
      <c r="D4636" s="7" t="s">
        <v>94</v>
      </c>
      <c r="E4636" s="7" t="s">
        <v>689</v>
      </c>
      <c r="F4636" s="7" t="s">
        <v>84</v>
      </c>
      <c r="G4636" s="7">
        <v>80000</v>
      </c>
      <c r="H4636" s="7">
        <v>0</v>
      </c>
      <c r="I4636" s="7">
        <v>0</v>
      </c>
      <c r="J4636" s="7">
        <v>0</v>
      </c>
      <c r="K4636" s="7">
        <v>0</v>
      </c>
      <c r="L4636" s="7">
        <v>0</v>
      </c>
      <c r="M4636" s="7">
        <v>0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0</v>
      </c>
      <c r="X4636" s="7">
        <v>0</v>
      </c>
      <c r="Y4636" s="7">
        <v>0</v>
      </c>
      <c r="Z4636" s="7" t="s">
        <v>617</v>
      </c>
      <c r="AA4636" s="7">
        <v>2020</v>
      </c>
      <c r="AB4636" s="7">
        <v>0</v>
      </c>
    </row>
    <row r="4637" spans="1:28" x14ac:dyDescent="0.25">
      <c r="A4637" s="7">
        <v>23</v>
      </c>
      <c r="B4637" s="7" t="s">
        <v>408</v>
      </c>
      <c r="C4637" s="7" t="s">
        <v>712</v>
      </c>
      <c r="D4637" s="7" t="s">
        <v>632</v>
      </c>
      <c r="E4637" s="7" t="s">
        <v>713</v>
      </c>
      <c r="F4637" s="7" t="s">
        <v>84</v>
      </c>
      <c r="G4637" s="7">
        <v>80000</v>
      </c>
      <c r="H4637" s="7">
        <v>0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 t="s">
        <v>617</v>
      </c>
      <c r="AA4637" s="7">
        <v>2020</v>
      </c>
      <c r="AB4637" s="7">
        <v>0</v>
      </c>
    </row>
    <row r="4638" spans="1:28" x14ac:dyDescent="0.25">
      <c r="A4638" s="7">
        <v>24</v>
      </c>
      <c r="B4638" s="7" t="s">
        <v>407</v>
      </c>
      <c r="C4638" s="7" t="s">
        <v>532</v>
      </c>
      <c r="D4638" s="7" t="s">
        <v>12</v>
      </c>
      <c r="E4638" s="7" t="s">
        <v>35</v>
      </c>
      <c r="F4638" s="7" t="s">
        <v>84</v>
      </c>
      <c r="G4638" s="7">
        <v>75000</v>
      </c>
      <c r="H4638" s="7">
        <v>0</v>
      </c>
      <c r="I4638" s="7">
        <v>0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0</v>
      </c>
      <c r="Z4638" s="7" t="s">
        <v>617</v>
      </c>
      <c r="AA4638" s="7">
        <v>2020</v>
      </c>
      <c r="AB4638" s="7">
        <v>0</v>
      </c>
    </row>
    <row r="4639" spans="1:28" x14ac:dyDescent="0.25">
      <c r="A4639" s="7">
        <v>25</v>
      </c>
      <c r="B4639" s="7" t="s">
        <v>406</v>
      </c>
      <c r="C4639" s="7" t="s">
        <v>533</v>
      </c>
      <c r="D4639" s="7" t="s">
        <v>6</v>
      </c>
      <c r="E4639" s="7" t="s">
        <v>335</v>
      </c>
      <c r="F4639" s="7" t="s">
        <v>84</v>
      </c>
      <c r="G4639" s="7">
        <v>70000</v>
      </c>
      <c r="H4639" s="7">
        <v>0</v>
      </c>
      <c r="I4639" s="7">
        <v>0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0</v>
      </c>
      <c r="Z4639" s="7" t="s">
        <v>617</v>
      </c>
      <c r="AA4639" s="7">
        <v>2020</v>
      </c>
      <c r="AB4639" s="7">
        <v>0</v>
      </c>
    </row>
    <row r="4640" spans="1:28" x14ac:dyDescent="0.25">
      <c r="A4640" s="7">
        <v>26</v>
      </c>
      <c r="B4640" s="7" t="s">
        <v>389</v>
      </c>
      <c r="C4640" s="7" t="s">
        <v>529</v>
      </c>
      <c r="D4640" s="7" t="s">
        <v>18</v>
      </c>
      <c r="E4640" s="7" t="s">
        <v>55</v>
      </c>
      <c r="F4640" s="7" t="s">
        <v>84</v>
      </c>
      <c r="G4640" s="7">
        <v>65000</v>
      </c>
      <c r="H4640" s="7">
        <v>0</v>
      </c>
      <c r="I4640" s="7">
        <v>0</v>
      </c>
      <c r="J4640" s="7">
        <v>0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 t="s">
        <v>617</v>
      </c>
      <c r="AA4640" s="7">
        <v>2020</v>
      </c>
      <c r="AB4640" s="7">
        <v>0</v>
      </c>
    </row>
    <row r="4641" spans="1:28" x14ac:dyDescent="0.25">
      <c r="A4641" s="7">
        <v>27</v>
      </c>
      <c r="B4641" s="7" t="s">
        <v>402</v>
      </c>
      <c r="C4641" s="7" t="s">
        <v>526</v>
      </c>
      <c r="D4641" s="7" t="s">
        <v>4</v>
      </c>
      <c r="E4641" s="7" t="s">
        <v>618</v>
      </c>
      <c r="F4641" s="7" t="s">
        <v>84</v>
      </c>
      <c r="G4641" s="7">
        <v>65000</v>
      </c>
      <c r="H4641" s="7">
        <v>0</v>
      </c>
      <c r="I4641" s="7">
        <v>0</v>
      </c>
      <c r="J4641" s="7">
        <v>0</v>
      </c>
      <c r="K4641" s="7">
        <v>0</v>
      </c>
      <c r="L4641" s="7">
        <v>0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 t="s">
        <v>617</v>
      </c>
      <c r="AA4641" s="7">
        <v>2020</v>
      </c>
      <c r="AB4641" s="7">
        <v>0</v>
      </c>
    </row>
    <row r="4642" spans="1:28" x14ac:dyDescent="0.25">
      <c r="A4642" s="7">
        <v>28</v>
      </c>
      <c r="B4642" s="7" t="s">
        <v>403</v>
      </c>
      <c r="C4642" s="7" t="s">
        <v>703</v>
      </c>
      <c r="D4642" s="7" t="s">
        <v>13</v>
      </c>
      <c r="E4642" s="7" t="s">
        <v>704</v>
      </c>
      <c r="F4642" s="7" t="s">
        <v>84</v>
      </c>
      <c r="G4642" s="7">
        <v>65000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 t="s">
        <v>617</v>
      </c>
      <c r="AA4642" s="7">
        <v>2020</v>
      </c>
      <c r="AB4642" s="7">
        <v>0</v>
      </c>
    </row>
    <row r="4643" spans="1:28" x14ac:dyDescent="0.25">
      <c r="A4643" s="7">
        <v>29</v>
      </c>
      <c r="B4643" s="7" t="s">
        <v>404</v>
      </c>
      <c r="C4643" s="7" t="s">
        <v>534</v>
      </c>
      <c r="D4643" s="7" t="s">
        <v>10</v>
      </c>
      <c r="E4643" s="7" t="s">
        <v>39</v>
      </c>
      <c r="F4643" s="7" t="s">
        <v>84</v>
      </c>
      <c r="G4643" s="7">
        <v>65000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 t="s">
        <v>617</v>
      </c>
      <c r="AA4643" s="7">
        <v>2020</v>
      </c>
      <c r="AB4643" s="7">
        <v>0</v>
      </c>
    </row>
    <row r="4644" spans="1:28" x14ac:dyDescent="0.25">
      <c r="A4644" s="7">
        <v>30</v>
      </c>
      <c r="B4644" s="7" t="s">
        <v>405</v>
      </c>
      <c r="C4644" s="7" t="s">
        <v>535</v>
      </c>
      <c r="D4644" s="7" t="s">
        <v>16</v>
      </c>
      <c r="E4644" s="7" t="s">
        <v>61</v>
      </c>
      <c r="F4644" s="7" t="s">
        <v>84</v>
      </c>
      <c r="G4644" s="7">
        <v>65000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0</v>
      </c>
      <c r="Z4644" s="7" t="s">
        <v>617</v>
      </c>
      <c r="AA4644" s="7">
        <v>2020</v>
      </c>
      <c r="AB4644" s="7">
        <v>0</v>
      </c>
    </row>
    <row r="4645" spans="1:28" x14ac:dyDescent="0.25">
      <c r="A4645" s="7">
        <v>31</v>
      </c>
      <c r="B4645" s="7" t="s">
        <v>400</v>
      </c>
      <c r="C4645" s="7" t="s">
        <v>536</v>
      </c>
      <c r="D4645" s="7" t="s">
        <v>4</v>
      </c>
      <c r="E4645" s="7" t="s">
        <v>64</v>
      </c>
      <c r="F4645" s="7" t="s">
        <v>84</v>
      </c>
      <c r="G4645" s="7">
        <v>60000</v>
      </c>
      <c r="H4645" s="7">
        <v>0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 t="s">
        <v>617</v>
      </c>
      <c r="AA4645" s="7">
        <v>2020</v>
      </c>
      <c r="AB4645" s="7">
        <v>0</v>
      </c>
    </row>
    <row r="4646" spans="1:28" x14ac:dyDescent="0.25">
      <c r="A4646" s="7">
        <v>32</v>
      </c>
      <c r="B4646" s="7" t="s">
        <v>401</v>
      </c>
      <c r="C4646" s="7" t="s">
        <v>537</v>
      </c>
      <c r="D4646" s="7" t="s">
        <v>7</v>
      </c>
      <c r="E4646" s="7" t="s">
        <v>75</v>
      </c>
      <c r="F4646" s="7" t="s">
        <v>84</v>
      </c>
      <c r="G4646" s="7">
        <v>60000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0</v>
      </c>
      <c r="Z4646" s="7" t="s">
        <v>617</v>
      </c>
      <c r="AA4646" s="7">
        <v>2020</v>
      </c>
      <c r="AB4646" s="7">
        <v>0</v>
      </c>
    </row>
    <row r="4647" spans="1:28" x14ac:dyDescent="0.25">
      <c r="A4647" s="7">
        <v>33</v>
      </c>
      <c r="B4647" s="7" t="s">
        <v>429</v>
      </c>
      <c r="C4647" s="7" t="s">
        <v>538</v>
      </c>
      <c r="D4647" s="7" t="s">
        <v>14</v>
      </c>
      <c r="E4647" s="7" t="s">
        <v>66</v>
      </c>
      <c r="F4647" s="7" t="s">
        <v>84</v>
      </c>
      <c r="G4647" s="7">
        <v>55000</v>
      </c>
      <c r="H4647" s="7">
        <v>0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 t="s">
        <v>617</v>
      </c>
      <c r="AA4647" s="7">
        <v>2020</v>
      </c>
      <c r="AB4647" s="7">
        <v>0</v>
      </c>
    </row>
    <row r="4648" spans="1:28" x14ac:dyDescent="0.25">
      <c r="A4648" s="7">
        <v>34</v>
      </c>
      <c r="B4648" s="7" t="s">
        <v>437</v>
      </c>
      <c r="C4648" s="7" t="s">
        <v>714</v>
      </c>
      <c r="D4648" s="7" t="s">
        <v>615</v>
      </c>
      <c r="E4648" s="7" t="s">
        <v>715</v>
      </c>
      <c r="F4648" s="7" t="s">
        <v>664</v>
      </c>
      <c r="G4648" s="7">
        <v>55000</v>
      </c>
      <c r="H4648" s="7">
        <v>0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 t="s">
        <v>617</v>
      </c>
      <c r="AA4648" s="7">
        <v>2020</v>
      </c>
      <c r="AB4648" s="7">
        <v>0</v>
      </c>
    </row>
    <row r="4649" spans="1:28" x14ac:dyDescent="0.25">
      <c r="A4649" s="7">
        <v>35</v>
      </c>
      <c r="B4649" s="7" t="s">
        <v>342</v>
      </c>
      <c r="C4649" s="7" t="s">
        <v>539</v>
      </c>
      <c r="D4649" s="7" t="s">
        <v>15</v>
      </c>
      <c r="E4649" s="7" t="s">
        <v>540</v>
      </c>
      <c r="F4649" s="7" t="s">
        <v>84</v>
      </c>
      <c r="G4649" s="7">
        <v>55000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 t="s">
        <v>617</v>
      </c>
      <c r="AA4649" s="7">
        <v>2020</v>
      </c>
      <c r="AB4649" s="7">
        <v>0</v>
      </c>
    </row>
    <row r="4650" spans="1:28" x14ac:dyDescent="0.25">
      <c r="A4650" s="7">
        <v>36</v>
      </c>
      <c r="B4650" s="7" t="s">
        <v>399</v>
      </c>
      <c r="C4650" s="7" t="s">
        <v>514</v>
      </c>
      <c r="D4650" s="7" t="s">
        <v>16</v>
      </c>
      <c r="E4650" s="7" t="s">
        <v>79</v>
      </c>
      <c r="F4650" s="7" t="s">
        <v>84</v>
      </c>
      <c r="G4650" s="7">
        <v>54000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 t="s">
        <v>617</v>
      </c>
      <c r="AA4650" s="7">
        <v>2020</v>
      </c>
      <c r="AB4650" s="7">
        <v>0</v>
      </c>
    </row>
    <row r="4651" spans="1:28" x14ac:dyDescent="0.25">
      <c r="A4651" s="7">
        <v>37</v>
      </c>
      <c r="B4651" s="7" t="s">
        <v>396</v>
      </c>
      <c r="C4651" s="7" t="s">
        <v>541</v>
      </c>
      <c r="D4651" s="7" t="s">
        <v>21</v>
      </c>
      <c r="E4651" s="7" t="s">
        <v>70</v>
      </c>
      <c r="F4651" s="7" t="s">
        <v>84</v>
      </c>
      <c r="G4651" s="7">
        <v>50000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 t="s">
        <v>617</v>
      </c>
      <c r="AA4651" s="7">
        <v>2020</v>
      </c>
      <c r="AB4651" s="7">
        <v>0</v>
      </c>
    </row>
    <row r="4652" spans="1:28" x14ac:dyDescent="0.25">
      <c r="A4652" s="7">
        <v>38</v>
      </c>
      <c r="B4652" s="7" t="s">
        <v>397</v>
      </c>
      <c r="C4652" s="7" t="s">
        <v>542</v>
      </c>
      <c r="D4652" s="7" t="s">
        <v>17</v>
      </c>
      <c r="E4652" s="7" t="s">
        <v>76</v>
      </c>
      <c r="F4652" s="7" t="s">
        <v>84</v>
      </c>
      <c r="G4652" s="7">
        <v>50000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 t="s">
        <v>617</v>
      </c>
      <c r="AA4652" s="7">
        <v>2020</v>
      </c>
      <c r="AB4652" s="7">
        <v>0</v>
      </c>
    </row>
    <row r="4653" spans="1:28" x14ac:dyDescent="0.25">
      <c r="A4653" s="7">
        <v>39</v>
      </c>
      <c r="B4653" s="7" t="s">
        <v>379</v>
      </c>
      <c r="C4653" s="7" t="s">
        <v>544</v>
      </c>
      <c r="D4653" s="7" t="s">
        <v>10</v>
      </c>
      <c r="E4653" s="7" t="s">
        <v>43</v>
      </c>
      <c r="F4653" s="7" t="s">
        <v>84</v>
      </c>
      <c r="G4653" s="7">
        <v>45000</v>
      </c>
      <c r="H4653" s="7">
        <v>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 t="s">
        <v>617</v>
      </c>
      <c r="AA4653" s="7">
        <v>2020</v>
      </c>
      <c r="AB4653" s="7">
        <v>0</v>
      </c>
    </row>
    <row r="4654" spans="1:28" x14ac:dyDescent="0.25">
      <c r="A4654" s="7">
        <v>40</v>
      </c>
      <c r="B4654" s="7" t="s">
        <v>388</v>
      </c>
      <c r="C4654" s="7" t="s">
        <v>646</v>
      </c>
      <c r="D4654" s="7" t="s">
        <v>647</v>
      </c>
      <c r="E4654" s="7" t="s">
        <v>24</v>
      </c>
      <c r="F4654" s="7" t="s">
        <v>84</v>
      </c>
      <c r="G4654" s="7">
        <v>45000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 t="s">
        <v>617</v>
      </c>
      <c r="AA4654" s="7">
        <v>2020</v>
      </c>
      <c r="AB4654" s="7">
        <v>0</v>
      </c>
    </row>
    <row r="4655" spans="1:28" x14ac:dyDescent="0.25">
      <c r="A4655" s="7">
        <v>41</v>
      </c>
      <c r="B4655" s="7" t="s">
        <v>436</v>
      </c>
      <c r="C4655" s="7" t="s">
        <v>546</v>
      </c>
      <c r="D4655" s="7" t="s">
        <v>10</v>
      </c>
      <c r="E4655" s="7" t="s">
        <v>40</v>
      </c>
      <c r="F4655" s="7" t="s">
        <v>664</v>
      </c>
      <c r="G4655" s="7">
        <v>45000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7">
        <v>0</v>
      </c>
      <c r="Z4655" s="7" t="s">
        <v>617</v>
      </c>
      <c r="AA4655" s="7">
        <v>2020</v>
      </c>
      <c r="AB4655" s="7">
        <v>0</v>
      </c>
    </row>
    <row r="4656" spans="1:28" x14ac:dyDescent="0.25">
      <c r="A4656" s="7">
        <v>42</v>
      </c>
      <c r="B4656" s="7" t="s">
        <v>390</v>
      </c>
      <c r="C4656" s="7" t="s">
        <v>531</v>
      </c>
      <c r="D4656" s="7" t="s">
        <v>5</v>
      </c>
      <c r="E4656" s="7" t="s">
        <v>25</v>
      </c>
      <c r="F4656" s="7" t="s">
        <v>84</v>
      </c>
      <c r="G4656" s="7">
        <v>45000</v>
      </c>
      <c r="H4656" s="7">
        <v>0</v>
      </c>
      <c r="I4656" s="7">
        <v>0</v>
      </c>
      <c r="J4656" s="7">
        <v>0</v>
      </c>
      <c r="K4656" s="7">
        <v>0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 t="s">
        <v>617</v>
      </c>
      <c r="AA4656" s="7">
        <v>2020</v>
      </c>
      <c r="AB4656" s="7">
        <v>0</v>
      </c>
    </row>
    <row r="4657" spans="1:28" x14ac:dyDescent="0.25">
      <c r="A4657" s="7">
        <v>43</v>
      </c>
      <c r="B4657" s="7" t="s">
        <v>391</v>
      </c>
      <c r="C4657" s="7" t="s">
        <v>545</v>
      </c>
      <c r="D4657" s="7" t="s">
        <v>4</v>
      </c>
      <c r="E4657" s="7" t="s">
        <v>24</v>
      </c>
      <c r="F4657" s="7" t="s">
        <v>84</v>
      </c>
      <c r="G4657" s="7">
        <v>45000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 t="s">
        <v>617</v>
      </c>
      <c r="AA4657" s="7">
        <v>2020</v>
      </c>
      <c r="AB4657" s="7">
        <v>0</v>
      </c>
    </row>
    <row r="4658" spans="1:28" x14ac:dyDescent="0.25">
      <c r="A4658" s="7">
        <v>44</v>
      </c>
      <c r="B4658" s="7" t="s">
        <v>392</v>
      </c>
      <c r="C4658" s="7" t="s">
        <v>547</v>
      </c>
      <c r="D4658" s="7" t="s">
        <v>10</v>
      </c>
      <c r="E4658" s="7" t="s">
        <v>50</v>
      </c>
      <c r="F4658" s="7" t="s">
        <v>84</v>
      </c>
      <c r="G4658" s="7">
        <v>45000</v>
      </c>
      <c r="H4658" s="7">
        <v>0</v>
      </c>
      <c r="I4658" s="7">
        <v>0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 t="s">
        <v>617</v>
      </c>
      <c r="AA4658" s="7">
        <v>2020</v>
      </c>
      <c r="AB4658" s="7">
        <v>0</v>
      </c>
    </row>
    <row r="4659" spans="1:28" x14ac:dyDescent="0.25">
      <c r="A4659" s="7">
        <v>45</v>
      </c>
      <c r="B4659" s="7" t="s">
        <v>393</v>
      </c>
      <c r="C4659" s="7" t="s">
        <v>717</v>
      </c>
      <c r="D4659" s="7" t="s">
        <v>10</v>
      </c>
      <c r="E4659" s="7" t="s">
        <v>43</v>
      </c>
      <c r="F4659" s="7" t="s">
        <v>84</v>
      </c>
      <c r="G4659" s="7">
        <v>45000</v>
      </c>
      <c r="H4659" s="7">
        <v>0</v>
      </c>
      <c r="I4659" s="7">
        <v>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0</v>
      </c>
      <c r="Z4659" s="7" t="s">
        <v>617</v>
      </c>
      <c r="AA4659" s="7">
        <v>2020</v>
      </c>
      <c r="AB4659" s="7">
        <v>0</v>
      </c>
    </row>
    <row r="4660" spans="1:28" x14ac:dyDescent="0.25">
      <c r="A4660" s="7">
        <v>46</v>
      </c>
      <c r="B4660" s="7" t="s">
        <v>387</v>
      </c>
      <c r="C4660" s="7" t="s">
        <v>549</v>
      </c>
      <c r="D4660" s="7" t="s">
        <v>16</v>
      </c>
      <c r="E4660" s="7" t="s">
        <v>45</v>
      </c>
      <c r="F4660" s="7" t="s">
        <v>84</v>
      </c>
      <c r="G4660" s="7">
        <v>44000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 t="s">
        <v>617</v>
      </c>
      <c r="AA4660" s="7">
        <v>2020</v>
      </c>
      <c r="AB4660" s="7">
        <v>0</v>
      </c>
    </row>
    <row r="4661" spans="1:28" x14ac:dyDescent="0.25">
      <c r="A4661" s="7">
        <v>47</v>
      </c>
      <c r="B4661" s="7" t="s">
        <v>375</v>
      </c>
      <c r="C4661" s="7" t="s">
        <v>705</v>
      </c>
      <c r="D4661" s="7" t="s">
        <v>10</v>
      </c>
      <c r="E4661" s="7" t="s">
        <v>706</v>
      </c>
      <c r="F4661" s="7" t="s">
        <v>84</v>
      </c>
      <c r="G4661" s="7">
        <v>40000</v>
      </c>
      <c r="H4661" s="7">
        <v>0</v>
      </c>
      <c r="I4661" s="7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0</v>
      </c>
      <c r="Z4661" s="7" t="s">
        <v>617</v>
      </c>
      <c r="AA4661" s="7">
        <v>2020</v>
      </c>
      <c r="AB4661" s="7">
        <v>0</v>
      </c>
    </row>
    <row r="4662" spans="1:28" x14ac:dyDescent="0.25">
      <c r="A4662" s="7">
        <v>48</v>
      </c>
      <c r="B4662" s="7" t="s">
        <v>370</v>
      </c>
      <c r="C4662" s="7" t="s">
        <v>648</v>
      </c>
      <c r="D4662" s="7" t="s">
        <v>94</v>
      </c>
      <c r="E4662" s="7" t="s">
        <v>46</v>
      </c>
      <c r="F4662" s="7" t="s">
        <v>84</v>
      </c>
      <c r="G4662" s="7">
        <v>40000</v>
      </c>
      <c r="H4662" s="7">
        <v>0</v>
      </c>
      <c r="I4662" s="7">
        <v>0</v>
      </c>
      <c r="J4662" s="7">
        <v>0</v>
      </c>
      <c r="K4662" s="7">
        <v>0</v>
      </c>
      <c r="L4662" s="7">
        <v>0</v>
      </c>
      <c r="M4662" s="7">
        <v>0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 t="s">
        <v>617</v>
      </c>
      <c r="AA4662" s="7">
        <v>2020</v>
      </c>
      <c r="AB4662" s="7">
        <v>0</v>
      </c>
    </row>
    <row r="4663" spans="1:28" x14ac:dyDescent="0.25">
      <c r="A4663" s="7">
        <v>49</v>
      </c>
      <c r="B4663" s="7" t="s">
        <v>376</v>
      </c>
      <c r="C4663" s="7" t="s">
        <v>551</v>
      </c>
      <c r="D4663" s="7" t="s">
        <v>10</v>
      </c>
      <c r="E4663" s="7" t="s">
        <v>44</v>
      </c>
      <c r="F4663" s="7" t="s">
        <v>84</v>
      </c>
      <c r="G4663" s="7">
        <v>40000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0</v>
      </c>
      <c r="Z4663" s="7" t="s">
        <v>617</v>
      </c>
      <c r="AA4663" s="7">
        <v>2020</v>
      </c>
      <c r="AB4663" s="7">
        <v>0</v>
      </c>
    </row>
    <row r="4664" spans="1:28" x14ac:dyDescent="0.25">
      <c r="A4664" s="7">
        <v>50</v>
      </c>
      <c r="B4664" s="7" t="s">
        <v>382</v>
      </c>
      <c r="C4664" s="7" t="s">
        <v>552</v>
      </c>
      <c r="D4664" s="7" t="s">
        <v>94</v>
      </c>
      <c r="E4664" s="7" t="s">
        <v>65</v>
      </c>
      <c r="F4664" s="7" t="s">
        <v>85</v>
      </c>
      <c r="G4664" s="7">
        <v>40000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 t="s">
        <v>617</v>
      </c>
      <c r="AA4664" s="7">
        <v>2020</v>
      </c>
      <c r="AB4664" s="7">
        <v>0</v>
      </c>
    </row>
    <row r="4665" spans="1:28" x14ac:dyDescent="0.25">
      <c r="A4665" s="7">
        <v>51</v>
      </c>
      <c r="B4665" s="7" t="s">
        <v>385</v>
      </c>
      <c r="C4665" s="7" t="s">
        <v>629</v>
      </c>
      <c r="D4665" s="7" t="s">
        <v>94</v>
      </c>
      <c r="E4665" s="7" t="s">
        <v>698</v>
      </c>
      <c r="F4665" s="7" t="s">
        <v>84</v>
      </c>
      <c r="G4665" s="7">
        <v>40000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 t="s">
        <v>617</v>
      </c>
      <c r="AA4665" s="7">
        <v>2020</v>
      </c>
      <c r="AB4665" s="7">
        <v>0</v>
      </c>
    </row>
    <row r="4666" spans="1:28" x14ac:dyDescent="0.25">
      <c r="A4666" s="7">
        <v>52</v>
      </c>
      <c r="B4666" s="7" t="s">
        <v>386</v>
      </c>
      <c r="C4666" s="7" t="s">
        <v>631</v>
      </c>
      <c r="D4666" s="7" t="s">
        <v>6</v>
      </c>
      <c r="E4666" s="7" t="s">
        <v>46</v>
      </c>
      <c r="F4666" s="7" t="s">
        <v>84</v>
      </c>
      <c r="G4666" s="7">
        <v>40000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 t="s">
        <v>617</v>
      </c>
      <c r="AA4666" s="7">
        <v>2020</v>
      </c>
      <c r="AB4666" s="7">
        <v>0</v>
      </c>
    </row>
    <row r="4667" spans="1:28" x14ac:dyDescent="0.25">
      <c r="A4667" s="7">
        <v>53</v>
      </c>
      <c r="B4667" s="7" t="s">
        <v>381</v>
      </c>
      <c r="C4667" s="7" t="s">
        <v>553</v>
      </c>
      <c r="D4667" s="7" t="s">
        <v>10</v>
      </c>
      <c r="E4667" s="7" t="s">
        <v>46</v>
      </c>
      <c r="F4667" s="7" t="s">
        <v>84</v>
      </c>
      <c r="G4667" s="7">
        <v>38000</v>
      </c>
      <c r="H4667" s="7">
        <v>0</v>
      </c>
      <c r="I4667" s="7">
        <v>0</v>
      </c>
      <c r="J4667" s="7">
        <v>0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 t="s">
        <v>617</v>
      </c>
      <c r="AA4667" s="7">
        <v>2020</v>
      </c>
      <c r="AB4667" s="7">
        <v>0</v>
      </c>
    </row>
    <row r="4668" spans="1:28" x14ac:dyDescent="0.25">
      <c r="A4668" s="7">
        <v>54</v>
      </c>
      <c r="B4668" s="7" t="s">
        <v>377</v>
      </c>
      <c r="C4668" s="7" t="s">
        <v>554</v>
      </c>
      <c r="D4668" s="7" t="s">
        <v>10</v>
      </c>
      <c r="E4668" s="7" t="s">
        <v>44</v>
      </c>
      <c r="F4668" s="7" t="s">
        <v>84</v>
      </c>
      <c r="G4668" s="7">
        <v>36000</v>
      </c>
      <c r="H4668" s="7">
        <v>0</v>
      </c>
      <c r="I4668" s="7">
        <v>0</v>
      </c>
      <c r="J4668" s="7">
        <v>0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 t="s">
        <v>617</v>
      </c>
      <c r="AA4668" s="7">
        <v>2020</v>
      </c>
      <c r="AB4668" s="7">
        <v>0</v>
      </c>
    </row>
    <row r="4669" spans="1:28" x14ac:dyDescent="0.25">
      <c r="A4669" s="7">
        <v>55</v>
      </c>
      <c r="B4669" s="7" t="s">
        <v>378</v>
      </c>
      <c r="C4669" s="7" t="s">
        <v>556</v>
      </c>
      <c r="D4669" s="7" t="s">
        <v>10</v>
      </c>
      <c r="E4669" s="7" t="s">
        <v>44</v>
      </c>
      <c r="F4669" s="7" t="s">
        <v>84</v>
      </c>
      <c r="G4669" s="7">
        <v>36000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 t="s">
        <v>617</v>
      </c>
      <c r="AA4669" s="7">
        <v>2020</v>
      </c>
      <c r="AB4669" s="7">
        <v>0</v>
      </c>
    </row>
    <row r="4670" spans="1:28" x14ac:dyDescent="0.25">
      <c r="A4670" s="7">
        <v>56</v>
      </c>
      <c r="B4670" s="7" t="s">
        <v>380</v>
      </c>
      <c r="C4670" s="7" t="s">
        <v>543</v>
      </c>
      <c r="D4670" s="7" t="s">
        <v>21</v>
      </c>
      <c r="E4670" s="7" t="s">
        <v>68</v>
      </c>
      <c r="F4670" s="7" t="s">
        <v>84</v>
      </c>
      <c r="G4670" s="7">
        <v>36000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 t="s">
        <v>617</v>
      </c>
      <c r="AA4670" s="7">
        <v>2020</v>
      </c>
      <c r="AB4670" s="7">
        <v>0</v>
      </c>
    </row>
    <row r="4671" spans="1:28" x14ac:dyDescent="0.25">
      <c r="A4671" s="7">
        <v>57</v>
      </c>
      <c r="B4671" s="7" t="s">
        <v>360</v>
      </c>
      <c r="C4671" s="7" t="s">
        <v>560</v>
      </c>
      <c r="D4671" s="7" t="s">
        <v>12</v>
      </c>
      <c r="E4671" s="7" t="s">
        <v>46</v>
      </c>
      <c r="F4671" s="7" t="s">
        <v>84</v>
      </c>
      <c r="G4671" s="7">
        <v>32000</v>
      </c>
      <c r="H4671" s="7">
        <v>0</v>
      </c>
      <c r="I4671" s="7">
        <v>0</v>
      </c>
      <c r="J4671" s="7">
        <v>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 t="s">
        <v>617</v>
      </c>
      <c r="AA4671" s="7">
        <v>2020</v>
      </c>
      <c r="AB4671" s="7">
        <v>0</v>
      </c>
    </row>
    <row r="4672" spans="1:28" x14ac:dyDescent="0.25">
      <c r="A4672" s="7">
        <v>58</v>
      </c>
      <c r="B4672" s="7" t="s">
        <v>369</v>
      </c>
      <c r="C4672" s="7" t="s">
        <v>562</v>
      </c>
      <c r="D4672" s="7" t="s">
        <v>94</v>
      </c>
      <c r="E4672" s="7" t="s">
        <v>563</v>
      </c>
      <c r="F4672" s="7" t="s">
        <v>84</v>
      </c>
      <c r="G4672" s="7">
        <v>32000</v>
      </c>
      <c r="H4672" s="7">
        <v>0</v>
      </c>
      <c r="I4672" s="7">
        <v>0</v>
      </c>
      <c r="J4672" s="7">
        <v>0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 t="s">
        <v>617</v>
      </c>
      <c r="AA4672" s="7">
        <v>2020</v>
      </c>
      <c r="AB4672" s="7">
        <v>0</v>
      </c>
    </row>
    <row r="4673" spans="1:28" x14ac:dyDescent="0.25">
      <c r="A4673" s="7">
        <v>59</v>
      </c>
      <c r="B4673" s="7" t="s">
        <v>371</v>
      </c>
      <c r="C4673" s="7" t="s">
        <v>550</v>
      </c>
      <c r="D4673" s="7" t="s">
        <v>94</v>
      </c>
      <c r="E4673" s="7" t="s">
        <v>58</v>
      </c>
      <c r="F4673" s="7" t="s">
        <v>84</v>
      </c>
      <c r="G4673" s="7">
        <v>32000</v>
      </c>
      <c r="H4673" s="7">
        <v>0</v>
      </c>
      <c r="I4673" s="7">
        <v>0</v>
      </c>
      <c r="J4673" s="7">
        <v>0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 t="s">
        <v>617</v>
      </c>
      <c r="AA4673" s="7">
        <v>2020</v>
      </c>
      <c r="AB4673" s="7">
        <v>0</v>
      </c>
    </row>
    <row r="4674" spans="1:28" x14ac:dyDescent="0.25">
      <c r="A4674" s="7">
        <v>60</v>
      </c>
      <c r="B4674" s="7" t="s">
        <v>372</v>
      </c>
      <c r="C4674" s="7" t="s">
        <v>707</v>
      </c>
      <c r="D4674" s="7" t="s">
        <v>94</v>
      </c>
      <c r="E4674" s="7" t="s">
        <v>630</v>
      </c>
      <c r="F4674" s="7" t="s">
        <v>84</v>
      </c>
      <c r="G4674" s="7">
        <v>32000</v>
      </c>
      <c r="H4674" s="7">
        <v>0</v>
      </c>
      <c r="I4674" s="7">
        <v>0</v>
      </c>
      <c r="J4674" s="7">
        <v>0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 t="s">
        <v>617</v>
      </c>
      <c r="AA4674" s="7">
        <v>2020</v>
      </c>
      <c r="AB4674" s="7">
        <v>0</v>
      </c>
    </row>
    <row r="4675" spans="1:28" x14ac:dyDescent="0.25">
      <c r="A4675" s="7">
        <v>61</v>
      </c>
      <c r="B4675" s="7" t="s">
        <v>373</v>
      </c>
      <c r="C4675" s="7" t="s">
        <v>566</v>
      </c>
      <c r="D4675" s="7" t="s">
        <v>14</v>
      </c>
      <c r="E4675" s="7" t="s">
        <v>72</v>
      </c>
      <c r="F4675" s="7" t="s">
        <v>84</v>
      </c>
      <c r="G4675" s="7">
        <v>32000</v>
      </c>
      <c r="H4675" s="7">
        <v>0</v>
      </c>
      <c r="I4675" s="7">
        <v>0</v>
      </c>
      <c r="J4675" s="7">
        <v>0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 t="s">
        <v>617</v>
      </c>
      <c r="AA4675" s="7">
        <v>2020</v>
      </c>
      <c r="AB4675" s="7">
        <v>0</v>
      </c>
    </row>
    <row r="4676" spans="1:28" x14ac:dyDescent="0.25">
      <c r="A4676" s="7">
        <v>62</v>
      </c>
      <c r="B4676" s="7" t="s">
        <v>367</v>
      </c>
      <c r="C4676" s="7" t="s">
        <v>567</v>
      </c>
      <c r="D4676" s="7" t="s">
        <v>4</v>
      </c>
      <c r="E4676" s="7" t="s">
        <v>568</v>
      </c>
      <c r="F4676" s="7" t="s">
        <v>84</v>
      </c>
      <c r="G4676" s="7">
        <v>31500</v>
      </c>
      <c r="H4676" s="7">
        <v>0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 t="s">
        <v>617</v>
      </c>
      <c r="AA4676" s="7">
        <v>2020</v>
      </c>
      <c r="AB4676" s="7">
        <v>0</v>
      </c>
    </row>
    <row r="4677" spans="1:28" x14ac:dyDescent="0.25">
      <c r="A4677" s="7">
        <v>63</v>
      </c>
      <c r="B4677" s="7" t="s">
        <v>346</v>
      </c>
      <c r="C4677" s="7" t="s">
        <v>583</v>
      </c>
      <c r="D4677" s="7" t="s">
        <v>12</v>
      </c>
      <c r="E4677" s="7" t="s">
        <v>46</v>
      </c>
      <c r="F4677" s="7" t="s">
        <v>84</v>
      </c>
      <c r="G4677" s="7">
        <v>28875</v>
      </c>
      <c r="H4677" s="7">
        <v>0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 t="s">
        <v>617</v>
      </c>
      <c r="AA4677" s="7">
        <v>2020</v>
      </c>
      <c r="AB4677" s="7">
        <v>0</v>
      </c>
    </row>
    <row r="4678" spans="1:28" x14ac:dyDescent="0.25">
      <c r="A4678" s="7">
        <v>64</v>
      </c>
      <c r="B4678" s="7" t="s">
        <v>350</v>
      </c>
      <c r="C4678" s="7" t="s">
        <v>558</v>
      </c>
      <c r="D4678" s="7" t="s">
        <v>6</v>
      </c>
      <c r="E4678" s="7" t="s">
        <v>83</v>
      </c>
      <c r="F4678" s="7" t="s">
        <v>84</v>
      </c>
      <c r="G4678" s="7">
        <v>28875</v>
      </c>
      <c r="H4678" s="7">
        <v>0</v>
      </c>
      <c r="I4678" s="7">
        <v>0</v>
      </c>
      <c r="J4678" s="7">
        <v>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 t="s">
        <v>617</v>
      </c>
      <c r="AA4678" s="7">
        <v>2020</v>
      </c>
      <c r="AB4678" s="7">
        <v>0</v>
      </c>
    </row>
    <row r="4679" spans="1:28" x14ac:dyDescent="0.25">
      <c r="A4679" s="7">
        <v>65</v>
      </c>
      <c r="B4679" s="7" t="s">
        <v>361</v>
      </c>
      <c r="C4679" s="7" t="s">
        <v>622</v>
      </c>
      <c r="D4679" s="7" t="s">
        <v>12</v>
      </c>
      <c r="E4679" s="7" t="s">
        <v>32</v>
      </c>
      <c r="F4679" s="7" t="s">
        <v>84</v>
      </c>
      <c r="G4679" s="7">
        <v>28875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 t="s">
        <v>617</v>
      </c>
      <c r="AA4679" s="7">
        <v>2020</v>
      </c>
      <c r="AB4679" s="7">
        <v>0</v>
      </c>
    </row>
    <row r="4680" spans="1:28" x14ac:dyDescent="0.25">
      <c r="A4680" s="7">
        <v>66</v>
      </c>
      <c r="B4680" s="7" t="s">
        <v>365</v>
      </c>
      <c r="C4680" s="7" t="s">
        <v>584</v>
      </c>
      <c r="D4680" s="7" t="s">
        <v>19</v>
      </c>
      <c r="E4680" s="7" t="s">
        <v>46</v>
      </c>
      <c r="F4680" s="7" t="s">
        <v>84</v>
      </c>
      <c r="G4680" s="7">
        <v>27300</v>
      </c>
      <c r="H4680" s="7">
        <v>0</v>
      </c>
      <c r="I4680" s="7">
        <v>0</v>
      </c>
      <c r="J4680" s="7">
        <v>0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 t="s">
        <v>617</v>
      </c>
      <c r="AA4680" s="7">
        <v>2020</v>
      </c>
      <c r="AB4680" s="7">
        <v>0</v>
      </c>
    </row>
    <row r="4681" spans="1:28" x14ac:dyDescent="0.25">
      <c r="A4681" s="7">
        <v>67</v>
      </c>
      <c r="B4681" s="7" t="s">
        <v>364</v>
      </c>
      <c r="C4681" s="7" t="s">
        <v>555</v>
      </c>
      <c r="D4681" s="7" t="s">
        <v>94</v>
      </c>
      <c r="E4681" s="7" t="s">
        <v>74</v>
      </c>
      <c r="F4681" s="7" t="s">
        <v>84</v>
      </c>
      <c r="G4681" s="7">
        <v>26250</v>
      </c>
      <c r="H4681" s="7">
        <v>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 s="7" t="s">
        <v>617</v>
      </c>
      <c r="AA4681" s="7">
        <v>2020</v>
      </c>
      <c r="AB4681" s="7">
        <v>0</v>
      </c>
    </row>
    <row r="4682" spans="1:28" x14ac:dyDescent="0.25">
      <c r="A4682" s="7">
        <v>68</v>
      </c>
      <c r="B4682" s="7" t="s">
        <v>363</v>
      </c>
      <c r="C4682" s="7" t="s">
        <v>569</v>
      </c>
      <c r="D4682" s="7" t="s">
        <v>632</v>
      </c>
      <c r="E4682" s="7" t="s">
        <v>619</v>
      </c>
      <c r="F4682" s="7" t="s">
        <v>84</v>
      </c>
      <c r="G4682" s="7">
        <v>24255</v>
      </c>
      <c r="H4682" s="7">
        <v>0</v>
      </c>
      <c r="I4682" s="7">
        <v>0</v>
      </c>
      <c r="J4682" s="7">
        <v>0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 t="s">
        <v>617</v>
      </c>
      <c r="AA4682" s="7">
        <v>2020</v>
      </c>
      <c r="AB4682" s="7">
        <v>0</v>
      </c>
    </row>
    <row r="4683" spans="1:28" x14ac:dyDescent="0.25">
      <c r="A4683" s="7">
        <v>69</v>
      </c>
      <c r="B4683" s="7" t="s">
        <v>362</v>
      </c>
      <c r="C4683" s="7" t="s">
        <v>570</v>
      </c>
      <c r="D4683" s="7" t="s">
        <v>94</v>
      </c>
      <c r="E4683" s="7" t="s">
        <v>620</v>
      </c>
      <c r="F4683" s="7" t="s">
        <v>84</v>
      </c>
      <c r="G4683" s="7">
        <v>24150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 s="7" t="s">
        <v>617</v>
      </c>
      <c r="AA4683" s="7">
        <v>2020</v>
      </c>
      <c r="AB4683" s="7">
        <v>0</v>
      </c>
    </row>
    <row r="4684" spans="1:28" x14ac:dyDescent="0.25">
      <c r="A4684" s="7">
        <v>70</v>
      </c>
      <c r="B4684" s="7" t="s">
        <v>432</v>
      </c>
      <c r="C4684" s="7" t="s">
        <v>590</v>
      </c>
      <c r="D4684" s="7" t="s">
        <v>10</v>
      </c>
      <c r="E4684" s="7" t="s">
        <v>33</v>
      </c>
      <c r="F4684" s="7" t="s">
        <v>84</v>
      </c>
      <c r="G4684" s="7">
        <v>23100</v>
      </c>
      <c r="H4684" s="7">
        <v>0</v>
      </c>
      <c r="I4684" s="7">
        <v>0</v>
      </c>
      <c r="J4684" s="7">
        <v>0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 t="s">
        <v>617</v>
      </c>
      <c r="AA4684" s="7">
        <v>2020</v>
      </c>
      <c r="AB4684" s="7">
        <v>0</v>
      </c>
    </row>
    <row r="4685" spans="1:28" x14ac:dyDescent="0.25">
      <c r="A4685" s="7">
        <v>71</v>
      </c>
      <c r="B4685" s="7" t="s">
        <v>435</v>
      </c>
      <c r="C4685" s="7" t="s">
        <v>649</v>
      </c>
      <c r="D4685" s="7" t="s">
        <v>650</v>
      </c>
      <c r="E4685" s="7" t="s">
        <v>33</v>
      </c>
      <c r="F4685" s="7" t="s">
        <v>84</v>
      </c>
      <c r="G4685" s="7">
        <v>23100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 t="s">
        <v>617</v>
      </c>
      <c r="AA4685" s="7">
        <v>2020</v>
      </c>
      <c r="AB4685" s="7">
        <v>0</v>
      </c>
    </row>
    <row r="4686" spans="1:28" x14ac:dyDescent="0.25">
      <c r="A4686" s="7">
        <v>72</v>
      </c>
      <c r="B4686" s="7" t="s">
        <v>434</v>
      </c>
      <c r="C4686" s="7" t="s">
        <v>716</v>
      </c>
      <c r="D4686" s="7" t="s">
        <v>7</v>
      </c>
      <c r="E4686" s="7" t="s">
        <v>54</v>
      </c>
      <c r="F4686" s="7" t="s">
        <v>84</v>
      </c>
      <c r="G4686" s="7">
        <v>23100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U4686" s="7">
        <v>0</v>
      </c>
      <c r="V4686" s="7">
        <v>0</v>
      </c>
      <c r="W4686" s="7">
        <v>0</v>
      </c>
      <c r="X4686" s="7">
        <v>0</v>
      </c>
      <c r="Y4686" s="7">
        <v>0</v>
      </c>
      <c r="Z4686" s="7" t="s">
        <v>617</v>
      </c>
      <c r="AA4686" s="7">
        <v>2020</v>
      </c>
      <c r="AB4686" s="7">
        <v>0</v>
      </c>
    </row>
    <row r="4687" spans="1:28" x14ac:dyDescent="0.25">
      <c r="A4687" s="7">
        <v>73</v>
      </c>
      <c r="B4687" s="7" t="s">
        <v>353</v>
      </c>
      <c r="C4687" s="7" t="s">
        <v>580</v>
      </c>
      <c r="D4687" s="7" t="s">
        <v>19</v>
      </c>
      <c r="E4687" s="7" t="s">
        <v>60</v>
      </c>
      <c r="F4687" s="7" t="s">
        <v>84</v>
      </c>
      <c r="G4687" s="7">
        <v>23100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 t="s">
        <v>617</v>
      </c>
      <c r="AA4687" s="7">
        <v>2020</v>
      </c>
      <c r="AB4687" s="7">
        <v>0</v>
      </c>
    </row>
    <row r="4688" spans="1:28" x14ac:dyDescent="0.25">
      <c r="A4688" s="7">
        <v>74</v>
      </c>
      <c r="B4688" s="7" t="s">
        <v>354</v>
      </c>
      <c r="C4688" s="7" t="s">
        <v>581</v>
      </c>
      <c r="D4688" s="7" t="s">
        <v>94</v>
      </c>
      <c r="E4688" s="7" t="s">
        <v>54</v>
      </c>
      <c r="F4688" s="7" t="s">
        <v>84</v>
      </c>
      <c r="G4688" s="7">
        <v>23100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 t="s">
        <v>617</v>
      </c>
      <c r="AA4688" s="7">
        <v>2020</v>
      </c>
      <c r="AB4688" s="7">
        <v>0</v>
      </c>
    </row>
    <row r="4689" spans="1:28" x14ac:dyDescent="0.25">
      <c r="A4689" s="7">
        <v>75</v>
      </c>
      <c r="B4689" s="7" t="s">
        <v>355</v>
      </c>
      <c r="C4689" s="7" t="s">
        <v>582</v>
      </c>
      <c r="D4689" s="7" t="s">
        <v>7</v>
      </c>
      <c r="E4689" s="7" t="s">
        <v>54</v>
      </c>
      <c r="F4689" s="7" t="s">
        <v>84</v>
      </c>
      <c r="G4689" s="7">
        <v>23100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0</v>
      </c>
      <c r="Z4689" s="7" t="s">
        <v>617</v>
      </c>
      <c r="AA4689" s="7">
        <v>2020</v>
      </c>
      <c r="AB4689" s="7">
        <v>0</v>
      </c>
    </row>
    <row r="4690" spans="1:28" x14ac:dyDescent="0.25">
      <c r="A4690" s="7">
        <v>76</v>
      </c>
      <c r="B4690" s="7" t="s">
        <v>356</v>
      </c>
      <c r="C4690" s="7" t="s">
        <v>571</v>
      </c>
      <c r="D4690" s="7" t="s">
        <v>6</v>
      </c>
      <c r="E4690" s="7" t="s">
        <v>26</v>
      </c>
      <c r="F4690" s="7" t="s">
        <v>84</v>
      </c>
      <c r="G4690" s="7">
        <v>23100</v>
      </c>
      <c r="H4690" s="7">
        <v>0</v>
      </c>
      <c r="I4690" s="7">
        <v>0</v>
      </c>
      <c r="J4690" s="7">
        <v>0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 t="s">
        <v>617</v>
      </c>
      <c r="AA4690" s="7">
        <v>2020</v>
      </c>
      <c r="AB4690" s="7">
        <v>0</v>
      </c>
    </row>
    <row r="4691" spans="1:28" x14ac:dyDescent="0.25">
      <c r="A4691" s="7">
        <v>77</v>
      </c>
      <c r="B4691" s="7" t="s">
        <v>357</v>
      </c>
      <c r="C4691" s="7" t="s">
        <v>589</v>
      </c>
      <c r="D4691" s="7" t="s">
        <v>6</v>
      </c>
      <c r="E4691" s="7" t="s">
        <v>26</v>
      </c>
      <c r="F4691" s="7" t="s">
        <v>84</v>
      </c>
      <c r="G4691" s="7">
        <v>23100</v>
      </c>
      <c r="H4691" s="7">
        <v>0</v>
      </c>
      <c r="I4691" s="7">
        <v>0</v>
      </c>
      <c r="J4691" s="7">
        <v>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 t="s">
        <v>617</v>
      </c>
      <c r="AA4691" s="7">
        <v>2020</v>
      </c>
      <c r="AB4691" s="7">
        <v>0</v>
      </c>
    </row>
    <row r="4692" spans="1:28" x14ac:dyDescent="0.25">
      <c r="A4692" s="7">
        <v>78</v>
      </c>
      <c r="B4692" s="7" t="s">
        <v>359</v>
      </c>
      <c r="C4692" s="7" t="s">
        <v>572</v>
      </c>
      <c r="D4692" s="7" t="s">
        <v>94</v>
      </c>
      <c r="E4692" s="7" t="s">
        <v>54</v>
      </c>
      <c r="F4692" s="7" t="s">
        <v>84</v>
      </c>
      <c r="G4692" s="7">
        <v>23100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 t="s">
        <v>617</v>
      </c>
      <c r="AA4692" s="7">
        <v>2020</v>
      </c>
      <c r="AB4692" s="7">
        <v>0</v>
      </c>
    </row>
    <row r="4693" spans="1:28" x14ac:dyDescent="0.25">
      <c r="A4693" s="7">
        <v>79</v>
      </c>
      <c r="B4693" s="7" t="s">
        <v>341</v>
      </c>
      <c r="C4693" s="7" t="s">
        <v>579</v>
      </c>
      <c r="D4693" s="7" t="s">
        <v>94</v>
      </c>
      <c r="E4693" s="7" t="s">
        <v>52</v>
      </c>
      <c r="F4693" s="7" t="s">
        <v>84</v>
      </c>
      <c r="G4693" s="7">
        <v>22000</v>
      </c>
      <c r="H4693" s="7">
        <v>0</v>
      </c>
      <c r="I4693" s="7">
        <v>0</v>
      </c>
      <c r="J4693" s="7">
        <v>0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0</v>
      </c>
      <c r="Z4693" s="7" t="s">
        <v>617</v>
      </c>
      <c r="AA4693" s="7">
        <v>2020</v>
      </c>
      <c r="AB4693" s="7">
        <v>0</v>
      </c>
    </row>
    <row r="4694" spans="1:28" x14ac:dyDescent="0.25">
      <c r="A4694" s="7">
        <v>80</v>
      </c>
      <c r="B4694" s="7" t="s">
        <v>347</v>
      </c>
      <c r="C4694" s="7" t="s">
        <v>651</v>
      </c>
      <c r="D4694" s="7" t="s">
        <v>6</v>
      </c>
      <c r="E4694" s="7" t="s">
        <v>26</v>
      </c>
      <c r="F4694" s="7" t="s">
        <v>84</v>
      </c>
      <c r="G4694" s="7">
        <v>22000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 t="s">
        <v>617</v>
      </c>
      <c r="AA4694" s="7">
        <v>2020</v>
      </c>
      <c r="AB4694" s="7">
        <v>0</v>
      </c>
    </row>
    <row r="4695" spans="1:28" x14ac:dyDescent="0.25">
      <c r="A4695" s="7">
        <v>81</v>
      </c>
      <c r="B4695" s="7" t="s">
        <v>348</v>
      </c>
      <c r="C4695" s="7" t="s">
        <v>652</v>
      </c>
      <c r="D4695" s="7" t="s">
        <v>6</v>
      </c>
      <c r="E4695" s="7" t="s">
        <v>26</v>
      </c>
      <c r="F4695" s="7" t="s">
        <v>84</v>
      </c>
      <c r="G4695" s="7">
        <v>22000</v>
      </c>
      <c r="H4695" s="7">
        <v>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 t="s">
        <v>617</v>
      </c>
      <c r="AA4695" s="7">
        <v>2020</v>
      </c>
      <c r="AB4695" s="7">
        <v>0</v>
      </c>
    </row>
    <row r="4696" spans="1:28" x14ac:dyDescent="0.25">
      <c r="A4696" s="7">
        <v>82</v>
      </c>
      <c r="B4696" s="7" t="s">
        <v>349</v>
      </c>
      <c r="C4696" s="7" t="s">
        <v>591</v>
      </c>
      <c r="D4696" s="7" t="s">
        <v>6</v>
      </c>
      <c r="E4696" s="7" t="s">
        <v>52</v>
      </c>
      <c r="F4696" s="7" t="s">
        <v>84</v>
      </c>
      <c r="G4696" s="7">
        <v>22000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 t="s">
        <v>617</v>
      </c>
      <c r="AA4696" s="7">
        <v>2020</v>
      </c>
      <c r="AB4696" s="7">
        <v>0</v>
      </c>
    </row>
    <row r="4697" spans="1:28" x14ac:dyDescent="0.25">
      <c r="A4697" s="7">
        <v>83</v>
      </c>
      <c r="B4697" s="7" t="s">
        <v>351</v>
      </c>
      <c r="C4697" s="7" t="s">
        <v>592</v>
      </c>
      <c r="D4697" s="7" t="s">
        <v>6</v>
      </c>
      <c r="E4697" s="7" t="s">
        <v>52</v>
      </c>
      <c r="F4697" s="7" t="s">
        <v>84</v>
      </c>
      <c r="G4697" s="7">
        <v>22000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 t="s">
        <v>617</v>
      </c>
      <c r="AA4697" s="7">
        <v>2020</v>
      </c>
      <c r="AB4697" s="7">
        <v>0</v>
      </c>
    </row>
    <row r="4698" spans="1:28" x14ac:dyDescent="0.25">
      <c r="A4698" s="7">
        <v>84</v>
      </c>
      <c r="B4698" s="7" t="s">
        <v>352</v>
      </c>
      <c r="C4698" s="7" t="s">
        <v>593</v>
      </c>
      <c r="D4698" s="7" t="s">
        <v>6</v>
      </c>
      <c r="E4698" s="7" t="s">
        <v>26</v>
      </c>
      <c r="F4698" s="7" t="s">
        <v>84</v>
      </c>
      <c r="G4698" s="7">
        <v>22000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 t="s">
        <v>617</v>
      </c>
      <c r="AA4698" s="7">
        <v>2020</v>
      </c>
      <c r="AB4698" s="7">
        <v>0</v>
      </c>
    </row>
    <row r="4699" spans="1:28" x14ac:dyDescent="0.25">
      <c r="A4699" s="7">
        <v>85</v>
      </c>
      <c r="B4699" s="7" t="s">
        <v>433</v>
      </c>
      <c r="C4699" s="7" t="s">
        <v>653</v>
      </c>
      <c r="D4699" s="7" t="s">
        <v>650</v>
      </c>
      <c r="E4699" s="7" t="s">
        <v>26</v>
      </c>
      <c r="F4699" s="7" t="s">
        <v>84</v>
      </c>
      <c r="G4699" s="7">
        <v>22000</v>
      </c>
      <c r="H4699" s="7">
        <v>0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 t="s">
        <v>617</v>
      </c>
      <c r="AA4699" s="7">
        <v>2020</v>
      </c>
      <c r="AB4699" s="7">
        <v>0</v>
      </c>
    </row>
    <row r="4700" spans="1:28" x14ac:dyDescent="0.25">
      <c r="A4700" s="7">
        <v>86</v>
      </c>
      <c r="B4700" s="7" t="s">
        <v>439</v>
      </c>
      <c r="C4700" s="7" t="s">
        <v>596</v>
      </c>
      <c r="D4700" s="7" t="s">
        <v>94</v>
      </c>
      <c r="E4700" s="7" t="s">
        <v>26</v>
      </c>
      <c r="F4700" s="7" t="s">
        <v>84</v>
      </c>
      <c r="G4700" s="7">
        <v>20000</v>
      </c>
      <c r="H4700" s="7">
        <v>0</v>
      </c>
      <c r="I4700" s="7">
        <v>0</v>
      </c>
      <c r="J4700" s="7">
        <v>0</v>
      </c>
      <c r="K4700" s="7">
        <v>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7">
        <v>0</v>
      </c>
      <c r="Z4700" s="7" t="s">
        <v>617</v>
      </c>
      <c r="AA4700" s="7">
        <v>2020</v>
      </c>
      <c r="AB4700" s="7">
        <v>0</v>
      </c>
    </row>
    <row r="4701" spans="1:28" x14ac:dyDescent="0.25">
      <c r="A4701" s="7">
        <v>87</v>
      </c>
      <c r="B4701" s="7" t="s">
        <v>340</v>
      </c>
      <c r="C4701" s="7" t="s">
        <v>654</v>
      </c>
      <c r="D4701" s="7" t="s">
        <v>6</v>
      </c>
      <c r="E4701" s="7" t="s">
        <v>26</v>
      </c>
      <c r="F4701" s="7" t="s">
        <v>84</v>
      </c>
      <c r="G4701" s="7">
        <v>20000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 t="s">
        <v>617</v>
      </c>
      <c r="AA4701" s="7">
        <v>2020</v>
      </c>
      <c r="AB4701" s="7">
        <v>0</v>
      </c>
    </row>
    <row r="4702" spans="1:28" x14ac:dyDescent="0.25">
      <c r="A4702" s="7">
        <v>88</v>
      </c>
      <c r="B4702" s="7" t="s">
        <v>344</v>
      </c>
      <c r="C4702" s="7" t="s">
        <v>588</v>
      </c>
      <c r="D4702" s="7" t="s">
        <v>94</v>
      </c>
      <c r="E4702" s="7" t="s">
        <v>41</v>
      </c>
      <c r="F4702" s="7" t="s">
        <v>84</v>
      </c>
      <c r="G4702" s="7">
        <v>19800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 t="s">
        <v>617</v>
      </c>
      <c r="AA4702" s="7">
        <v>2020</v>
      </c>
      <c r="AB4702" s="7">
        <v>0</v>
      </c>
    </row>
    <row r="4703" spans="1:28" x14ac:dyDescent="0.25">
      <c r="A4703" s="7">
        <v>89</v>
      </c>
      <c r="B4703" s="7" t="s">
        <v>342</v>
      </c>
      <c r="C4703" s="7" t="s">
        <v>559</v>
      </c>
      <c r="D4703" s="7" t="s">
        <v>94</v>
      </c>
      <c r="E4703" s="7" t="s">
        <v>37</v>
      </c>
      <c r="F4703" s="7" t="s">
        <v>84</v>
      </c>
      <c r="G4703" s="7">
        <v>16775</v>
      </c>
      <c r="H4703" s="7">
        <v>0</v>
      </c>
      <c r="I4703" s="7">
        <v>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 t="s">
        <v>617</v>
      </c>
      <c r="AA4703" s="7">
        <v>2020</v>
      </c>
      <c r="AB4703" s="7">
        <v>0</v>
      </c>
    </row>
    <row r="4704" spans="1:28" x14ac:dyDescent="0.25">
      <c r="A4704" s="7">
        <v>90</v>
      </c>
      <c r="B4704" s="7" t="s">
        <v>343</v>
      </c>
      <c r="C4704" s="7" t="s">
        <v>633</v>
      </c>
      <c r="D4704" s="7" t="s">
        <v>6</v>
      </c>
      <c r="E4704" s="7" t="s">
        <v>37</v>
      </c>
      <c r="F4704" s="7" t="s">
        <v>84</v>
      </c>
      <c r="G4704" s="7">
        <v>16775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0</v>
      </c>
      <c r="Z4704" s="7" t="s">
        <v>617</v>
      </c>
      <c r="AA4704" s="7">
        <v>2020</v>
      </c>
      <c r="AB4704" s="7">
        <v>0</v>
      </c>
    </row>
    <row r="4705" spans="1:28" x14ac:dyDescent="0.25">
      <c r="A4705" s="7">
        <v>91</v>
      </c>
      <c r="B4705" s="7" t="s">
        <v>338</v>
      </c>
      <c r="C4705" s="7" t="s">
        <v>594</v>
      </c>
      <c r="D4705" s="7" t="s">
        <v>6</v>
      </c>
      <c r="E4705" s="7" t="s">
        <v>28</v>
      </c>
      <c r="F4705" s="7" t="s">
        <v>84</v>
      </c>
      <c r="G4705" s="7">
        <v>16500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7">
        <v>0</v>
      </c>
      <c r="Z4705" s="7" t="s">
        <v>617</v>
      </c>
      <c r="AA4705" s="7">
        <v>2020</v>
      </c>
      <c r="AB4705" s="7">
        <v>0</v>
      </c>
    </row>
    <row r="4706" spans="1:28" x14ac:dyDescent="0.25">
      <c r="A4706" s="7">
        <v>92</v>
      </c>
      <c r="B4706" s="7" t="s">
        <v>339</v>
      </c>
      <c r="C4706" s="7" t="s">
        <v>595</v>
      </c>
      <c r="D4706" s="7" t="s">
        <v>94</v>
      </c>
      <c r="E4706" s="7" t="s">
        <v>57</v>
      </c>
      <c r="F4706" s="7" t="s">
        <v>84</v>
      </c>
      <c r="G4706" s="7">
        <v>16500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 t="s">
        <v>617</v>
      </c>
      <c r="AA4706" s="7">
        <v>2020</v>
      </c>
      <c r="AB4706" s="7">
        <v>0</v>
      </c>
    </row>
    <row r="4707" spans="1:28" x14ac:dyDescent="0.25">
      <c r="A4707" s="7">
        <v>93</v>
      </c>
      <c r="B4707" s="7" t="s">
        <v>431</v>
      </c>
      <c r="C4707" s="7" t="s">
        <v>600</v>
      </c>
      <c r="D4707" s="7" t="s">
        <v>632</v>
      </c>
      <c r="E4707" s="7" t="s">
        <v>37</v>
      </c>
      <c r="F4707" s="7" t="s">
        <v>84</v>
      </c>
      <c r="G4707" s="7">
        <v>13750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 t="s">
        <v>617</v>
      </c>
      <c r="AA4707" s="7">
        <v>2020</v>
      </c>
      <c r="AB4707" s="7">
        <v>0</v>
      </c>
    </row>
    <row r="4708" spans="1:28" x14ac:dyDescent="0.25">
      <c r="A4708" s="7">
        <v>94</v>
      </c>
      <c r="B4708" s="7" t="s">
        <v>336</v>
      </c>
      <c r="C4708" s="7" t="s">
        <v>603</v>
      </c>
      <c r="D4708" s="7" t="s">
        <v>6</v>
      </c>
      <c r="E4708" s="7" t="s">
        <v>37</v>
      </c>
      <c r="F4708" s="7" t="s">
        <v>84</v>
      </c>
      <c r="G4708" s="7">
        <v>10000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 t="s">
        <v>621</v>
      </c>
      <c r="AA4708" s="7">
        <v>2020</v>
      </c>
      <c r="AB4708" s="7">
        <v>0</v>
      </c>
    </row>
    <row r="4709" spans="1:28" x14ac:dyDescent="0.25">
      <c r="A4709" s="7">
        <v>1</v>
      </c>
      <c r="B4709" s="7" t="s">
        <v>373</v>
      </c>
      <c r="C4709" s="7" t="s">
        <v>708</v>
      </c>
      <c r="D4709" s="7" t="s">
        <v>7</v>
      </c>
      <c r="E4709" s="7" t="s">
        <v>27</v>
      </c>
      <c r="F4709" s="7" t="s">
        <v>84</v>
      </c>
      <c r="G4709" s="7">
        <v>360000</v>
      </c>
      <c r="H4709" s="7">
        <v>0</v>
      </c>
      <c r="I4709" s="7">
        <v>0</v>
      </c>
      <c r="J4709" s="7">
        <v>0</v>
      </c>
      <c r="K4709" s="7">
        <v>0</v>
      </c>
      <c r="L4709" s="7">
        <v>0</v>
      </c>
      <c r="M4709" s="7">
        <v>0</v>
      </c>
      <c r="N4709" s="7">
        <v>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 t="s">
        <v>621</v>
      </c>
      <c r="AA4709" s="7">
        <v>2020</v>
      </c>
      <c r="AB4709" s="7">
        <v>0</v>
      </c>
    </row>
    <row r="4710" spans="1:28" x14ac:dyDescent="0.25">
      <c r="A4710" s="7">
        <v>2</v>
      </c>
      <c r="B4710" s="7" t="s">
        <v>426</v>
      </c>
      <c r="C4710" s="7" t="s">
        <v>502</v>
      </c>
      <c r="D4710" s="7" t="s">
        <v>10</v>
      </c>
      <c r="E4710" s="7" t="s">
        <v>53</v>
      </c>
      <c r="F4710" s="7" t="s">
        <v>84</v>
      </c>
      <c r="G4710" s="7">
        <v>280000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 t="s">
        <v>621</v>
      </c>
      <c r="AA4710" s="7">
        <v>2020</v>
      </c>
      <c r="AB4710" s="7">
        <v>0</v>
      </c>
    </row>
    <row r="4711" spans="1:28" x14ac:dyDescent="0.25">
      <c r="A4711" s="7">
        <v>3</v>
      </c>
      <c r="B4711" s="7" t="s">
        <v>427</v>
      </c>
      <c r="C4711" s="7" t="s">
        <v>709</v>
      </c>
      <c r="D4711" s="7" t="s">
        <v>19</v>
      </c>
      <c r="E4711" s="7" t="s">
        <v>71</v>
      </c>
      <c r="F4711" s="7" t="s">
        <v>84</v>
      </c>
      <c r="G4711" s="7">
        <v>280000</v>
      </c>
      <c r="H4711" s="7">
        <v>0</v>
      </c>
      <c r="I4711" s="7">
        <v>0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 t="s">
        <v>621</v>
      </c>
      <c r="AA4711" s="7">
        <v>2020</v>
      </c>
      <c r="AB4711" s="7">
        <v>0</v>
      </c>
    </row>
    <row r="4712" spans="1:28" x14ac:dyDescent="0.25">
      <c r="A4712" s="7">
        <v>4</v>
      </c>
      <c r="B4712" s="7" t="s">
        <v>417</v>
      </c>
      <c r="C4712" s="7" t="s">
        <v>512</v>
      </c>
      <c r="D4712" s="7" t="s">
        <v>21</v>
      </c>
      <c r="E4712" s="7" t="s">
        <v>81</v>
      </c>
      <c r="F4712" s="7" t="s">
        <v>84</v>
      </c>
      <c r="G4712" s="7">
        <v>130000</v>
      </c>
      <c r="H4712" s="7">
        <v>0</v>
      </c>
      <c r="I4712" s="7">
        <v>0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0</v>
      </c>
      <c r="Z4712" s="7" t="s">
        <v>621</v>
      </c>
      <c r="AA4712" s="7">
        <v>2020</v>
      </c>
      <c r="AB4712" s="7">
        <v>0</v>
      </c>
    </row>
    <row r="4713" spans="1:28" x14ac:dyDescent="0.25">
      <c r="A4713" s="7">
        <v>5</v>
      </c>
      <c r="B4713" s="7" t="s">
        <v>418</v>
      </c>
      <c r="C4713" s="7" t="s">
        <v>710</v>
      </c>
      <c r="D4713" s="7" t="s">
        <v>94</v>
      </c>
      <c r="E4713" s="7" t="s">
        <v>711</v>
      </c>
      <c r="F4713" s="7" t="s">
        <v>85</v>
      </c>
      <c r="G4713" s="7">
        <v>130000</v>
      </c>
      <c r="H4713" s="7">
        <v>0</v>
      </c>
      <c r="I4713" s="7">
        <v>0</v>
      </c>
      <c r="J4713" s="7">
        <v>0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 t="s">
        <v>621</v>
      </c>
      <c r="AA4713" s="7">
        <v>2020</v>
      </c>
      <c r="AB4713" s="7">
        <v>0</v>
      </c>
    </row>
    <row r="4714" spans="1:28" x14ac:dyDescent="0.25">
      <c r="A4714" s="7">
        <v>6</v>
      </c>
      <c r="B4714" s="7" t="s">
        <v>419</v>
      </c>
      <c r="C4714" s="7" t="s">
        <v>518</v>
      </c>
      <c r="D4714" s="7" t="s">
        <v>16</v>
      </c>
      <c r="E4714" s="7" t="s">
        <v>701</v>
      </c>
      <c r="F4714" s="7" t="s">
        <v>84</v>
      </c>
      <c r="G4714" s="7">
        <v>130000</v>
      </c>
      <c r="H4714" s="7">
        <v>0</v>
      </c>
      <c r="I4714" s="7">
        <v>0</v>
      </c>
      <c r="J4714" s="7">
        <v>0</v>
      </c>
      <c r="K4714" s="7">
        <v>0</v>
      </c>
      <c r="L4714" s="7">
        <v>0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0</v>
      </c>
      <c r="Z4714" s="7" t="s">
        <v>621</v>
      </c>
      <c r="AA4714" s="7">
        <v>2020</v>
      </c>
      <c r="AB4714" s="7">
        <v>0</v>
      </c>
    </row>
    <row r="4715" spans="1:28" x14ac:dyDescent="0.25">
      <c r="A4715" s="7">
        <v>7</v>
      </c>
      <c r="B4715" s="7" t="s">
        <v>425</v>
      </c>
      <c r="C4715" s="7" t="s">
        <v>659</v>
      </c>
      <c r="D4715" s="7" t="s">
        <v>6</v>
      </c>
      <c r="E4715" s="7" t="s">
        <v>660</v>
      </c>
      <c r="F4715" s="7" t="s">
        <v>661</v>
      </c>
      <c r="G4715" s="7">
        <v>130000</v>
      </c>
      <c r="H4715" s="7">
        <v>0</v>
      </c>
      <c r="I4715" s="7">
        <v>0</v>
      </c>
      <c r="J4715" s="7">
        <v>0</v>
      </c>
      <c r="K4715" s="7">
        <v>0</v>
      </c>
      <c r="L4715" s="7">
        <v>0</v>
      </c>
      <c r="M4715" s="7">
        <v>0</v>
      </c>
      <c r="N4715" s="7">
        <v>0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0</v>
      </c>
      <c r="Z4715" s="7" t="s">
        <v>621</v>
      </c>
      <c r="AA4715" s="7">
        <v>2020</v>
      </c>
      <c r="AB4715" s="7">
        <v>0</v>
      </c>
    </row>
    <row r="4716" spans="1:28" x14ac:dyDescent="0.25">
      <c r="A4716" s="7">
        <v>8</v>
      </c>
      <c r="B4716" s="7" t="s">
        <v>420</v>
      </c>
      <c r="C4716" s="7" t="s">
        <v>513</v>
      </c>
      <c r="D4716" s="7" t="s">
        <v>14</v>
      </c>
      <c r="E4716" s="7" t="s">
        <v>333</v>
      </c>
      <c r="F4716" s="7" t="s">
        <v>84</v>
      </c>
      <c r="G4716" s="7">
        <v>130000</v>
      </c>
      <c r="H4716" s="7">
        <v>0</v>
      </c>
      <c r="I4716" s="7">
        <v>0</v>
      </c>
      <c r="J4716" s="7">
        <v>0</v>
      </c>
      <c r="K4716" s="7">
        <v>0</v>
      </c>
      <c r="L4716" s="7">
        <v>0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0</v>
      </c>
      <c r="Z4716" s="7" t="s">
        <v>621</v>
      </c>
      <c r="AA4716" s="7">
        <v>2020</v>
      </c>
      <c r="AB4716" s="7">
        <v>0</v>
      </c>
    </row>
    <row r="4717" spans="1:28" x14ac:dyDescent="0.25">
      <c r="A4717" s="7">
        <v>9</v>
      </c>
      <c r="B4717" s="7" t="s">
        <v>421</v>
      </c>
      <c r="C4717" s="7" t="s">
        <v>515</v>
      </c>
      <c r="D4717" s="7" t="s">
        <v>4</v>
      </c>
      <c r="E4717" s="7" t="s">
        <v>516</v>
      </c>
      <c r="F4717" s="7" t="s">
        <v>84</v>
      </c>
      <c r="G4717" s="7">
        <v>130000</v>
      </c>
      <c r="H4717" s="7">
        <v>0</v>
      </c>
      <c r="I4717" s="7">
        <v>0</v>
      </c>
      <c r="J4717" s="7">
        <v>0</v>
      </c>
      <c r="K4717" s="7">
        <v>0</v>
      </c>
      <c r="L4717" s="7">
        <v>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 t="s">
        <v>621</v>
      </c>
      <c r="AA4717" s="7">
        <v>2020</v>
      </c>
      <c r="AB4717" s="7">
        <v>0</v>
      </c>
    </row>
    <row r="4718" spans="1:28" x14ac:dyDescent="0.25">
      <c r="A4718" s="7">
        <v>10</v>
      </c>
      <c r="B4718" s="7" t="s">
        <v>422</v>
      </c>
      <c r="C4718" s="7" t="s">
        <v>504</v>
      </c>
      <c r="D4718" s="7" t="s">
        <v>5</v>
      </c>
      <c r="E4718" s="7" t="s">
        <v>702</v>
      </c>
      <c r="F4718" s="7" t="s">
        <v>84</v>
      </c>
      <c r="G4718" s="7">
        <v>130000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0</v>
      </c>
      <c r="U4718" s="7">
        <v>0</v>
      </c>
      <c r="V4718" s="7">
        <v>0</v>
      </c>
      <c r="W4718" s="7">
        <v>0</v>
      </c>
      <c r="X4718" s="7">
        <v>0</v>
      </c>
      <c r="Y4718" s="7">
        <v>0</v>
      </c>
      <c r="Z4718" s="7" t="s">
        <v>621</v>
      </c>
      <c r="AA4718" s="7">
        <v>2020</v>
      </c>
      <c r="AB4718" s="7">
        <v>0</v>
      </c>
    </row>
    <row r="4719" spans="1:28" x14ac:dyDescent="0.25">
      <c r="A4719" s="7">
        <v>11</v>
      </c>
      <c r="B4719" s="7" t="s">
        <v>423</v>
      </c>
      <c r="C4719" s="7" t="s">
        <v>614</v>
      </c>
      <c r="D4719" s="7" t="s">
        <v>615</v>
      </c>
      <c r="E4719" s="7" t="s">
        <v>616</v>
      </c>
      <c r="F4719" s="7" t="s">
        <v>84</v>
      </c>
      <c r="G4719" s="7">
        <v>130000</v>
      </c>
      <c r="H4719" s="7">
        <v>0</v>
      </c>
      <c r="I4719" s="7">
        <v>0</v>
      </c>
      <c r="J4719" s="7">
        <v>0</v>
      </c>
      <c r="K4719" s="7">
        <v>0</v>
      </c>
      <c r="L4719" s="7">
        <v>0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0</v>
      </c>
      <c r="Z4719" s="7" t="s">
        <v>621</v>
      </c>
      <c r="AA4719" s="7">
        <v>2020</v>
      </c>
      <c r="AB4719" s="7">
        <v>0</v>
      </c>
    </row>
    <row r="4720" spans="1:28" x14ac:dyDescent="0.25">
      <c r="A4720" s="7">
        <v>12</v>
      </c>
      <c r="B4720" s="7" t="s">
        <v>424</v>
      </c>
      <c r="C4720" s="7" t="s">
        <v>665</v>
      </c>
      <c r="D4720" s="7" t="s">
        <v>17</v>
      </c>
      <c r="E4720" s="7" t="s">
        <v>666</v>
      </c>
      <c r="F4720" s="7" t="s">
        <v>84</v>
      </c>
      <c r="G4720" s="7">
        <v>130000</v>
      </c>
      <c r="H4720" s="7">
        <v>0</v>
      </c>
      <c r="I4720" s="7">
        <v>0</v>
      </c>
      <c r="J4720" s="7">
        <v>0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 t="s">
        <v>621</v>
      </c>
      <c r="AA4720" s="7">
        <v>2020</v>
      </c>
      <c r="AB4720" s="7">
        <v>0</v>
      </c>
    </row>
    <row r="4721" spans="1:28" x14ac:dyDescent="0.25">
      <c r="A4721" s="7">
        <v>13</v>
      </c>
      <c r="B4721" s="7" t="s">
        <v>411</v>
      </c>
      <c r="C4721" s="7" t="s">
        <v>521</v>
      </c>
      <c r="D4721" s="7" t="s">
        <v>13</v>
      </c>
      <c r="E4721" s="7" t="s">
        <v>678</v>
      </c>
      <c r="F4721" s="7" t="s">
        <v>84</v>
      </c>
      <c r="G4721" s="7">
        <v>95000</v>
      </c>
      <c r="H4721" s="7">
        <v>0</v>
      </c>
      <c r="I4721" s="7">
        <v>0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 t="s">
        <v>621</v>
      </c>
      <c r="AA4721" s="7">
        <v>2020</v>
      </c>
      <c r="AB4721" s="7">
        <v>0</v>
      </c>
    </row>
    <row r="4722" spans="1:28" x14ac:dyDescent="0.25">
      <c r="A4722" s="7">
        <v>14</v>
      </c>
      <c r="B4722" s="7" t="s">
        <v>413</v>
      </c>
      <c r="C4722" s="7" t="s">
        <v>626</v>
      </c>
      <c r="D4722" s="7" t="s">
        <v>627</v>
      </c>
      <c r="E4722" s="7" t="s">
        <v>628</v>
      </c>
      <c r="F4722" s="7" t="s">
        <v>84</v>
      </c>
      <c r="G4722" s="7">
        <v>95000</v>
      </c>
      <c r="H4722" s="7">
        <v>0</v>
      </c>
      <c r="I4722" s="7">
        <v>0</v>
      </c>
      <c r="J4722" s="7">
        <v>0</v>
      </c>
      <c r="K4722" s="7">
        <v>0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 t="s">
        <v>621</v>
      </c>
      <c r="AA4722" s="7">
        <v>2020</v>
      </c>
      <c r="AB4722" s="7">
        <v>0</v>
      </c>
    </row>
    <row r="4723" spans="1:28" x14ac:dyDescent="0.25">
      <c r="A4723" s="7">
        <v>15</v>
      </c>
      <c r="B4723" s="7" t="s">
        <v>414</v>
      </c>
      <c r="C4723" s="7" t="s">
        <v>523</v>
      </c>
      <c r="D4723" s="7" t="s">
        <v>21</v>
      </c>
      <c r="E4723" s="7" t="s">
        <v>48</v>
      </c>
      <c r="F4723" s="7" t="s">
        <v>84</v>
      </c>
      <c r="G4723" s="7">
        <v>95000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0</v>
      </c>
      <c r="Z4723" s="7" t="s">
        <v>621</v>
      </c>
      <c r="AA4723" s="7">
        <v>2020</v>
      </c>
      <c r="AB4723" s="7">
        <v>0</v>
      </c>
    </row>
    <row r="4724" spans="1:28" x14ac:dyDescent="0.25">
      <c r="A4724" s="7">
        <v>16</v>
      </c>
      <c r="B4724" s="7" t="s">
        <v>415</v>
      </c>
      <c r="C4724" s="7" t="s">
        <v>525</v>
      </c>
      <c r="D4724" s="7" t="s">
        <v>10</v>
      </c>
      <c r="E4724" s="7" t="s">
        <v>69</v>
      </c>
      <c r="F4724" s="7" t="s">
        <v>84</v>
      </c>
      <c r="G4724" s="7">
        <v>95000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 t="s">
        <v>621</v>
      </c>
      <c r="AA4724" s="7">
        <v>2020</v>
      </c>
      <c r="AB4724" s="7">
        <v>0</v>
      </c>
    </row>
    <row r="4725" spans="1:28" x14ac:dyDescent="0.25">
      <c r="A4725" s="7">
        <v>17</v>
      </c>
      <c r="B4725" s="7" t="s">
        <v>416</v>
      </c>
      <c r="C4725" s="7" t="s">
        <v>679</v>
      </c>
      <c r="D4725" s="7" t="s">
        <v>6</v>
      </c>
      <c r="E4725" s="7" t="s">
        <v>680</v>
      </c>
      <c r="F4725" s="7" t="s">
        <v>84</v>
      </c>
      <c r="G4725" s="7">
        <v>95000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 t="s">
        <v>621</v>
      </c>
      <c r="AA4725" s="7">
        <v>2020</v>
      </c>
      <c r="AB4725" s="7">
        <v>0</v>
      </c>
    </row>
    <row r="4726" spans="1:28" x14ac:dyDescent="0.25">
      <c r="A4726" s="7">
        <v>18</v>
      </c>
      <c r="B4726" s="7" t="s">
        <v>412</v>
      </c>
      <c r="C4726" s="7" t="s">
        <v>527</v>
      </c>
      <c r="D4726" s="7" t="s">
        <v>17</v>
      </c>
      <c r="E4726" s="7" t="s">
        <v>613</v>
      </c>
      <c r="F4726" s="7" t="s">
        <v>84</v>
      </c>
      <c r="G4726" s="7">
        <v>85000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 t="s">
        <v>621</v>
      </c>
      <c r="AA4726" s="7">
        <v>2020</v>
      </c>
      <c r="AB4726" s="7">
        <v>0</v>
      </c>
    </row>
    <row r="4727" spans="1:28" x14ac:dyDescent="0.25">
      <c r="A4727" s="7">
        <v>19</v>
      </c>
      <c r="B4727" s="7" t="s">
        <v>409</v>
      </c>
      <c r="C4727" s="7" t="s">
        <v>719</v>
      </c>
      <c r="D4727" s="7" t="s">
        <v>94</v>
      </c>
      <c r="E4727" s="7" t="s">
        <v>645</v>
      </c>
      <c r="F4727" s="7" t="s">
        <v>661</v>
      </c>
      <c r="G4727" s="7">
        <v>85000</v>
      </c>
      <c r="H4727" s="7">
        <v>0</v>
      </c>
      <c r="I4727" s="7">
        <v>0</v>
      </c>
      <c r="J4727" s="7">
        <v>0</v>
      </c>
      <c r="K4727" s="7">
        <v>0</v>
      </c>
      <c r="L4727" s="7">
        <v>0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 t="s">
        <v>621</v>
      </c>
      <c r="AA4727" s="7">
        <v>2020</v>
      </c>
      <c r="AB4727" s="7">
        <v>0</v>
      </c>
    </row>
    <row r="4728" spans="1:28" x14ac:dyDescent="0.25">
      <c r="A4728" s="7">
        <v>20</v>
      </c>
      <c r="B4728" s="7" t="s">
        <v>410</v>
      </c>
      <c r="C4728" s="7" t="s">
        <v>685</v>
      </c>
      <c r="D4728" s="7" t="s">
        <v>21</v>
      </c>
      <c r="E4728" s="7" t="s">
        <v>686</v>
      </c>
      <c r="F4728" s="7" t="s">
        <v>84</v>
      </c>
      <c r="G4728" s="7">
        <v>85000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 t="s">
        <v>621</v>
      </c>
      <c r="AA4728" s="7">
        <v>2020</v>
      </c>
      <c r="AB4728" s="7">
        <v>0</v>
      </c>
    </row>
    <row r="4729" spans="1:28" x14ac:dyDescent="0.25">
      <c r="A4729" s="7">
        <v>21</v>
      </c>
      <c r="B4729" s="7" t="s">
        <v>438</v>
      </c>
      <c r="C4729" s="7" t="s">
        <v>517</v>
      </c>
      <c r="D4729" s="7" t="s">
        <v>94</v>
      </c>
      <c r="E4729" s="7" t="s">
        <v>645</v>
      </c>
      <c r="F4729" s="7" t="s">
        <v>664</v>
      </c>
      <c r="G4729" s="7">
        <v>85000</v>
      </c>
      <c r="H4729" s="7">
        <v>0</v>
      </c>
      <c r="I4729" s="7">
        <v>0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 t="s">
        <v>621</v>
      </c>
      <c r="AA4729" s="7">
        <v>2020</v>
      </c>
      <c r="AB4729" s="7">
        <v>0</v>
      </c>
    </row>
    <row r="4730" spans="1:28" x14ac:dyDescent="0.25">
      <c r="A4730" s="7">
        <v>22</v>
      </c>
      <c r="B4730" s="7" t="s">
        <v>373</v>
      </c>
      <c r="C4730" s="7" t="s">
        <v>688</v>
      </c>
      <c r="D4730" s="7" t="s">
        <v>94</v>
      </c>
      <c r="E4730" s="7" t="s">
        <v>689</v>
      </c>
      <c r="F4730" s="7" t="s">
        <v>84</v>
      </c>
      <c r="G4730" s="7">
        <v>80000</v>
      </c>
      <c r="H4730" s="7">
        <v>0</v>
      </c>
      <c r="I4730" s="7">
        <v>0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 t="s">
        <v>621</v>
      </c>
      <c r="AA4730" s="7">
        <v>2020</v>
      </c>
      <c r="AB4730" s="7">
        <v>0</v>
      </c>
    </row>
    <row r="4731" spans="1:28" x14ac:dyDescent="0.25">
      <c r="A4731" s="7">
        <v>23</v>
      </c>
      <c r="B4731" s="7" t="s">
        <v>408</v>
      </c>
      <c r="C4731" s="7" t="s">
        <v>712</v>
      </c>
      <c r="D4731" s="7" t="s">
        <v>632</v>
      </c>
      <c r="E4731" s="7" t="s">
        <v>713</v>
      </c>
      <c r="F4731" s="7" t="s">
        <v>84</v>
      </c>
      <c r="G4731" s="7">
        <v>80000</v>
      </c>
      <c r="H4731" s="7">
        <v>0</v>
      </c>
      <c r="I4731" s="7">
        <v>0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 t="s">
        <v>621</v>
      </c>
      <c r="AA4731" s="7">
        <v>2020</v>
      </c>
      <c r="AB4731" s="7">
        <v>0</v>
      </c>
    </row>
    <row r="4732" spans="1:28" x14ac:dyDescent="0.25">
      <c r="A4732" s="7">
        <v>24</v>
      </c>
      <c r="B4732" s="7" t="s">
        <v>407</v>
      </c>
      <c r="C4732" s="7" t="s">
        <v>532</v>
      </c>
      <c r="D4732" s="7" t="s">
        <v>12</v>
      </c>
      <c r="E4732" s="7" t="s">
        <v>35</v>
      </c>
      <c r="F4732" s="7" t="s">
        <v>84</v>
      </c>
      <c r="G4732" s="7">
        <v>75000</v>
      </c>
      <c r="H4732" s="7">
        <v>0</v>
      </c>
      <c r="I4732" s="7">
        <v>0</v>
      </c>
      <c r="J4732" s="7">
        <v>0</v>
      </c>
      <c r="K4732" s="7">
        <v>0</v>
      </c>
      <c r="L4732" s="7">
        <v>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 t="s">
        <v>621</v>
      </c>
      <c r="AA4732" s="7">
        <v>2020</v>
      </c>
      <c r="AB4732" s="7">
        <v>0</v>
      </c>
    </row>
    <row r="4733" spans="1:28" x14ac:dyDescent="0.25">
      <c r="A4733" s="7">
        <v>25</v>
      </c>
      <c r="B4733" s="7" t="s">
        <v>406</v>
      </c>
      <c r="C4733" s="7" t="s">
        <v>533</v>
      </c>
      <c r="D4733" s="7" t="s">
        <v>6</v>
      </c>
      <c r="E4733" s="7" t="s">
        <v>335</v>
      </c>
      <c r="F4733" s="7" t="s">
        <v>84</v>
      </c>
      <c r="G4733" s="7">
        <v>70000</v>
      </c>
      <c r="H4733" s="7">
        <v>0</v>
      </c>
      <c r="I4733" s="7">
        <v>0</v>
      </c>
      <c r="J4733" s="7">
        <v>0</v>
      </c>
      <c r="K4733" s="7">
        <v>0</v>
      </c>
      <c r="L4733" s="7">
        <v>0</v>
      </c>
      <c r="M4733" s="7">
        <v>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0</v>
      </c>
      <c r="Z4733" s="7" t="s">
        <v>621</v>
      </c>
      <c r="AA4733" s="7">
        <v>2020</v>
      </c>
      <c r="AB4733" s="7">
        <v>0</v>
      </c>
    </row>
    <row r="4734" spans="1:28" x14ac:dyDescent="0.25">
      <c r="A4734" s="7">
        <v>26</v>
      </c>
      <c r="B4734" s="7" t="s">
        <v>389</v>
      </c>
      <c r="C4734" s="7" t="s">
        <v>529</v>
      </c>
      <c r="D4734" s="7" t="s">
        <v>18</v>
      </c>
      <c r="E4734" s="7" t="s">
        <v>55</v>
      </c>
      <c r="F4734" s="7" t="s">
        <v>84</v>
      </c>
      <c r="G4734" s="7">
        <v>65000</v>
      </c>
      <c r="H4734" s="7">
        <v>0</v>
      </c>
      <c r="I4734" s="7">
        <v>0</v>
      </c>
      <c r="J4734" s="7">
        <v>0</v>
      </c>
      <c r="K4734" s="7">
        <v>0</v>
      </c>
      <c r="L4734" s="7">
        <v>0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 t="s">
        <v>621</v>
      </c>
      <c r="AA4734" s="7">
        <v>2020</v>
      </c>
      <c r="AB4734" s="7">
        <v>0</v>
      </c>
    </row>
    <row r="4735" spans="1:28" x14ac:dyDescent="0.25">
      <c r="A4735" s="7">
        <v>27</v>
      </c>
      <c r="B4735" s="7" t="s">
        <v>402</v>
      </c>
      <c r="C4735" s="7" t="s">
        <v>526</v>
      </c>
      <c r="D4735" s="7" t="s">
        <v>4</v>
      </c>
      <c r="E4735" s="7" t="s">
        <v>618</v>
      </c>
      <c r="F4735" s="7" t="s">
        <v>84</v>
      </c>
      <c r="G4735" s="7">
        <v>65000</v>
      </c>
      <c r="H4735" s="7">
        <v>0</v>
      </c>
      <c r="I4735" s="7">
        <v>0</v>
      </c>
      <c r="J4735" s="7">
        <v>0</v>
      </c>
      <c r="K4735" s="7">
        <v>0</v>
      </c>
      <c r="L4735" s="7">
        <v>0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 t="s">
        <v>621</v>
      </c>
      <c r="AA4735" s="7">
        <v>2020</v>
      </c>
      <c r="AB4735" s="7">
        <v>0</v>
      </c>
    </row>
    <row r="4736" spans="1:28" x14ac:dyDescent="0.25">
      <c r="A4736" s="7">
        <v>28</v>
      </c>
      <c r="B4736" s="7" t="s">
        <v>403</v>
      </c>
      <c r="C4736" s="7" t="s">
        <v>703</v>
      </c>
      <c r="D4736" s="7" t="s">
        <v>13</v>
      </c>
      <c r="E4736" s="7" t="s">
        <v>704</v>
      </c>
      <c r="F4736" s="7" t="s">
        <v>84</v>
      </c>
      <c r="G4736" s="7">
        <v>65000</v>
      </c>
      <c r="H4736" s="7">
        <v>0</v>
      </c>
      <c r="I4736" s="7">
        <v>0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 t="s">
        <v>621</v>
      </c>
      <c r="AA4736" s="7">
        <v>2020</v>
      </c>
      <c r="AB4736" s="7">
        <v>0</v>
      </c>
    </row>
    <row r="4737" spans="1:28" x14ac:dyDescent="0.25">
      <c r="A4737" s="7">
        <v>29</v>
      </c>
      <c r="B4737" s="7" t="s">
        <v>404</v>
      </c>
      <c r="C4737" s="7" t="s">
        <v>534</v>
      </c>
      <c r="D4737" s="7" t="s">
        <v>10</v>
      </c>
      <c r="E4737" s="7" t="s">
        <v>39</v>
      </c>
      <c r="F4737" s="7" t="s">
        <v>84</v>
      </c>
      <c r="G4737" s="7">
        <v>65000</v>
      </c>
      <c r="H4737" s="7">
        <v>0</v>
      </c>
      <c r="I4737" s="7">
        <v>0</v>
      </c>
      <c r="J4737" s="7">
        <v>0</v>
      </c>
      <c r="K4737" s="7">
        <v>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 t="s">
        <v>621</v>
      </c>
      <c r="AA4737" s="7">
        <v>2020</v>
      </c>
      <c r="AB4737" s="7">
        <v>0</v>
      </c>
    </row>
    <row r="4738" spans="1:28" x14ac:dyDescent="0.25">
      <c r="A4738" s="7">
        <v>30</v>
      </c>
      <c r="B4738" s="7" t="s">
        <v>405</v>
      </c>
      <c r="C4738" s="7" t="s">
        <v>535</v>
      </c>
      <c r="D4738" s="7" t="s">
        <v>16</v>
      </c>
      <c r="E4738" s="7" t="s">
        <v>61</v>
      </c>
      <c r="F4738" s="7" t="s">
        <v>84</v>
      </c>
      <c r="G4738" s="7">
        <v>65000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 t="s">
        <v>621</v>
      </c>
      <c r="AA4738" s="7">
        <v>2020</v>
      </c>
      <c r="AB4738" s="7">
        <v>0</v>
      </c>
    </row>
    <row r="4739" spans="1:28" x14ac:dyDescent="0.25">
      <c r="A4739" s="7">
        <v>31</v>
      </c>
      <c r="B4739" s="7" t="s">
        <v>400</v>
      </c>
      <c r="C4739" s="7" t="s">
        <v>536</v>
      </c>
      <c r="D4739" s="7" t="s">
        <v>4</v>
      </c>
      <c r="E4739" s="7" t="s">
        <v>64</v>
      </c>
      <c r="F4739" s="7" t="s">
        <v>84</v>
      </c>
      <c r="G4739" s="7">
        <v>60000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 t="s">
        <v>621</v>
      </c>
      <c r="AA4739" s="7">
        <v>2020</v>
      </c>
      <c r="AB4739" s="7">
        <v>0</v>
      </c>
    </row>
    <row r="4740" spans="1:28" x14ac:dyDescent="0.25">
      <c r="A4740" s="7">
        <v>32</v>
      </c>
      <c r="B4740" s="7" t="s">
        <v>401</v>
      </c>
      <c r="C4740" s="7" t="s">
        <v>537</v>
      </c>
      <c r="D4740" s="7" t="s">
        <v>7</v>
      </c>
      <c r="E4740" s="7" t="s">
        <v>75</v>
      </c>
      <c r="F4740" s="7" t="s">
        <v>84</v>
      </c>
      <c r="G4740" s="7">
        <v>60000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 t="s">
        <v>621</v>
      </c>
      <c r="AA4740" s="7">
        <v>2020</v>
      </c>
      <c r="AB4740" s="7">
        <v>0</v>
      </c>
    </row>
    <row r="4741" spans="1:28" x14ac:dyDescent="0.25">
      <c r="A4741" s="7">
        <v>33</v>
      </c>
      <c r="B4741" s="7" t="s">
        <v>429</v>
      </c>
      <c r="C4741" s="7" t="s">
        <v>538</v>
      </c>
      <c r="D4741" s="7" t="s">
        <v>14</v>
      </c>
      <c r="E4741" s="7" t="s">
        <v>66</v>
      </c>
      <c r="F4741" s="7" t="s">
        <v>84</v>
      </c>
      <c r="G4741" s="7">
        <v>55000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 t="s">
        <v>621</v>
      </c>
      <c r="AA4741" s="7">
        <v>2020</v>
      </c>
      <c r="AB4741" s="7">
        <v>0</v>
      </c>
    </row>
    <row r="4742" spans="1:28" x14ac:dyDescent="0.25">
      <c r="A4742" s="7">
        <v>34</v>
      </c>
      <c r="B4742" s="7" t="s">
        <v>437</v>
      </c>
      <c r="C4742" s="7" t="s">
        <v>714</v>
      </c>
      <c r="D4742" s="7" t="s">
        <v>615</v>
      </c>
      <c r="E4742" s="7" t="s">
        <v>715</v>
      </c>
      <c r="F4742" s="7" t="s">
        <v>664</v>
      </c>
      <c r="G4742" s="7">
        <v>55000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 t="s">
        <v>621</v>
      </c>
      <c r="AA4742" s="7">
        <v>2020</v>
      </c>
      <c r="AB4742" s="7">
        <v>0</v>
      </c>
    </row>
    <row r="4743" spans="1:28" x14ac:dyDescent="0.25">
      <c r="A4743" s="7">
        <v>35</v>
      </c>
      <c r="B4743" s="7" t="s">
        <v>342</v>
      </c>
      <c r="C4743" s="7" t="s">
        <v>539</v>
      </c>
      <c r="D4743" s="7" t="s">
        <v>15</v>
      </c>
      <c r="E4743" s="7" t="s">
        <v>540</v>
      </c>
      <c r="F4743" s="7" t="s">
        <v>84</v>
      </c>
      <c r="G4743" s="7">
        <v>55000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 t="s">
        <v>621</v>
      </c>
      <c r="AA4743" s="7">
        <v>2020</v>
      </c>
      <c r="AB4743" s="7">
        <v>0</v>
      </c>
    </row>
    <row r="4744" spans="1:28" x14ac:dyDescent="0.25">
      <c r="A4744" s="7">
        <v>36</v>
      </c>
      <c r="B4744" s="7" t="s">
        <v>399</v>
      </c>
      <c r="C4744" s="7" t="s">
        <v>514</v>
      </c>
      <c r="D4744" s="7" t="s">
        <v>16</v>
      </c>
      <c r="E4744" s="7" t="s">
        <v>79</v>
      </c>
      <c r="F4744" s="7" t="s">
        <v>84</v>
      </c>
      <c r="G4744" s="7">
        <v>54000</v>
      </c>
      <c r="H4744" s="7">
        <v>0</v>
      </c>
      <c r="I4744" s="7">
        <v>0</v>
      </c>
      <c r="J4744" s="7">
        <v>0</v>
      </c>
      <c r="K4744" s="7">
        <v>0</v>
      </c>
      <c r="L4744" s="7">
        <v>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 t="s">
        <v>621</v>
      </c>
      <c r="AA4744" s="7">
        <v>2020</v>
      </c>
      <c r="AB4744" s="7">
        <v>0</v>
      </c>
    </row>
    <row r="4745" spans="1:28" x14ac:dyDescent="0.25">
      <c r="A4745" s="7">
        <v>37</v>
      </c>
      <c r="B4745" s="7" t="s">
        <v>396</v>
      </c>
      <c r="C4745" s="7" t="s">
        <v>541</v>
      </c>
      <c r="D4745" s="7" t="s">
        <v>21</v>
      </c>
      <c r="E4745" s="7" t="s">
        <v>70</v>
      </c>
      <c r="F4745" s="7" t="s">
        <v>84</v>
      </c>
      <c r="G4745" s="7">
        <v>50000</v>
      </c>
      <c r="H4745" s="7">
        <v>0</v>
      </c>
      <c r="I4745" s="7">
        <v>0</v>
      </c>
      <c r="J4745" s="7">
        <v>0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 t="s">
        <v>621</v>
      </c>
      <c r="AA4745" s="7">
        <v>2020</v>
      </c>
      <c r="AB4745" s="7">
        <v>0</v>
      </c>
    </row>
    <row r="4746" spans="1:28" x14ac:dyDescent="0.25">
      <c r="A4746" s="7">
        <v>38</v>
      </c>
      <c r="B4746" s="7" t="s">
        <v>397</v>
      </c>
      <c r="C4746" s="7" t="s">
        <v>542</v>
      </c>
      <c r="D4746" s="7" t="s">
        <v>17</v>
      </c>
      <c r="E4746" s="7" t="s">
        <v>76</v>
      </c>
      <c r="F4746" s="7" t="s">
        <v>84</v>
      </c>
      <c r="G4746" s="7">
        <v>50000</v>
      </c>
      <c r="H4746" s="7">
        <v>0</v>
      </c>
      <c r="I4746" s="7">
        <v>0</v>
      </c>
      <c r="J4746" s="7">
        <v>0</v>
      </c>
      <c r="K4746" s="7">
        <v>0</v>
      </c>
      <c r="L4746" s="7">
        <v>0</v>
      </c>
      <c r="M4746" s="7">
        <v>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0</v>
      </c>
      <c r="Z4746" s="7" t="s">
        <v>621</v>
      </c>
      <c r="AA4746" s="7">
        <v>2020</v>
      </c>
      <c r="AB4746" s="7">
        <v>0</v>
      </c>
    </row>
    <row r="4747" spans="1:28" x14ac:dyDescent="0.25">
      <c r="A4747" s="7">
        <v>39</v>
      </c>
      <c r="B4747" s="7" t="s">
        <v>379</v>
      </c>
      <c r="C4747" s="7" t="s">
        <v>544</v>
      </c>
      <c r="D4747" s="7" t="s">
        <v>10</v>
      </c>
      <c r="E4747" s="7" t="s">
        <v>43</v>
      </c>
      <c r="F4747" s="7" t="s">
        <v>84</v>
      </c>
      <c r="G4747" s="7">
        <v>45000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0</v>
      </c>
      <c r="Z4747" s="7" t="s">
        <v>621</v>
      </c>
      <c r="AA4747" s="7">
        <v>2020</v>
      </c>
      <c r="AB4747" s="7">
        <v>0</v>
      </c>
    </row>
    <row r="4748" spans="1:28" x14ac:dyDescent="0.25">
      <c r="A4748" s="7">
        <v>40</v>
      </c>
      <c r="B4748" s="7" t="s">
        <v>388</v>
      </c>
      <c r="C4748" s="7" t="s">
        <v>646</v>
      </c>
      <c r="D4748" s="7" t="s">
        <v>647</v>
      </c>
      <c r="E4748" s="7" t="s">
        <v>24</v>
      </c>
      <c r="F4748" s="7" t="s">
        <v>84</v>
      </c>
      <c r="G4748" s="7">
        <v>45000</v>
      </c>
      <c r="H4748" s="7">
        <v>0</v>
      </c>
      <c r="I4748" s="7">
        <v>0</v>
      </c>
      <c r="J4748" s="7">
        <v>0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0</v>
      </c>
      <c r="V4748" s="7">
        <v>0</v>
      </c>
      <c r="W4748" s="7">
        <v>0</v>
      </c>
      <c r="X4748" s="7">
        <v>0</v>
      </c>
      <c r="Y4748" s="7">
        <v>0</v>
      </c>
      <c r="Z4748" s="7" t="s">
        <v>621</v>
      </c>
      <c r="AA4748" s="7">
        <v>2020</v>
      </c>
      <c r="AB4748" s="7">
        <v>0</v>
      </c>
    </row>
    <row r="4749" spans="1:28" x14ac:dyDescent="0.25">
      <c r="A4749" s="7">
        <v>41</v>
      </c>
      <c r="B4749" s="7" t="s">
        <v>436</v>
      </c>
      <c r="C4749" s="7" t="s">
        <v>546</v>
      </c>
      <c r="D4749" s="7" t="s">
        <v>10</v>
      </c>
      <c r="E4749" s="7" t="s">
        <v>40</v>
      </c>
      <c r="F4749" s="7" t="s">
        <v>664</v>
      </c>
      <c r="G4749" s="7">
        <v>45000</v>
      </c>
      <c r="H4749" s="7">
        <v>0</v>
      </c>
      <c r="I4749" s="7">
        <v>0</v>
      </c>
      <c r="J4749" s="7">
        <v>0</v>
      </c>
      <c r="K4749" s="7">
        <v>0</v>
      </c>
      <c r="L4749" s="7">
        <v>0</v>
      </c>
      <c r="M4749" s="7">
        <v>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 t="s">
        <v>621</v>
      </c>
      <c r="AA4749" s="7">
        <v>2020</v>
      </c>
      <c r="AB4749" s="7">
        <v>0</v>
      </c>
    </row>
    <row r="4750" spans="1:28" x14ac:dyDescent="0.25">
      <c r="A4750" s="7">
        <v>42</v>
      </c>
      <c r="B4750" s="7" t="s">
        <v>390</v>
      </c>
      <c r="C4750" s="7" t="s">
        <v>531</v>
      </c>
      <c r="D4750" s="7" t="s">
        <v>5</v>
      </c>
      <c r="E4750" s="7" t="s">
        <v>25</v>
      </c>
      <c r="F4750" s="7" t="s">
        <v>84</v>
      </c>
      <c r="G4750" s="7">
        <v>45000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0</v>
      </c>
      <c r="Y4750" s="7">
        <v>0</v>
      </c>
      <c r="Z4750" s="7" t="s">
        <v>621</v>
      </c>
      <c r="AA4750" s="7">
        <v>2020</v>
      </c>
      <c r="AB4750" s="7">
        <v>0</v>
      </c>
    </row>
    <row r="4751" spans="1:28" x14ac:dyDescent="0.25">
      <c r="A4751" s="7">
        <v>43</v>
      </c>
      <c r="B4751" s="7" t="s">
        <v>391</v>
      </c>
      <c r="C4751" s="7" t="s">
        <v>545</v>
      </c>
      <c r="D4751" s="7" t="s">
        <v>4</v>
      </c>
      <c r="E4751" s="7" t="s">
        <v>24</v>
      </c>
      <c r="F4751" s="7" t="s">
        <v>84</v>
      </c>
      <c r="G4751" s="7">
        <v>45000</v>
      </c>
      <c r="H4751" s="7">
        <v>0</v>
      </c>
      <c r="I4751" s="7">
        <v>0</v>
      </c>
      <c r="J4751" s="7">
        <v>0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 t="s">
        <v>621</v>
      </c>
      <c r="AA4751" s="7">
        <v>2020</v>
      </c>
      <c r="AB4751" s="7">
        <v>0</v>
      </c>
    </row>
    <row r="4752" spans="1:28" x14ac:dyDescent="0.25">
      <c r="A4752" s="7">
        <v>44</v>
      </c>
      <c r="B4752" s="7" t="s">
        <v>392</v>
      </c>
      <c r="C4752" s="7" t="s">
        <v>547</v>
      </c>
      <c r="D4752" s="7" t="s">
        <v>10</v>
      </c>
      <c r="E4752" s="7" t="s">
        <v>50</v>
      </c>
      <c r="F4752" s="7" t="s">
        <v>84</v>
      </c>
      <c r="G4752" s="7">
        <v>45000</v>
      </c>
      <c r="H4752" s="7">
        <v>0</v>
      </c>
      <c r="I4752" s="7">
        <v>0</v>
      </c>
      <c r="J4752" s="7">
        <v>0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7">
        <v>0</v>
      </c>
      <c r="Z4752" s="7" t="s">
        <v>621</v>
      </c>
      <c r="AA4752" s="7">
        <v>2020</v>
      </c>
      <c r="AB4752" s="7">
        <v>0</v>
      </c>
    </row>
    <row r="4753" spans="1:28" x14ac:dyDescent="0.25">
      <c r="A4753" s="7">
        <v>45</v>
      </c>
      <c r="B4753" s="7" t="s">
        <v>393</v>
      </c>
      <c r="C4753" s="7" t="s">
        <v>717</v>
      </c>
      <c r="D4753" s="7" t="s">
        <v>10</v>
      </c>
      <c r="E4753" s="7" t="s">
        <v>43</v>
      </c>
      <c r="F4753" s="7" t="s">
        <v>84</v>
      </c>
      <c r="G4753" s="7">
        <v>45000</v>
      </c>
      <c r="H4753" s="7">
        <v>0</v>
      </c>
      <c r="I4753" s="7">
        <v>0</v>
      </c>
      <c r="J4753" s="7">
        <v>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 t="s">
        <v>621</v>
      </c>
      <c r="AA4753" s="7">
        <v>2020</v>
      </c>
      <c r="AB4753" s="7">
        <v>0</v>
      </c>
    </row>
    <row r="4754" spans="1:28" x14ac:dyDescent="0.25">
      <c r="A4754" s="7">
        <v>46</v>
      </c>
      <c r="B4754" s="7" t="s">
        <v>387</v>
      </c>
      <c r="C4754" s="7" t="s">
        <v>549</v>
      </c>
      <c r="D4754" s="7" t="s">
        <v>16</v>
      </c>
      <c r="E4754" s="7" t="s">
        <v>45</v>
      </c>
      <c r="F4754" s="7" t="s">
        <v>84</v>
      </c>
      <c r="G4754" s="7">
        <v>44000</v>
      </c>
      <c r="H4754" s="7">
        <v>0</v>
      </c>
      <c r="I4754" s="7">
        <v>0</v>
      </c>
      <c r="J4754" s="7">
        <v>0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0</v>
      </c>
      <c r="Y4754" s="7">
        <v>0</v>
      </c>
      <c r="Z4754" s="7" t="s">
        <v>621</v>
      </c>
      <c r="AA4754" s="7">
        <v>2020</v>
      </c>
      <c r="AB4754" s="7">
        <v>0</v>
      </c>
    </row>
    <row r="4755" spans="1:28" x14ac:dyDescent="0.25">
      <c r="A4755" s="7">
        <v>47</v>
      </c>
      <c r="B4755" s="7" t="s">
        <v>375</v>
      </c>
      <c r="C4755" s="7" t="s">
        <v>705</v>
      </c>
      <c r="D4755" s="7" t="s">
        <v>10</v>
      </c>
      <c r="E4755" s="7" t="s">
        <v>706</v>
      </c>
      <c r="F4755" s="7" t="s">
        <v>84</v>
      </c>
      <c r="G4755" s="7">
        <v>40000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0</v>
      </c>
      <c r="Z4755" s="7" t="s">
        <v>621</v>
      </c>
      <c r="AA4755" s="7">
        <v>2020</v>
      </c>
      <c r="AB4755" s="7">
        <v>0</v>
      </c>
    </row>
    <row r="4756" spans="1:28" x14ac:dyDescent="0.25">
      <c r="A4756" s="7">
        <v>48</v>
      </c>
      <c r="B4756" s="7" t="s">
        <v>370</v>
      </c>
      <c r="C4756" s="7" t="s">
        <v>648</v>
      </c>
      <c r="D4756" s="7" t="s">
        <v>94</v>
      </c>
      <c r="E4756" s="7" t="s">
        <v>46</v>
      </c>
      <c r="F4756" s="7" t="s">
        <v>84</v>
      </c>
      <c r="G4756" s="7">
        <v>40000</v>
      </c>
      <c r="H4756" s="7">
        <v>0</v>
      </c>
      <c r="I4756" s="7">
        <v>0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Y4756" s="7">
        <v>0</v>
      </c>
      <c r="Z4756" s="7" t="s">
        <v>621</v>
      </c>
      <c r="AA4756" s="7">
        <v>2020</v>
      </c>
      <c r="AB4756" s="7">
        <v>0</v>
      </c>
    </row>
    <row r="4757" spans="1:28" x14ac:dyDescent="0.25">
      <c r="A4757" s="7">
        <v>49</v>
      </c>
      <c r="B4757" s="7" t="s">
        <v>376</v>
      </c>
      <c r="C4757" s="7" t="s">
        <v>551</v>
      </c>
      <c r="D4757" s="7" t="s">
        <v>10</v>
      </c>
      <c r="E4757" s="7" t="s">
        <v>44</v>
      </c>
      <c r="F4757" s="7" t="s">
        <v>84</v>
      </c>
      <c r="G4757" s="7">
        <v>40000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 t="s">
        <v>621</v>
      </c>
      <c r="AA4757" s="7">
        <v>2020</v>
      </c>
      <c r="AB4757" s="7">
        <v>0</v>
      </c>
    </row>
    <row r="4758" spans="1:28" x14ac:dyDescent="0.25">
      <c r="A4758" s="7">
        <v>50</v>
      </c>
      <c r="B4758" s="7" t="s">
        <v>382</v>
      </c>
      <c r="C4758" s="7" t="s">
        <v>552</v>
      </c>
      <c r="D4758" s="7" t="s">
        <v>94</v>
      </c>
      <c r="E4758" s="7" t="s">
        <v>65</v>
      </c>
      <c r="F4758" s="7" t="s">
        <v>85</v>
      </c>
      <c r="G4758" s="7">
        <v>40000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0</v>
      </c>
      <c r="W4758" s="7">
        <v>0</v>
      </c>
      <c r="X4758" s="7">
        <v>0</v>
      </c>
      <c r="Y4758" s="7">
        <v>0</v>
      </c>
      <c r="Z4758" s="7" t="s">
        <v>621</v>
      </c>
      <c r="AA4758" s="7">
        <v>2020</v>
      </c>
      <c r="AB4758" s="7">
        <v>0</v>
      </c>
    </row>
    <row r="4759" spans="1:28" x14ac:dyDescent="0.25">
      <c r="A4759" s="7">
        <v>51</v>
      </c>
      <c r="B4759" s="7" t="s">
        <v>385</v>
      </c>
      <c r="C4759" s="7" t="s">
        <v>629</v>
      </c>
      <c r="D4759" s="7" t="s">
        <v>94</v>
      </c>
      <c r="E4759" s="7" t="s">
        <v>698</v>
      </c>
      <c r="F4759" s="7" t="s">
        <v>84</v>
      </c>
      <c r="G4759" s="7">
        <v>40000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 t="s">
        <v>621</v>
      </c>
      <c r="AA4759" s="7">
        <v>2020</v>
      </c>
      <c r="AB4759" s="7">
        <v>0</v>
      </c>
    </row>
    <row r="4760" spans="1:28" x14ac:dyDescent="0.25">
      <c r="A4760" s="7">
        <v>52</v>
      </c>
      <c r="B4760" s="7" t="s">
        <v>386</v>
      </c>
      <c r="C4760" s="7" t="s">
        <v>631</v>
      </c>
      <c r="D4760" s="7" t="s">
        <v>6</v>
      </c>
      <c r="E4760" s="7" t="s">
        <v>46</v>
      </c>
      <c r="F4760" s="7" t="s">
        <v>84</v>
      </c>
      <c r="G4760" s="7">
        <v>40000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 t="s">
        <v>621</v>
      </c>
      <c r="AA4760" s="7">
        <v>2020</v>
      </c>
      <c r="AB4760" s="7">
        <v>0</v>
      </c>
    </row>
    <row r="4761" spans="1:28" x14ac:dyDescent="0.25">
      <c r="A4761" s="7">
        <v>53</v>
      </c>
      <c r="B4761" s="7" t="s">
        <v>381</v>
      </c>
      <c r="C4761" s="7" t="s">
        <v>553</v>
      </c>
      <c r="D4761" s="7" t="s">
        <v>10</v>
      </c>
      <c r="E4761" s="7" t="s">
        <v>46</v>
      </c>
      <c r="F4761" s="7" t="s">
        <v>84</v>
      </c>
      <c r="G4761" s="7">
        <v>38000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 t="s">
        <v>621</v>
      </c>
      <c r="AA4761" s="7">
        <v>2020</v>
      </c>
      <c r="AB4761" s="7">
        <v>0</v>
      </c>
    </row>
    <row r="4762" spans="1:28" x14ac:dyDescent="0.25">
      <c r="A4762" s="7">
        <v>54</v>
      </c>
      <c r="B4762" s="7" t="s">
        <v>377</v>
      </c>
      <c r="C4762" s="7" t="s">
        <v>554</v>
      </c>
      <c r="D4762" s="7" t="s">
        <v>10</v>
      </c>
      <c r="E4762" s="7" t="s">
        <v>44</v>
      </c>
      <c r="F4762" s="7" t="s">
        <v>84</v>
      </c>
      <c r="G4762" s="7">
        <v>36000</v>
      </c>
      <c r="H4762" s="7">
        <v>0</v>
      </c>
      <c r="I4762" s="7">
        <v>0</v>
      </c>
      <c r="J4762" s="7">
        <v>0</v>
      </c>
      <c r="K4762" s="7">
        <v>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0</v>
      </c>
      <c r="V4762" s="7">
        <v>0</v>
      </c>
      <c r="W4762" s="7">
        <v>0</v>
      </c>
      <c r="X4762" s="7">
        <v>0</v>
      </c>
      <c r="Y4762" s="7">
        <v>0</v>
      </c>
      <c r="Z4762" s="7" t="s">
        <v>621</v>
      </c>
      <c r="AA4762" s="7">
        <v>2020</v>
      </c>
      <c r="AB4762" s="7">
        <v>0</v>
      </c>
    </row>
    <row r="4763" spans="1:28" x14ac:dyDescent="0.25">
      <c r="A4763" s="7">
        <v>55</v>
      </c>
      <c r="B4763" s="7" t="s">
        <v>378</v>
      </c>
      <c r="C4763" s="7" t="s">
        <v>556</v>
      </c>
      <c r="D4763" s="7" t="s">
        <v>10</v>
      </c>
      <c r="E4763" s="7" t="s">
        <v>44</v>
      </c>
      <c r="F4763" s="7" t="s">
        <v>84</v>
      </c>
      <c r="G4763" s="7">
        <v>36000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Y4763" s="7">
        <v>0</v>
      </c>
      <c r="Z4763" s="7" t="s">
        <v>621</v>
      </c>
      <c r="AA4763" s="7">
        <v>2020</v>
      </c>
      <c r="AB4763" s="7">
        <v>0</v>
      </c>
    </row>
    <row r="4764" spans="1:28" x14ac:dyDescent="0.25">
      <c r="A4764" s="7">
        <v>56</v>
      </c>
      <c r="B4764" s="7" t="s">
        <v>380</v>
      </c>
      <c r="C4764" s="7" t="s">
        <v>543</v>
      </c>
      <c r="D4764" s="7" t="s">
        <v>21</v>
      </c>
      <c r="E4764" s="7" t="s">
        <v>68</v>
      </c>
      <c r="F4764" s="7" t="s">
        <v>84</v>
      </c>
      <c r="G4764" s="7">
        <v>36000</v>
      </c>
      <c r="H4764" s="7">
        <v>0</v>
      </c>
      <c r="I4764" s="7">
        <v>0</v>
      </c>
      <c r="J4764" s="7">
        <v>0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 t="s">
        <v>621</v>
      </c>
      <c r="AA4764" s="7">
        <v>2020</v>
      </c>
      <c r="AB4764" s="7">
        <v>0</v>
      </c>
    </row>
    <row r="4765" spans="1:28" x14ac:dyDescent="0.25">
      <c r="A4765" s="7">
        <v>57</v>
      </c>
      <c r="B4765" s="7" t="s">
        <v>360</v>
      </c>
      <c r="C4765" s="7" t="s">
        <v>560</v>
      </c>
      <c r="D4765" s="7" t="s">
        <v>12</v>
      </c>
      <c r="E4765" s="7" t="s">
        <v>46</v>
      </c>
      <c r="F4765" s="7" t="s">
        <v>84</v>
      </c>
      <c r="G4765" s="7">
        <v>32000</v>
      </c>
      <c r="H4765" s="7">
        <v>0</v>
      </c>
      <c r="I4765" s="7">
        <v>0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0</v>
      </c>
      <c r="Z4765" s="7" t="s">
        <v>621</v>
      </c>
      <c r="AA4765" s="7">
        <v>2020</v>
      </c>
      <c r="AB4765" s="7">
        <v>0</v>
      </c>
    </row>
    <row r="4766" spans="1:28" x14ac:dyDescent="0.25">
      <c r="A4766" s="7">
        <v>58</v>
      </c>
      <c r="B4766" s="7" t="s">
        <v>369</v>
      </c>
      <c r="C4766" s="7" t="s">
        <v>562</v>
      </c>
      <c r="D4766" s="7" t="s">
        <v>94</v>
      </c>
      <c r="E4766" s="7" t="s">
        <v>563</v>
      </c>
      <c r="F4766" s="7" t="s">
        <v>84</v>
      </c>
      <c r="G4766" s="7">
        <v>32000</v>
      </c>
      <c r="H4766" s="7">
        <v>0</v>
      </c>
      <c r="I4766" s="7">
        <v>0</v>
      </c>
      <c r="J4766" s="7">
        <v>0</v>
      </c>
      <c r="K4766" s="7">
        <v>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>
        <v>0</v>
      </c>
      <c r="Z4766" s="7" t="s">
        <v>621</v>
      </c>
      <c r="AA4766" s="7">
        <v>2020</v>
      </c>
      <c r="AB4766" s="7">
        <v>0</v>
      </c>
    </row>
    <row r="4767" spans="1:28" x14ac:dyDescent="0.25">
      <c r="A4767" s="7">
        <v>59</v>
      </c>
      <c r="B4767" s="7" t="s">
        <v>371</v>
      </c>
      <c r="C4767" s="7" t="s">
        <v>550</v>
      </c>
      <c r="D4767" s="7" t="s">
        <v>94</v>
      </c>
      <c r="E4767" s="7" t="s">
        <v>58</v>
      </c>
      <c r="F4767" s="7" t="s">
        <v>84</v>
      </c>
      <c r="G4767" s="7">
        <v>32000</v>
      </c>
      <c r="H4767" s="7">
        <v>0</v>
      </c>
      <c r="I4767" s="7">
        <v>0</v>
      </c>
      <c r="J4767" s="7">
        <v>0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 t="s">
        <v>621</v>
      </c>
      <c r="AA4767" s="7">
        <v>2020</v>
      </c>
      <c r="AB4767" s="7">
        <v>0</v>
      </c>
    </row>
    <row r="4768" spans="1:28" x14ac:dyDescent="0.25">
      <c r="A4768" s="7">
        <v>60</v>
      </c>
      <c r="B4768" s="7" t="s">
        <v>372</v>
      </c>
      <c r="C4768" s="7" t="s">
        <v>707</v>
      </c>
      <c r="D4768" s="7" t="s">
        <v>94</v>
      </c>
      <c r="E4768" s="7" t="s">
        <v>630</v>
      </c>
      <c r="F4768" s="7" t="s">
        <v>84</v>
      </c>
      <c r="G4768" s="7">
        <v>32000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0</v>
      </c>
      <c r="W4768" s="7">
        <v>0</v>
      </c>
      <c r="X4768" s="7">
        <v>0</v>
      </c>
      <c r="Y4768" s="7">
        <v>0</v>
      </c>
      <c r="Z4768" s="7" t="s">
        <v>621</v>
      </c>
      <c r="AA4768" s="7">
        <v>2020</v>
      </c>
      <c r="AB4768" s="7">
        <v>0</v>
      </c>
    </row>
    <row r="4769" spans="1:28" x14ac:dyDescent="0.25">
      <c r="A4769" s="7">
        <v>61</v>
      </c>
      <c r="B4769" s="7" t="s">
        <v>373</v>
      </c>
      <c r="C4769" s="7" t="s">
        <v>566</v>
      </c>
      <c r="D4769" s="7" t="s">
        <v>14</v>
      </c>
      <c r="E4769" s="7" t="s">
        <v>72</v>
      </c>
      <c r="F4769" s="7" t="s">
        <v>84</v>
      </c>
      <c r="G4769" s="7">
        <v>32000</v>
      </c>
      <c r="H4769" s="7">
        <v>0</v>
      </c>
      <c r="I4769" s="7">
        <v>0</v>
      </c>
      <c r="J4769" s="7">
        <v>0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0</v>
      </c>
      <c r="Z4769" s="7" t="s">
        <v>621</v>
      </c>
      <c r="AA4769" s="7">
        <v>2020</v>
      </c>
      <c r="AB4769" s="7">
        <v>0</v>
      </c>
    </row>
    <row r="4770" spans="1:28" x14ac:dyDescent="0.25">
      <c r="A4770" s="7">
        <v>62</v>
      </c>
      <c r="B4770" s="7" t="s">
        <v>367</v>
      </c>
      <c r="C4770" s="7" t="s">
        <v>567</v>
      </c>
      <c r="D4770" s="7" t="s">
        <v>4</v>
      </c>
      <c r="E4770" s="7" t="s">
        <v>568</v>
      </c>
      <c r="F4770" s="7" t="s">
        <v>84</v>
      </c>
      <c r="G4770" s="7">
        <v>31500</v>
      </c>
      <c r="H4770" s="7">
        <v>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 t="s">
        <v>621</v>
      </c>
      <c r="AA4770" s="7">
        <v>2020</v>
      </c>
      <c r="AB4770" s="7">
        <v>0</v>
      </c>
    </row>
    <row r="4771" spans="1:28" x14ac:dyDescent="0.25">
      <c r="A4771" s="7">
        <v>63</v>
      </c>
      <c r="B4771" s="7" t="s">
        <v>346</v>
      </c>
      <c r="C4771" s="7" t="s">
        <v>583</v>
      </c>
      <c r="D4771" s="7" t="s">
        <v>12</v>
      </c>
      <c r="E4771" s="7" t="s">
        <v>46</v>
      </c>
      <c r="F4771" s="7" t="s">
        <v>84</v>
      </c>
      <c r="G4771" s="7">
        <v>28875</v>
      </c>
      <c r="H4771" s="7">
        <v>0</v>
      </c>
      <c r="I4771" s="7">
        <v>0</v>
      </c>
      <c r="J4771" s="7">
        <v>0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 t="s">
        <v>621</v>
      </c>
      <c r="AA4771" s="7">
        <v>2020</v>
      </c>
      <c r="AB4771" s="7">
        <v>0</v>
      </c>
    </row>
    <row r="4772" spans="1:28" x14ac:dyDescent="0.25">
      <c r="A4772" s="7">
        <v>64</v>
      </c>
      <c r="B4772" s="7" t="s">
        <v>350</v>
      </c>
      <c r="C4772" s="7" t="s">
        <v>558</v>
      </c>
      <c r="D4772" s="7" t="s">
        <v>6</v>
      </c>
      <c r="E4772" s="7" t="s">
        <v>83</v>
      </c>
      <c r="F4772" s="7" t="s">
        <v>84</v>
      </c>
      <c r="G4772" s="7">
        <v>28875</v>
      </c>
      <c r="H4772" s="7">
        <v>0</v>
      </c>
      <c r="I4772" s="7">
        <v>0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0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0</v>
      </c>
      <c r="Y4772" s="7">
        <v>0</v>
      </c>
      <c r="Z4772" s="7" t="s">
        <v>621</v>
      </c>
      <c r="AA4772" s="7">
        <v>2020</v>
      </c>
      <c r="AB4772" s="7">
        <v>0</v>
      </c>
    </row>
    <row r="4773" spans="1:28" x14ac:dyDescent="0.25">
      <c r="A4773" s="7">
        <v>65</v>
      </c>
      <c r="B4773" s="7" t="s">
        <v>361</v>
      </c>
      <c r="C4773" s="7" t="s">
        <v>622</v>
      </c>
      <c r="D4773" s="7" t="s">
        <v>12</v>
      </c>
      <c r="E4773" s="7" t="s">
        <v>32</v>
      </c>
      <c r="F4773" s="7" t="s">
        <v>84</v>
      </c>
      <c r="G4773" s="7">
        <v>28875</v>
      </c>
      <c r="H4773" s="7">
        <v>0</v>
      </c>
      <c r="I4773" s="7">
        <v>0</v>
      </c>
      <c r="J4773" s="7">
        <v>0</v>
      </c>
      <c r="K4773" s="7">
        <v>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0</v>
      </c>
      <c r="Y4773" s="7">
        <v>0</v>
      </c>
      <c r="Z4773" s="7" t="s">
        <v>621</v>
      </c>
      <c r="AA4773" s="7">
        <v>2020</v>
      </c>
      <c r="AB4773" s="7">
        <v>0</v>
      </c>
    </row>
    <row r="4774" spans="1:28" x14ac:dyDescent="0.25">
      <c r="A4774" s="7">
        <v>66</v>
      </c>
      <c r="B4774" s="7" t="s">
        <v>365</v>
      </c>
      <c r="C4774" s="7" t="s">
        <v>584</v>
      </c>
      <c r="D4774" s="7" t="s">
        <v>19</v>
      </c>
      <c r="E4774" s="7" t="s">
        <v>46</v>
      </c>
      <c r="F4774" s="7" t="s">
        <v>84</v>
      </c>
      <c r="G4774" s="7">
        <v>27300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0</v>
      </c>
      <c r="W4774" s="7">
        <v>0</v>
      </c>
      <c r="X4774" s="7">
        <v>0</v>
      </c>
      <c r="Y4774" s="7">
        <v>0</v>
      </c>
      <c r="Z4774" s="7" t="s">
        <v>621</v>
      </c>
      <c r="AA4774" s="7">
        <v>2020</v>
      </c>
      <c r="AB4774" s="7">
        <v>0</v>
      </c>
    </row>
    <row r="4775" spans="1:28" x14ac:dyDescent="0.25">
      <c r="A4775" s="7">
        <v>67</v>
      </c>
      <c r="B4775" s="7" t="s">
        <v>364</v>
      </c>
      <c r="C4775" s="7" t="s">
        <v>555</v>
      </c>
      <c r="D4775" s="7" t="s">
        <v>94</v>
      </c>
      <c r="E4775" s="7" t="s">
        <v>74</v>
      </c>
      <c r="F4775" s="7" t="s">
        <v>84</v>
      </c>
      <c r="G4775" s="7">
        <v>26250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0</v>
      </c>
      <c r="Z4775" s="7" t="s">
        <v>621</v>
      </c>
      <c r="AA4775" s="7">
        <v>2020</v>
      </c>
      <c r="AB4775" s="7">
        <v>0</v>
      </c>
    </row>
    <row r="4776" spans="1:28" x14ac:dyDescent="0.25">
      <c r="A4776" s="7">
        <v>68</v>
      </c>
      <c r="B4776" s="7" t="s">
        <v>363</v>
      </c>
      <c r="C4776" s="7" t="s">
        <v>569</v>
      </c>
      <c r="D4776" s="7" t="s">
        <v>94</v>
      </c>
      <c r="E4776" s="7" t="s">
        <v>619</v>
      </c>
      <c r="F4776" s="7" t="s">
        <v>84</v>
      </c>
      <c r="G4776" s="7">
        <v>24255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0</v>
      </c>
      <c r="Y4776" s="7">
        <v>0</v>
      </c>
      <c r="Z4776" s="7" t="s">
        <v>621</v>
      </c>
      <c r="AA4776" s="7">
        <v>2020</v>
      </c>
      <c r="AB4776" s="7">
        <v>0</v>
      </c>
    </row>
    <row r="4777" spans="1:28" x14ac:dyDescent="0.25">
      <c r="A4777" s="7">
        <v>69</v>
      </c>
      <c r="B4777" s="7" t="s">
        <v>362</v>
      </c>
      <c r="C4777" s="7" t="s">
        <v>570</v>
      </c>
      <c r="D4777" s="7" t="s">
        <v>94</v>
      </c>
      <c r="E4777" s="7" t="s">
        <v>620</v>
      </c>
      <c r="F4777" s="7" t="s">
        <v>84</v>
      </c>
      <c r="G4777" s="7">
        <v>24150</v>
      </c>
      <c r="H4777" s="7">
        <v>0</v>
      </c>
      <c r="I4777" s="7">
        <v>0</v>
      </c>
      <c r="J4777" s="7">
        <v>0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U4777" s="7">
        <v>0</v>
      </c>
      <c r="V4777" s="7">
        <v>0</v>
      </c>
      <c r="W4777" s="7">
        <v>0</v>
      </c>
      <c r="X4777" s="7">
        <v>0</v>
      </c>
      <c r="Y4777" s="7">
        <v>0</v>
      </c>
      <c r="Z4777" s="7" t="s">
        <v>621</v>
      </c>
      <c r="AA4777" s="7">
        <v>2020</v>
      </c>
      <c r="AB4777" s="7">
        <v>0</v>
      </c>
    </row>
    <row r="4778" spans="1:28" x14ac:dyDescent="0.25">
      <c r="A4778" s="7">
        <v>70</v>
      </c>
      <c r="B4778" s="7" t="s">
        <v>432</v>
      </c>
      <c r="C4778" s="7" t="s">
        <v>590</v>
      </c>
      <c r="D4778" s="7" t="s">
        <v>10</v>
      </c>
      <c r="E4778" s="7" t="s">
        <v>33</v>
      </c>
      <c r="F4778" s="7" t="s">
        <v>84</v>
      </c>
      <c r="G4778" s="7">
        <v>23100</v>
      </c>
      <c r="H4778" s="7">
        <v>0</v>
      </c>
      <c r="I4778" s="7">
        <v>0</v>
      </c>
      <c r="J4778" s="7">
        <v>0</v>
      </c>
      <c r="K4778" s="7">
        <v>0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7">
        <v>0</v>
      </c>
      <c r="Z4778" s="7" t="s">
        <v>621</v>
      </c>
      <c r="AA4778" s="7">
        <v>2020</v>
      </c>
      <c r="AB4778" s="7">
        <v>0</v>
      </c>
    </row>
    <row r="4779" spans="1:28" x14ac:dyDescent="0.25">
      <c r="A4779" s="7">
        <v>71</v>
      </c>
      <c r="B4779" s="7" t="s">
        <v>435</v>
      </c>
      <c r="C4779" s="7" t="s">
        <v>649</v>
      </c>
      <c r="D4779" s="7" t="s">
        <v>650</v>
      </c>
      <c r="E4779" s="7" t="s">
        <v>33</v>
      </c>
      <c r="F4779" s="7" t="s">
        <v>84</v>
      </c>
      <c r="G4779" s="7">
        <v>23100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 t="s">
        <v>621</v>
      </c>
      <c r="AA4779" s="7">
        <v>2020</v>
      </c>
      <c r="AB4779" s="7">
        <v>0</v>
      </c>
    </row>
    <row r="4780" spans="1:28" x14ac:dyDescent="0.25">
      <c r="A4780" s="7">
        <v>72</v>
      </c>
      <c r="B4780" s="7" t="s">
        <v>434</v>
      </c>
      <c r="C4780" s="7" t="s">
        <v>716</v>
      </c>
      <c r="D4780" s="7" t="s">
        <v>7</v>
      </c>
      <c r="E4780" s="7" t="s">
        <v>54</v>
      </c>
      <c r="F4780" s="7" t="s">
        <v>84</v>
      </c>
      <c r="G4780" s="7">
        <v>23100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0</v>
      </c>
      <c r="Z4780" s="7" t="s">
        <v>621</v>
      </c>
      <c r="AA4780" s="7">
        <v>2020</v>
      </c>
      <c r="AB4780" s="7">
        <v>0</v>
      </c>
    </row>
    <row r="4781" spans="1:28" x14ac:dyDescent="0.25">
      <c r="A4781" s="7">
        <v>73</v>
      </c>
      <c r="B4781" s="7" t="s">
        <v>353</v>
      </c>
      <c r="C4781" s="7" t="s">
        <v>580</v>
      </c>
      <c r="D4781" s="7" t="s">
        <v>19</v>
      </c>
      <c r="E4781" s="7" t="s">
        <v>60</v>
      </c>
      <c r="F4781" s="7" t="s">
        <v>84</v>
      </c>
      <c r="G4781" s="7">
        <v>23100</v>
      </c>
      <c r="H4781" s="7">
        <v>0</v>
      </c>
      <c r="I4781" s="7">
        <v>0</v>
      </c>
      <c r="J4781" s="7">
        <v>0</v>
      </c>
      <c r="K4781" s="7">
        <v>0</v>
      </c>
      <c r="L4781" s="7">
        <v>0</v>
      </c>
      <c r="M4781" s="7">
        <v>0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0</v>
      </c>
      <c r="Z4781" s="7" t="s">
        <v>621</v>
      </c>
      <c r="AA4781" s="7">
        <v>2020</v>
      </c>
      <c r="AB4781" s="7">
        <v>0</v>
      </c>
    </row>
    <row r="4782" spans="1:28" x14ac:dyDescent="0.25">
      <c r="A4782" s="7">
        <v>74</v>
      </c>
      <c r="B4782" s="7" t="s">
        <v>354</v>
      </c>
      <c r="C4782" s="7" t="s">
        <v>581</v>
      </c>
      <c r="D4782" s="7" t="s">
        <v>94</v>
      </c>
      <c r="E4782" s="7" t="s">
        <v>54</v>
      </c>
      <c r="F4782" s="7" t="s">
        <v>84</v>
      </c>
      <c r="G4782" s="7">
        <v>23100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0</v>
      </c>
      <c r="Z4782" s="7" t="s">
        <v>621</v>
      </c>
      <c r="AA4782" s="7">
        <v>2020</v>
      </c>
      <c r="AB4782" s="7">
        <v>0</v>
      </c>
    </row>
    <row r="4783" spans="1:28" x14ac:dyDescent="0.25">
      <c r="A4783" s="7">
        <v>75</v>
      </c>
      <c r="B4783" s="7" t="s">
        <v>355</v>
      </c>
      <c r="C4783" s="7" t="s">
        <v>582</v>
      </c>
      <c r="D4783" s="7" t="s">
        <v>7</v>
      </c>
      <c r="E4783" s="7" t="s">
        <v>54</v>
      </c>
      <c r="F4783" s="7" t="s">
        <v>84</v>
      </c>
      <c r="G4783" s="7">
        <v>23100</v>
      </c>
      <c r="H4783" s="7">
        <v>0</v>
      </c>
      <c r="I4783" s="7">
        <v>0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0</v>
      </c>
      <c r="Z4783" s="7" t="s">
        <v>621</v>
      </c>
      <c r="AA4783" s="7">
        <v>2020</v>
      </c>
      <c r="AB4783" s="7">
        <v>0</v>
      </c>
    </row>
    <row r="4784" spans="1:28" x14ac:dyDescent="0.25">
      <c r="A4784" s="7">
        <v>76</v>
      </c>
      <c r="B4784" s="7" t="s">
        <v>356</v>
      </c>
      <c r="C4784" s="7" t="s">
        <v>571</v>
      </c>
      <c r="D4784" s="7" t="s">
        <v>6</v>
      </c>
      <c r="E4784" s="7" t="s">
        <v>26</v>
      </c>
      <c r="F4784" s="7" t="s">
        <v>84</v>
      </c>
      <c r="G4784" s="7">
        <v>23100</v>
      </c>
      <c r="H4784" s="7">
        <v>0</v>
      </c>
      <c r="I4784" s="7">
        <v>0</v>
      </c>
      <c r="J4784" s="7">
        <v>0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0</v>
      </c>
      <c r="Z4784" s="7" t="s">
        <v>621</v>
      </c>
      <c r="AA4784" s="7">
        <v>2020</v>
      </c>
      <c r="AB4784" s="7">
        <v>0</v>
      </c>
    </row>
    <row r="4785" spans="1:28" x14ac:dyDescent="0.25">
      <c r="A4785" s="7">
        <v>77</v>
      </c>
      <c r="B4785" s="7" t="s">
        <v>357</v>
      </c>
      <c r="C4785" s="7" t="s">
        <v>589</v>
      </c>
      <c r="D4785" s="7" t="s">
        <v>6</v>
      </c>
      <c r="E4785" s="7" t="s">
        <v>26</v>
      </c>
      <c r="F4785" s="7" t="s">
        <v>84</v>
      </c>
      <c r="G4785" s="7">
        <v>23100</v>
      </c>
      <c r="H4785" s="7">
        <v>0</v>
      </c>
      <c r="I4785" s="7">
        <v>0</v>
      </c>
      <c r="J4785" s="7">
        <v>0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7">
        <v>0</v>
      </c>
      <c r="Z4785" s="7" t="s">
        <v>621</v>
      </c>
      <c r="AA4785" s="7">
        <v>2020</v>
      </c>
      <c r="AB4785" s="7">
        <v>0</v>
      </c>
    </row>
    <row r="4786" spans="1:28" x14ac:dyDescent="0.25">
      <c r="A4786" s="7">
        <v>78</v>
      </c>
      <c r="B4786" s="7" t="s">
        <v>359</v>
      </c>
      <c r="C4786" s="7" t="s">
        <v>572</v>
      </c>
      <c r="D4786" s="7" t="s">
        <v>94</v>
      </c>
      <c r="E4786" s="7" t="s">
        <v>54</v>
      </c>
      <c r="F4786" s="7" t="s">
        <v>84</v>
      </c>
      <c r="G4786" s="7">
        <v>23100</v>
      </c>
      <c r="H4786" s="7">
        <v>0</v>
      </c>
      <c r="I4786" s="7">
        <v>0</v>
      </c>
      <c r="J4786" s="7">
        <v>0</v>
      </c>
      <c r="K4786" s="7">
        <v>0</v>
      </c>
      <c r="L4786" s="7">
        <v>0</v>
      </c>
      <c r="M4786" s="7">
        <v>0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 t="s">
        <v>621</v>
      </c>
      <c r="AA4786" s="7">
        <v>2020</v>
      </c>
      <c r="AB4786" s="7">
        <v>0</v>
      </c>
    </row>
    <row r="4787" spans="1:28" x14ac:dyDescent="0.25">
      <c r="A4787" s="7">
        <v>79</v>
      </c>
      <c r="B4787" s="7" t="s">
        <v>341</v>
      </c>
      <c r="C4787" s="7" t="s">
        <v>579</v>
      </c>
      <c r="D4787" s="7" t="s">
        <v>94</v>
      </c>
      <c r="E4787" s="7" t="s">
        <v>52</v>
      </c>
      <c r="F4787" s="7" t="s">
        <v>84</v>
      </c>
      <c r="G4787" s="7">
        <v>22000</v>
      </c>
      <c r="H4787" s="7">
        <v>0</v>
      </c>
      <c r="I4787" s="7">
        <v>0</v>
      </c>
      <c r="J4787" s="7">
        <v>0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0</v>
      </c>
      <c r="Y4787" s="7">
        <v>0</v>
      </c>
      <c r="Z4787" s="7" t="s">
        <v>621</v>
      </c>
      <c r="AA4787" s="7">
        <v>2020</v>
      </c>
      <c r="AB4787" s="7">
        <v>0</v>
      </c>
    </row>
    <row r="4788" spans="1:28" x14ac:dyDescent="0.25">
      <c r="A4788" s="7">
        <v>80</v>
      </c>
      <c r="B4788" s="7" t="s">
        <v>347</v>
      </c>
      <c r="C4788" s="7" t="s">
        <v>651</v>
      </c>
      <c r="D4788" s="7" t="s">
        <v>6</v>
      </c>
      <c r="E4788" s="7" t="s">
        <v>26</v>
      </c>
      <c r="F4788" s="7" t="s">
        <v>84</v>
      </c>
      <c r="G4788" s="7">
        <v>22000</v>
      </c>
      <c r="H4788" s="7">
        <v>0</v>
      </c>
      <c r="I4788" s="7">
        <v>0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0</v>
      </c>
      <c r="Y4788" s="7">
        <v>0</v>
      </c>
      <c r="Z4788" s="7" t="s">
        <v>621</v>
      </c>
      <c r="AA4788" s="7">
        <v>2020</v>
      </c>
      <c r="AB4788" s="7">
        <v>0</v>
      </c>
    </row>
    <row r="4789" spans="1:28" x14ac:dyDescent="0.25">
      <c r="A4789" s="7">
        <v>81</v>
      </c>
      <c r="B4789" s="7" t="s">
        <v>348</v>
      </c>
      <c r="C4789" s="7" t="s">
        <v>652</v>
      </c>
      <c r="D4789" s="7" t="s">
        <v>6</v>
      </c>
      <c r="E4789" s="7" t="s">
        <v>26</v>
      </c>
      <c r="F4789" s="7" t="s">
        <v>84</v>
      </c>
      <c r="G4789" s="7">
        <v>22000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0</v>
      </c>
      <c r="X4789" s="7">
        <v>0</v>
      </c>
      <c r="Y4789" s="7">
        <v>0</v>
      </c>
      <c r="Z4789" s="7" t="s">
        <v>621</v>
      </c>
      <c r="AA4789" s="7">
        <v>2020</v>
      </c>
      <c r="AB4789" s="7">
        <v>0</v>
      </c>
    </row>
    <row r="4790" spans="1:28" x14ac:dyDescent="0.25">
      <c r="A4790" s="7">
        <v>82</v>
      </c>
      <c r="B4790" s="7" t="s">
        <v>349</v>
      </c>
      <c r="C4790" s="7" t="s">
        <v>591</v>
      </c>
      <c r="D4790" s="7" t="s">
        <v>6</v>
      </c>
      <c r="E4790" s="7" t="s">
        <v>52</v>
      </c>
      <c r="F4790" s="7" t="s">
        <v>84</v>
      </c>
      <c r="G4790" s="7">
        <v>22000</v>
      </c>
      <c r="H4790" s="7">
        <v>0</v>
      </c>
      <c r="I4790" s="7">
        <v>0</v>
      </c>
      <c r="J4790" s="7">
        <v>0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 t="s">
        <v>621</v>
      </c>
      <c r="AA4790" s="7">
        <v>2020</v>
      </c>
      <c r="AB4790" s="7">
        <v>0</v>
      </c>
    </row>
    <row r="4791" spans="1:28" x14ac:dyDescent="0.25">
      <c r="A4791" s="7">
        <v>83</v>
      </c>
      <c r="B4791" s="7" t="s">
        <v>351</v>
      </c>
      <c r="C4791" s="7" t="s">
        <v>592</v>
      </c>
      <c r="D4791" s="7" t="s">
        <v>6</v>
      </c>
      <c r="E4791" s="7" t="s">
        <v>52</v>
      </c>
      <c r="F4791" s="7" t="s">
        <v>84</v>
      </c>
      <c r="G4791" s="7">
        <v>22000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0</v>
      </c>
      <c r="Y4791" s="7">
        <v>0</v>
      </c>
      <c r="Z4791" s="7" t="s">
        <v>621</v>
      </c>
      <c r="AA4791" s="7">
        <v>2020</v>
      </c>
      <c r="AB4791" s="7">
        <v>0</v>
      </c>
    </row>
    <row r="4792" spans="1:28" x14ac:dyDescent="0.25">
      <c r="A4792" s="7">
        <v>84</v>
      </c>
      <c r="B4792" s="7" t="s">
        <v>352</v>
      </c>
      <c r="C4792" s="7" t="s">
        <v>593</v>
      </c>
      <c r="D4792" s="7" t="s">
        <v>6</v>
      </c>
      <c r="E4792" s="7" t="s">
        <v>26</v>
      </c>
      <c r="F4792" s="7" t="s">
        <v>84</v>
      </c>
      <c r="G4792" s="7">
        <v>22000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 t="s">
        <v>621</v>
      </c>
      <c r="AA4792" s="7">
        <v>2020</v>
      </c>
      <c r="AB4792" s="7">
        <v>0</v>
      </c>
    </row>
    <row r="4793" spans="1:28" x14ac:dyDescent="0.25">
      <c r="A4793" s="7">
        <v>85</v>
      </c>
      <c r="B4793" s="7" t="s">
        <v>433</v>
      </c>
      <c r="C4793" s="7" t="s">
        <v>653</v>
      </c>
      <c r="D4793" s="7" t="s">
        <v>650</v>
      </c>
      <c r="E4793" s="7" t="s">
        <v>26</v>
      </c>
      <c r="F4793" s="7" t="s">
        <v>84</v>
      </c>
      <c r="G4793" s="7">
        <v>22000</v>
      </c>
      <c r="H4793" s="7">
        <v>0</v>
      </c>
      <c r="I4793" s="7">
        <v>0</v>
      </c>
      <c r="J4793" s="7">
        <v>0</v>
      </c>
      <c r="K4793" s="7">
        <v>0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 t="s">
        <v>621</v>
      </c>
      <c r="AA4793" s="7">
        <v>2020</v>
      </c>
      <c r="AB4793" s="7">
        <v>0</v>
      </c>
    </row>
    <row r="4794" spans="1:28" x14ac:dyDescent="0.25">
      <c r="A4794" s="7">
        <v>86</v>
      </c>
      <c r="B4794" s="7" t="s">
        <v>340</v>
      </c>
      <c r="C4794" s="7" t="s">
        <v>654</v>
      </c>
      <c r="D4794" s="7" t="s">
        <v>6</v>
      </c>
      <c r="E4794" s="7" t="s">
        <v>26</v>
      </c>
      <c r="F4794" s="7" t="s">
        <v>84</v>
      </c>
      <c r="G4794" s="7">
        <v>20000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0</v>
      </c>
      <c r="W4794" s="7">
        <v>0</v>
      </c>
      <c r="X4794" s="7">
        <v>0</v>
      </c>
      <c r="Y4794" s="7">
        <v>0</v>
      </c>
      <c r="Z4794" s="7" t="s">
        <v>621</v>
      </c>
      <c r="AA4794" s="7">
        <v>2020</v>
      </c>
      <c r="AB4794" s="7">
        <v>0</v>
      </c>
    </row>
    <row r="4795" spans="1:28" x14ac:dyDescent="0.25">
      <c r="A4795" s="7">
        <v>87</v>
      </c>
      <c r="B4795" s="7" t="s">
        <v>344</v>
      </c>
      <c r="C4795" s="7" t="s">
        <v>588</v>
      </c>
      <c r="D4795" s="7" t="s">
        <v>94</v>
      </c>
      <c r="E4795" s="7" t="s">
        <v>41</v>
      </c>
      <c r="F4795" s="7" t="s">
        <v>84</v>
      </c>
      <c r="G4795" s="7">
        <v>19800</v>
      </c>
      <c r="H4795" s="7">
        <v>0</v>
      </c>
      <c r="I4795" s="7">
        <v>0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7">
        <v>0</v>
      </c>
      <c r="Z4795" s="7" t="s">
        <v>621</v>
      </c>
      <c r="AA4795" s="7">
        <v>2020</v>
      </c>
      <c r="AB4795" s="7">
        <v>0</v>
      </c>
    </row>
    <row r="4796" spans="1:28" x14ac:dyDescent="0.25">
      <c r="A4796" s="7">
        <v>88</v>
      </c>
      <c r="B4796" s="7" t="s">
        <v>342</v>
      </c>
      <c r="C4796" s="7" t="s">
        <v>559</v>
      </c>
      <c r="D4796" s="7" t="s">
        <v>94</v>
      </c>
      <c r="E4796" s="7" t="s">
        <v>37</v>
      </c>
      <c r="F4796" s="7" t="s">
        <v>84</v>
      </c>
      <c r="G4796" s="7">
        <v>16775</v>
      </c>
      <c r="H4796" s="7">
        <v>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0</v>
      </c>
      <c r="Z4796" s="7" t="s">
        <v>621</v>
      </c>
      <c r="AA4796" s="7">
        <v>2020</v>
      </c>
      <c r="AB4796" s="7">
        <v>0</v>
      </c>
    </row>
    <row r="4797" spans="1:28" x14ac:dyDescent="0.25">
      <c r="A4797" s="7">
        <v>89</v>
      </c>
      <c r="B4797" s="7" t="s">
        <v>343</v>
      </c>
      <c r="C4797" s="7" t="s">
        <v>633</v>
      </c>
      <c r="D4797" s="7" t="s">
        <v>6</v>
      </c>
      <c r="E4797" s="7" t="s">
        <v>37</v>
      </c>
      <c r="F4797" s="7" t="s">
        <v>84</v>
      </c>
      <c r="G4797" s="7">
        <v>16775</v>
      </c>
      <c r="H4797" s="7">
        <v>0</v>
      </c>
      <c r="I4797" s="7">
        <v>0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>
        <v>0</v>
      </c>
      <c r="Z4797" s="7" t="s">
        <v>621</v>
      </c>
      <c r="AA4797" s="7">
        <v>2020</v>
      </c>
      <c r="AB4797" s="7">
        <v>0</v>
      </c>
    </row>
    <row r="4798" spans="1:28" x14ac:dyDescent="0.25">
      <c r="A4798" s="7">
        <v>90</v>
      </c>
      <c r="B4798" s="7" t="s">
        <v>338</v>
      </c>
      <c r="C4798" s="7" t="s">
        <v>594</v>
      </c>
      <c r="D4798" s="7" t="s">
        <v>6</v>
      </c>
      <c r="E4798" s="7" t="s">
        <v>28</v>
      </c>
      <c r="F4798" s="7" t="s">
        <v>84</v>
      </c>
      <c r="G4798" s="7">
        <v>16500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 t="s">
        <v>621</v>
      </c>
      <c r="AA4798" s="7">
        <v>2020</v>
      </c>
      <c r="AB4798" s="7">
        <v>0</v>
      </c>
    </row>
    <row r="4799" spans="1:28" x14ac:dyDescent="0.25">
      <c r="A4799" s="7">
        <v>91</v>
      </c>
      <c r="B4799" s="7" t="s">
        <v>339</v>
      </c>
      <c r="C4799" s="7" t="s">
        <v>595</v>
      </c>
      <c r="D4799" s="7" t="s">
        <v>94</v>
      </c>
      <c r="E4799" s="7" t="s">
        <v>57</v>
      </c>
      <c r="F4799" s="7" t="s">
        <v>84</v>
      </c>
      <c r="G4799" s="7">
        <v>16500</v>
      </c>
      <c r="H4799" s="7">
        <v>0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 t="s">
        <v>621</v>
      </c>
      <c r="AA4799" s="7">
        <v>2020</v>
      </c>
      <c r="AB4799" s="7">
        <v>0</v>
      </c>
    </row>
    <row r="4800" spans="1:28" x14ac:dyDescent="0.25">
      <c r="A4800" s="7">
        <v>92</v>
      </c>
      <c r="B4800" s="7" t="s">
        <v>431</v>
      </c>
      <c r="C4800" s="7" t="s">
        <v>600</v>
      </c>
      <c r="D4800" s="7" t="s">
        <v>632</v>
      </c>
      <c r="E4800" s="7" t="s">
        <v>37</v>
      </c>
      <c r="F4800" s="7" t="s">
        <v>84</v>
      </c>
      <c r="G4800" s="7">
        <v>13750</v>
      </c>
      <c r="H4800" s="7">
        <v>0</v>
      </c>
      <c r="I4800" s="7">
        <v>0</v>
      </c>
      <c r="J4800" s="7">
        <v>0</v>
      </c>
      <c r="K4800" s="7">
        <v>0</v>
      </c>
      <c r="L4800" s="7">
        <v>0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</v>
      </c>
      <c r="Z4800" s="7" t="s">
        <v>621</v>
      </c>
      <c r="AA4800" s="7">
        <v>2020</v>
      </c>
      <c r="AB4800" s="7">
        <v>0</v>
      </c>
    </row>
    <row r="4801" spans="1:28" x14ac:dyDescent="0.25">
      <c r="A4801" s="7">
        <v>93</v>
      </c>
      <c r="B4801" s="7" t="s">
        <v>336</v>
      </c>
      <c r="C4801" s="7" t="s">
        <v>603</v>
      </c>
      <c r="D4801" s="7" t="s">
        <v>6</v>
      </c>
      <c r="E4801" s="7" t="s">
        <v>37</v>
      </c>
      <c r="F4801" s="7" t="s">
        <v>84</v>
      </c>
      <c r="G4801" s="7">
        <v>10000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0</v>
      </c>
      <c r="Z4801" s="7" t="s">
        <v>623</v>
      </c>
      <c r="AA4801" s="7">
        <v>2020</v>
      </c>
      <c r="AB4801" s="7">
        <v>0</v>
      </c>
    </row>
    <row r="4802" spans="1:28" x14ac:dyDescent="0.25">
      <c r="A4802" s="7">
        <v>1</v>
      </c>
      <c r="B4802" s="7" t="s">
        <v>373</v>
      </c>
      <c r="C4802" s="7" t="s">
        <v>708</v>
      </c>
      <c r="D4802" s="7" t="s">
        <v>7</v>
      </c>
      <c r="E4802" s="7" t="s">
        <v>27</v>
      </c>
      <c r="F4802" s="7" t="s">
        <v>84</v>
      </c>
      <c r="G4802" s="7">
        <v>360000</v>
      </c>
      <c r="H4802" s="7">
        <v>0</v>
      </c>
      <c r="I4802" s="7">
        <v>0</v>
      </c>
      <c r="J4802" s="7">
        <v>0</v>
      </c>
      <c r="K4802" s="7">
        <v>0</v>
      </c>
      <c r="L4802" s="7">
        <v>0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0</v>
      </c>
      <c r="Z4802" s="7" t="s">
        <v>623</v>
      </c>
      <c r="AA4802" s="7">
        <v>2020</v>
      </c>
      <c r="AB4802" s="7">
        <v>0</v>
      </c>
    </row>
    <row r="4803" spans="1:28" x14ac:dyDescent="0.25">
      <c r="A4803" s="7">
        <v>2</v>
      </c>
      <c r="B4803" s="7" t="s">
        <v>426</v>
      </c>
      <c r="C4803" s="7" t="s">
        <v>502</v>
      </c>
      <c r="D4803" s="7" t="s">
        <v>10</v>
      </c>
      <c r="E4803" s="7" t="s">
        <v>53</v>
      </c>
      <c r="F4803" s="7" t="s">
        <v>84</v>
      </c>
      <c r="G4803" s="7">
        <v>280000</v>
      </c>
      <c r="H4803" s="7">
        <v>0</v>
      </c>
      <c r="I4803" s="7">
        <v>0</v>
      </c>
      <c r="J4803" s="7">
        <v>0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0</v>
      </c>
      <c r="Z4803" s="7" t="s">
        <v>623</v>
      </c>
      <c r="AA4803" s="7">
        <v>2020</v>
      </c>
      <c r="AB4803" s="7">
        <v>0</v>
      </c>
    </row>
    <row r="4804" spans="1:28" x14ac:dyDescent="0.25">
      <c r="A4804" s="7">
        <v>3</v>
      </c>
      <c r="B4804" s="7" t="s">
        <v>427</v>
      </c>
      <c r="C4804" s="7" t="s">
        <v>709</v>
      </c>
      <c r="D4804" s="7" t="s">
        <v>19</v>
      </c>
      <c r="E4804" s="7" t="s">
        <v>71</v>
      </c>
      <c r="F4804" s="7" t="s">
        <v>84</v>
      </c>
      <c r="G4804" s="7">
        <v>280000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 t="s">
        <v>623</v>
      </c>
      <c r="AA4804" s="7">
        <v>2020</v>
      </c>
      <c r="AB4804" s="7">
        <v>0</v>
      </c>
    </row>
    <row r="4805" spans="1:28" x14ac:dyDescent="0.25">
      <c r="A4805" s="7">
        <v>4</v>
      </c>
      <c r="B4805" s="7" t="s">
        <v>417</v>
      </c>
      <c r="C4805" s="7" t="s">
        <v>512</v>
      </c>
      <c r="D4805" s="7" t="s">
        <v>21</v>
      </c>
      <c r="E4805" s="7" t="s">
        <v>81</v>
      </c>
      <c r="F4805" s="7" t="s">
        <v>84</v>
      </c>
      <c r="G4805" s="7">
        <v>130000</v>
      </c>
      <c r="H4805" s="7">
        <v>0</v>
      </c>
      <c r="I4805" s="7">
        <v>0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0</v>
      </c>
      <c r="Y4805" s="7">
        <v>0</v>
      </c>
      <c r="Z4805" s="7" t="s">
        <v>623</v>
      </c>
      <c r="AA4805" s="7">
        <v>2020</v>
      </c>
      <c r="AB4805" s="7">
        <v>0</v>
      </c>
    </row>
    <row r="4806" spans="1:28" x14ac:dyDescent="0.25">
      <c r="A4806" s="7">
        <v>5</v>
      </c>
      <c r="B4806" s="7" t="s">
        <v>418</v>
      </c>
      <c r="C4806" s="7" t="s">
        <v>710</v>
      </c>
      <c r="D4806" s="7" t="s">
        <v>94</v>
      </c>
      <c r="E4806" s="7" t="s">
        <v>711</v>
      </c>
      <c r="F4806" s="7" t="s">
        <v>85</v>
      </c>
      <c r="G4806" s="7">
        <v>130000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0</v>
      </c>
      <c r="Y4806" s="7">
        <v>0</v>
      </c>
      <c r="Z4806" s="7" t="s">
        <v>623</v>
      </c>
      <c r="AA4806" s="7">
        <v>2020</v>
      </c>
      <c r="AB4806" s="7">
        <v>0</v>
      </c>
    </row>
    <row r="4807" spans="1:28" x14ac:dyDescent="0.25">
      <c r="A4807" s="7">
        <v>6</v>
      </c>
      <c r="B4807" s="7" t="s">
        <v>419</v>
      </c>
      <c r="C4807" s="7" t="s">
        <v>518</v>
      </c>
      <c r="D4807" s="7" t="s">
        <v>16</v>
      </c>
      <c r="E4807" s="7" t="s">
        <v>701</v>
      </c>
      <c r="F4807" s="7" t="s">
        <v>84</v>
      </c>
      <c r="G4807" s="7">
        <v>130000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7">
        <v>0</v>
      </c>
      <c r="Z4807" s="7" t="s">
        <v>623</v>
      </c>
      <c r="AA4807" s="7">
        <v>2020</v>
      </c>
      <c r="AB4807" s="7">
        <v>0</v>
      </c>
    </row>
    <row r="4808" spans="1:28" x14ac:dyDescent="0.25">
      <c r="A4808" s="7">
        <v>7</v>
      </c>
      <c r="B4808" s="7" t="s">
        <v>425</v>
      </c>
      <c r="C4808" s="7" t="s">
        <v>659</v>
      </c>
      <c r="D4808" s="7" t="s">
        <v>6</v>
      </c>
      <c r="E4808" s="7" t="s">
        <v>660</v>
      </c>
      <c r="F4808" s="7" t="s">
        <v>661</v>
      </c>
      <c r="G4808" s="7">
        <v>130000</v>
      </c>
      <c r="H4808" s="7">
        <v>0</v>
      </c>
      <c r="I4808" s="7">
        <v>0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 t="s">
        <v>623</v>
      </c>
      <c r="AA4808" s="7">
        <v>2020</v>
      </c>
      <c r="AB4808" s="7">
        <v>0</v>
      </c>
    </row>
    <row r="4809" spans="1:28" x14ac:dyDescent="0.25">
      <c r="A4809" s="7">
        <v>8</v>
      </c>
      <c r="B4809" s="7" t="s">
        <v>420</v>
      </c>
      <c r="C4809" s="7" t="s">
        <v>513</v>
      </c>
      <c r="D4809" s="7" t="s">
        <v>14</v>
      </c>
      <c r="E4809" s="7" t="s">
        <v>333</v>
      </c>
      <c r="F4809" s="7" t="s">
        <v>84</v>
      </c>
      <c r="G4809" s="7">
        <v>130000</v>
      </c>
      <c r="H4809" s="7">
        <v>0</v>
      </c>
      <c r="I4809" s="7">
        <v>0</v>
      </c>
      <c r="J4809" s="7">
        <v>0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0</v>
      </c>
      <c r="Z4809" s="7" t="s">
        <v>623</v>
      </c>
      <c r="AA4809" s="7">
        <v>2020</v>
      </c>
      <c r="AB4809" s="7">
        <v>0</v>
      </c>
    </row>
    <row r="4810" spans="1:28" x14ac:dyDescent="0.25">
      <c r="A4810" s="7">
        <v>9</v>
      </c>
      <c r="B4810" s="7" t="s">
        <v>421</v>
      </c>
      <c r="C4810" s="7" t="s">
        <v>515</v>
      </c>
      <c r="D4810" s="7" t="s">
        <v>4</v>
      </c>
      <c r="E4810" s="7" t="s">
        <v>516</v>
      </c>
      <c r="F4810" s="7" t="s">
        <v>84</v>
      </c>
      <c r="G4810" s="7">
        <v>130000</v>
      </c>
      <c r="H4810" s="7">
        <v>0</v>
      </c>
      <c r="I4810" s="7">
        <v>0</v>
      </c>
      <c r="J4810" s="7">
        <v>0</v>
      </c>
      <c r="K4810" s="7">
        <v>0</v>
      </c>
      <c r="L4810" s="7">
        <v>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0</v>
      </c>
      <c r="Z4810" s="7" t="s">
        <v>623</v>
      </c>
      <c r="AA4810" s="7">
        <v>2020</v>
      </c>
      <c r="AB4810" s="7">
        <v>0</v>
      </c>
    </row>
    <row r="4811" spans="1:28" x14ac:dyDescent="0.25">
      <c r="A4811" s="7">
        <v>10</v>
      </c>
      <c r="B4811" s="7" t="s">
        <v>422</v>
      </c>
      <c r="C4811" s="7" t="s">
        <v>504</v>
      </c>
      <c r="D4811" s="7" t="s">
        <v>5</v>
      </c>
      <c r="E4811" s="7" t="s">
        <v>702</v>
      </c>
      <c r="F4811" s="7" t="s">
        <v>84</v>
      </c>
      <c r="G4811" s="7">
        <v>130000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 t="s">
        <v>623</v>
      </c>
      <c r="AA4811" s="7">
        <v>2020</v>
      </c>
      <c r="AB4811" s="7">
        <v>0</v>
      </c>
    </row>
    <row r="4812" spans="1:28" x14ac:dyDescent="0.25">
      <c r="A4812" s="7">
        <v>11</v>
      </c>
      <c r="B4812" s="7" t="s">
        <v>423</v>
      </c>
      <c r="C4812" s="7" t="s">
        <v>614</v>
      </c>
      <c r="D4812" s="7" t="s">
        <v>615</v>
      </c>
      <c r="E4812" s="7" t="s">
        <v>616</v>
      </c>
      <c r="F4812" s="7" t="s">
        <v>84</v>
      </c>
      <c r="G4812" s="7">
        <v>130000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 t="s">
        <v>623</v>
      </c>
      <c r="AA4812" s="7">
        <v>2020</v>
      </c>
      <c r="AB4812" s="7">
        <v>0</v>
      </c>
    </row>
    <row r="4813" spans="1:28" x14ac:dyDescent="0.25">
      <c r="A4813" s="7">
        <v>12</v>
      </c>
      <c r="B4813" s="7" t="s">
        <v>424</v>
      </c>
      <c r="C4813" s="7" t="s">
        <v>665</v>
      </c>
      <c r="D4813" s="7" t="s">
        <v>17</v>
      </c>
      <c r="E4813" s="7" t="s">
        <v>666</v>
      </c>
      <c r="F4813" s="7" t="s">
        <v>84</v>
      </c>
      <c r="G4813" s="7">
        <v>130000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0</v>
      </c>
      <c r="Z4813" s="7" t="s">
        <v>623</v>
      </c>
      <c r="AA4813" s="7">
        <v>2020</v>
      </c>
      <c r="AB4813" s="7">
        <v>0</v>
      </c>
    </row>
    <row r="4814" spans="1:28" x14ac:dyDescent="0.25">
      <c r="A4814" s="7">
        <v>13</v>
      </c>
      <c r="B4814" s="7" t="s">
        <v>411</v>
      </c>
      <c r="C4814" s="7" t="s">
        <v>521</v>
      </c>
      <c r="D4814" s="7" t="s">
        <v>13</v>
      </c>
      <c r="E4814" s="7" t="s">
        <v>678</v>
      </c>
      <c r="F4814" s="7" t="s">
        <v>84</v>
      </c>
      <c r="G4814" s="7">
        <v>95000</v>
      </c>
      <c r="H4814" s="7">
        <v>0</v>
      </c>
      <c r="I4814" s="7">
        <v>0</v>
      </c>
      <c r="J4814" s="7">
        <v>0</v>
      </c>
      <c r="K4814" s="7">
        <v>0</v>
      </c>
      <c r="L4814" s="7">
        <v>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 t="s">
        <v>623</v>
      </c>
      <c r="AA4814" s="7">
        <v>2020</v>
      </c>
      <c r="AB4814" s="7">
        <v>0</v>
      </c>
    </row>
    <row r="4815" spans="1:28" x14ac:dyDescent="0.25">
      <c r="A4815" s="7">
        <v>14</v>
      </c>
      <c r="B4815" s="7" t="s">
        <v>413</v>
      </c>
      <c r="C4815" s="7" t="s">
        <v>626</v>
      </c>
      <c r="D4815" s="7" t="s">
        <v>627</v>
      </c>
      <c r="E4815" s="7" t="s">
        <v>628</v>
      </c>
      <c r="F4815" s="7" t="s">
        <v>84</v>
      </c>
      <c r="G4815" s="7">
        <v>95000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0</v>
      </c>
      <c r="Z4815" s="7" t="s">
        <v>623</v>
      </c>
      <c r="AA4815" s="7">
        <v>2020</v>
      </c>
      <c r="AB4815" s="7">
        <v>0</v>
      </c>
    </row>
    <row r="4816" spans="1:28" x14ac:dyDescent="0.25">
      <c r="A4816" s="7">
        <v>15</v>
      </c>
      <c r="B4816" s="7" t="s">
        <v>414</v>
      </c>
      <c r="C4816" s="7" t="s">
        <v>523</v>
      </c>
      <c r="D4816" s="7" t="s">
        <v>21</v>
      </c>
      <c r="E4816" s="7" t="s">
        <v>48</v>
      </c>
      <c r="F4816" s="7" t="s">
        <v>84</v>
      </c>
      <c r="G4816" s="7">
        <v>95000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0</v>
      </c>
      <c r="Z4816" s="7" t="s">
        <v>623</v>
      </c>
      <c r="AA4816" s="7">
        <v>2020</v>
      </c>
      <c r="AB4816" s="7">
        <v>0</v>
      </c>
    </row>
    <row r="4817" spans="1:28" x14ac:dyDescent="0.25">
      <c r="A4817" s="7">
        <v>16</v>
      </c>
      <c r="B4817" s="7" t="s">
        <v>415</v>
      </c>
      <c r="C4817" s="7" t="s">
        <v>525</v>
      </c>
      <c r="D4817" s="7" t="s">
        <v>10</v>
      </c>
      <c r="E4817" s="7" t="s">
        <v>69</v>
      </c>
      <c r="F4817" s="7" t="s">
        <v>84</v>
      </c>
      <c r="G4817" s="7">
        <v>95000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 t="s">
        <v>623</v>
      </c>
      <c r="AA4817" s="7">
        <v>2020</v>
      </c>
      <c r="AB4817" s="7">
        <v>0</v>
      </c>
    </row>
    <row r="4818" spans="1:28" x14ac:dyDescent="0.25">
      <c r="A4818" s="7">
        <v>17</v>
      </c>
      <c r="B4818" s="7" t="s">
        <v>416</v>
      </c>
      <c r="C4818" s="7" t="s">
        <v>679</v>
      </c>
      <c r="D4818" s="7" t="s">
        <v>6</v>
      </c>
      <c r="E4818" s="7" t="s">
        <v>680</v>
      </c>
      <c r="F4818" s="7" t="s">
        <v>84</v>
      </c>
      <c r="G4818" s="7">
        <v>95000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7">
        <v>0</v>
      </c>
      <c r="Z4818" s="7" t="s">
        <v>623</v>
      </c>
      <c r="AA4818" s="7">
        <v>2020</v>
      </c>
      <c r="AB4818" s="7">
        <v>0</v>
      </c>
    </row>
    <row r="4819" spans="1:28" x14ac:dyDescent="0.25">
      <c r="A4819" s="7">
        <v>18</v>
      </c>
      <c r="B4819" s="7" t="s">
        <v>412</v>
      </c>
      <c r="C4819" s="7" t="s">
        <v>527</v>
      </c>
      <c r="D4819" s="7" t="s">
        <v>17</v>
      </c>
      <c r="E4819" s="7" t="s">
        <v>613</v>
      </c>
      <c r="F4819" s="7" t="s">
        <v>84</v>
      </c>
      <c r="G4819" s="7">
        <v>85000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 t="s">
        <v>623</v>
      </c>
      <c r="AA4819" s="7">
        <v>2020</v>
      </c>
      <c r="AB4819" s="7">
        <v>0</v>
      </c>
    </row>
    <row r="4820" spans="1:28" x14ac:dyDescent="0.25">
      <c r="A4820" s="7">
        <v>19</v>
      </c>
      <c r="B4820" s="7" t="s">
        <v>409</v>
      </c>
      <c r="C4820" s="7" t="s">
        <v>719</v>
      </c>
      <c r="D4820" s="7" t="s">
        <v>94</v>
      </c>
      <c r="E4820" s="7" t="s">
        <v>645</v>
      </c>
      <c r="F4820" s="7" t="s">
        <v>661</v>
      </c>
      <c r="G4820" s="7">
        <v>85000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0</v>
      </c>
      <c r="Z4820" s="7" t="s">
        <v>623</v>
      </c>
      <c r="AA4820" s="7">
        <v>2020</v>
      </c>
      <c r="AB4820" s="7">
        <v>0</v>
      </c>
    </row>
    <row r="4821" spans="1:28" x14ac:dyDescent="0.25">
      <c r="A4821" s="7">
        <v>20</v>
      </c>
      <c r="B4821" s="7" t="s">
        <v>410</v>
      </c>
      <c r="C4821" s="7" t="s">
        <v>685</v>
      </c>
      <c r="D4821" s="7" t="s">
        <v>21</v>
      </c>
      <c r="E4821" s="7" t="s">
        <v>686</v>
      </c>
      <c r="F4821" s="7" t="s">
        <v>84</v>
      </c>
      <c r="G4821" s="7">
        <v>85000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0</v>
      </c>
      <c r="T4821" s="7">
        <v>0</v>
      </c>
      <c r="U4821" s="7">
        <v>0</v>
      </c>
      <c r="V4821" s="7">
        <v>0</v>
      </c>
      <c r="W4821" s="7">
        <v>0</v>
      </c>
      <c r="X4821" s="7">
        <v>0</v>
      </c>
      <c r="Y4821" s="7">
        <v>0</v>
      </c>
      <c r="Z4821" s="7" t="s">
        <v>623</v>
      </c>
      <c r="AA4821" s="7">
        <v>2020</v>
      </c>
      <c r="AB4821" s="7">
        <v>0</v>
      </c>
    </row>
    <row r="4822" spans="1:28" x14ac:dyDescent="0.25">
      <c r="A4822" s="7">
        <v>21</v>
      </c>
      <c r="B4822" s="7" t="s">
        <v>373</v>
      </c>
      <c r="C4822" s="7" t="s">
        <v>688</v>
      </c>
      <c r="D4822" s="7" t="s">
        <v>94</v>
      </c>
      <c r="E4822" s="7" t="s">
        <v>689</v>
      </c>
      <c r="F4822" s="7" t="s">
        <v>84</v>
      </c>
      <c r="G4822" s="7">
        <v>80000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 t="s">
        <v>623</v>
      </c>
      <c r="AA4822" s="7">
        <v>2020</v>
      </c>
      <c r="AB4822" s="7">
        <v>0</v>
      </c>
    </row>
    <row r="4823" spans="1:28" x14ac:dyDescent="0.25">
      <c r="A4823" s="7">
        <v>22</v>
      </c>
      <c r="B4823" s="7" t="s">
        <v>408</v>
      </c>
      <c r="C4823" s="7" t="s">
        <v>712</v>
      </c>
      <c r="D4823" s="7" t="s">
        <v>632</v>
      </c>
      <c r="E4823" s="7" t="s">
        <v>713</v>
      </c>
      <c r="F4823" s="7" t="s">
        <v>84</v>
      </c>
      <c r="G4823" s="7">
        <v>80000</v>
      </c>
      <c r="H4823" s="7">
        <v>0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0</v>
      </c>
      <c r="Y4823" s="7">
        <v>0</v>
      </c>
      <c r="Z4823" s="7" t="s">
        <v>623</v>
      </c>
      <c r="AA4823" s="7">
        <v>2020</v>
      </c>
      <c r="AB4823" s="7">
        <v>0</v>
      </c>
    </row>
    <row r="4824" spans="1:28" x14ac:dyDescent="0.25">
      <c r="A4824" s="7">
        <v>23</v>
      </c>
      <c r="B4824" s="7" t="s">
        <v>407</v>
      </c>
      <c r="C4824" s="7" t="s">
        <v>532</v>
      </c>
      <c r="D4824" s="7" t="s">
        <v>12</v>
      </c>
      <c r="E4824" s="7" t="s">
        <v>35</v>
      </c>
      <c r="F4824" s="7" t="s">
        <v>84</v>
      </c>
      <c r="G4824" s="7">
        <v>75000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0</v>
      </c>
      <c r="Z4824" s="7" t="s">
        <v>623</v>
      </c>
      <c r="AA4824" s="7">
        <v>2020</v>
      </c>
      <c r="AB4824" s="7">
        <v>0</v>
      </c>
    </row>
    <row r="4825" spans="1:28" x14ac:dyDescent="0.25">
      <c r="A4825" s="7">
        <v>24</v>
      </c>
      <c r="B4825" s="7" t="s">
        <v>406</v>
      </c>
      <c r="C4825" s="7" t="s">
        <v>533</v>
      </c>
      <c r="D4825" s="7" t="s">
        <v>6</v>
      </c>
      <c r="E4825" s="7" t="s">
        <v>335</v>
      </c>
      <c r="F4825" s="7" t="s">
        <v>84</v>
      </c>
      <c r="G4825" s="7">
        <v>70000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0</v>
      </c>
      <c r="Y4825" s="7">
        <v>0</v>
      </c>
      <c r="Z4825" s="7" t="s">
        <v>623</v>
      </c>
      <c r="AA4825" s="7">
        <v>2020</v>
      </c>
      <c r="AB4825" s="7">
        <v>0</v>
      </c>
    </row>
    <row r="4826" spans="1:28" x14ac:dyDescent="0.25">
      <c r="A4826" s="7">
        <v>25</v>
      </c>
      <c r="B4826" s="7" t="s">
        <v>389</v>
      </c>
      <c r="C4826" s="7" t="s">
        <v>529</v>
      </c>
      <c r="D4826" s="7" t="s">
        <v>18</v>
      </c>
      <c r="E4826" s="7" t="s">
        <v>55</v>
      </c>
      <c r="F4826" s="7" t="s">
        <v>84</v>
      </c>
      <c r="G4826" s="7">
        <v>65000</v>
      </c>
      <c r="H4826" s="7">
        <v>0</v>
      </c>
      <c r="I4826" s="7">
        <v>0</v>
      </c>
      <c r="J4826" s="7">
        <v>0</v>
      </c>
      <c r="K4826" s="7">
        <v>0</v>
      </c>
      <c r="L4826" s="7">
        <v>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0</v>
      </c>
      <c r="Z4826" s="7" t="s">
        <v>623</v>
      </c>
      <c r="AA4826" s="7">
        <v>2020</v>
      </c>
      <c r="AB4826" s="7">
        <v>0</v>
      </c>
    </row>
    <row r="4827" spans="1:28" x14ac:dyDescent="0.25">
      <c r="A4827" s="7">
        <v>26</v>
      </c>
      <c r="B4827" s="7" t="s">
        <v>402</v>
      </c>
      <c r="C4827" s="7" t="s">
        <v>526</v>
      </c>
      <c r="D4827" s="7" t="s">
        <v>4</v>
      </c>
      <c r="E4827" s="7" t="s">
        <v>618</v>
      </c>
      <c r="F4827" s="7" t="s">
        <v>84</v>
      </c>
      <c r="G4827" s="7">
        <v>65000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0</v>
      </c>
      <c r="Z4827" s="7" t="s">
        <v>623</v>
      </c>
      <c r="AA4827" s="7">
        <v>2020</v>
      </c>
      <c r="AB4827" s="7">
        <v>0</v>
      </c>
    </row>
    <row r="4828" spans="1:28" x14ac:dyDescent="0.25">
      <c r="A4828" s="7">
        <v>27</v>
      </c>
      <c r="B4828" s="7" t="s">
        <v>403</v>
      </c>
      <c r="C4828" s="7" t="s">
        <v>703</v>
      </c>
      <c r="D4828" s="7" t="s">
        <v>13</v>
      </c>
      <c r="E4828" s="7" t="s">
        <v>704</v>
      </c>
      <c r="F4828" s="7" t="s">
        <v>84</v>
      </c>
      <c r="G4828" s="7">
        <v>65000</v>
      </c>
      <c r="H4828" s="7">
        <v>0</v>
      </c>
      <c r="I4828" s="7">
        <v>0</v>
      </c>
      <c r="J4828" s="7">
        <v>0</v>
      </c>
      <c r="K4828" s="7">
        <v>0</v>
      </c>
      <c r="L4828" s="7">
        <v>0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0</v>
      </c>
      <c r="Z4828" s="7" t="s">
        <v>623</v>
      </c>
      <c r="AA4828" s="7">
        <v>2020</v>
      </c>
      <c r="AB4828" s="7">
        <v>0</v>
      </c>
    </row>
    <row r="4829" spans="1:28" x14ac:dyDescent="0.25">
      <c r="A4829" s="7">
        <v>28</v>
      </c>
      <c r="B4829" s="7" t="s">
        <v>404</v>
      </c>
      <c r="C4829" s="7" t="s">
        <v>534</v>
      </c>
      <c r="D4829" s="7" t="s">
        <v>10</v>
      </c>
      <c r="E4829" s="7" t="s">
        <v>39</v>
      </c>
      <c r="F4829" s="7" t="s">
        <v>84</v>
      </c>
      <c r="G4829" s="7">
        <v>65000</v>
      </c>
      <c r="H4829" s="7">
        <v>0</v>
      </c>
      <c r="I4829" s="7">
        <v>0</v>
      </c>
      <c r="J4829" s="7">
        <v>0</v>
      </c>
      <c r="K4829" s="7">
        <v>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7">
        <v>0</v>
      </c>
      <c r="Z4829" s="7" t="s">
        <v>623</v>
      </c>
      <c r="AA4829" s="7">
        <v>2020</v>
      </c>
      <c r="AB4829" s="7">
        <v>0</v>
      </c>
    </row>
    <row r="4830" spans="1:28" x14ac:dyDescent="0.25">
      <c r="A4830" s="7">
        <v>29</v>
      </c>
      <c r="B4830" s="7" t="s">
        <v>405</v>
      </c>
      <c r="C4830" s="7" t="s">
        <v>535</v>
      </c>
      <c r="D4830" s="7" t="s">
        <v>16</v>
      </c>
      <c r="E4830" s="7" t="s">
        <v>61</v>
      </c>
      <c r="F4830" s="7" t="s">
        <v>84</v>
      </c>
      <c r="G4830" s="7">
        <v>65000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0</v>
      </c>
      <c r="Z4830" s="7" t="s">
        <v>623</v>
      </c>
      <c r="AA4830" s="7">
        <v>2020</v>
      </c>
      <c r="AB4830" s="7">
        <v>0</v>
      </c>
    </row>
    <row r="4831" spans="1:28" x14ac:dyDescent="0.25">
      <c r="A4831" s="7">
        <v>30</v>
      </c>
      <c r="B4831" s="7" t="s">
        <v>400</v>
      </c>
      <c r="C4831" s="7" t="s">
        <v>536</v>
      </c>
      <c r="D4831" s="7" t="s">
        <v>4</v>
      </c>
      <c r="E4831" s="7" t="s">
        <v>64</v>
      </c>
      <c r="F4831" s="7" t="s">
        <v>84</v>
      </c>
      <c r="G4831" s="7">
        <v>60000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0</v>
      </c>
      <c r="Z4831" s="7" t="s">
        <v>623</v>
      </c>
      <c r="AA4831" s="7">
        <v>2020</v>
      </c>
      <c r="AB4831" s="7">
        <v>0</v>
      </c>
    </row>
    <row r="4832" spans="1:28" x14ac:dyDescent="0.25">
      <c r="A4832" s="7">
        <v>31</v>
      </c>
      <c r="B4832" s="7" t="s">
        <v>401</v>
      </c>
      <c r="C4832" s="7" t="s">
        <v>537</v>
      </c>
      <c r="D4832" s="7" t="s">
        <v>7</v>
      </c>
      <c r="E4832" s="7" t="s">
        <v>75</v>
      </c>
      <c r="F4832" s="7" t="s">
        <v>84</v>
      </c>
      <c r="G4832" s="7">
        <v>60000</v>
      </c>
      <c r="H4832" s="7">
        <v>0</v>
      </c>
      <c r="I4832" s="7">
        <v>0</v>
      </c>
      <c r="J4832" s="7">
        <v>0</v>
      </c>
      <c r="K4832" s="7">
        <v>0</v>
      </c>
      <c r="L4832" s="7">
        <v>0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  <c r="T4832" s="7">
        <v>0</v>
      </c>
      <c r="U4832" s="7">
        <v>0</v>
      </c>
      <c r="V4832" s="7">
        <v>0</v>
      </c>
      <c r="W4832" s="7">
        <v>0</v>
      </c>
      <c r="X4832" s="7">
        <v>0</v>
      </c>
      <c r="Y4832" s="7">
        <v>0</v>
      </c>
      <c r="Z4832" s="7" t="s">
        <v>623</v>
      </c>
      <c r="AA4832" s="7">
        <v>2020</v>
      </c>
      <c r="AB4832" s="7">
        <v>0</v>
      </c>
    </row>
    <row r="4833" spans="1:28" x14ac:dyDescent="0.25">
      <c r="A4833" s="7">
        <v>32</v>
      </c>
      <c r="B4833" s="7" t="s">
        <v>429</v>
      </c>
      <c r="C4833" s="7" t="s">
        <v>538</v>
      </c>
      <c r="D4833" s="7" t="s">
        <v>14</v>
      </c>
      <c r="E4833" s="7" t="s">
        <v>66</v>
      </c>
      <c r="F4833" s="7" t="s">
        <v>84</v>
      </c>
      <c r="G4833" s="7">
        <v>55000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7">
        <v>0</v>
      </c>
      <c r="Z4833" s="7" t="s">
        <v>623</v>
      </c>
      <c r="AA4833" s="7">
        <v>2020</v>
      </c>
      <c r="AB4833" s="7">
        <v>0</v>
      </c>
    </row>
    <row r="4834" spans="1:28" x14ac:dyDescent="0.25">
      <c r="A4834" s="7">
        <v>33</v>
      </c>
      <c r="B4834" s="7" t="s">
        <v>342</v>
      </c>
      <c r="C4834" s="7" t="s">
        <v>539</v>
      </c>
      <c r="D4834" s="7" t="s">
        <v>15</v>
      </c>
      <c r="E4834" s="7" t="s">
        <v>540</v>
      </c>
      <c r="F4834" s="7" t="s">
        <v>84</v>
      </c>
      <c r="G4834" s="7">
        <v>55000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0</v>
      </c>
      <c r="Z4834" s="7" t="s">
        <v>623</v>
      </c>
      <c r="AA4834" s="7">
        <v>2020</v>
      </c>
      <c r="AB4834" s="7">
        <v>0</v>
      </c>
    </row>
    <row r="4835" spans="1:28" x14ac:dyDescent="0.25">
      <c r="A4835" s="7">
        <v>34</v>
      </c>
      <c r="B4835" s="7" t="s">
        <v>399</v>
      </c>
      <c r="C4835" s="7" t="s">
        <v>514</v>
      </c>
      <c r="D4835" s="7" t="s">
        <v>16</v>
      </c>
      <c r="E4835" s="7" t="s">
        <v>79</v>
      </c>
      <c r="F4835" s="7" t="s">
        <v>84</v>
      </c>
      <c r="G4835" s="7">
        <v>54000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0</v>
      </c>
      <c r="Z4835" s="7" t="s">
        <v>623</v>
      </c>
      <c r="AA4835" s="7">
        <v>2020</v>
      </c>
      <c r="AB4835" s="7">
        <v>0</v>
      </c>
    </row>
    <row r="4836" spans="1:28" x14ac:dyDescent="0.25">
      <c r="A4836" s="7">
        <v>35</v>
      </c>
      <c r="B4836" s="7" t="s">
        <v>396</v>
      </c>
      <c r="C4836" s="7" t="s">
        <v>541</v>
      </c>
      <c r="D4836" s="7" t="s">
        <v>21</v>
      </c>
      <c r="E4836" s="7" t="s">
        <v>70</v>
      </c>
      <c r="F4836" s="7" t="s">
        <v>84</v>
      </c>
      <c r="G4836" s="7">
        <v>50000</v>
      </c>
      <c r="H4836" s="7">
        <v>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0</v>
      </c>
      <c r="Z4836" s="7" t="s">
        <v>623</v>
      </c>
      <c r="AA4836" s="7">
        <v>2020</v>
      </c>
      <c r="AB4836" s="7">
        <v>0</v>
      </c>
    </row>
    <row r="4837" spans="1:28" x14ac:dyDescent="0.25">
      <c r="A4837" s="7">
        <v>36</v>
      </c>
      <c r="B4837" s="7" t="s">
        <v>397</v>
      </c>
      <c r="C4837" s="7" t="s">
        <v>542</v>
      </c>
      <c r="D4837" s="7" t="s">
        <v>17</v>
      </c>
      <c r="E4837" s="7" t="s">
        <v>76</v>
      </c>
      <c r="F4837" s="7" t="s">
        <v>84</v>
      </c>
      <c r="G4837" s="7">
        <v>50000</v>
      </c>
      <c r="H4837" s="7">
        <v>0</v>
      </c>
      <c r="I4837" s="7">
        <v>0</v>
      </c>
      <c r="J4837" s="7">
        <v>0</v>
      </c>
      <c r="K4837" s="7">
        <v>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 t="s">
        <v>623</v>
      </c>
      <c r="AA4837" s="7">
        <v>2020</v>
      </c>
      <c r="AB4837" s="7">
        <v>0</v>
      </c>
    </row>
    <row r="4838" spans="1:28" x14ac:dyDescent="0.25">
      <c r="A4838" s="7">
        <v>37</v>
      </c>
      <c r="B4838" s="7" t="s">
        <v>379</v>
      </c>
      <c r="C4838" s="7" t="s">
        <v>544</v>
      </c>
      <c r="D4838" s="7" t="s">
        <v>10</v>
      </c>
      <c r="E4838" s="7" t="s">
        <v>43</v>
      </c>
      <c r="F4838" s="7" t="s">
        <v>84</v>
      </c>
      <c r="G4838" s="7">
        <v>45000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0</v>
      </c>
      <c r="Z4838" s="7" t="s">
        <v>623</v>
      </c>
      <c r="AA4838" s="7">
        <v>2020</v>
      </c>
      <c r="AB4838" s="7">
        <v>0</v>
      </c>
    </row>
    <row r="4839" spans="1:28" x14ac:dyDescent="0.25">
      <c r="A4839" s="7">
        <v>38</v>
      </c>
      <c r="B4839" s="7" t="s">
        <v>388</v>
      </c>
      <c r="C4839" s="7" t="s">
        <v>646</v>
      </c>
      <c r="D4839" s="7" t="s">
        <v>647</v>
      </c>
      <c r="E4839" s="7" t="s">
        <v>24</v>
      </c>
      <c r="F4839" s="7" t="s">
        <v>84</v>
      </c>
      <c r="G4839" s="7">
        <v>45000</v>
      </c>
      <c r="H4839" s="7">
        <v>0</v>
      </c>
      <c r="I4839" s="7">
        <v>0</v>
      </c>
      <c r="J4839" s="7">
        <v>0</v>
      </c>
      <c r="K4839" s="7">
        <v>0</v>
      </c>
      <c r="L4839" s="7">
        <v>0</v>
      </c>
      <c r="M4839" s="7">
        <v>0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0</v>
      </c>
      <c r="Z4839" s="7" t="s">
        <v>623</v>
      </c>
      <c r="AA4839" s="7">
        <v>2020</v>
      </c>
      <c r="AB4839" s="7">
        <v>0</v>
      </c>
    </row>
    <row r="4840" spans="1:28" x14ac:dyDescent="0.25">
      <c r="A4840" s="7">
        <v>39</v>
      </c>
      <c r="B4840" s="7" t="s">
        <v>390</v>
      </c>
      <c r="C4840" s="7" t="s">
        <v>531</v>
      </c>
      <c r="D4840" s="7" t="s">
        <v>5</v>
      </c>
      <c r="E4840" s="7" t="s">
        <v>25</v>
      </c>
      <c r="F4840" s="7" t="s">
        <v>84</v>
      </c>
      <c r="G4840" s="7">
        <v>45000</v>
      </c>
      <c r="H4840" s="7">
        <v>0</v>
      </c>
      <c r="I4840" s="7">
        <v>0</v>
      </c>
      <c r="J4840" s="7">
        <v>0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0</v>
      </c>
      <c r="W4840" s="7">
        <v>0</v>
      </c>
      <c r="X4840" s="7">
        <v>0</v>
      </c>
      <c r="Y4840" s="7">
        <v>0</v>
      </c>
      <c r="Z4840" s="7" t="s">
        <v>623</v>
      </c>
      <c r="AA4840" s="7">
        <v>2020</v>
      </c>
      <c r="AB4840" s="7">
        <v>0</v>
      </c>
    </row>
    <row r="4841" spans="1:28" x14ac:dyDescent="0.25">
      <c r="A4841" s="7">
        <v>40</v>
      </c>
      <c r="B4841" s="7" t="s">
        <v>391</v>
      </c>
      <c r="C4841" s="7" t="s">
        <v>545</v>
      </c>
      <c r="D4841" s="7" t="s">
        <v>4</v>
      </c>
      <c r="E4841" s="7" t="s">
        <v>24</v>
      </c>
      <c r="F4841" s="7" t="s">
        <v>84</v>
      </c>
      <c r="G4841" s="7">
        <v>45000</v>
      </c>
      <c r="H4841" s="7">
        <v>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7">
        <v>0</v>
      </c>
      <c r="Z4841" s="7" t="s">
        <v>623</v>
      </c>
      <c r="AA4841" s="7">
        <v>2020</v>
      </c>
      <c r="AB4841" s="7">
        <v>0</v>
      </c>
    </row>
    <row r="4842" spans="1:28" x14ac:dyDescent="0.25">
      <c r="A4842" s="7">
        <v>41</v>
      </c>
      <c r="B4842" s="7" t="s">
        <v>392</v>
      </c>
      <c r="C4842" s="7" t="s">
        <v>547</v>
      </c>
      <c r="D4842" s="7" t="s">
        <v>10</v>
      </c>
      <c r="E4842" s="7" t="s">
        <v>50</v>
      </c>
      <c r="F4842" s="7" t="s">
        <v>84</v>
      </c>
      <c r="G4842" s="7">
        <v>45000</v>
      </c>
      <c r="H4842" s="7">
        <v>0</v>
      </c>
      <c r="I4842" s="7">
        <v>0</v>
      </c>
      <c r="J4842" s="7">
        <v>0</v>
      </c>
      <c r="K4842" s="7">
        <v>0</v>
      </c>
      <c r="L4842" s="7">
        <v>0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0</v>
      </c>
      <c r="W4842" s="7">
        <v>0</v>
      </c>
      <c r="X4842" s="7">
        <v>0</v>
      </c>
      <c r="Y4842" s="7">
        <v>0</v>
      </c>
      <c r="Z4842" s="7" t="s">
        <v>623</v>
      </c>
      <c r="AA4842" s="7">
        <v>2020</v>
      </c>
      <c r="AB4842" s="7">
        <v>0</v>
      </c>
    </row>
    <row r="4843" spans="1:28" x14ac:dyDescent="0.25">
      <c r="A4843" s="7">
        <v>42</v>
      </c>
      <c r="B4843" s="7" t="s">
        <v>393</v>
      </c>
      <c r="C4843" s="7" t="s">
        <v>717</v>
      </c>
      <c r="D4843" s="7" t="s">
        <v>10</v>
      </c>
      <c r="E4843" s="7" t="s">
        <v>43</v>
      </c>
      <c r="F4843" s="7" t="s">
        <v>84</v>
      </c>
      <c r="G4843" s="7">
        <v>45000</v>
      </c>
      <c r="H4843" s="7">
        <v>0</v>
      </c>
      <c r="I4843" s="7">
        <v>0</v>
      </c>
      <c r="J4843" s="7">
        <v>0</v>
      </c>
      <c r="K4843" s="7">
        <v>0</v>
      </c>
      <c r="L4843" s="7">
        <v>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0</v>
      </c>
      <c r="Z4843" s="7" t="s">
        <v>623</v>
      </c>
      <c r="AA4843" s="7">
        <v>2020</v>
      </c>
      <c r="AB4843" s="7">
        <v>0</v>
      </c>
    </row>
    <row r="4844" spans="1:28" x14ac:dyDescent="0.25">
      <c r="A4844" s="7">
        <v>43</v>
      </c>
      <c r="B4844" s="7" t="s">
        <v>387</v>
      </c>
      <c r="C4844" s="7" t="s">
        <v>549</v>
      </c>
      <c r="D4844" s="7" t="s">
        <v>16</v>
      </c>
      <c r="E4844" s="7" t="s">
        <v>45</v>
      </c>
      <c r="F4844" s="7" t="s">
        <v>84</v>
      </c>
      <c r="G4844" s="7">
        <v>44000</v>
      </c>
      <c r="H4844" s="7">
        <v>0</v>
      </c>
      <c r="I4844" s="7">
        <v>0</v>
      </c>
      <c r="J4844" s="7">
        <v>0</v>
      </c>
      <c r="K4844" s="7">
        <v>0</v>
      </c>
      <c r="L4844" s="7">
        <v>0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0</v>
      </c>
      <c r="Z4844" s="7" t="s">
        <v>623</v>
      </c>
      <c r="AA4844" s="7">
        <v>2020</v>
      </c>
      <c r="AB4844" s="7">
        <v>0</v>
      </c>
    </row>
    <row r="4845" spans="1:28" x14ac:dyDescent="0.25">
      <c r="A4845" s="7">
        <v>44</v>
      </c>
      <c r="B4845" s="7" t="s">
        <v>375</v>
      </c>
      <c r="C4845" s="7" t="s">
        <v>705</v>
      </c>
      <c r="D4845" s="7" t="s">
        <v>10</v>
      </c>
      <c r="E4845" s="7" t="s">
        <v>706</v>
      </c>
      <c r="F4845" s="7" t="s">
        <v>84</v>
      </c>
      <c r="G4845" s="7">
        <v>40000</v>
      </c>
      <c r="H4845" s="7">
        <v>0</v>
      </c>
      <c r="I4845" s="7">
        <v>0</v>
      </c>
      <c r="J4845" s="7">
        <v>0</v>
      </c>
      <c r="K4845" s="7">
        <v>0</v>
      </c>
      <c r="L4845" s="7">
        <v>0</v>
      </c>
      <c r="M4845" s="7">
        <v>0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0</v>
      </c>
      <c r="Z4845" s="7" t="s">
        <v>623</v>
      </c>
      <c r="AA4845" s="7">
        <v>2020</v>
      </c>
      <c r="AB4845" s="7">
        <v>0</v>
      </c>
    </row>
    <row r="4846" spans="1:28" x14ac:dyDescent="0.25">
      <c r="A4846" s="7">
        <v>45</v>
      </c>
      <c r="B4846" s="7" t="s">
        <v>370</v>
      </c>
      <c r="C4846" s="7" t="s">
        <v>648</v>
      </c>
      <c r="D4846" s="7" t="s">
        <v>94</v>
      </c>
      <c r="E4846" s="7" t="s">
        <v>46</v>
      </c>
      <c r="F4846" s="7" t="s">
        <v>84</v>
      </c>
      <c r="G4846" s="7">
        <v>40000</v>
      </c>
      <c r="H4846" s="7">
        <v>0</v>
      </c>
      <c r="I4846" s="7">
        <v>0</v>
      </c>
      <c r="J4846" s="7">
        <v>0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0</v>
      </c>
      <c r="Z4846" s="7" t="s">
        <v>623</v>
      </c>
      <c r="AA4846" s="7">
        <v>2020</v>
      </c>
      <c r="AB4846" s="7">
        <v>0</v>
      </c>
    </row>
    <row r="4847" spans="1:28" x14ac:dyDescent="0.25">
      <c r="A4847" s="7">
        <v>46</v>
      </c>
      <c r="B4847" s="7" t="s">
        <v>376</v>
      </c>
      <c r="C4847" s="7" t="s">
        <v>551</v>
      </c>
      <c r="D4847" s="7" t="s">
        <v>10</v>
      </c>
      <c r="E4847" s="7" t="s">
        <v>44</v>
      </c>
      <c r="F4847" s="7" t="s">
        <v>84</v>
      </c>
      <c r="G4847" s="7">
        <v>40000</v>
      </c>
      <c r="H4847" s="7">
        <v>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0</v>
      </c>
      <c r="Z4847" s="7" t="s">
        <v>623</v>
      </c>
      <c r="AA4847" s="7">
        <v>2020</v>
      </c>
      <c r="AB4847" s="7">
        <v>0</v>
      </c>
    </row>
    <row r="4848" spans="1:28" x14ac:dyDescent="0.25">
      <c r="A4848" s="7">
        <v>47</v>
      </c>
      <c r="B4848" s="7" t="s">
        <v>382</v>
      </c>
      <c r="C4848" s="7" t="s">
        <v>552</v>
      </c>
      <c r="D4848" s="7" t="s">
        <v>94</v>
      </c>
      <c r="E4848" s="7" t="s">
        <v>65</v>
      </c>
      <c r="F4848" s="7" t="s">
        <v>85</v>
      </c>
      <c r="G4848" s="7">
        <v>40000</v>
      </c>
      <c r="H4848" s="7">
        <v>0</v>
      </c>
      <c r="I4848" s="7">
        <v>0</v>
      </c>
      <c r="J4848" s="7">
        <v>0</v>
      </c>
      <c r="K4848" s="7">
        <v>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0</v>
      </c>
      <c r="Y4848" s="7">
        <v>0</v>
      </c>
      <c r="Z4848" s="7" t="s">
        <v>623</v>
      </c>
      <c r="AA4848" s="7">
        <v>2020</v>
      </c>
      <c r="AB4848" s="7">
        <v>0</v>
      </c>
    </row>
    <row r="4849" spans="1:28" x14ac:dyDescent="0.25">
      <c r="A4849" s="7">
        <v>48</v>
      </c>
      <c r="B4849" s="7" t="s">
        <v>385</v>
      </c>
      <c r="C4849" s="7" t="s">
        <v>629</v>
      </c>
      <c r="D4849" s="7" t="s">
        <v>94</v>
      </c>
      <c r="E4849" s="7" t="s">
        <v>698</v>
      </c>
      <c r="F4849" s="7" t="s">
        <v>84</v>
      </c>
      <c r="G4849" s="7">
        <v>40000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0</v>
      </c>
      <c r="Z4849" s="7" t="s">
        <v>623</v>
      </c>
      <c r="AA4849" s="7">
        <v>2020</v>
      </c>
      <c r="AB4849" s="7">
        <v>0</v>
      </c>
    </row>
    <row r="4850" spans="1:28" x14ac:dyDescent="0.25">
      <c r="A4850" s="7">
        <v>49</v>
      </c>
      <c r="B4850" s="7" t="s">
        <v>386</v>
      </c>
      <c r="C4850" s="7" t="s">
        <v>631</v>
      </c>
      <c r="D4850" s="7" t="s">
        <v>6</v>
      </c>
      <c r="E4850" s="7" t="s">
        <v>46</v>
      </c>
      <c r="F4850" s="7" t="s">
        <v>84</v>
      </c>
      <c r="G4850" s="7">
        <v>40000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 t="s">
        <v>623</v>
      </c>
      <c r="AA4850" s="7">
        <v>2020</v>
      </c>
      <c r="AB4850" s="7">
        <v>0</v>
      </c>
    </row>
    <row r="4851" spans="1:28" x14ac:dyDescent="0.25">
      <c r="A4851" s="7">
        <v>50</v>
      </c>
      <c r="B4851" s="7" t="s">
        <v>381</v>
      </c>
      <c r="C4851" s="7" t="s">
        <v>553</v>
      </c>
      <c r="D4851" s="7" t="s">
        <v>10</v>
      </c>
      <c r="E4851" s="7" t="s">
        <v>46</v>
      </c>
      <c r="F4851" s="7" t="s">
        <v>84</v>
      </c>
      <c r="G4851" s="7">
        <v>38000</v>
      </c>
      <c r="H4851" s="7">
        <v>0</v>
      </c>
      <c r="I4851" s="7">
        <v>0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7">
        <v>0</v>
      </c>
      <c r="Z4851" s="7" t="s">
        <v>623</v>
      </c>
      <c r="AA4851" s="7">
        <v>2020</v>
      </c>
      <c r="AB4851" s="7">
        <v>0</v>
      </c>
    </row>
    <row r="4852" spans="1:28" x14ac:dyDescent="0.25">
      <c r="A4852" s="7">
        <v>51</v>
      </c>
      <c r="B4852" s="7" t="s">
        <v>377</v>
      </c>
      <c r="C4852" s="7" t="s">
        <v>554</v>
      </c>
      <c r="D4852" s="7" t="s">
        <v>10</v>
      </c>
      <c r="E4852" s="7" t="s">
        <v>44</v>
      </c>
      <c r="F4852" s="7" t="s">
        <v>84</v>
      </c>
      <c r="G4852" s="7">
        <v>36000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U4852" s="7">
        <v>0</v>
      </c>
      <c r="V4852" s="7">
        <v>0</v>
      </c>
      <c r="W4852" s="7">
        <v>0</v>
      </c>
      <c r="X4852" s="7">
        <v>0</v>
      </c>
      <c r="Y4852" s="7">
        <v>0</v>
      </c>
      <c r="Z4852" s="7" t="s">
        <v>623</v>
      </c>
      <c r="AA4852" s="7">
        <v>2020</v>
      </c>
      <c r="AB4852" s="7">
        <v>0</v>
      </c>
    </row>
    <row r="4853" spans="1:28" x14ac:dyDescent="0.25">
      <c r="A4853" s="7">
        <v>52</v>
      </c>
      <c r="B4853" s="7" t="s">
        <v>378</v>
      </c>
      <c r="C4853" s="7" t="s">
        <v>556</v>
      </c>
      <c r="D4853" s="7" t="s">
        <v>10</v>
      </c>
      <c r="E4853" s="7" t="s">
        <v>44</v>
      </c>
      <c r="F4853" s="7" t="s">
        <v>84</v>
      </c>
      <c r="G4853" s="7">
        <v>36000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0</v>
      </c>
      <c r="W4853" s="7">
        <v>0</v>
      </c>
      <c r="X4853" s="7">
        <v>0</v>
      </c>
      <c r="Y4853" s="7">
        <v>0</v>
      </c>
      <c r="Z4853" s="7" t="s">
        <v>623</v>
      </c>
      <c r="AA4853" s="7">
        <v>2020</v>
      </c>
      <c r="AB4853" s="7">
        <v>0</v>
      </c>
    </row>
    <row r="4854" spans="1:28" x14ac:dyDescent="0.25">
      <c r="A4854" s="7">
        <v>53</v>
      </c>
      <c r="B4854" s="7" t="s">
        <v>380</v>
      </c>
      <c r="C4854" s="7" t="s">
        <v>543</v>
      </c>
      <c r="D4854" s="7" t="s">
        <v>21</v>
      </c>
      <c r="E4854" s="7" t="s">
        <v>68</v>
      </c>
      <c r="F4854" s="7" t="s">
        <v>84</v>
      </c>
      <c r="G4854" s="7">
        <v>36000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  <c r="T4854" s="7">
        <v>0</v>
      </c>
      <c r="U4854" s="7">
        <v>0</v>
      </c>
      <c r="V4854" s="7">
        <v>0</v>
      </c>
      <c r="W4854" s="7">
        <v>0</v>
      </c>
      <c r="X4854" s="7">
        <v>0</v>
      </c>
      <c r="Y4854" s="7">
        <v>0</v>
      </c>
      <c r="Z4854" s="7" t="s">
        <v>623</v>
      </c>
      <c r="AA4854" s="7">
        <v>2020</v>
      </c>
      <c r="AB4854" s="7">
        <v>0</v>
      </c>
    </row>
    <row r="4855" spans="1:28" x14ac:dyDescent="0.25">
      <c r="A4855" s="7">
        <v>54</v>
      </c>
      <c r="B4855" s="7" t="s">
        <v>360</v>
      </c>
      <c r="C4855" s="7" t="s">
        <v>560</v>
      </c>
      <c r="D4855" s="7" t="s">
        <v>12</v>
      </c>
      <c r="E4855" s="7" t="s">
        <v>46</v>
      </c>
      <c r="F4855" s="7" t="s">
        <v>84</v>
      </c>
      <c r="G4855" s="7">
        <v>32000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 t="s">
        <v>623</v>
      </c>
      <c r="AA4855" s="7">
        <v>2020</v>
      </c>
      <c r="AB4855" s="7">
        <v>0</v>
      </c>
    </row>
    <row r="4856" spans="1:28" x14ac:dyDescent="0.25">
      <c r="A4856" s="7">
        <v>55</v>
      </c>
      <c r="B4856" s="7" t="s">
        <v>369</v>
      </c>
      <c r="C4856" s="7" t="s">
        <v>562</v>
      </c>
      <c r="D4856" s="7" t="s">
        <v>94</v>
      </c>
      <c r="E4856" s="7" t="s">
        <v>563</v>
      </c>
      <c r="F4856" s="7" t="s">
        <v>84</v>
      </c>
      <c r="G4856" s="7">
        <v>32000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0</v>
      </c>
      <c r="Z4856" s="7" t="s">
        <v>623</v>
      </c>
      <c r="AA4856" s="7">
        <v>2020</v>
      </c>
      <c r="AB4856" s="7">
        <v>0</v>
      </c>
    </row>
    <row r="4857" spans="1:28" x14ac:dyDescent="0.25">
      <c r="A4857" s="7">
        <v>56</v>
      </c>
      <c r="B4857" s="7" t="s">
        <v>371</v>
      </c>
      <c r="C4857" s="7" t="s">
        <v>550</v>
      </c>
      <c r="D4857" s="7" t="s">
        <v>94</v>
      </c>
      <c r="E4857" s="7" t="s">
        <v>58</v>
      </c>
      <c r="F4857" s="7" t="s">
        <v>84</v>
      </c>
      <c r="G4857" s="7">
        <v>32000</v>
      </c>
      <c r="H4857" s="7">
        <v>0</v>
      </c>
      <c r="I4857" s="7">
        <v>0</v>
      </c>
      <c r="J4857" s="7">
        <v>0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0</v>
      </c>
      <c r="V4857" s="7">
        <v>0</v>
      </c>
      <c r="W4857" s="7">
        <v>0</v>
      </c>
      <c r="X4857" s="7">
        <v>0</v>
      </c>
      <c r="Y4857" s="7">
        <v>0</v>
      </c>
      <c r="Z4857" s="7" t="s">
        <v>623</v>
      </c>
      <c r="AA4857" s="7">
        <v>2020</v>
      </c>
      <c r="AB4857" s="7">
        <v>0</v>
      </c>
    </row>
    <row r="4858" spans="1:28" x14ac:dyDescent="0.25">
      <c r="A4858" s="7">
        <v>57</v>
      </c>
      <c r="B4858" s="7" t="s">
        <v>372</v>
      </c>
      <c r="C4858" s="7" t="s">
        <v>707</v>
      </c>
      <c r="D4858" s="7" t="s">
        <v>94</v>
      </c>
      <c r="E4858" s="7" t="s">
        <v>630</v>
      </c>
      <c r="F4858" s="7" t="s">
        <v>84</v>
      </c>
      <c r="G4858" s="7">
        <v>32000</v>
      </c>
      <c r="H4858" s="7">
        <v>0</v>
      </c>
      <c r="I4858" s="7">
        <v>0</v>
      </c>
      <c r="J4858" s="7">
        <v>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0</v>
      </c>
      <c r="V4858" s="7">
        <v>0</v>
      </c>
      <c r="W4858" s="7">
        <v>0</v>
      </c>
      <c r="X4858" s="7">
        <v>0</v>
      </c>
      <c r="Y4858" s="7">
        <v>0</v>
      </c>
      <c r="Z4858" s="7" t="s">
        <v>623</v>
      </c>
      <c r="AA4858" s="7">
        <v>2020</v>
      </c>
      <c r="AB4858" s="7">
        <v>0</v>
      </c>
    </row>
    <row r="4859" spans="1:28" x14ac:dyDescent="0.25">
      <c r="A4859" s="7">
        <v>58</v>
      </c>
      <c r="B4859" s="7" t="s">
        <v>373</v>
      </c>
      <c r="C4859" s="7" t="s">
        <v>566</v>
      </c>
      <c r="D4859" s="7" t="s">
        <v>14</v>
      </c>
      <c r="E4859" s="7" t="s">
        <v>72</v>
      </c>
      <c r="F4859" s="7" t="s">
        <v>84</v>
      </c>
      <c r="G4859" s="7">
        <v>32000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 t="s">
        <v>623</v>
      </c>
      <c r="AA4859" s="7">
        <v>2020</v>
      </c>
      <c r="AB4859" s="7">
        <v>0</v>
      </c>
    </row>
    <row r="4860" spans="1:28" x14ac:dyDescent="0.25">
      <c r="A4860" s="7">
        <v>59</v>
      </c>
      <c r="B4860" s="7" t="s">
        <v>367</v>
      </c>
      <c r="C4860" s="7" t="s">
        <v>567</v>
      </c>
      <c r="D4860" s="7" t="s">
        <v>4</v>
      </c>
      <c r="E4860" s="7" t="s">
        <v>568</v>
      </c>
      <c r="F4860" s="7" t="s">
        <v>84</v>
      </c>
      <c r="G4860" s="7">
        <v>31500</v>
      </c>
      <c r="H4860" s="7">
        <v>0</v>
      </c>
      <c r="I4860" s="7">
        <v>0</v>
      </c>
      <c r="J4860" s="7">
        <v>0</v>
      </c>
      <c r="K4860" s="7">
        <v>0</v>
      </c>
      <c r="L4860" s="7">
        <v>0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0</v>
      </c>
      <c r="Z4860" s="7" t="s">
        <v>623</v>
      </c>
      <c r="AA4860" s="7">
        <v>2020</v>
      </c>
      <c r="AB4860" s="7">
        <v>0</v>
      </c>
    </row>
    <row r="4861" spans="1:28" x14ac:dyDescent="0.25">
      <c r="A4861" s="7">
        <v>60</v>
      </c>
      <c r="B4861" s="7" t="s">
        <v>346</v>
      </c>
      <c r="C4861" s="7" t="s">
        <v>583</v>
      </c>
      <c r="D4861" s="7" t="s">
        <v>12</v>
      </c>
      <c r="E4861" s="7" t="s">
        <v>46</v>
      </c>
      <c r="F4861" s="7" t="s">
        <v>84</v>
      </c>
      <c r="G4861" s="7">
        <v>28875</v>
      </c>
      <c r="H4861" s="7">
        <v>0</v>
      </c>
      <c r="I4861" s="7">
        <v>0</v>
      </c>
      <c r="J4861" s="7">
        <v>0</v>
      </c>
      <c r="K4861" s="7">
        <v>0</v>
      </c>
      <c r="L4861" s="7">
        <v>0</v>
      </c>
      <c r="M4861" s="7">
        <v>0</v>
      </c>
      <c r="N4861" s="7">
        <v>0</v>
      </c>
      <c r="O4861" s="7">
        <v>0</v>
      </c>
      <c r="P4861" s="7">
        <v>0</v>
      </c>
      <c r="Q4861" s="7">
        <v>0</v>
      </c>
      <c r="R4861" s="7">
        <v>0</v>
      </c>
      <c r="S4861" s="7">
        <v>0</v>
      </c>
      <c r="T4861" s="7">
        <v>0</v>
      </c>
      <c r="U4861" s="7">
        <v>0</v>
      </c>
      <c r="V4861" s="7">
        <v>0</v>
      </c>
      <c r="W4861" s="7">
        <v>0</v>
      </c>
      <c r="X4861" s="7">
        <v>0</v>
      </c>
      <c r="Y4861" s="7">
        <v>0</v>
      </c>
      <c r="Z4861" s="7" t="s">
        <v>623</v>
      </c>
      <c r="AA4861" s="7">
        <v>2020</v>
      </c>
      <c r="AB4861" s="7">
        <v>0</v>
      </c>
    </row>
    <row r="4862" spans="1:28" x14ac:dyDescent="0.25">
      <c r="A4862" s="7">
        <v>61</v>
      </c>
      <c r="B4862" s="7" t="s">
        <v>350</v>
      </c>
      <c r="C4862" s="7" t="s">
        <v>558</v>
      </c>
      <c r="D4862" s="7" t="s">
        <v>6</v>
      </c>
      <c r="E4862" s="7" t="s">
        <v>83</v>
      </c>
      <c r="F4862" s="7" t="s">
        <v>84</v>
      </c>
      <c r="G4862" s="7">
        <v>28875</v>
      </c>
      <c r="H4862" s="7">
        <v>0</v>
      </c>
      <c r="I4862" s="7">
        <v>0</v>
      </c>
      <c r="J4862" s="7">
        <v>0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0</v>
      </c>
      <c r="W4862" s="7">
        <v>0</v>
      </c>
      <c r="X4862" s="7">
        <v>0</v>
      </c>
      <c r="Y4862" s="7">
        <v>0</v>
      </c>
      <c r="Z4862" s="7" t="s">
        <v>623</v>
      </c>
      <c r="AA4862" s="7">
        <v>2020</v>
      </c>
      <c r="AB4862" s="7">
        <v>0</v>
      </c>
    </row>
    <row r="4863" spans="1:28" x14ac:dyDescent="0.25">
      <c r="A4863" s="7">
        <v>62</v>
      </c>
      <c r="B4863" s="7" t="s">
        <v>361</v>
      </c>
      <c r="C4863" s="7" t="s">
        <v>622</v>
      </c>
      <c r="D4863" s="7" t="s">
        <v>12</v>
      </c>
      <c r="E4863" s="7" t="s">
        <v>32</v>
      </c>
      <c r="F4863" s="7" t="s">
        <v>84</v>
      </c>
      <c r="G4863" s="7">
        <v>28875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0</v>
      </c>
      <c r="Y4863" s="7">
        <v>0</v>
      </c>
      <c r="Z4863" s="7" t="s">
        <v>623</v>
      </c>
      <c r="AA4863" s="7">
        <v>2020</v>
      </c>
      <c r="AB4863" s="7">
        <v>0</v>
      </c>
    </row>
    <row r="4864" spans="1:28" x14ac:dyDescent="0.25">
      <c r="A4864" s="7">
        <v>63</v>
      </c>
      <c r="B4864" s="7" t="s">
        <v>365</v>
      </c>
      <c r="C4864" s="7" t="s">
        <v>584</v>
      </c>
      <c r="D4864" s="7" t="s">
        <v>19</v>
      </c>
      <c r="E4864" s="7" t="s">
        <v>46</v>
      </c>
      <c r="F4864" s="7" t="s">
        <v>84</v>
      </c>
      <c r="G4864" s="7">
        <v>27300</v>
      </c>
      <c r="H4864" s="7">
        <v>0</v>
      </c>
      <c r="I4864" s="7">
        <v>0</v>
      </c>
      <c r="J4864" s="7">
        <v>0</v>
      </c>
      <c r="K4864" s="7">
        <v>0</v>
      </c>
      <c r="L4864" s="7">
        <v>0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0</v>
      </c>
      <c r="Z4864" s="7" t="s">
        <v>623</v>
      </c>
      <c r="AA4864" s="7">
        <v>2020</v>
      </c>
      <c r="AB4864" s="7">
        <v>0</v>
      </c>
    </row>
    <row r="4865" spans="1:28" x14ac:dyDescent="0.25">
      <c r="A4865" s="7">
        <v>64</v>
      </c>
      <c r="B4865" s="7" t="s">
        <v>364</v>
      </c>
      <c r="C4865" s="7" t="s">
        <v>555</v>
      </c>
      <c r="D4865" s="7" t="s">
        <v>94</v>
      </c>
      <c r="E4865" s="7" t="s">
        <v>74</v>
      </c>
      <c r="F4865" s="7" t="s">
        <v>84</v>
      </c>
      <c r="G4865" s="7">
        <v>26250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U4865" s="7">
        <v>0</v>
      </c>
      <c r="V4865" s="7">
        <v>0</v>
      </c>
      <c r="W4865" s="7">
        <v>0</v>
      </c>
      <c r="X4865" s="7">
        <v>0</v>
      </c>
      <c r="Y4865" s="7">
        <v>0</v>
      </c>
      <c r="Z4865" s="7" t="s">
        <v>623</v>
      </c>
      <c r="AA4865" s="7">
        <v>2020</v>
      </c>
      <c r="AB4865" s="7">
        <v>0</v>
      </c>
    </row>
    <row r="4866" spans="1:28" x14ac:dyDescent="0.25">
      <c r="A4866" s="7">
        <v>65</v>
      </c>
      <c r="B4866" s="7" t="s">
        <v>363</v>
      </c>
      <c r="C4866" s="7" t="s">
        <v>569</v>
      </c>
      <c r="D4866" s="7" t="s">
        <v>94</v>
      </c>
      <c r="E4866" s="7" t="s">
        <v>619</v>
      </c>
      <c r="F4866" s="7" t="s">
        <v>84</v>
      </c>
      <c r="G4866" s="7">
        <v>24255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0</v>
      </c>
      <c r="W4866" s="7">
        <v>0</v>
      </c>
      <c r="X4866" s="7">
        <v>0</v>
      </c>
      <c r="Y4866" s="7">
        <v>0</v>
      </c>
      <c r="Z4866" s="7" t="s">
        <v>623</v>
      </c>
      <c r="AA4866" s="7">
        <v>2020</v>
      </c>
      <c r="AB4866" s="7">
        <v>0</v>
      </c>
    </row>
    <row r="4867" spans="1:28" x14ac:dyDescent="0.25">
      <c r="A4867" s="7">
        <v>66</v>
      </c>
      <c r="B4867" s="7" t="s">
        <v>362</v>
      </c>
      <c r="C4867" s="7" t="s">
        <v>570</v>
      </c>
      <c r="D4867" s="7" t="s">
        <v>94</v>
      </c>
      <c r="E4867" s="7" t="s">
        <v>620</v>
      </c>
      <c r="F4867" s="7" t="s">
        <v>84</v>
      </c>
      <c r="G4867" s="7">
        <v>24150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7">
        <v>0</v>
      </c>
      <c r="Z4867" s="7" t="s">
        <v>623</v>
      </c>
      <c r="AA4867" s="7">
        <v>2020</v>
      </c>
      <c r="AB4867" s="7">
        <v>0</v>
      </c>
    </row>
    <row r="4868" spans="1:28" x14ac:dyDescent="0.25">
      <c r="A4868" s="7">
        <v>67</v>
      </c>
      <c r="B4868" s="7" t="s">
        <v>432</v>
      </c>
      <c r="C4868" s="7" t="s">
        <v>590</v>
      </c>
      <c r="D4868" s="7" t="s">
        <v>10</v>
      </c>
      <c r="E4868" s="7" t="s">
        <v>33</v>
      </c>
      <c r="F4868" s="7" t="s">
        <v>84</v>
      </c>
      <c r="G4868" s="7">
        <v>23100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7">
        <v>0</v>
      </c>
      <c r="T4868" s="7">
        <v>0</v>
      </c>
      <c r="U4868" s="7">
        <v>0</v>
      </c>
      <c r="V4868" s="7">
        <v>0</v>
      </c>
      <c r="W4868" s="7">
        <v>0</v>
      </c>
      <c r="X4868" s="7">
        <v>0</v>
      </c>
      <c r="Y4868" s="7">
        <v>0</v>
      </c>
      <c r="Z4868" s="7" t="s">
        <v>623</v>
      </c>
      <c r="AA4868" s="7">
        <v>2020</v>
      </c>
      <c r="AB4868" s="7">
        <v>0</v>
      </c>
    </row>
    <row r="4869" spans="1:28" x14ac:dyDescent="0.25">
      <c r="A4869" s="7">
        <v>68</v>
      </c>
      <c r="B4869" s="7" t="s">
        <v>435</v>
      </c>
      <c r="C4869" s="7" t="s">
        <v>649</v>
      </c>
      <c r="D4869" s="7" t="s">
        <v>650</v>
      </c>
      <c r="E4869" s="7" t="s">
        <v>33</v>
      </c>
      <c r="F4869" s="7" t="s">
        <v>84</v>
      </c>
      <c r="G4869" s="7">
        <v>23100</v>
      </c>
      <c r="H4869" s="7">
        <v>0</v>
      </c>
      <c r="I4869" s="7">
        <v>0</v>
      </c>
      <c r="J4869" s="7">
        <v>0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0</v>
      </c>
      <c r="T4869" s="7">
        <v>0</v>
      </c>
      <c r="U4869" s="7">
        <v>0</v>
      </c>
      <c r="V4869" s="7">
        <v>0</v>
      </c>
      <c r="W4869" s="7">
        <v>0</v>
      </c>
      <c r="X4869" s="7">
        <v>0</v>
      </c>
      <c r="Y4869" s="7">
        <v>0</v>
      </c>
      <c r="Z4869" s="7" t="s">
        <v>623</v>
      </c>
      <c r="AA4869" s="7">
        <v>2020</v>
      </c>
      <c r="AB4869" s="7">
        <v>0</v>
      </c>
    </row>
    <row r="4870" spans="1:28" x14ac:dyDescent="0.25">
      <c r="A4870" s="7">
        <v>69</v>
      </c>
      <c r="B4870" s="7" t="s">
        <v>434</v>
      </c>
      <c r="C4870" s="7" t="s">
        <v>716</v>
      </c>
      <c r="D4870" s="7" t="s">
        <v>7</v>
      </c>
      <c r="E4870" s="7" t="s">
        <v>54</v>
      </c>
      <c r="F4870" s="7" t="s">
        <v>84</v>
      </c>
      <c r="G4870" s="7">
        <v>23100</v>
      </c>
      <c r="H4870" s="7">
        <v>0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0</v>
      </c>
      <c r="W4870" s="7">
        <v>0</v>
      </c>
      <c r="X4870" s="7">
        <v>0</v>
      </c>
      <c r="Y4870" s="7">
        <v>0</v>
      </c>
      <c r="Z4870" s="7" t="s">
        <v>623</v>
      </c>
      <c r="AA4870" s="7">
        <v>2020</v>
      </c>
      <c r="AB4870" s="7">
        <v>0</v>
      </c>
    </row>
    <row r="4871" spans="1:28" x14ac:dyDescent="0.25">
      <c r="A4871" s="7">
        <v>70</v>
      </c>
      <c r="B4871" s="7" t="s">
        <v>353</v>
      </c>
      <c r="C4871" s="7" t="s">
        <v>580</v>
      </c>
      <c r="D4871" s="7" t="s">
        <v>19</v>
      </c>
      <c r="E4871" s="7" t="s">
        <v>60</v>
      </c>
      <c r="F4871" s="7" t="s">
        <v>84</v>
      </c>
      <c r="G4871" s="7">
        <v>23100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 t="s">
        <v>623</v>
      </c>
      <c r="AA4871" s="7">
        <v>2020</v>
      </c>
      <c r="AB4871" s="7">
        <v>0</v>
      </c>
    </row>
    <row r="4872" spans="1:28" x14ac:dyDescent="0.25">
      <c r="A4872" s="7">
        <v>71</v>
      </c>
      <c r="B4872" s="7" t="s">
        <v>354</v>
      </c>
      <c r="C4872" s="7" t="s">
        <v>581</v>
      </c>
      <c r="D4872" s="7" t="s">
        <v>94</v>
      </c>
      <c r="E4872" s="7" t="s">
        <v>54</v>
      </c>
      <c r="F4872" s="7" t="s">
        <v>84</v>
      </c>
      <c r="G4872" s="7">
        <v>23100</v>
      </c>
      <c r="H4872" s="7">
        <v>0</v>
      </c>
      <c r="I4872" s="7">
        <v>0</v>
      </c>
      <c r="J4872" s="7">
        <v>0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7">
        <v>0</v>
      </c>
      <c r="Z4872" s="7" t="s">
        <v>623</v>
      </c>
      <c r="AA4872" s="7">
        <v>2020</v>
      </c>
      <c r="AB4872" s="7">
        <v>0</v>
      </c>
    </row>
    <row r="4873" spans="1:28" x14ac:dyDescent="0.25">
      <c r="A4873" s="7">
        <v>72</v>
      </c>
      <c r="B4873" s="7" t="s">
        <v>355</v>
      </c>
      <c r="C4873" s="7" t="s">
        <v>582</v>
      </c>
      <c r="D4873" s="7" t="s">
        <v>7</v>
      </c>
      <c r="E4873" s="7" t="s">
        <v>54</v>
      </c>
      <c r="F4873" s="7" t="s">
        <v>84</v>
      </c>
      <c r="G4873" s="7">
        <v>23100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0</v>
      </c>
      <c r="Y4873" s="7">
        <v>0</v>
      </c>
      <c r="Z4873" s="7" t="s">
        <v>623</v>
      </c>
      <c r="AA4873" s="7">
        <v>2020</v>
      </c>
      <c r="AB4873" s="7">
        <v>0</v>
      </c>
    </row>
    <row r="4874" spans="1:28" x14ac:dyDescent="0.25">
      <c r="A4874" s="7">
        <v>73</v>
      </c>
      <c r="B4874" s="7" t="s">
        <v>356</v>
      </c>
      <c r="C4874" s="7" t="s">
        <v>571</v>
      </c>
      <c r="D4874" s="7" t="s">
        <v>6</v>
      </c>
      <c r="E4874" s="7" t="s">
        <v>26</v>
      </c>
      <c r="F4874" s="7" t="s">
        <v>84</v>
      </c>
      <c r="G4874" s="7">
        <v>23100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0</v>
      </c>
      <c r="W4874" s="7">
        <v>0</v>
      </c>
      <c r="X4874" s="7">
        <v>0</v>
      </c>
      <c r="Y4874" s="7">
        <v>0</v>
      </c>
      <c r="Z4874" s="7" t="s">
        <v>623</v>
      </c>
      <c r="AA4874" s="7">
        <v>2020</v>
      </c>
      <c r="AB4874" s="7">
        <v>0</v>
      </c>
    </row>
    <row r="4875" spans="1:28" x14ac:dyDescent="0.25">
      <c r="A4875" s="7">
        <v>74</v>
      </c>
      <c r="B4875" s="7" t="s">
        <v>357</v>
      </c>
      <c r="C4875" s="7" t="s">
        <v>589</v>
      </c>
      <c r="D4875" s="7" t="s">
        <v>6</v>
      </c>
      <c r="E4875" s="7" t="s">
        <v>26</v>
      </c>
      <c r="F4875" s="7" t="s">
        <v>84</v>
      </c>
      <c r="G4875" s="7">
        <v>23100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7">
        <v>0</v>
      </c>
      <c r="Z4875" s="7" t="s">
        <v>623</v>
      </c>
      <c r="AA4875" s="7">
        <v>2020</v>
      </c>
      <c r="AB4875" s="7">
        <v>0</v>
      </c>
    </row>
    <row r="4876" spans="1:28" x14ac:dyDescent="0.25">
      <c r="A4876" s="7">
        <v>75</v>
      </c>
      <c r="B4876" s="7" t="s">
        <v>359</v>
      </c>
      <c r="C4876" s="7" t="s">
        <v>572</v>
      </c>
      <c r="D4876" s="7" t="s">
        <v>94</v>
      </c>
      <c r="E4876" s="7" t="s">
        <v>54</v>
      </c>
      <c r="F4876" s="7" t="s">
        <v>84</v>
      </c>
      <c r="G4876" s="7">
        <v>23100</v>
      </c>
      <c r="H4876" s="7">
        <v>0</v>
      </c>
      <c r="I4876" s="7">
        <v>0</v>
      </c>
      <c r="J4876" s="7">
        <v>0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7">
        <v>0</v>
      </c>
      <c r="Z4876" s="7" t="s">
        <v>623</v>
      </c>
      <c r="AA4876" s="7">
        <v>2020</v>
      </c>
      <c r="AB4876" s="7">
        <v>0</v>
      </c>
    </row>
    <row r="4877" spans="1:28" x14ac:dyDescent="0.25">
      <c r="A4877" s="7">
        <v>76</v>
      </c>
      <c r="B4877" s="7" t="s">
        <v>341</v>
      </c>
      <c r="C4877" s="7" t="s">
        <v>579</v>
      </c>
      <c r="D4877" s="7" t="s">
        <v>94</v>
      </c>
      <c r="E4877" s="7" t="s">
        <v>52</v>
      </c>
      <c r="F4877" s="7" t="s">
        <v>84</v>
      </c>
      <c r="G4877" s="7">
        <v>22000</v>
      </c>
      <c r="H4877" s="7">
        <v>0</v>
      </c>
      <c r="I4877" s="7">
        <v>0</v>
      </c>
      <c r="J4877" s="7">
        <v>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0</v>
      </c>
      <c r="Y4877" s="7">
        <v>0</v>
      </c>
      <c r="Z4877" s="7" t="s">
        <v>623</v>
      </c>
      <c r="AA4877" s="7">
        <v>2020</v>
      </c>
      <c r="AB4877" s="7">
        <v>0</v>
      </c>
    </row>
    <row r="4878" spans="1:28" x14ac:dyDescent="0.25">
      <c r="A4878" s="7">
        <v>77</v>
      </c>
      <c r="B4878" s="7" t="s">
        <v>347</v>
      </c>
      <c r="C4878" s="7" t="s">
        <v>651</v>
      </c>
      <c r="D4878" s="7" t="s">
        <v>6</v>
      </c>
      <c r="E4878" s="7" t="s">
        <v>26</v>
      </c>
      <c r="F4878" s="7" t="s">
        <v>84</v>
      </c>
      <c r="G4878" s="7">
        <v>22000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0</v>
      </c>
      <c r="Z4878" s="7" t="s">
        <v>623</v>
      </c>
      <c r="AA4878" s="7">
        <v>2020</v>
      </c>
      <c r="AB4878" s="7">
        <v>0</v>
      </c>
    </row>
    <row r="4879" spans="1:28" x14ac:dyDescent="0.25">
      <c r="A4879" s="7">
        <v>78</v>
      </c>
      <c r="B4879" s="7" t="s">
        <v>348</v>
      </c>
      <c r="C4879" s="7" t="s">
        <v>652</v>
      </c>
      <c r="D4879" s="7" t="s">
        <v>6</v>
      </c>
      <c r="E4879" s="7" t="s">
        <v>26</v>
      </c>
      <c r="F4879" s="7" t="s">
        <v>84</v>
      </c>
      <c r="G4879" s="7">
        <v>22000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7">
        <v>0</v>
      </c>
      <c r="Z4879" s="7" t="s">
        <v>623</v>
      </c>
      <c r="AA4879" s="7">
        <v>2020</v>
      </c>
      <c r="AB4879" s="7">
        <v>0</v>
      </c>
    </row>
    <row r="4880" spans="1:28" x14ac:dyDescent="0.25">
      <c r="A4880" s="7">
        <v>79</v>
      </c>
      <c r="B4880" s="7" t="s">
        <v>349</v>
      </c>
      <c r="C4880" s="7" t="s">
        <v>591</v>
      </c>
      <c r="D4880" s="7" t="s">
        <v>6</v>
      </c>
      <c r="E4880" s="7" t="s">
        <v>52</v>
      </c>
      <c r="F4880" s="7" t="s">
        <v>84</v>
      </c>
      <c r="G4880" s="7">
        <v>22000</v>
      </c>
      <c r="H4880" s="7">
        <v>0</v>
      </c>
      <c r="I4880" s="7">
        <v>0</v>
      </c>
      <c r="J4880" s="7">
        <v>0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0</v>
      </c>
      <c r="Z4880" s="7" t="s">
        <v>623</v>
      </c>
      <c r="AA4880" s="7">
        <v>2020</v>
      </c>
      <c r="AB4880" s="7">
        <v>0</v>
      </c>
    </row>
    <row r="4881" spans="1:28" x14ac:dyDescent="0.25">
      <c r="A4881" s="7">
        <v>80</v>
      </c>
      <c r="B4881" s="7" t="s">
        <v>351</v>
      </c>
      <c r="C4881" s="7" t="s">
        <v>592</v>
      </c>
      <c r="D4881" s="7" t="s">
        <v>6</v>
      </c>
      <c r="E4881" s="7" t="s">
        <v>52</v>
      </c>
      <c r="F4881" s="7" t="s">
        <v>84</v>
      </c>
      <c r="G4881" s="7">
        <v>22000</v>
      </c>
      <c r="H4881" s="7">
        <v>0</v>
      </c>
      <c r="I4881" s="7">
        <v>0</v>
      </c>
      <c r="J4881" s="7">
        <v>0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0</v>
      </c>
      <c r="Z4881" s="7" t="s">
        <v>623</v>
      </c>
      <c r="AA4881" s="7">
        <v>2020</v>
      </c>
      <c r="AB4881" s="7">
        <v>0</v>
      </c>
    </row>
    <row r="4882" spans="1:28" x14ac:dyDescent="0.25">
      <c r="A4882" s="7">
        <v>81</v>
      </c>
      <c r="B4882" s="7" t="s">
        <v>352</v>
      </c>
      <c r="C4882" s="7" t="s">
        <v>593</v>
      </c>
      <c r="D4882" s="7" t="s">
        <v>6</v>
      </c>
      <c r="E4882" s="7" t="s">
        <v>26</v>
      </c>
      <c r="F4882" s="7" t="s">
        <v>84</v>
      </c>
      <c r="G4882" s="7">
        <v>22000</v>
      </c>
      <c r="H4882" s="7">
        <v>0</v>
      </c>
      <c r="I4882" s="7">
        <v>0</v>
      </c>
      <c r="J4882" s="7">
        <v>0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 t="s">
        <v>623</v>
      </c>
      <c r="AA4882" s="7">
        <v>2020</v>
      </c>
      <c r="AB4882" s="7">
        <v>0</v>
      </c>
    </row>
    <row r="4883" spans="1:28" x14ac:dyDescent="0.25">
      <c r="A4883" s="7">
        <v>82</v>
      </c>
      <c r="B4883" s="7" t="s">
        <v>433</v>
      </c>
      <c r="C4883" s="7" t="s">
        <v>653</v>
      </c>
      <c r="D4883" s="7" t="s">
        <v>650</v>
      </c>
      <c r="E4883" s="7" t="s">
        <v>26</v>
      </c>
      <c r="F4883" s="7" t="s">
        <v>84</v>
      </c>
      <c r="G4883" s="7">
        <v>22000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0</v>
      </c>
      <c r="Z4883" s="7" t="s">
        <v>623</v>
      </c>
      <c r="AA4883" s="7">
        <v>2020</v>
      </c>
      <c r="AB4883" s="7">
        <v>0</v>
      </c>
    </row>
    <row r="4884" spans="1:28" x14ac:dyDescent="0.25">
      <c r="A4884" s="7">
        <v>83</v>
      </c>
      <c r="B4884" s="7" t="s">
        <v>340</v>
      </c>
      <c r="C4884" s="7" t="s">
        <v>654</v>
      </c>
      <c r="D4884" s="7" t="s">
        <v>6</v>
      </c>
      <c r="E4884" s="7" t="s">
        <v>26</v>
      </c>
      <c r="F4884" s="7" t="s">
        <v>84</v>
      </c>
      <c r="G4884" s="7">
        <v>20000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0</v>
      </c>
      <c r="Z4884" s="7" t="s">
        <v>623</v>
      </c>
      <c r="AA4884" s="7">
        <v>2020</v>
      </c>
      <c r="AB4884" s="7">
        <v>0</v>
      </c>
    </row>
    <row r="4885" spans="1:28" x14ac:dyDescent="0.25">
      <c r="A4885" s="7">
        <v>84</v>
      </c>
      <c r="B4885" s="7" t="s">
        <v>344</v>
      </c>
      <c r="C4885" s="7" t="s">
        <v>588</v>
      </c>
      <c r="D4885" s="7" t="s">
        <v>94</v>
      </c>
      <c r="E4885" s="7" t="s">
        <v>41</v>
      </c>
      <c r="F4885" s="7" t="s">
        <v>84</v>
      </c>
      <c r="G4885" s="7">
        <v>19800</v>
      </c>
      <c r="H4885" s="7">
        <v>0</v>
      </c>
      <c r="I4885" s="7">
        <v>0</v>
      </c>
      <c r="J4885" s="7">
        <v>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0</v>
      </c>
      <c r="X4885" s="7">
        <v>0</v>
      </c>
      <c r="Y4885" s="7">
        <v>0</v>
      </c>
      <c r="Z4885" s="7" t="s">
        <v>623</v>
      </c>
      <c r="AA4885" s="7">
        <v>2020</v>
      </c>
      <c r="AB4885" s="7">
        <v>0</v>
      </c>
    </row>
    <row r="4886" spans="1:28" x14ac:dyDescent="0.25">
      <c r="A4886" s="7">
        <v>85</v>
      </c>
      <c r="B4886" s="7" t="s">
        <v>342</v>
      </c>
      <c r="C4886" s="7" t="s">
        <v>559</v>
      </c>
      <c r="D4886" s="7" t="s">
        <v>94</v>
      </c>
      <c r="E4886" s="7" t="s">
        <v>37</v>
      </c>
      <c r="F4886" s="7" t="s">
        <v>84</v>
      </c>
      <c r="G4886" s="7">
        <v>16775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 t="s">
        <v>623</v>
      </c>
      <c r="AA4886" s="7">
        <v>2020</v>
      </c>
      <c r="AB4886" s="7">
        <v>0</v>
      </c>
    </row>
    <row r="4887" spans="1:28" x14ac:dyDescent="0.25">
      <c r="A4887" s="7">
        <v>86</v>
      </c>
      <c r="B4887" s="7" t="s">
        <v>343</v>
      </c>
      <c r="C4887" s="7" t="s">
        <v>633</v>
      </c>
      <c r="D4887" s="7" t="s">
        <v>6</v>
      </c>
      <c r="E4887" s="7" t="s">
        <v>37</v>
      </c>
      <c r="F4887" s="7" t="s">
        <v>84</v>
      </c>
      <c r="G4887" s="7">
        <v>16775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0</v>
      </c>
      <c r="Z4887" s="7" t="s">
        <v>623</v>
      </c>
      <c r="AA4887" s="7">
        <v>2020</v>
      </c>
      <c r="AB4887" s="7">
        <v>0</v>
      </c>
    </row>
    <row r="4888" spans="1:28" x14ac:dyDescent="0.25">
      <c r="A4888" s="7">
        <v>87</v>
      </c>
      <c r="B4888" s="7" t="s">
        <v>338</v>
      </c>
      <c r="C4888" s="7" t="s">
        <v>594</v>
      </c>
      <c r="D4888" s="7" t="s">
        <v>6</v>
      </c>
      <c r="E4888" s="7" t="s">
        <v>28</v>
      </c>
      <c r="F4888" s="7" t="s">
        <v>84</v>
      </c>
      <c r="G4888" s="7">
        <v>16500</v>
      </c>
      <c r="H4888" s="7">
        <v>0</v>
      </c>
      <c r="I4888" s="7">
        <v>0</v>
      </c>
      <c r="J4888" s="7">
        <v>0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 t="s">
        <v>623</v>
      </c>
      <c r="AA4888" s="7">
        <v>2020</v>
      </c>
      <c r="AB4888" s="7">
        <v>0</v>
      </c>
    </row>
    <row r="4889" spans="1:28" x14ac:dyDescent="0.25">
      <c r="A4889" s="7">
        <v>88</v>
      </c>
      <c r="B4889" s="7" t="s">
        <v>339</v>
      </c>
      <c r="C4889" s="7" t="s">
        <v>595</v>
      </c>
      <c r="D4889" s="7" t="s">
        <v>94</v>
      </c>
      <c r="E4889" s="7" t="s">
        <v>57</v>
      </c>
      <c r="F4889" s="7" t="s">
        <v>84</v>
      </c>
      <c r="G4889" s="7">
        <v>16500</v>
      </c>
      <c r="H4889" s="7">
        <v>0</v>
      </c>
      <c r="I4889" s="7">
        <v>0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0</v>
      </c>
      <c r="Z4889" s="7" t="s">
        <v>623</v>
      </c>
      <c r="AA4889" s="7">
        <v>2020</v>
      </c>
      <c r="AB4889" s="7">
        <v>0</v>
      </c>
    </row>
    <row r="4890" spans="1:28" x14ac:dyDescent="0.25">
      <c r="A4890" s="7">
        <v>89</v>
      </c>
      <c r="B4890" s="7" t="s">
        <v>431</v>
      </c>
      <c r="C4890" s="7" t="s">
        <v>600</v>
      </c>
      <c r="D4890" s="7" t="s">
        <v>632</v>
      </c>
      <c r="E4890" s="7" t="s">
        <v>37</v>
      </c>
      <c r="F4890" s="7" t="s">
        <v>84</v>
      </c>
      <c r="G4890" s="7">
        <v>13750</v>
      </c>
      <c r="H4890" s="7">
        <v>0</v>
      </c>
      <c r="I4890" s="7">
        <v>0</v>
      </c>
      <c r="J4890" s="7">
        <v>0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 t="s">
        <v>623</v>
      </c>
      <c r="AA4890" s="7">
        <v>2020</v>
      </c>
      <c r="AB4890" s="7">
        <v>0</v>
      </c>
    </row>
    <row r="4891" spans="1:28" x14ac:dyDescent="0.25">
      <c r="A4891" s="7">
        <v>90</v>
      </c>
      <c r="B4891" s="7" t="s">
        <v>336</v>
      </c>
      <c r="C4891" s="7" t="s">
        <v>603</v>
      </c>
      <c r="D4891" s="7" t="s">
        <v>6</v>
      </c>
      <c r="E4891" s="7" t="s">
        <v>37</v>
      </c>
      <c r="F4891" s="7" t="s">
        <v>84</v>
      </c>
      <c r="G4891" s="7">
        <v>10000</v>
      </c>
      <c r="H4891" s="7">
        <v>0</v>
      </c>
      <c r="I4891" s="7">
        <v>0</v>
      </c>
      <c r="J4891" s="7">
        <v>0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0</v>
      </c>
      <c r="V4891" s="7">
        <v>0</v>
      </c>
      <c r="W4891" s="7">
        <v>0</v>
      </c>
      <c r="X4891" s="7">
        <v>0</v>
      </c>
      <c r="Y4891" s="7">
        <v>0</v>
      </c>
      <c r="Z4891" s="7" t="s">
        <v>634</v>
      </c>
      <c r="AA4891" s="7">
        <v>2020</v>
      </c>
      <c r="AB4891" s="7">
        <v>0</v>
      </c>
    </row>
    <row r="4892" spans="1:28" x14ac:dyDescent="0.25">
      <c r="A4892" s="7">
        <v>1</v>
      </c>
      <c r="B4892" s="7" t="s">
        <v>373</v>
      </c>
      <c r="C4892" s="7" t="s">
        <v>708</v>
      </c>
      <c r="D4892" s="7" t="s">
        <v>7</v>
      </c>
      <c r="E4892" s="7" t="s">
        <v>27</v>
      </c>
      <c r="F4892" s="7" t="s">
        <v>84</v>
      </c>
      <c r="G4892" s="7">
        <v>360000</v>
      </c>
      <c r="H4892" s="7">
        <v>0</v>
      </c>
      <c r="I4892" s="7">
        <v>0</v>
      </c>
      <c r="J4892" s="7">
        <v>0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0</v>
      </c>
      <c r="Z4892" s="7" t="s">
        <v>634</v>
      </c>
      <c r="AA4892" s="7">
        <v>2020</v>
      </c>
      <c r="AB4892" s="7">
        <v>0</v>
      </c>
    </row>
    <row r="4893" spans="1:28" x14ac:dyDescent="0.25">
      <c r="A4893" s="7">
        <v>2</v>
      </c>
      <c r="B4893" s="7" t="s">
        <v>426</v>
      </c>
      <c r="C4893" s="7" t="s">
        <v>502</v>
      </c>
      <c r="D4893" s="7" t="s">
        <v>10</v>
      </c>
      <c r="E4893" s="7" t="s">
        <v>53</v>
      </c>
      <c r="F4893" s="7" t="s">
        <v>84</v>
      </c>
      <c r="G4893" s="7">
        <v>280000</v>
      </c>
      <c r="H4893" s="7">
        <v>0</v>
      </c>
      <c r="I4893" s="7">
        <v>0</v>
      </c>
      <c r="J4893" s="7">
        <v>0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  <c r="R4893" s="7">
        <v>0</v>
      </c>
      <c r="S4893" s="7">
        <v>0</v>
      </c>
      <c r="T4893" s="7">
        <v>0</v>
      </c>
      <c r="U4893" s="7">
        <v>0</v>
      </c>
      <c r="V4893" s="7">
        <v>0</v>
      </c>
      <c r="W4893" s="7">
        <v>0</v>
      </c>
      <c r="X4893" s="7">
        <v>0</v>
      </c>
      <c r="Y4893" s="7">
        <v>0</v>
      </c>
      <c r="Z4893" s="7" t="s">
        <v>634</v>
      </c>
      <c r="AA4893" s="7">
        <v>2020</v>
      </c>
      <c r="AB4893" s="7">
        <v>0</v>
      </c>
    </row>
    <row r="4894" spans="1:28" x14ac:dyDescent="0.25">
      <c r="A4894" s="7">
        <v>3</v>
      </c>
      <c r="B4894" s="7" t="s">
        <v>427</v>
      </c>
      <c r="C4894" s="7" t="s">
        <v>709</v>
      </c>
      <c r="D4894" s="7" t="s">
        <v>19</v>
      </c>
      <c r="E4894" s="7" t="s">
        <v>71</v>
      </c>
      <c r="F4894" s="7" t="s">
        <v>84</v>
      </c>
      <c r="G4894" s="7">
        <v>280000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0</v>
      </c>
      <c r="U4894" s="7">
        <v>0</v>
      </c>
      <c r="V4894" s="7">
        <v>0</v>
      </c>
      <c r="W4894" s="7">
        <v>0</v>
      </c>
      <c r="X4894" s="7">
        <v>0</v>
      </c>
      <c r="Y4894" s="7">
        <v>0</v>
      </c>
      <c r="Z4894" s="7" t="s">
        <v>634</v>
      </c>
      <c r="AA4894" s="7">
        <v>2020</v>
      </c>
      <c r="AB4894" s="7">
        <v>0</v>
      </c>
    </row>
    <row r="4895" spans="1:28" x14ac:dyDescent="0.25">
      <c r="A4895" s="7">
        <v>4</v>
      </c>
      <c r="B4895" s="7" t="s">
        <v>417</v>
      </c>
      <c r="C4895" s="7" t="s">
        <v>512</v>
      </c>
      <c r="D4895" s="7" t="s">
        <v>21</v>
      </c>
      <c r="E4895" s="7" t="s">
        <v>81</v>
      </c>
      <c r="F4895" s="7" t="s">
        <v>84</v>
      </c>
      <c r="G4895" s="7">
        <v>130000</v>
      </c>
      <c r="H4895" s="7">
        <v>0</v>
      </c>
      <c r="I4895" s="7">
        <v>0</v>
      </c>
      <c r="J4895" s="7">
        <v>0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0</v>
      </c>
      <c r="Z4895" s="7" t="s">
        <v>634</v>
      </c>
      <c r="AA4895" s="7">
        <v>2020</v>
      </c>
      <c r="AB4895" s="7">
        <v>0</v>
      </c>
    </row>
    <row r="4896" spans="1:28" x14ac:dyDescent="0.25">
      <c r="A4896" s="7">
        <v>5</v>
      </c>
      <c r="B4896" s="7" t="s">
        <v>418</v>
      </c>
      <c r="C4896" s="7" t="s">
        <v>710</v>
      </c>
      <c r="D4896" s="7" t="s">
        <v>94</v>
      </c>
      <c r="E4896" s="7" t="s">
        <v>711</v>
      </c>
      <c r="F4896" s="7" t="s">
        <v>85</v>
      </c>
      <c r="G4896" s="7">
        <v>130000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U4896" s="7">
        <v>0</v>
      </c>
      <c r="V4896" s="7">
        <v>0</v>
      </c>
      <c r="W4896" s="7">
        <v>0</v>
      </c>
      <c r="X4896" s="7">
        <v>0</v>
      </c>
      <c r="Y4896" s="7">
        <v>0</v>
      </c>
      <c r="Z4896" s="7" t="s">
        <v>634</v>
      </c>
      <c r="AA4896" s="7">
        <v>2020</v>
      </c>
      <c r="AB4896" s="7">
        <v>0</v>
      </c>
    </row>
    <row r="4897" spans="1:28" x14ac:dyDescent="0.25">
      <c r="A4897" s="7">
        <v>6</v>
      </c>
      <c r="B4897" s="7" t="s">
        <v>419</v>
      </c>
      <c r="C4897" s="7" t="s">
        <v>518</v>
      </c>
      <c r="D4897" s="7" t="s">
        <v>16</v>
      </c>
      <c r="E4897" s="7" t="s">
        <v>701</v>
      </c>
      <c r="F4897" s="7" t="s">
        <v>84</v>
      </c>
      <c r="G4897" s="7">
        <v>130000</v>
      </c>
      <c r="H4897" s="7">
        <v>0</v>
      </c>
      <c r="I4897" s="7">
        <v>0</v>
      </c>
      <c r="J4897" s="7">
        <v>0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0</v>
      </c>
      <c r="Z4897" s="7" t="s">
        <v>634</v>
      </c>
      <c r="AA4897" s="7">
        <v>2020</v>
      </c>
      <c r="AB4897" s="7">
        <v>0</v>
      </c>
    </row>
    <row r="4898" spans="1:28" x14ac:dyDescent="0.25">
      <c r="A4898" s="7">
        <v>7</v>
      </c>
      <c r="B4898" s="7" t="s">
        <v>425</v>
      </c>
      <c r="C4898" s="7" t="s">
        <v>659</v>
      </c>
      <c r="D4898" s="7" t="s">
        <v>6</v>
      </c>
      <c r="E4898" s="7" t="s">
        <v>660</v>
      </c>
      <c r="F4898" s="7" t="s">
        <v>661</v>
      </c>
      <c r="G4898" s="7">
        <v>130000</v>
      </c>
      <c r="H4898" s="7">
        <v>0</v>
      </c>
      <c r="I4898" s="7">
        <v>0</v>
      </c>
      <c r="J4898" s="7">
        <v>0</v>
      </c>
      <c r="K4898" s="7">
        <v>0</v>
      </c>
      <c r="L4898" s="7">
        <v>0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  <c r="R4898" s="7">
        <v>0</v>
      </c>
      <c r="S4898" s="7">
        <v>0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Y4898" s="7">
        <v>0</v>
      </c>
      <c r="Z4898" s="7" t="s">
        <v>634</v>
      </c>
      <c r="AA4898" s="7">
        <v>2020</v>
      </c>
      <c r="AB4898" s="7">
        <v>0</v>
      </c>
    </row>
    <row r="4899" spans="1:28" x14ac:dyDescent="0.25">
      <c r="A4899" s="7">
        <v>8</v>
      </c>
      <c r="B4899" s="7" t="s">
        <v>420</v>
      </c>
      <c r="C4899" s="7" t="s">
        <v>513</v>
      </c>
      <c r="D4899" s="7" t="s">
        <v>14</v>
      </c>
      <c r="E4899" s="7" t="s">
        <v>333</v>
      </c>
      <c r="F4899" s="7" t="s">
        <v>84</v>
      </c>
      <c r="G4899" s="7">
        <v>130000</v>
      </c>
      <c r="H4899" s="7">
        <v>0</v>
      </c>
      <c r="I4899" s="7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0</v>
      </c>
      <c r="Z4899" s="7" t="s">
        <v>634</v>
      </c>
      <c r="AA4899" s="7">
        <v>2020</v>
      </c>
      <c r="AB4899" s="7">
        <v>0</v>
      </c>
    </row>
    <row r="4900" spans="1:28" x14ac:dyDescent="0.25">
      <c r="A4900" s="7">
        <v>9</v>
      </c>
      <c r="B4900" s="7" t="s">
        <v>421</v>
      </c>
      <c r="C4900" s="7" t="s">
        <v>515</v>
      </c>
      <c r="D4900" s="7" t="s">
        <v>4</v>
      </c>
      <c r="E4900" s="7" t="s">
        <v>516</v>
      </c>
      <c r="F4900" s="7" t="s">
        <v>84</v>
      </c>
      <c r="G4900" s="7">
        <v>130000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0</v>
      </c>
      <c r="Z4900" s="7" t="s">
        <v>634</v>
      </c>
      <c r="AA4900" s="7">
        <v>2020</v>
      </c>
      <c r="AB4900" s="7">
        <v>0</v>
      </c>
    </row>
    <row r="4901" spans="1:28" x14ac:dyDescent="0.25">
      <c r="A4901" s="7">
        <v>10</v>
      </c>
      <c r="B4901" s="7" t="s">
        <v>422</v>
      </c>
      <c r="C4901" s="7" t="s">
        <v>504</v>
      </c>
      <c r="D4901" s="7" t="s">
        <v>5</v>
      </c>
      <c r="E4901" s="7" t="s">
        <v>702</v>
      </c>
      <c r="F4901" s="7" t="s">
        <v>84</v>
      </c>
      <c r="G4901" s="7">
        <v>130000</v>
      </c>
      <c r="H4901" s="7">
        <v>0</v>
      </c>
      <c r="I4901" s="7">
        <v>0</v>
      </c>
      <c r="J4901" s="7">
        <v>0</v>
      </c>
      <c r="K4901" s="7">
        <v>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0</v>
      </c>
      <c r="Z4901" s="7" t="s">
        <v>634</v>
      </c>
      <c r="AA4901" s="7">
        <v>2020</v>
      </c>
      <c r="AB4901" s="7">
        <v>0</v>
      </c>
    </row>
    <row r="4902" spans="1:28" x14ac:dyDescent="0.25">
      <c r="A4902" s="7">
        <v>11</v>
      </c>
      <c r="B4902" s="7" t="s">
        <v>423</v>
      </c>
      <c r="C4902" s="7" t="s">
        <v>614</v>
      </c>
      <c r="D4902" s="7" t="s">
        <v>615</v>
      </c>
      <c r="E4902" s="7" t="s">
        <v>616</v>
      </c>
      <c r="F4902" s="7" t="s">
        <v>84</v>
      </c>
      <c r="G4902" s="7">
        <v>130000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0</v>
      </c>
      <c r="Y4902" s="7">
        <v>0</v>
      </c>
      <c r="Z4902" s="7" t="s">
        <v>634</v>
      </c>
      <c r="AA4902" s="7">
        <v>2020</v>
      </c>
      <c r="AB4902" s="7">
        <v>0</v>
      </c>
    </row>
    <row r="4903" spans="1:28" x14ac:dyDescent="0.25">
      <c r="A4903" s="7">
        <v>12</v>
      </c>
      <c r="B4903" s="7" t="s">
        <v>424</v>
      </c>
      <c r="C4903" s="7" t="s">
        <v>665</v>
      </c>
      <c r="D4903" s="7" t="s">
        <v>17</v>
      </c>
      <c r="E4903" s="7" t="s">
        <v>666</v>
      </c>
      <c r="F4903" s="7" t="s">
        <v>84</v>
      </c>
      <c r="G4903" s="7">
        <v>130000</v>
      </c>
      <c r="H4903" s="7">
        <v>0</v>
      </c>
      <c r="I4903" s="7">
        <v>0</v>
      </c>
      <c r="J4903" s="7">
        <v>0</v>
      </c>
      <c r="K4903" s="7">
        <v>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0</v>
      </c>
      <c r="Z4903" s="7" t="s">
        <v>634</v>
      </c>
      <c r="AA4903" s="7">
        <v>2020</v>
      </c>
      <c r="AB4903" s="7">
        <v>0</v>
      </c>
    </row>
    <row r="4904" spans="1:28" x14ac:dyDescent="0.25">
      <c r="A4904" s="7">
        <v>13</v>
      </c>
      <c r="B4904" s="7" t="s">
        <v>411</v>
      </c>
      <c r="C4904" s="7" t="s">
        <v>521</v>
      </c>
      <c r="D4904" s="7" t="s">
        <v>13</v>
      </c>
      <c r="E4904" s="7" t="s">
        <v>678</v>
      </c>
      <c r="F4904" s="7" t="s">
        <v>84</v>
      </c>
      <c r="G4904" s="7">
        <v>95000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 t="s">
        <v>634</v>
      </c>
      <c r="AA4904" s="7">
        <v>2020</v>
      </c>
      <c r="AB4904" s="7">
        <v>0</v>
      </c>
    </row>
    <row r="4905" spans="1:28" x14ac:dyDescent="0.25">
      <c r="A4905" s="7">
        <v>14</v>
      </c>
      <c r="B4905" s="7" t="s">
        <v>413</v>
      </c>
      <c r="C4905" s="7" t="s">
        <v>626</v>
      </c>
      <c r="D4905" s="7" t="s">
        <v>627</v>
      </c>
      <c r="E4905" s="7" t="s">
        <v>628</v>
      </c>
      <c r="F4905" s="7" t="s">
        <v>84</v>
      </c>
      <c r="G4905" s="7">
        <v>95000</v>
      </c>
      <c r="H4905" s="7">
        <v>0</v>
      </c>
      <c r="I4905" s="7">
        <v>0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Y4905" s="7">
        <v>0</v>
      </c>
      <c r="Z4905" s="7" t="s">
        <v>634</v>
      </c>
      <c r="AA4905" s="7">
        <v>2020</v>
      </c>
      <c r="AB4905" s="7">
        <v>0</v>
      </c>
    </row>
    <row r="4906" spans="1:28" x14ac:dyDescent="0.25">
      <c r="A4906" s="7">
        <v>15</v>
      </c>
      <c r="B4906" s="7" t="s">
        <v>414</v>
      </c>
      <c r="C4906" s="7" t="s">
        <v>523</v>
      </c>
      <c r="D4906" s="7" t="s">
        <v>21</v>
      </c>
      <c r="E4906" s="7" t="s">
        <v>48</v>
      </c>
      <c r="F4906" s="7" t="s">
        <v>84</v>
      </c>
      <c r="G4906" s="7">
        <v>95000</v>
      </c>
      <c r="H4906" s="7">
        <v>0</v>
      </c>
      <c r="I4906" s="7">
        <v>0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0</v>
      </c>
      <c r="Z4906" s="7" t="s">
        <v>634</v>
      </c>
      <c r="AA4906" s="7">
        <v>2020</v>
      </c>
      <c r="AB4906" s="7">
        <v>0</v>
      </c>
    </row>
    <row r="4907" spans="1:28" x14ac:dyDescent="0.25">
      <c r="A4907" s="7">
        <v>16</v>
      </c>
      <c r="B4907" s="7" t="s">
        <v>415</v>
      </c>
      <c r="C4907" s="7" t="s">
        <v>525</v>
      </c>
      <c r="D4907" s="7" t="s">
        <v>10</v>
      </c>
      <c r="E4907" s="7" t="s">
        <v>69</v>
      </c>
      <c r="F4907" s="7" t="s">
        <v>84</v>
      </c>
      <c r="G4907" s="7">
        <v>95000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U4907" s="7">
        <v>0</v>
      </c>
      <c r="V4907" s="7">
        <v>0</v>
      </c>
      <c r="W4907" s="7">
        <v>0</v>
      </c>
      <c r="X4907" s="7">
        <v>0</v>
      </c>
      <c r="Y4907" s="7">
        <v>0</v>
      </c>
      <c r="Z4907" s="7" t="s">
        <v>634</v>
      </c>
      <c r="AA4907" s="7">
        <v>2020</v>
      </c>
      <c r="AB4907" s="7">
        <v>0</v>
      </c>
    </row>
    <row r="4908" spans="1:28" x14ac:dyDescent="0.25">
      <c r="A4908" s="7">
        <v>17</v>
      </c>
      <c r="B4908" s="7" t="s">
        <v>416</v>
      </c>
      <c r="C4908" s="7" t="s">
        <v>679</v>
      </c>
      <c r="D4908" s="7" t="s">
        <v>6</v>
      </c>
      <c r="E4908" s="7" t="s">
        <v>680</v>
      </c>
      <c r="F4908" s="7" t="s">
        <v>84</v>
      </c>
      <c r="G4908" s="7">
        <v>95000</v>
      </c>
      <c r="H4908" s="7">
        <v>0</v>
      </c>
      <c r="I4908" s="7">
        <v>0</v>
      </c>
      <c r="J4908" s="7">
        <v>0</v>
      </c>
      <c r="K4908" s="7">
        <v>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0</v>
      </c>
      <c r="V4908" s="7">
        <v>0</v>
      </c>
      <c r="W4908" s="7">
        <v>0</v>
      </c>
      <c r="X4908" s="7">
        <v>0</v>
      </c>
      <c r="Y4908" s="7">
        <v>0</v>
      </c>
      <c r="Z4908" s="7" t="s">
        <v>634</v>
      </c>
      <c r="AA4908" s="7">
        <v>2020</v>
      </c>
      <c r="AB4908" s="7">
        <v>0</v>
      </c>
    </row>
    <row r="4909" spans="1:28" x14ac:dyDescent="0.25">
      <c r="A4909" s="7">
        <v>18</v>
      </c>
      <c r="B4909" s="7" t="s">
        <v>412</v>
      </c>
      <c r="C4909" s="7" t="s">
        <v>527</v>
      </c>
      <c r="D4909" s="7" t="s">
        <v>17</v>
      </c>
      <c r="E4909" s="7" t="s">
        <v>613</v>
      </c>
      <c r="F4909" s="7" t="s">
        <v>84</v>
      </c>
      <c r="G4909" s="7">
        <v>85000</v>
      </c>
      <c r="H4909" s="7">
        <v>0</v>
      </c>
      <c r="I4909" s="7">
        <v>0</v>
      </c>
      <c r="J4909" s="7">
        <v>0</v>
      </c>
      <c r="K4909" s="7">
        <v>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 t="s">
        <v>634</v>
      </c>
      <c r="AA4909" s="7">
        <v>2020</v>
      </c>
      <c r="AB4909" s="7">
        <v>0</v>
      </c>
    </row>
    <row r="4910" spans="1:28" x14ac:dyDescent="0.25">
      <c r="A4910" s="7">
        <v>19</v>
      </c>
      <c r="B4910" s="7" t="s">
        <v>409</v>
      </c>
      <c r="C4910" s="7" t="s">
        <v>719</v>
      </c>
      <c r="D4910" s="7" t="s">
        <v>94</v>
      </c>
      <c r="E4910" s="7" t="s">
        <v>645</v>
      </c>
      <c r="F4910" s="7" t="s">
        <v>661</v>
      </c>
      <c r="G4910" s="7">
        <v>85000</v>
      </c>
      <c r="H4910" s="7">
        <v>0</v>
      </c>
      <c r="I4910" s="7">
        <v>0</v>
      </c>
      <c r="J4910" s="7">
        <v>0</v>
      </c>
      <c r="K4910" s="7">
        <v>0</v>
      </c>
      <c r="L4910" s="7">
        <v>0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Y4910" s="7">
        <v>0</v>
      </c>
      <c r="Z4910" s="7" t="s">
        <v>634</v>
      </c>
      <c r="AA4910" s="7">
        <v>2020</v>
      </c>
      <c r="AB4910" s="7">
        <v>0</v>
      </c>
    </row>
    <row r="4911" spans="1:28" x14ac:dyDescent="0.25">
      <c r="A4911" s="7">
        <v>20</v>
      </c>
      <c r="B4911" s="7" t="s">
        <v>410</v>
      </c>
      <c r="C4911" s="7" t="s">
        <v>685</v>
      </c>
      <c r="D4911" s="7" t="s">
        <v>21</v>
      </c>
      <c r="E4911" s="7" t="s">
        <v>686</v>
      </c>
      <c r="F4911" s="7" t="s">
        <v>84</v>
      </c>
      <c r="G4911" s="7">
        <v>85000</v>
      </c>
      <c r="H4911" s="7">
        <v>0</v>
      </c>
      <c r="I4911" s="7">
        <v>0</v>
      </c>
      <c r="J4911" s="7">
        <v>0</v>
      </c>
      <c r="K4911" s="7">
        <v>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 t="s">
        <v>634</v>
      </c>
      <c r="AA4911" s="7">
        <v>2020</v>
      </c>
      <c r="AB4911" s="7">
        <v>0</v>
      </c>
    </row>
    <row r="4912" spans="1:28" x14ac:dyDescent="0.25">
      <c r="A4912" s="7">
        <v>21</v>
      </c>
      <c r="B4912" s="7" t="s">
        <v>373</v>
      </c>
      <c r="C4912" s="7" t="s">
        <v>688</v>
      </c>
      <c r="D4912" s="7" t="s">
        <v>94</v>
      </c>
      <c r="E4912" s="7" t="s">
        <v>689</v>
      </c>
      <c r="F4912" s="7" t="s">
        <v>84</v>
      </c>
      <c r="G4912" s="7">
        <v>80000</v>
      </c>
      <c r="H4912" s="7">
        <v>0</v>
      </c>
      <c r="I4912" s="7">
        <v>0</v>
      </c>
      <c r="J4912" s="7">
        <v>0</v>
      </c>
      <c r="K4912" s="7">
        <v>0</v>
      </c>
      <c r="L4912" s="7">
        <v>0</v>
      </c>
      <c r="M4912" s="7">
        <v>0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0</v>
      </c>
      <c r="Z4912" s="7" t="s">
        <v>634</v>
      </c>
      <c r="AA4912" s="7">
        <v>2020</v>
      </c>
      <c r="AB4912" s="7">
        <v>0</v>
      </c>
    </row>
    <row r="4913" spans="1:28" x14ac:dyDescent="0.25">
      <c r="A4913" s="7">
        <v>22</v>
      </c>
      <c r="B4913" s="7" t="s">
        <v>408</v>
      </c>
      <c r="C4913" s="7" t="s">
        <v>712</v>
      </c>
      <c r="D4913" s="7" t="s">
        <v>632</v>
      </c>
      <c r="E4913" s="7" t="s">
        <v>713</v>
      </c>
      <c r="F4913" s="7" t="s">
        <v>84</v>
      </c>
      <c r="G4913" s="7">
        <v>80000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0</v>
      </c>
      <c r="Z4913" s="7" t="s">
        <v>634</v>
      </c>
      <c r="AA4913" s="7">
        <v>2020</v>
      </c>
      <c r="AB4913" s="7">
        <v>0</v>
      </c>
    </row>
    <row r="4914" spans="1:28" x14ac:dyDescent="0.25">
      <c r="A4914" s="7">
        <v>23</v>
      </c>
      <c r="B4914" s="7" t="s">
        <v>407</v>
      </c>
      <c r="C4914" s="7" t="s">
        <v>532</v>
      </c>
      <c r="D4914" s="7" t="s">
        <v>12</v>
      </c>
      <c r="E4914" s="7" t="s">
        <v>35</v>
      </c>
      <c r="F4914" s="7" t="s">
        <v>84</v>
      </c>
      <c r="G4914" s="7">
        <v>75000</v>
      </c>
      <c r="H4914" s="7">
        <v>0</v>
      </c>
      <c r="I4914" s="7">
        <v>0</v>
      </c>
      <c r="J4914" s="7">
        <v>0</v>
      </c>
      <c r="K4914" s="7">
        <v>0</v>
      </c>
      <c r="L4914" s="7">
        <v>0</v>
      </c>
      <c r="M4914" s="7">
        <v>0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U4914" s="7">
        <v>0</v>
      </c>
      <c r="V4914" s="7">
        <v>0</v>
      </c>
      <c r="W4914" s="7">
        <v>0</v>
      </c>
      <c r="X4914" s="7">
        <v>0</v>
      </c>
      <c r="Y4914" s="7">
        <v>0</v>
      </c>
      <c r="Z4914" s="7" t="s">
        <v>634</v>
      </c>
      <c r="AA4914" s="7">
        <v>2020</v>
      </c>
      <c r="AB4914" s="7">
        <v>0</v>
      </c>
    </row>
    <row r="4915" spans="1:28" x14ac:dyDescent="0.25">
      <c r="A4915" s="7">
        <v>24</v>
      </c>
      <c r="B4915" s="7" t="s">
        <v>406</v>
      </c>
      <c r="C4915" s="7" t="s">
        <v>533</v>
      </c>
      <c r="D4915" s="7" t="s">
        <v>6</v>
      </c>
      <c r="E4915" s="7" t="s">
        <v>335</v>
      </c>
      <c r="F4915" s="7" t="s">
        <v>84</v>
      </c>
      <c r="G4915" s="7">
        <v>70000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 t="s">
        <v>634</v>
      </c>
      <c r="AA4915" s="7">
        <v>2020</v>
      </c>
      <c r="AB4915" s="7">
        <v>0</v>
      </c>
    </row>
    <row r="4916" spans="1:28" x14ac:dyDescent="0.25">
      <c r="A4916" s="7">
        <v>25</v>
      </c>
      <c r="B4916" s="7" t="s">
        <v>389</v>
      </c>
      <c r="C4916" s="7" t="s">
        <v>529</v>
      </c>
      <c r="D4916" s="7" t="s">
        <v>18</v>
      </c>
      <c r="E4916" s="7" t="s">
        <v>55</v>
      </c>
      <c r="F4916" s="7" t="s">
        <v>84</v>
      </c>
      <c r="G4916" s="7">
        <v>65000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0</v>
      </c>
      <c r="Z4916" s="7" t="s">
        <v>634</v>
      </c>
      <c r="AA4916" s="7">
        <v>2020</v>
      </c>
      <c r="AB4916" s="7">
        <v>0</v>
      </c>
    </row>
    <row r="4917" spans="1:28" x14ac:dyDescent="0.25">
      <c r="A4917" s="7">
        <v>26</v>
      </c>
      <c r="B4917" s="7" t="s">
        <v>402</v>
      </c>
      <c r="C4917" s="7" t="s">
        <v>526</v>
      </c>
      <c r="D4917" s="7" t="s">
        <v>4</v>
      </c>
      <c r="E4917" s="7" t="s">
        <v>618</v>
      </c>
      <c r="F4917" s="7" t="s">
        <v>84</v>
      </c>
      <c r="G4917" s="7">
        <v>65000</v>
      </c>
      <c r="H4917" s="7">
        <v>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0</v>
      </c>
      <c r="Z4917" s="7" t="s">
        <v>634</v>
      </c>
      <c r="AA4917" s="7">
        <v>2020</v>
      </c>
      <c r="AB4917" s="7">
        <v>0</v>
      </c>
    </row>
    <row r="4918" spans="1:28" x14ac:dyDescent="0.25">
      <c r="A4918" s="7">
        <v>27</v>
      </c>
      <c r="B4918" s="7" t="s">
        <v>403</v>
      </c>
      <c r="C4918" s="7" t="s">
        <v>703</v>
      </c>
      <c r="D4918" s="7" t="s">
        <v>13</v>
      </c>
      <c r="E4918" s="7" t="s">
        <v>704</v>
      </c>
      <c r="F4918" s="7" t="s">
        <v>84</v>
      </c>
      <c r="G4918" s="7">
        <v>65000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 t="s">
        <v>634</v>
      </c>
      <c r="AA4918" s="7">
        <v>2020</v>
      </c>
      <c r="AB4918" s="7">
        <v>0</v>
      </c>
    </row>
    <row r="4919" spans="1:28" x14ac:dyDescent="0.25">
      <c r="A4919" s="7">
        <v>28</v>
      </c>
      <c r="B4919" s="7" t="s">
        <v>404</v>
      </c>
      <c r="C4919" s="7" t="s">
        <v>534</v>
      </c>
      <c r="D4919" s="7" t="s">
        <v>10</v>
      </c>
      <c r="E4919" s="7" t="s">
        <v>39</v>
      </c>
      <c r="F4919" s="7" t="s">
        <v>84</v>
      </c>
      <c r="G4919" s="7">
        <v>65000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 t="s">
        <v>634</v>
      </c>
      <c r="AA4919" s="7">
        <v>2020</v>
      </c>
      <c r="AB4919" s="7">
        <v>0</v>
      </c>
    </row>
    <row r="4920" spans="1:28" x14ac:dyDescent="0.25">
      <c r="A4920" s="7">
        <v>29</v>
      </c>
      <c r="B4920" s="7" t="s">
        <v>405</v>
      </c>
      <c r="C4920" s="7" t="s">
        <v>535</v>
      </c>
      <c r="D4920" s="7" t="s">
        <v>16</v>
      </c>
      <c r="E4920" s="7" t="s">
        <v>61</v>
      </c>
      <c r="F4920" s="7" t="s">
        <v>84</v>
      </c>
      <c r="G4920" s="7">
        <v>65000</v>
      </c>
      <c r="H4920" s="7">
        <v>0</v>
      </c>
      <c r="I4920" s="7">
        <v>0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0</v>
      </c>
      <c r="Z4920" s="7" t="s">
        <v>634</v>
      </c>
      <c r="AA4920" s="7">
        <v>2020</v>
      </c>
      <c r="AB4920" s="7">
        <v>0</v>
      </c>
    </row>
    <row r="4921" spans="1:28" x14ac:dyDescent="0.25">
      <c r="A4921" s="7">
        <v>30</v>
      </c>
      <c r="B4921" s="7" t="s">
        <v>400</v>
      </c>
      <c r="C4921" s="7" t="s">
        <v>536</v>
      </c>
      <c r="D4921" s="7" t="s">
        <v>4</v>
      </c>
      <c r="E4921" s="7" t="s">
        <v>64</v>
      </c>
      <c r="F4921" s="7" t="s">
        <v>84</v>
      </c>
      <c r="G4921" s="7">
        <v>60000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0</v>
      </c>
      <c r="Z4921" s="7" t="s">
        <v>634</v>
      </c>
      <c r="AA4921" s="7">
        <v>2020</v>
      </c>
      <c r="AB4921" s="7">
        <v>0</v>
      </c>
    </row>
    <row r="4922" spans="1:28" x14ac:dyDescent="0.25">
      <c r="A4922" s="7">
        <v>31</v>
      </c>
      <c r="B4922" s="7" t="s">
        <v>401</v>
      </c>
      <c r="C4922" s="7" t="s">
        <v>537</v>
      </c>
      <c r="D4922" s="7" t="s">
        <v>7</v>
      </c>
      <c r="E4922" s="7" t="s">
        <v>75</v>
      </c>
      <c r="F4922" s="7" t="s">
        <v>84</v>
      </c>
      <c r="G4922" s="7">
        <v>60000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0</v>
      </c>
      <c r="Z4922" s="7" t="s">
        <v>634</v>
      </c>
      <c r="AA4922" s="7">
        <v>2020</v>
      </c>
      <c r="AB4922" s="7">
        <v>0</v>
      </c>
    </row>
    <row r="4923" spans="1:28" x14ac:dyDescent="0.25">
      <c r="A4923" s="7">
        <v>32</v>
      </c>
      <c r="B4923" s="7" t="s">
        <v>429</v>
      </c>
      <c r="C4923" s="7" t="s">
        <v>538</v>
      </c>
      <c r="D4923" s="7" t="s">
        <v>14</v>
      </c>
      <c r="E4923" s="7" t="s">
        <v>66</v>
      </c>
      <c r="F4923" s="7" t="s">
        <v>84</v>
      </c>
      <c r="G4923" s="7">
        <v>55000</v>
      </c>
      <c r="H4923" s="7">
        <v>0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Y4923" s="7">
        <v>0</v>
      </c>
      <c r="Z4923" s="7" t="s">
        <v>634</v>
      </c>
      <c r="AA4923" s="7">
        <v>2020</v>
      </c>
      <c r="AB4923" s="7">
        <v>0</v>
      </c>
    </row>
    <row r="4924" spans="1:28" x14ac:dyDescent="0.25">
      <c r="A4924" s="7">
        <v>33</v>
      </c>
      <c r="B4924" s="7" t="s">
        <v>342</v>
      </c>
      <c r="C4924" s="7" t="s">
        <v>539</v>
      </c>
      <c r="D4924" s="7" t="s">
        <v>15</v>
      </c>
      <c r="E4924" s="7" t="s">
        <v>540</v>
      </c>
      <c r="F4924" s="7" t="s">
        <v>84</v>
      </c>
      <c r="G4924" s="7">
        <v>55000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0</v>
      </c>
      <c r="X4924" s="7">
        <v>0</v>
      </c>
      <c r="Y4924" s="7">
        <v>0</v>
      </c>
      <c r="Z4924" s="7" t="s">
        <v>634</v>
      </c>
      <c r="AA4924" s="7">
        <v>2020</v>
      </c>
      <c r="AB4924" s="7">
        <v>0</v>
      </c>
    </row>
    <row r="4925" spans="1:28" x14ac:dyDescent="0.25">
      <c r="A4925" s="7">
        <v>34</v>
      </c>
      <c r="B4925" s="7" t="s">
        <v>399</v>
      </c>
      <c r="C4925" s="7" t="s">
        <v>514</v>
      </c>
      <c r="D4925" s="7" t="s">
        <v>16</v>
      </c>
      <c r="E4925" s="7" t="s">
        <v>79</v>
      </c>
      <c r="F4925" s="7" t="s">
        <v>84</v>
      </c>
      <c r="G4925" s="7">
        <v>54000</v>
      </c>
      <c r="H4925" s="7">
        <v>0</v>
      </c>
      <c r="I4925" s="7">
        <v>0</v>
      </c>
      <c r="J4925" s="7">
        <v>0</v>
      </c>
      <c r="K4925" s="7">
        <v>0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 t="s">
        <v>634</v>
      </c>
      <c r="AA4925" s="7">
        <v>2020</v>
      </c>
      <c r="AB4925" s="7">
        <v>0</v>
      </c>
    </row>
    <row r="4926" spans="1:28" x14ac:dyDescent="0.25">
      <c r="A4926" s="7">
        <v>35</v>
      </c>
      <c r="B4926" s="7" t="s">
        <v>396</v>
      </c>
      <c r="C4926" s="7" t="s">
        <v>541</v>
      </c>
      <c r="D4926" s="7" t="s">
        <v>21</v>
      </c>
      <c r="E4926" s="7" t="s">
        <v>70</v>
      </c>
      <c r="F4926" s="7" t="s">
        <v>84</v>
      </c>
      <c r="G4926" s="7">
        <v>50000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0</v>
      </c>
      <c r="Z4926" s="7" t="s">
        <v>634</v>
      </c>
      <c r="AA4926" s="7">
        <v>2020</v>
      </c>
      <c r="AB4926" s="7">
        <v>0</v>
      </c>
    </row>
    <row r="4927" spans="1:28" x14ac:dyDescent="0.25">
      <c r="A4927" s="7">
        <v>36</v>
      </c>
      <c r="B4927" s="7" t="s">
        <v>397</v>
      </c>
      <c r="C4927" s="7" t="s">
        <v>542</v>
      </c>
      <c r="D4927" s="7" t="s">
        <v>17</v>
      </c>
      <c r="E4927" s="7" t="s">
        <v>76</v>
      </c>
      <c r="F4927" s="7" t="s">
        <v>84</v>
      </c>
      <c r="G4927" s="7">
        <v>50000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0</v>
      </c>
      <c r="Z4927" s="7" t="s">
        <v>634</v>
      </c>
      <c r="AA4927" s="7">
        <v>2020</v>
      </c>
      <c r="AB4927" s="7">
        <v>0</v>
      </c>
    </row>
    <row r="4928" spans="1:28" x14ac:dyDescent="0.25">
      <c r="A4928" s="7">
        <v>37</v>
      </c>
      <c r="B4928" s="7" t="s">
        <v>379</v>
      </c>
      <c r="C4928" s="7" t="s">
        <v>544</v>
      </c>
      <c r="D4928" s="7" t="s">
        <v>10</v>
      </c>
      <c r="E4928" s="7" t="s">
        <v>43</v>
      </c>
      <c r="F4928" s="7" t="s">
        <v>84</v>
      </c>
      <c r="G4928" s="7">
        <v>45000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 t="s">
        <v>634</v>
      </c>
      <c r="AA4928" s="7">
        <v>2020</v>
      </c>
      <c r="AB4928" s="7">
        <v>0</v>
      </c>
    </row>
    <row r="4929" spans="1:28" x14ac:dyDescent="0.25">
      <c r="A4929" s="7">
        <v>38</v>
      </c>
      <c r="B4929" s="7" t="s">
        <v>388</v>
      </c>
      <c r="C4929" s="7" t="s">
        <v>646</v>
      </c>
      <c r="D4929" s="7" t="s">
        <v>647</v>
      </c>
      <c r="E4929" s="7" t="s">
        <v>24</v>
      </c>
      <c r="F4929" s="7" t="s">
        <v>84</v>
      </c>
      <c r="G4929" s="7">
        <v>45000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 t="s">
        <v>634</v>
      </c>
      <c r="AA4929" s="7">
        <v>2020</v>
      </c>
      <c r="AB4929" s="7">
        <v>0</v>
      </c>
    </row>
    <row r="4930" spans="1:28" x14ac:dyDescent="0.25">
      <c r="A4930" s="7">
        <v>39</v>
      </c>
      <c r="B4930" s="7" t="s">
        <v>390</v>
      </c>
      <c r="C4930" s="7" t="s">
        <v>531</v>
      </c>
      <c r="D4930" s="7" t="s">
        <v>5</v>
      </c>
      <c r="E4930" s="7" t="s">
        <v>25</v>
      </c>
      <c r="F4930" s="7" t="s">
        <v>84</v>
      </c>
      <c r="G4930" s="7">
        <v>45000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 t="s">
        <v>634</v>
      </c>
      <c r="AA4930" s="7">
        <v>2020</v>
      </c>
      <c r="AB4930" s="7">
        <v>0</v>
      </c>
    </row>
    <row r="4931" spans="1:28" x14ac:dyDescent="0.25">
      <c r="A4931" s="7">
        <v>40</v>
      </c>
      <c r="B4931" s="7" t="s">
        <v>368</v>
      </c>
      <c r="C4931" s="7" t="s">
        <v>720</v>
      </c>
      <c r="D4931" s="7" t="s">
        <v>13</v>
      </c>
      <c r="E4931" s="7" t="s">
        <v>721</v>
      </c>
      <c r="F4931" s="7" t="s">
        <v>84</v>
      </c>
      <c r="G4931" s="7">
        <v>45000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 t="s">
        <v>634</v>
      </c>
      <c r="AA4931" s="7">
        <v>2020</v>
      </c>
      <c r="AB4931" s="7">
        <v>0</v>
      </c>
    </row>
    <row r="4932" spans="1:28" x14ac:dyDescent="0.25">
      <c r="A4932" s="7">
        <v>41</v>
      </c>
      <c r="B4932" s="7" t="s">
        <v>391</v>
      </c>
      <c r="C4932" s="7" t="s">
        <v>545</v>
      </c>
      <c r="D4932" s="7" t="s">
        <v>4</v>
      </c>
      <c r="E4932" s="7" t="s">
        <v>24</v>
      </c>
      <c r="F4932" s="7" t="s">
        <v>84</v>
      </c>
      <c r="G4932" s="7">
        <v>45000</v>
      </c>
      <c r="H4932" s="7">
        <v>0</v>
      </c>
      <c r="I4932" s="7">
        <v>0</v>
      </c>
      <c r="J4932" s="7">
        <v>0</v>
      </c>
      <c r="K4932" s="7">
        <v>0</v>
      </c>
      <c r="L4932" s="7">
        <v>0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 t="s">
        <v>634</v>
      </c>
      <c r="AA4932" s="7">
        <v>2020</v>
      </c>
      <c r="AB4932" s="7">
        <v>0</v>
      </c>
    </row>
    <row r="4933" spans="1:28" x14ac:dyDescent="0.25">
      <c r="A4933" s="7">
        <v>42</v>
      </c>
      <c r="B4933" s="7" t="s">
        <v>392</v>
      </c>
      <c r="C4933" s="7" t="s">
        <v>547</v>
      </c>
      <c r="D4933" s="7" t="s">
        <v>10</v>
      </c>
      <c r="E4933" s="7" t="s">
        <v>50</v>
      </c>
      <c r="F4933" s="7" t="s">
        <v>84</v>
      </c>
      <c r="G4933" s="7">
        <v>45000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0</v>
      </c>
      <c r="Z4933" s="7" t="s">
        <v>634</v>
      </c>
      <c r="AA4933" s="7">
        <v>2020</v>
      </c>
      <c r="AB4933" s="7">
        <v>0</v>
      </c>
    </row>
    <row r="4934" spans="1:28" x14ac:dyDescent="0.25">
      <c r="A4934" s="7">
        <v>43</v>
      </c>
      <c r="B4934" s="7" t="s">
        <v>393</v>
      </c>
      <c r="C4934" s="7" t="s">
        <v>717</v>
      </c>
      <c r="D4934" s="7" t="s">
        <v>10</v>
      </c>
      <c r="E4934" s="7" t="s">
        <v>43</v>
      </c>
      <c r="F4934" s="7" t="s">
        <v>84</v>
      </c>
      <c r="G4934" s="7">
        <v>45000</v>
      </c>
      <c r="H4934" s="7">
        <v>0</v>
      </c>
      <c r="I4934" s="7">
        <v>0</v>
      </c>
      <c r="J4934" s="7">
        <v>0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0</v>
      </c>
      <c r="X4934" s="7">
        <v>0</v>
      </c>
      <c r="Y4934" s="7">
        <v>0</v>
      </c>
      <c r="Z4934" s="7" t="s">
        <v>634</v>
      </c>
      <c r="AA4934" s="7">
        <v>2020</v>
      </c>
      <c r="AB4934" s="7">
        <v>0</v>
      </c>
    </row>
    <row r="4935" spans="1:28" x14ac:dyDescent="0.25">
      <c r="A4935" s="7">
        <v>44</v>
      </c>
      <c r="B4935" s="7" t="s">
        <v>387</v>
      </c>
      <c r="C4935" s="7" t="s">
        <v>549</v>
      </c>
      <c r="D4935" s="7" t="s">
        <v>16</v>
      </c>
      <c r="E4935" s="7" t="s">
        <v>45</v>
      </c>
      <c r="F4935" s="7" t="s">
        <v>84</v>
      </c>
      <c r="G4935" s="7">
        <v>44000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0</v>
      </c>
      <c r="Z4935" s="7" t="s">
        <v>634</v>
      </c>
      <c r="AA4935" s="7">
        <v>2020</v>
      </c>
      <c r="AB4935" s="7">
        <v>0</v>
      </c>
    </row>
    <row r="4936" spans="1:28" x14ac:dyDescent="0.25">
      <c r="A4936" s="7">
        <v>45</v>
      </c>
      <c r="B4936" s="7" t="s">
        <v>375</v>
      </c>
      <c r="C4936" s="7" t="s">
        <v>705</v>
      </c>
      <c r="D4936" s="7" t="s">
        <v>10</v>
      </c>
      <c r="E4936" s="7" t="s">
        <v>706</v>
      </c>
      <c r="F4936" s="7" t="s">
        <v>84</v>
      </c>
      <c r="G4936" s="7">
        <v>40000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 t="s">
        <v>634</v>
      </c>
      <c r="AA4936" s="7">
        <v>2020</v>
      </c>
      <c r="AB4936" s="7">
        <v>0</v>
      </c>
    </row>
    <row r="4937" spans="1:28" x14ac:dyDescent="0.25">
      <c r="A4937" s="7">
        <v>46</v>
      </c>
      <c r="B4937" s="7" t="s">
        <v>370</v>
      </c>
      <c r="C4937" s="7" t="s">
        <v>648</v>
      </c>
      <c r="D4937" s="7" t="s">
        <v>94</v>
      </c>
      <c r="E4937" s="7" t="s">
        <v>46</v>
      </c>
      <c r="F4937" s="7" t="s">
        <v>84</v>
      </c>
      <c r="G4937" s="7">
        <v>40000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0</v>
      </c>
      <c r="W4937" s="7">
        <v>0</v>
      </c>
      <c r="X4937" s="7">
        <v>0</v>
      </c>
      <c r="Y4937" s="7">
        <v>0</v>
      </c>
      <c r="Z4937" s="7" t="s">
        <v>634</v>
      </c>
      <c r="AA4937" s="7">
        <v>2020</v>
      </c>
      <c r="AB4937" s="7">
        <v>0</v>
      </c>
    </row>
    <row r="4938" spans="1:28" x14ac:dyDescent="0.25">
      <c r="A4938" s="7">
        <v>47</v>
      </c>
      <c r="B4938" s="7" t="s">
        <v>376</v>
      </c>
      <c r="C4938" s="7" t="s">
        <v>551</v>
      </c>
      <c r="D4938" s="7" t="s">
        <v>10</v>
      </c>
      <c r="E4938" s="7" t="s">
        <v>44</v>
      </c>
      <c r="F4938" s="7" t="s">
        <v>84</v>
      </c>
      <c r="G4938" s="7">
        <v>40000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7">
        <v>0</v>
      </c>
      <c r="Z4938" s="7" t="s">
        <v>634</v>
      </c>
      <c r="AA4938" s="7">
        <v>2020</v>
      </c>
      <c r="AB4938" s="7">
        <v>0</v>
      </c>
    </row>
    <row r="4939" spans="1:28" x14ac:dyDescent="0.25">
      <c r="A4939" s="7">
        <v>48</v>
      </c>
      <c r="B4939" s="7" t="s">
        <v>382</v>
      </c>
      <c r="C4939" s="7" t="s">
        <v>552</v>
      </c>
      <c r="D4939" s="7" t="s">
        <v>94</v>
      </c>
      <c r="E4939" s="7" t="s">
        <v>65</v>
      </c>
      <c r="F4939" s="7" t="s">
        <v>85</v>
      </c>
      <c r="G4939" s="7">
        <v>40000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7">
        <v>0</v>
      </c>
      <c r="Z4939" s="7" t="s">
        <v>634</v>
      </c>
      <c r="AA4939" s="7">
        <v>2020</v>
      </c>
      <c r="AB4939" s="7">
        <v>0</v>
      </c>
    </row>
    <row r="4940" spans="1:28" x14ac:dyDescent="0.25">
      <c r="A4940" s="7">
        <v>49</v>
      </c>
      <c r="B4940" s="7" t="s">
        <v>385</v>
      </c>
      <c r="C4940" s="7" t="s">
        <v>629</v>
      </c>
      <c r="D4940" s="7" t="s">
        <v>94</v>
      </c>
      <c r="E4940" s="7" t="s">
        <v>698</v>
      </c>
      <c r="F4940" s="7" t="s">
        <v>84</v>
      </c>
      <c r="G4940" s="7">
        <v>40000</v>
      </c>
      <c r="H4940" s="7">
        <v>0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0</v>
      </c>
      <c r="W4940" s="7">
        <v>0</v>
      </c>
      <c r="X4940" s="7">
        <v>0</v>
      </c>
      <c r="Y4940" s="7">
        <v>0</v>
      </c>
      <c r="Z4940" s="7" t="s">
        <v>634</v>
      </c>
      <c r="AA4940" s="7">
        <v>2020</v>
      </c>
      <c r="AB4940" s="7">
        <v>0</v>
      </c>
    </row>
    <row r="4941" spans="1:28" x14ac:dyDescent="0.25">
      <c r="A4941" s="7">
        <v>50</v>
      </c>
      <c r="B4941" s="7" t="s">
        <v>386</v>
      </c>
      <c r="C4941" s="7" t="s">
        <v>631</v>
      </c>
      <c r="D4941" s="7" t="s">
        <v>6</v>
      </c>
      <c r="E4941" s="7" t="s">
        <v>46</v>
      </c>
      <c r="F4941" s="7" t="s">
        <v>84</v>
      </c>
      <c r="G4941" s="7">
        <v>40000</v>
      </c>
      <c r="H4941" s="7">
        <v>0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0</v>
      </c>
      <c r="Y4941" s="7">
        <v>0</v>
      </c>
      <c r="Z4941" s="7" t="s">
        <v>634</v>
      </c>
      <c r="AA4941" s="7">
        <v>2020</v>
      </c>
      <c r="AB4941" s="7">
        <v>0</v>
      </c>
    </row>
    <row r="4942" spans="1:28" x14ac:dyDescent="0.25">
      <c r="A4942" s="7">
        <v>51</v>
      </c>
      <c r="B4942" s="7" t="s">
        <v>381</v>
      </c>
      <c r="C4942" s="7" t="s">
        <v>553</v>
      </c>
      <c r="D4942" s="7" t="s">
        <v>10</v>
      </c>
      <c r="E4942" s="7" t="s">
        <v>46</v>
      </c>
      <c r="F4942" s="7" t="s">
        <v>84</v>
      </c>
      <c r="G4942" s="7">
        <v>38000</v>
      </c>
      <c r="H4942" s="7">
        <v>0</v>
      </c>
      <c r="I4942" s="7">
        <v>0</v>
      </c>
      <c r="J4942" s="7">
        <v>0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0</v>
      </c>
      <c r="Z4942" s="7" t="s">
        <v>634</v>
      </c>
      <c r="AA4942" s="7">
        <v>2020</v>
      </c>
      <c r="AB4942" s="7">
        <v>0</v>
      </c>
    </row>
    <row r="4943" spans="1:28" x14ac:dyDescent="0.25">
      <c r="A4943" s="7">
        <v>52</v>
      </c>
      <c r="B4943" s="7" t="s">
        <v>377</v>
      </c>
      <c r="C4943" s="7" t="s">
        <v>554</v>
      </c>
      <c r="D4943" s="7" t="s">
        <v>10</v>
      </c>
      <c r="E4943" s="7" t="s">
        <v>44</v>
      </c>
      <c r="F4943" s="7" t="s">
        <v>84</v>
      </c>
      <c r="G4943" s="7">
        <v>36000</v>
      </c>
      <c r="H4943" s="7">
        <v>0</v>
      </c>
      <c r="I4943" s="7">
        <v>0</v>
      </c>
      <c r="J4943" s="7">
        <v>0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0</v>
      </c>
      <c r="Z4943" s="7" t="s">
        <v>634</v>
      </c>
      <c r="AA4943" s="7">
        <v>2020</v>
      </c>
      <c r="AB4943" s="7">
        <v>0</v>
      </c>
    </row>
    <row r="4944" spans="1:28" x14ac:dyDescent="0.25">
      <c r="A4944" s="7">
        <v>53</v>
      </c>
      <c r="B4944" s="7" t="s">
        <v>378</v>
      </c>
      <c r="C4944" s="7" t="s">
        <v>556</v>
      </c>
      <c r="D4944" s="7" t="s">
        <v>10</v>
      </c>
      <c r="E4944" s="7" t="s">
        <v>44</v>
      </c>
      <c r="F4944" s="7" t="s">
        <v>84</v>
      </c>
      <c r="G4944" s="7">
        <v>36000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0</v>
      </c>
      <c r="W4944" s="7">
        <v>0</v>
      </c>
      <c r="X4944" s="7">
        <v>0</v>
      </c>
      <c r="Y4944" s="7">
        <v>0</v>
      </c>
      <c r="Z4944" s="7" t="s">
        <v>634</v>
      </c>
      <c r="AA4944" s="7">
        <v>2020</v>
      </c>
      <c r="AB4944" s="7">
        <v>0</v>
      </c>
    </row>
    <row r="4945" spans="1:28" x14ac:dyDescent="0.25">
      <c r="A4945" s="7">
        <v>54</v>
      </c>
      <c r="B4945" s="7" t="s">
        <v>380</v>
      </c>
      <c r="C4945" s="7" t="s">
        <v>543</v>
      </c>
      <c r="D4945" s="7" t="s">
        <v>21</v>
      </c>
      <c r="E4945" s="7" t="s">
        <v>68</v>
      </c>
      <c r="F4945" s="7" t="s">
        <v>84</v>
      </c>
      <c r="G4945" s="7">
        <v>36000</v>
      </c>
      <c r="H4945" s="7">
        <v>0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0</v>
      </c>
      <c r="Z4945" s="7" t="s">
        <v>634</v>
      </c>
      <c r="AA4945" s="7">
        <v>2020</v>
      </c>
      <c r="AB4945" s="7">
        <v>0</v>
      </c>
    </row>
    <row r="4946" spans="1:28" x14ac:dyDescent="0.25">
      <c r="A4946" s="7">
        <v>55</v>
      </c>
      <c r="B4946" s="7" t="s">
        <v>360</v>
      </c>
      <c r="C4946" s="7" t="s">
        <v>560</v>
      </c>
      <c r="D4946" s="7" t="s">
        <v>12</v>
      </c>
      <c r="E4946" s="7" t="s">
        <v>46</v>
      </c>
      <c r="F4946" s="7" t="s">
        <v>84</v>
      </c>
      <c r="G4946" s="7">
        <v>32000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7">
        <v>0</v>
      </c>
      <c r="Z4946" s="7" t="s">
        <v>634</v>
      </c>
      <c r="AA4946" s="7">
        <v>2020</v>
      </c>
      <c r="AB4946" s="7">
        <v>0</v>
      </c>
    </row>
    <row r="4947" spans="1:28" x14ac:dyDescent="0.25">
      <c r="A4947" s="7">
        <v>56</v>
      </c>
      <c r="B4947" s="7" t="s">
        <v>369</v>
      </c>
      <c r="C4947" s="7" t="s">
        <v>562</v>
      </c>
      <c r="D4947" s="7" t="s">
        <v>94</v>
      </c>
      <c r="E4947" s="7" t="s">
        <v>563</v>
      </c>
      <c r="F4947" s="7" t="s">
        <v>84</v>
      </c>
      <c r="G4947" s="7">
        <v>32000</v>
      </c>
      <c r="H4947" s="7">
        <v>0</v>
      </c>
      <c r="I4947" s="7">
        <v>0</v>
      </c>
      <c r="J4947" s="7">
        <v>0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 t="s">
        <v>634</v>
      </c>
      <c r="AA4947" s="7">
        <v>2020</v>
      </c>
      <c r="AB4947" s="7">
        <v>0</v>
      </c>
    </row>
    <row r="4948" spans="1:28" x14ac:dyDescent="0.25">
      <c r="A4948" s="7">
        <v>57</v>
      </c>
      <c r="B4948" s="7" t="s">
        <v>371</v>
      </c>
      <c r="C4948" s="7" t="s">
        <v>550</v>
      </c>
      <c r="D4948" s="7" t="s">
        <v>94</v>
      </c>
      <c r="E4948" s="7" t="s">
        <v>58</v>
      </c>
      <c r="F4948" s="7" t="s">
        <v>84</v>
      </c>
      <c r="G4948" s="7">
        <v>32000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7">
        <v>0</v>
      </c>
      <c r="Z4948" s="7" t="s">
        <v>634</v>
      </c>
      <c r="AA4948" s="7">
        <v>2020</v>
      </c>
      <c r="AB4948" s="7">
        <v>0</v>
      </c>
    </row>
    <row r="4949" spans="1:28" x14ac:dyDescent="0.25">
      <c r="A4949" s="7">
        <v>58</v>
      </c>
      <c r="B4949" s="7" t="s">
        <v>372</v>
      </c>
      <c r="C4949" s="7" t="s">
        <v>707</v>
      </c>
      <c r="D4949" s="7" t="s">
        <v>94</v>
      </c>
      <c r="E4949" s="7" t="s">
        <v>630</v>
      </c>
      <c r="F4949" s="7" t="s">
        <v>84</v>
      </c>
      <c r="G4949" s="7">
        <v>32000</v>
      </c>
      <c r="H4949" s="7">
        <v>0</v>
      </c>
      <c r="I4949" s="7">
        <v>0</v>
      </c>
      <c r="J4949" s="7">
        <v>0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0</v>
      </c>
      <c r="Z4949" s="7" t="s">
        <v>634</v>
      </c>
      <c r="AA4949" s="7">
        <v>2020</v>
      </c>
      <c r="AB4949" s="7">
        <v>0</v>
      </c>
    </row>
    <row r="4950" spans="1:28" x14ac:dyDescent="0.25">
      <c r="A4950" s="7">
        <v>59</v>
      </c>
      <c r="B4950" s="7" t="s">
        <v>373</v>
      </c>
      <c r="C4950" s="7" t="s">
        <v>566</v>
      </c>
      <c r="D4950" s="7" t="s">
        <v>14</v>
      </c>
      <c r="E4950" s="7" t="s">
        <v>72</v>
      </c>
      <c r="F4950" s="7" t="s">
        <v>84</v>
      </c>
      <c r="G4950" s="7">
        <v>32000</v>
      </c>
      <c r="H4950" s="7">
        <v>0</v>
      </c>
      <c r="I4950" s="7">
        <v>0</v>
      </c>
      <c r="J4950" s="7">
        <v>0</v>
      </c>
      <c r="K4950" s="7">
        <v>0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 t="s">
        <v>634</v>
      </c>
      <c r="AA4950" s="7">
        <v>2020</v>
      </c>
      <c r="AB4950" s="7">
        <v>0</v>
      </c>
    </row>
    <row r="4951" spans="1:28" x14ac:dyDescent="0.25">
      <c r="A4951" s="7">
        <v>60</v>
      </c>
      <c r="B4951" s="7" t="s">
        <v>367</v>
      </c>
      <c r="C4951" s="7" t="s">
        <v>567</v>
      </c>
      <c r="D4951" s="7" t="s">
        <v>4</v>
      </c>
      <c r="E4951" s="7" t="s">
        <v>568</v>
      </c>
      <c r="F4951" s="7" t="s">
        <v>84</v>
      </c>
      <c r="G4951" s="7">
        <v>31500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 t="s">
        <v>634</v>
      </c>
      <c r="AA4951" s="7">
        <v>2020</v>
      </c>
      <c r="AB4951" s="7">
        <v>0</v>
      </c>
    </row>
    <row r="4952" spans="1:28" x14ac:dyDescent="0.25">
      <c r="A4952" s="7">
        <v>61</v>
      </c>
      <c r="B4952" s="7" t="s">
        <v>346</v>
      </c>
      <c r="C4952" s="7" t="s">
        <v>583</v>
      </c>
      <c r="D4952" s="7" t="s">
        <v>12</v>
      </c>
      <c r="E4952" s="7" t="s">
        <v>46</v>
      </c>
      <c r="F4952" s="7" t="s">
        <v>84</v>
      </c>
      <c r="G4952" s="7">
        <v>28875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 t="s">
        <v>634</v>
      </c>
      <c r="AA4952" s="7">
        <v>2020</v>
      </c>
      <c r="AB4952" s="7">
        <v>0</v>
      </c>
    </row>
    <row r="4953" spans="1:28" x14ac:dyDescent="0.25">
      <c r="A4953" s="7">
        <v>62</v>
      </c>
      <c r="B4953" s="7" t="s">
        <v>350</v>
      </c>
      <c r="C4953" s="7" t="s">
        <v>558</v>
      </c>
      <c r="D4953" s="7" t="s">
        <v>6</v>
      </c>
      <c r="E4953" s="7" t="s">
        <v>83</v>
      </c>
      <c r="F4953" s="7" t="s">
        <v>84</v>
      </c>
      <c r="G4953" s="7">
        <v>28875</v>
      </c>
      <c r="H4953" s="7">
        <v>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0</v>
      </c>
      <c r="V4953" s="7">
        <v>0</v>
      </c>
      <c r="W4953" s="7">
        <v>0</v>
      </c>
      <c r="X4953" s="7">
        <v>0</v>
      </c>
      <c r="Y4953" s="7">
        <v>0</v>
      </c>
      <c r="Z4953" s="7" t="s">
        <v>634</v>
      </c>
      <c r="AA4953" s="7">
        <v>2020</v>
      </c>
      <c r="AB4953" s="7">
        <v>0</v>
      </c>
    </row>
    <row r="4954" spans="1:28" x14ac:dyDescent="0.25">
      <c r="A4954" s="7">
        <v>63</v>
      </c>
      <c r="B4954" s="7" t="s">
        <v>361</v>
      </c>
      <c r="C4954" s="7" t="s">
        <v>622</v>
      </c>
      <c r="D4954" s="7" t="s">
        <v>12</v>
      </c>
      <c r="E4954" s="7" t="s">
        <v>32</v>
      </c>
      <c r="F4954" s="7" t="s">
        <v>84</v>
      </c>
      <c r="G4954" s="7">
        <v>28875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0</v>
      </c>
      <c r="Y4954" s="7">
        <v>0</v>
      </c>
      <c r="Z4954" s="7" t="s">
        <v>634</v>
      </c>
      <c r="AA4954" s="7">
        <v>2020</v>
      </c>
      <c r="AB4954" s="7">
        <v>0</v>
      </c>
    </row>
    <row r="4955" spans="1:28" x14ac:dyDescent="0.25">
      <c r="A4955" s="7">
        <v>64</v>
      </c>
      <c r="B4955" s="7" t="s">
        <v>365</v>
      </c>
      <c r="C4955" s="7" t="s">
        <v>584</v>
      </c>
      <c r="D4955" s="7" t="s">
        <v>19</v>
      </c>
      <c r="E4955" s="7" t="s">
        <v>46</v>
      </c>
      <c r="F4955" s="7" t="s">
        <v>84</v>
      </c>
      <c r="G4955" s="7">
        <v>27300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U4955" s="7">
        <v>0</v>
      </c>
      <c r="V4955" s="7">
        <v>0</v>
      </c>
      <c r="W4955" s="7">
        <v>0</v>
      </c>
      <c r="X4955" s="7">
        <v>0</v>
      </c>
      <c r="Y4955" s="7">
        <v>0</v>
      </c>
      <c r="Z4955" s="7" t="s">
        <v>634</v>
      </c>
      <c r="AA4955" s="7">
        <v>2020</v>
      </c>
      <c r="AB4955" s="7">
        <v>0</v>
      </c>
    </row>
    <row r="4956" spans="1:28" x14ac:dyDescent="0.25">
      <c r="A4956" s="7">
        <v>65</v>
      </c>
      <c r="B4956" s="7" t="s">
        <v>364</v>
      </c>
      <c r="C4956" s="7" t="s">
        <v>555</v>
      </c>
      <c r="D4956" s="7" t="s">
        <v>94</v>
      </c>
      <c r="E4956" s="7" t="s">
        <v>74</v>
      </c>
      <c r="F4956" s="7" t="s">
        <v>84</v>
      </c>
      <c r="G4956" s="7">
        <v>26250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0</v>
      </c>
      <c r="Z4956" s="7" t="s">
        <v>634</v>
      </c>
      <c r="AA4956" s="7">
        <v>2020</v>
      </c>
      <c r="AB4956" s="7">
        <v>0</v>
      </c>
    </row>
    <row r="4957" spans="1:28" x14ac:dyDescent="0.25">
      <c r="A4957" s="7">
        <v>66</v>
      </c>
      <c r="B4957" s="7" t="s">
        <v>363</v>
      </c>
      <c r="C4957" s="7" t="s">
        <v>569</v>
      </c>
      <c r="D4957" s="7" t="s">
        <v>94</v>
      </c>
      <c r="E4957" s="7" t="s">
        <v>619</v>
      </c>
      <c r="F4957" s="7" t="s">
        <v>84</v>
      </c>
      <c r="G4957" s="7">
        <v>24255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0</v>
      </c>
      <c r="Z4957" s="7" t="s">
        <v>634</v>
      </c>
      <c r="AA4957" s="7">
        <v>2020</v>
      </c>
      <c r="AB4957" s="7">
        <v>0</v>
      </c>
    </row>
    <row r="4958" spans="1:28" x14ac:dyDescent="0.25">
      <c r="A4958" s="7">
        <v>67</v>
      </c>
      <c r="B4958" s="7" t="s">
        <v>362</v>
      </c>
      <c r="C4958" s="7" t="s">
        <v>570</v>
      </c>
      <c r="D4958" s="7" t="s">
        <v>94</v>
      </c>
      <c r="E4958" s="7" t="s">
        <v>620</v>
      </c>
      <c r="F4958" s="7" t="s">
        <v>84</v>
      </c>
      <c r="G4958" s="7">
        <v>24150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0</v>
      </c>
      <c r="W4958" s="7">
        <v>0</v>
      </c>
      <c r="X4958" s="7">
        <v>0</v>
      </c>
      <c r="Y4958" s="7">
        <v>0</v>
      </c>
      <c r="Z4958" s="7" t="s">
        <v>634</v>
      </c>
      <c r="AA4958" s="7">
        <v>2020</v>
      </c>
      <c r="AB4958" s="7">
        <v>0</v>
      </c>
    </row>
    <row r="4959" spans="1:28" x14ac:dyDescent="0.25">
      <c r="A4959" s="7">
        <v>68</v>
      </c>
      <c r="B4959" s="7" t="s">
        <v>432</v>
      </c>
      <c r="C4959" s="7" t="s">
        <v>590</v>
      </c>
      <c r="D4959" s="7" t="s">
        <v>10</v>
      </c>
      <c r="E4959" s="7" t="s">
        <v>33</v>
      </c>
      <c r="F4959" s="7" t="s">
        <v>84</v>
      </c>
      <c r="G4959" s="7">
        <v>23100</v>
      </c>
      <c r="H4959" s="7">
        <v>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0</v>
      </c>
      <c r="X4959" s="7">
        <v>0</v>
      </c>
      <c r="Y4959" s="7">
        <v>0</v>
      </c>
      <c r="Z4959" s="7" t="s">
        <v>634</v>
      </c>
      <c r="AA4959" s="7">
        <v>2020</v>
      </c>
      <c r="AB4959" s="7">
        <v>0</v>
      </c>
    </row>
    <row r="4960" spans="1:28" x14ac:dyDescent="0.25">
      <c r="A4960" s="7">
        <v>69</v>
      </c>
      <c r="B4960" s="7" t="s">
        <v>435</v>
      </c>
      <c r="C4960" s="7" t="s">
        <v>649</v>
      </c>
      <c r="D4960" s="7" t="s">
        <v>650</v>
      </c>
      <c r="E4960" s="7" t="s">
        <v>33</v>
      </c>
      <c r="F4960" s="7" t="s">
        <v>84</v>
      </c>
      <c r="G4960" s="7">
        <v>23100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0</v>
      </c>
      <c r="Z4960" s="7" t="s">
        <v>634</v>
      </c>
      <c r="AA4960" s="7">
        <v>2020</v>
      </c>
      <c r="AB4960" s="7">
        <v>0</v>
      </c>
    </row>
    <row r="4961" spans="1:28" x14ac:dyDescent="0.25">
      <c r="A4961" s="7">
        <v>70</v>
      </c>
      <c r="B4961" s="7" t="s">
        <v>434</v>
      </c>
      <c r="C4961" s="7" t="s">
        <v>716</v>
      </c>
      <c r="D4961" s="7" t="s">
        <v>7</v>
      </c>
      <c r="E4961" s="7" t="s">
        <v>54</v>
      </c>
      <c r="F4961" s="7" t="s">
        <v>84</v>
      </c>
      <c r="G4961" s="7">
        <v>23100</v>
      </c>
      <c r="H4961" s="7">
        <v>0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0</v>
      </c>
      <c r="Z4961" s="7" t="s">
        <v>634</v>
      </c>
      <c r="AA4961" s="7">
        <v>2020</v>
      </c>
      <c r="AB4961" s="7">
        <v>0</v>
      </c>
    </row>
    <row r="4962" spans="1:28" x14ac:dyDescent="0.25">
      <c r="A4962" s="7">
        <v>71</v>
      </c>
      <c r="B4962" s="7" t="s">
        <v>353</v>
      </c>
      <c r="C4962" s="7" t="s">
        <v>580</v>
      </c>
      <c r="D4962" s="7" t="s">
        <v>19</v>
      </c>
      <c r="E4962" s="7" t="s">
        <v>60</v>
      </c>
      <c r="F4962" s="7" t="s">
        <v>84</v>
      </c>
      <c r="G4962" s="7">
        <v>23100</v>
      </c>
      <c r="H4962" s="7">
        <v>0</v>
      </c>
      <c r="I4962" s="7">
        <v>0</v>
      </c>
      <c r="J4962" s="7">
        <v>0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0</v>
      </c>
      <c r="X4962" s="7">
        <v>0</v>
      </c>
      <c r="Y4962" s="7">
        <v>0</v>
      </c>
      <c r="Z4962" s="7" t="s">
        <v>634</v>
      </c>
      <c r="AA4962" s="7">
        <v>2020</v>
      </c>
      <c r="AB4962" s="7">
        <v>0</v>
      </c>
    </row>
    <row r="4963" spans="1:28" x14ac:dyDescent="0.25">
      <c r="A4963" s="7">
        <v>72</v>
      </c>
      <c r="B4963" s="7" t="s">
        <v>354</v>
      </c>
      <c r="C4963" s="7" t="s">
        <v>581</v>
      </c>
      <c r="D4963" s="7" t="s">
        <v>94</v>
      </c>
      <c r="E4963" s="7" t="s">
        <v>54</v>
      </c>
      <c r="F4963" s="7" t="s">
        <v>84</v>
      </c>
      <c r="G4963" s="7">
        <v>23100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U4963" s="7">
        <v>0</v>
      </c>
      <c r="V4963" s="7">
        <v>0</v>
      </c>
      <c r="W4963" s="7">
        <v>0</v>
      </c>
      <c r="X4963" s="7">
        <v>0</v>
      </c>
      <c r="Y4963" s="7">
        <v>0</v>
      </c>
      <c r="Z4963" s="7" t="s">
        <v>634</v>
      </c>
      <c r="AA4963" s="7">
        <v>2020</v>
      </c>
      <c r="AB4963" s="7">
        <v>0</v>
      </c>
    </row>
    <row r="4964" spans="1:28" x14ac:dyDescent="0.25">
      <c r="A4964" s="7">
        <v>73</v>
      </c>
      <c r="B4964" s="7" t="s">
        <v>355</v>
      </c>
      <c r="C4964" s="7" t="s">
        <v>582</v>
      </c>
      <c r="D4964" s="7" t="s">
        <v>7</v>
      </c>
      <c r="E4964" s="7" t="s">
        <v>54</v>
      </c>
      <c r="F4964" s="7" t="s">
        <v>84</v>
      </c>
      <c r="G4964" s="7">
        <v>23100</v>
      </c>
      <c r="H4964" s="7">
        <v>0</v>
      </c>
      <c r="I4964" s="7">
        <v>0</v>
      </c>
      <c r="J4964" s="7">
        <v>0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0</v>
      </c>
      <c r="Z4964" s="7" t="s">
        <v>634</v>
      </c>
      <c r="AA4964" s="7">
        <v>2020</v>
      </c>
      <c r="AB4964" s="7">
        <v>0</v>
      </c>
    </row>
    <row r="4965" spans="1:28" x14ac:dyDescent="0.25">
      <c r="A4965" s="7">
        <v>74</v>
      </c>
      <c r="B4965" s="7" t="s">
        <v>356</v>
      </c>
      <c r="C4965" s="7" t="s">
        <v>571</v>
      </c>
      <c r="D4965" s="7" t="s">
        <v>6</v>
      </c>
      <c r="E4965" s="7" t="s">
        <v>26</v>
      </c>
      <c r="F4965" s="7" t="s">
        <v>84</v>
      </c>
      <c r="G4965" s="7">
        <v>23100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7">
        <v>0</v>
      </c>
      <c r="Z4965" s="7" t="s">
        <v>634</v>
      </c>
      <c r="AA4965" s="7">
        <v>2020</v>
      </c>
      <c r="AB4965" s="7">
        <v>0</v>
      </c>
    </row>
    <row r="4966" spans="1:28" x14ac:dyDescent="0.25">
      <c r="A4966" s="7">
        <v>75</v>
      </c>
      <c r="B4966" s="7" t="s">
        <v>357</v>
      </c>
      <c r="C4966" s="7" t="s">
        <v>589</v>
      </c>
      <c r="D4966" s="7" t="s">
        <v>6</v>
      </c>
      <c r="E4966" s="7" t="s">
        <v>26</v>
      </c>
      <c r="F4966" s="7" t="s">
        <v>84</v>
      </c>
      <c r="G4966" s="7">
        <v>23100</v>
      </c>
      <c r="H4966" s="7">
        <v>0</v>
      </c>
      <c r="I4966" s="7">
        <v>0</v>
      </c>
      <c r="J4966" s="7">
        <v>0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0</v>
      </c>
      <c r="Z4966" s="7" t="s">
        <v>634</v>
      </c>
      <c r="AA4966" s="7">
        <v>2020</v>
      </c>
      <c r="AB4966" s="7">
        <v>0</v>
      </c>
    </row>
    <row r="4967" spans="1:28" x14ac:dyDescent="0.25">
      <c r="A4967" s="7">
        <v>76</v>
      </c>
      <c r="B4967" s="7" t="s">
        <v>359</v>
      </c>
      <c r="C4967" s="7" t="s">
        <v>572</v>
      </c>
      <c r="D4967" s="7" t="s">
        <v>94</v>
      </c>
      <c r="E4967" s="7" t="s">
        <v>54</v>
      </c>
      <c r="F4967" s="7" t="s">
        <v>84</v>
      </c>
      <c r="G4967" s="7">
        <v>23100</v>
      </c>
      <c r="H4967" s="7">
        <v>0</v>
      </c>
      <c r="I4967" s="7">
        <v>0</v>
      </c>
      <c r="J4967" s="7">
        <v>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7">
        <v>0</v>
      </c>
      <c r="Z4967" s="7" t="s">
        <v>634</v>
      </c>
      <c r="AA4967" s="7">
        <v>2020</v>
      </c>
      <c r="AB4967" s="7">
        <v>0</v>
      </c>
    </row>
    <row r="4968" spans="1:28" x14ac:dyDescent="0.25">
      <c r="A4968" s="7">
        <v>77</v>
      </c>
      <c r="B4968" s="7" t="s">
        <v>341</v>
      </c>
      <c r="C4968" s="7" t="s">
        <v>579</v>
      </c>
      <c r="D4968" s="7" t="s">
        <v>94</v>
      </c>
      <c r="E4968" s="7" t="s">
        <v>52</v>
      </c>
      <c r="F4968" s="7" t="s">
        <v>84</v>
      </c>
      <c r="G4968" s="7">
        <v>22000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0</v>
      </c>
      <c r="X4968" s="7">
        <v>0</v>
      </c>
      <c r="Y4968" s="7">
        <v>0</v>
      </c>
      <c r="Z4968" s="7" t="s">
        <v>634</v>
      </c>
      <c r="AA4968" s="7">
        <v>2020</v>
      </c>
      <c r="AB4968" s="7">
        <v>0</v>
      </c>
    </row>
    <row r="4969" spans="1:28" x14ac:dyDescent="0.25">
      <c r="A4969" s="7">
        <v>78</v>
      </c>
      <c r="B4969" s="7" t="s">
        <v>347</v>
      </c>
      <c r="C4969" s="7" t="s">
        <v>651</v>
      </c>
      <c r="D4969" s="7" t="s">
        <v>6</v>
      </c>
      <c r="E4969" s="7" t="s">
        <v>26</v>
      </c>
      <c r="F4969" s="7" t="s">
        <v>84</v>
      </c>
      <c r="G4969" s="7">
        <v>22000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0</v>
      </c>
      <c r="Y4969" s="7">
        <v>0</v>
      </c>
      <c r="Z4969" s="7" t="s">
        <v>634</v>
      </c>
      <c r="AA4969" s="7">
        <v>2020</v>
      </c>
      <c r="AB4969" s="7">
        <v>0</v>
      </c>
    </row>
    <row r="4970" spans="1:28" x14ac:dyDescent="0.25">
      <c r="A4970" s="7">
        <v>79</v>
      </c>
      <c r="B4970" s="7" t="s">
        <v>348</v>
      </c>
      <c r="C4970" s="7" t="s">
        <v>652</v>
      </c>
      <c r="D4970" s="7" t="s">
        <v>6</v>
      </c>
      <c r="E4970" s="7" t="s">
        <v>26</v>
      </c>
      <c r="F4970" s="7" t="s">
        <v>84</v>
      </c>
      <c r="G4970" s="7">
        <v>22000</v>
      </c>
      <c r="H4970" s="7">
        <v>0</v>
      </c>
      <c r="I4970" s="7">
        <v>0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0</v>
      </c>
      <c r="Z4970" s="7" t="s">
        <v>634</v>
      </c>
      <c r="AA4970" s="7">
        <v>2020</v>
      </c>
      <c r="AB4970" s="7">
        <v>0</v>
      </c>
    </row>
    <row r="4971" spans="1:28" x14ac:dyDescent="0.25">
      <c r="A4971" s="7">
        <v>80</v>
      </c>
      <c r="B4971" s="7" t="s">
        <v>349</v>
      </c>
      <c r="C4971" s="7" t="s">
        <v>591</v>
      </c>
      <c r="D4971" s="7" t="s">
        <v>6</v>
      </c>
      <c r="E4971" s="7" t="s">
        <v>52</v>
      </c>
      <c r="F4971" s="7" t="s">
        <v>84</v>
      </c>
      <c r="G4971" s="7">
        <v>22000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Y4971" s="7">
        <v>0</v>
      </c>
      <c r="Z4971" s="7" t="s">
        <v>634</v>
      </c>
      <c r="AA4971" s="7">
        <v>2020</v>
      </c>
      <c r="AB4971" s="7">
        <v>0</v>
      </c>
    </row>
    <row r="4972" spans="1:28" x14ac:dyDescent="0.25">
      <c r="A4972" s="7">
        <v>81</v>
      </c>
      <c r="B4972" s="7" t="s">
        <v>351</v>
      </c>
      <c r="C4972" s="7" t="s">
        <v>592</v>
      </c>
      <c r="D4972" s="7" t="s">
        <v>6</v>
      </c>
      <c r="E4972" s="7" t="s">
        <v>52</v>
      </c>
      <c r="F4972" s="7" t="s">
        <v>84</v>
      </c>
      <c r="G4972" s="7">
        <v>22000</v>
      </c>
      <c r="H4972" s="7">
        <v>0</v>
      </c>
      <c r="I4972" s="7">
        <v>0</v>
      </c>
      <c r="J4972" s="7">
        <v>0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0</v>
      </c>
      <c r="Z4972" s="7" t="s">
        <v>634</v>
      </c>
      <c r="AA4972" s="7">
        <v>2020</v>
      </c>
      <c r="AB4972" s="7">
        <v>0</v>
      </c>
    </row>
    <row r="4973" spans="1:28" x14ac:dyDescent="0.25">
      <c r="A4973" s="7">
        <v>82</v>
      </c>
      <c r="B4973" s="7" t="s">
        <v>352</v>
      </c>
      <c r="C4973" s="7" t="s">
        <v>593</v>
      </c>
      <c r="D4973" s="7" t="s">
        <v>6</v>
      </c>
      <c r="E4973" s="7" t="s">
        <v>26</v>
      </c>
      <c r="F4973" s="7" t="s">
        <v>84</v>
      </c>
      <c r="G4973" s="7">
        <v>22000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 t="s">
        <v>634</v>
      </c>
      <c r="AA4973" s="7">
        <v>2020</v>
      </c>
      <c r="AB4973" s="7">
        <v>0</v>
      </c>
    </row>
    <row r="4974" spans="1:28" x14ac:dyDescent="0.25">
      <c r="A4974" s="7">
        <v>83</v>
      </c>
      <c r="B4974" s="7" t="s">
        <v>428</v>
      </c>
      <c r="C4974" s="7" t="s">
        <v>722</v>
      </c>
      <c r="D4974" s="7" t="s">
        <v>723</v>
      </c>
      <c r="E4974" s="7" t="s">
        <v>724</v>
      </c>
      <c r="F4974" s="7" t="s">
        <v>84</v>
      </c>
      <c r="G4974" s="7">
        <v>22000</v>
      </c>
      <c r="H4974" s="7">
        <v>0</v>
      </c>
      <c r="I4974" s="7">
        <v>0</v>
      </c>
      <c r="J4974" s="7">
        <v>0</v>
      </c>
      <c r="K4974" s="7">
        <v>0</v>
      </c>
      <c r="L4974" s="7">
        <v>0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0</v>
      </c>
      <c r="V4974" s="7">
        <v>0</v>
      </c>
      <c r="W4974" s="7">
        <v>0</v>
      </c>
      <c r="X4974" s="7">
        <v>0</v>
      </c>
      <c r="Y4974" s="7">
        <v>0</v>
      </c>
      <c r="Z4974" s="7" t="s">
        <v>634</v>
      </c>
      <c r="AA4974" s="7">
        <v>2020</v>
      </c>
      <c r="AB4974" s="7">
        <v>0</v>
      </c>
    </row>
    <row r="4975" spans="1:28" x14ac:dyDescent="0.25">
      <c r="A4975" s="7">
        <v>84</v>
      </c>
      <c r="B4975" s="7" t="s">
        <v>433</v>
      </c>
      <c r="C4975" s="7" t="s">
        <v>653</v>
      </c>
      <c r="D4975" s="7" t="s">
        <v>650</v>
      </c>
      <c r="E4975" s="7" t="s">
        <v>26</v>
      </c>
      <c r="F4975" s="7" t="s">
        <v>84</v>
      </c>
      <c r="G4975" s="7">
        <v>22000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Y4975" s="7">
        <v>0</v>
      </c>
      <c r="Z4975" s="7" t="s">
        <v>634</v>
      </c>
      <c r="AA4975" s="7">
        <v>2020</v>
      </c>
      <c r="AB4975" s="7">
        <v>0</v>
      </c>
    </row>
    <row r="4976" spans="1:28" x14ac:dyDescent="0.25">
      <c r="A4976" s="7">
        <v>85</v>
      </c>
      <c r="B4976" s="7" t="s">
        <v>340</v>
      </c>
      <c r="C4976" s="7" t="s">
        <v>654</v>
      </c>
      <c r="D4976" s="7" t="s">
        <v>6</v>
      </c>
      <c r="E4976" s="7" t="s">
        <v>26</v>
      </c>
      <c r="F4976" s="7" t="s">
        <v>84</v>
      </c>
      <c r="G4976" s="7">
        <v>20000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 t="s">
        <v>634</v>
      </c>
      <c r="AA4976" s="7">
        <v>2020</v>
      </c>
      <c r="AB4976" s="7">
        <v>0</v>
      </c>
    </row>
    <row r="4977" spans="1:28" x14ac:dyDescent="0.25">
      <c r="A4977" s="7">
        <v>86</v>
      </c>
      <c r="B4977" s="7" t="s">
        <v>344</v>
      </c>
      <c r="C4977" s="7" t="s">
        <v>588</v>
      </c>
      <c r="D4977" s="7" t="s">
        <v>94</v>
      </c>
      <c r="E4977" s="7" t="s">
        <v>41</v>
      </c>
      <c r="F4977" s="7" t="s">
        <v>84</v>
      </c>
      <c r="G4977" s="7">
        <v>19800</v>
      </c>
      <c r="H4977" s="7">
        <v>0</v>
      </c>
      <c r="I4977" s="7">
        <v>0</v>
      </c>
      <c r="J4977" s="7">
        <v>0</v>
      </c>
      <c r="K4977" s="7">
        <v>0</v>
      </c>
      <c r="L4977" s="7">
        <v>0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0</v>
      </c>
      <c r="Z4977" s="7" t="s">
        <v>634</v>
      </c>
      <c r="AA4977" s="7">
        <v>2020</v>
      </c>
      <c r="AB4977" s="7">
        <v>0</v>
      </c>
    </row>
    <row r="4978" spans="1:28" x14ac:dyDescent="0.25">
      <c r="A4978" s="7">
        <v>87</v>
      </c>
      <c r="B4978" s="7" t="s">
        <v>345</v>
      </c>
      <c r="C4978" s="7" t="s">
        <v>512</v>
      </c>
      <c r="D4978" s="7" t="s">
        <v>94</v>
      </c>
      <c r="E4978" s="7" t="s">
        <v>26</v>
      </c>
      <c r="F4978" s="7" t="s">
        <v>84</v>
      </c>
      <c r="G4978" s="7">
        <v>19800</v>
      </c>
      <c r="H4978" s="7">
        <v>0</v>
      </c>
      <c r="I4978" s="7">
        <v>0</v>
      </c>
      <c r="J4978" s="7">
        <v>0</v>
      </c>
      <c r="K4978" s="7">
        <v>0</v>
      </c>
      <c r="L4978" s="7">
        <v>0</v>
      </c>
      <c r="M4978" s="7">
        <v>0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0</v>
      </c>
      <c r="Z4978" s="7" t="s">
        <v>634</v>
      </c>
      <c r="AA4978" s="7">
        <v>2020</v>
      </c>
      <c r="AB4978" s="7">
        <v>0</v>
      </c>
    </row>
    <row r="4979" spans="1:28" x14ac:dyDescent="0.25">
      <c r="A4979" s="7">
        <v>88</v>
      </c>
      <c r="B4979" s="7" t="s">
        <v>342</v>
      </c>
      <c r="C4979" s="7" t="s">
        <v>559</v>
      </c>
      <c r="D4979" s="7" t="s">
        <v>94</v>
      </c>
      <c r="E4979" s="7" t="s">
        <v>37</v>
      </c>
      <c r="F4979" s="7" t="s">
        <v>84</v>
      </c>
      <c r="G4979" s="7">
        <v>16775</v>
      </c>
      <c r="H4979" s="7">
        <v>0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0</v>
      </c>
      <c r="Z4979" s="7" t="s">
        <v>634</v>
      </c>
      <c r="AA4979" s="7">
        <v>2020</v>
      </c>
      <c r="AB4979" s="7">
        <v>0</v>
      </c>
    </row>
    <row r="4980" spans="1:28" x14ac:dyDescent="0.25">
      <c r="A4980" s="7">
        <v>89</v>
      </c>
      <c r="B4980" s="7" t="s">
        <v>343</v>
      </c>
      <c r="C4980" s="7" t="s">
        <v>633</v>
      </c>
      <c r="D4980" s="7" t="s">
        <v>6</v>
      </c>
      <c r="E4980" s="7" t="s">
        <v>37</v>
      </c>
      <c r="F4980" s="7" t="s">
        <v>84</v>
      </c>
      <c r="G4980" s="7">
        <v>16775</v>
      </c>
      <c r="H4980" s="7">
        <v>0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0</v>
      </c>
      <c r="X4980" s="7">
        <v>0</v>
      </c>
      <c r="Y4980" s="7">
        <v>0</v>
      </c>
      <c r="Z4980" s="7" t="s">
        <v>634</v>
      </c>
      <c r="AA4980" s="7">
        <v>2020</v>
      </c>
      <c r="AB4980" s="7">
        <v>0</v>
      </c>
    </row>
    <row r="4981" spans="1:28" x14ac:dyDescent="0.25">
      <c r="A4981" s="7">
        <v>90</v>
      </c>
      <c r="B4981" s="7" t="s">
        <v>338</v>
      </c>
      <c r="C4981" s="7" t="s">
        <v>594</v>
      </c>
      <c r="D4981" s="7" t="s">
        <v>6</v>
      </c>
      <c r="E4981" s="7" t="s">
        <v>28</v>
      </c>
      <c r="F4981" s="7" t="s">
        <v>84</v>
      </c>
      <c r="G4981" s="7">
        <v>16500</v>
      </c>
      <c r="H4981" s="7">
        <v>0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U4981" s="7">
        <v>0</v>
      </c>
      <c r="V4981" s="7">
        <v>0</v>
      </c>
      <c r="W4981" s="7">
        <v>0</v>
      </c>
      <c r="X4981" s="7">
        <v>0</v>
      </c>
      <c r="Y4981" s="7">
        <v>0</v>
      </c>
      <c r="Z4981" s="7" t="s">
        <v>634</v>
      </c>
      <c r="AA4981" s="7">
        <v>2020</v>
      </c>
      <c r="AB4981" s="7">
        <v>0</v>
      </c>
    </row>
    <row r="4982" spans="1:28" x14ac:dyDescent="0.25">
      <c r="A4982" s="7">
        <v>91</v>
      </c>
      <c r="B4982" s="7" t="s">
        <v>339</v>
      </c>
      <c r="C4982" s="7" t="s">
        <v>595</v>
      </c>
      <c r="D4982" s="7" t="s">
        <v>94</v>
      </c>
      <c r="E4982" s="7" t="s">
        <v>57</v>
      </c>
      <c r="F4982" s="7" t="s">
        <v>84</v>
      </c>
      <c r="G4982" s="7">
        <v>16500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0</v>
      </c>
      <c r="X4982" s="7">
        <v>0</v>
      </c>
      <c r="Y4982" s="7">
        <v>0</v>
      </c>
      <c r="Z4982" s="7" t="s">
        <v>634</v>
      </c>
      <c r="AA4982" s="7">
        <v>2020</v>
      </c>
      <c r="AB4982" s="7">
        <v>0</v>
      </c>
    </row>
    <row r="4983" spans="1:28" x14ac:dyDescent="0.25">
      <c r="A4983" s="7">
        <v>92</v>
      </c>
      <c r="B4983" s="7" t="s">
        <v>431</v>
      </c>
      <c r="C4983" s="7" t="s">
        <v>600</v>
      </c>
      <c r="D4983" s="7" t="s">
        <v>94</v>
      </c>
      <c r="E4983" s="7" t="s">
        <v>37</v>
      </c>
      <c r="F4983" s="7" t="s">
        <v>84</v>
      </c>
      <c r="G4983" s="7">
        <v>13750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0</v>
      </c>
      <c r="Z4983" s="7" t="s">
        <v>634</v>
      </c>
      <c r="AA4983" s="7">
        <v>2020</v>
      </c>
      <c r="AB4983" s="7">
        <v>0</v>
      </c>
    </row>
    <row r="4984" spans="1:28" x14ac:dyDescent="0.25">
      <c r="A4984" s="7">
        <v>93</v>
      </c>
      <c r="B4984" s="7" t="s">
        <v>336</v>
      </c>
      <c r="C4984" s="7" t="s">
        <v>603</v>
      </c>
      <c r="D4984" s="7" t="s">
        <v>6</v>
      </c>
      <c r="E4984" s="7" t="s">
        <v>37</v>
      </c>
      <c r="F4984" s="7" t="s">
        <v>84</v>
      </c>
      <c r="G4984" s="7">
        <v>10000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 t="s">
        <v>634</v>
      </c>
      <c r="AA4984" s="7">
        <v>2020</v>
      </c>
      <c r="AB4984" s="7">
        <v>0</v>
      </c>
    </row>
    <row r="4985" spans="1:28" x14ac:dyDescent="0.25">
      <c r="A4985" s="7">
        <v>94</v>
      </c>
      <c r="B4985" s="7" t="s">
        <v>337</v>
      </c>
      <c r="C4985" s="7" t="s">
        <v>725</v>
      </c>
      <c r="D4985" s="7" t="s">
        <v>6</v>
      </c>
      <c r="E4985" s="7" t="s">
        <v>37</v>
      </c>
      <c r="F4985" s="7" t="s">
        <v>84</v>
      </c>
      <c r="G4985" s="7">
        <v>2333.33</v>
      </c>
      <c r="H4985" s="7">
        <v>0</v>
      </c>
      <c r="I4985" s="7">
        <v>0</v>
      </c>
      <c r="J4985" s="7">
        <v>0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7">
        <v>0</v>
      </c>
      <c r="Z4985" s="7" t="s">
        <v>726</v>
      </c>
      <c r="AA4985" s="7">
        <v>2020</v>
      </c>
      <c r="AB4985" s="7">
        <v>0</v>
      </c>
    </row>
    <row r="4986" spans="1:28" x14ac:dyDescent="0.25">
      <c r="A4986" s="7">
        <v>1</v>
      </c>
      <c r="B4986" s="7" t="s">
        <v>373</v>
      </c>
      <c r="C4986" s="7" t="s">
        <v>708</v>
      </c>
      <c r="D4986" s="7" t="s">
        <v>7</v>
      </c>
      <c r="E4986" s="7" t="s">
        <v>27</v>
      </c>
      <c r="F4986" s="7" t="s">
        <v>84</v>
      </c>
      <c r="G4986" s="7">
        <v>360000</v>
      </c>
      <c r="H4986" s="7">
        <v>0</v>
      </c>
      <c r="I4986" s="7">
        <v>0</v>
      </c>
      <c r="J4986" s="7">
        <v>0</v>
      </c>
      <c r="K4986" s="7">
        <v>0</v>
      </c>
      <c r="L4986" s="7">
        <v>0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0</v>
      </c>
      <c r="Z4986" s="7" t="s">
        <v>726</v>
      </c>
      <c r="AA4986" s="7">
        <v>2020</v>
      </c>
      <c r="AB4986" s="7">
        <v>0</v>
      </c>
    </row>
    <row r="4987" spans="1:28" x14ac:dyDescent="0.25">
      <c r="A4987" s="7">
        <v>2</v>
      </c>
      <c r="B4987" s="7" t="s">
        <v>426</v>
      </c>
      <c r="C4987" s="7" t="s">
        <v>502</v>
      </c>
      <c r="D4987" s="7" t="s">
        <v>10</v>
      </c>
      <c r="E4987" s="7" t="s">
        <v>53</v>
      </c>
      <c r="F4987" s="7" t="s">
        <v>84</v>
      </c>
      <c r="G4987" s="7">
        <v>280000</v>
      </c>
      <c r="H4987" s="7">
        <v>0</v>
      </c>
      <c r="I4987" s="7">
        <v>0</v>
      </c>
      <c r="J4987" s="7">
        <v>0</v>
      </c>
      <c r="K4987" s="7">
        <v>0</v>
      </c>
      <c r="L4987" s="7">
        <v>0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0</v>
      </c>
      <c r="Z4987" s="7" t="s">
        <v>726</v>
      </c>
      <c r="AA4987" s="7">
        <v>2020</v>
      </c>
      <c r="AB4987" s="7">
        <v>0</v>
      </c>
    </row>
    <row r="4988" spans="1:28" x14ac:dyDescent="0.25">
      <c r="A4988" s="7">
        <v>3</v>
      </c>
      <c r="B4988" s="7" t="s">
        <v>427</v>
      </c>
      <c r="C4988" s="7" t="s">
        <v>709</v>
      </c>
      <c r="D4988" s="7" t="s">
        <v>19</v>
      </c>
      <c r="E4988" s="7" t="s">
        <v>71</v>
      </c>
      <c r="F4988" s="7" t="s">
        <v>84</v>
      </c>
      <c r="G4988" s="7">
        <v>280000</v>
      </c>
      <c r="H4988" s="7">
        <v>0</v>
      </c>
      <c r="I4988" s="7">
        <v>0</v>
      </c>
      <c r="J4988" s="7">
        <v>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0</v>
      </c>
      <c r="Z4988" s="7" t="s">
        <v>726</v>
      </c>
      <c r="AA4988" s="7">
        <v>2020</v>
      </c>
      <c r="AB4988" s="7">
        <v>0</v>
      </c>
    </row>
    <row r="4989" spans="1:28" x14ac:dyDescent="0.25">
      <c r="A4989" s="7">
        <v>4</v>
      </c>
      <c r="B4989" s="7" t="s">
        <v>417</v>
      </c>
      <c r="C4989" s="7" t="s">
        <v>512</v>
      </c>
      <c r="D4989" s="7" t="s">
        <v>21</v>
      </c>
      <c r="E4989" s="7" t="s">
        <v>81</v>
      </c>
      <c r="F4989" s="7" t="s">
        <v>84</v>
      </c>
      <c r="G4989" s="7">
        <v>130000</v>
      </c>
      <c r="H4989" s="7">
        <v>0</v>
      </c>
      <c r="I4989" s="7">
        <v>0</v>
      </c>
      <c r="J4989" s="7">
        <v>0</v>
      </c>
      <c r="K4989" s="7">
        <v>0</v>
      </c>
      <c r="L4989" s="7">
        <v>0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0</v>
      </c>
      <c r="Z4989" s="7" t="s">
        <v>726</v>
      </c>
      <c r="AA4989" s="7">
        <v>2020</v>
      </c>
      <c r="AB4989" s="7">
        <v>0</v>
      </c>
    </row>
    <row r="4990" spans="1:28" x14ac:dyDescent="0.25">
      <c r="A4990" s="7">
        <v>5</v>
      </c>
      <c r="B4990" s="7" t="s">
        <v>418</v>
      </c>
      <c r="C4990" s="7" t="s">
        <v>710</v>
      </c>
      <c r="D4990" s="7" t="s">
        <v>94</v>
      </c>
      <c r="E4990" s="7" t="s">
        <v>711</v>
      </c>
      <c r="F4990" s="7" t="s">
        <v>84</v>
      </c>
      <c r="G4990" s="7">
        <v>130000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0</v>
      </c>
      <c r="Z4990" s="7" t="s">
        <v>726</v>
      </c>
      <c r="AA4990" s="7">
        <v>2020</v>
      </c>
      <c r="AB4990" s="7">
        <v>0</v>
      </c>
    </row>
    <row r="4991" spans="1:28" x14ac:dyDescent="0.25">
      <c r="A4991" s="7">
        <v>6</v>
      </c>
      <c r="B4991" s="7" t="s">
        <v>419</v>
      </c>
      <c r="C4991" s="7" t="s">
        <v>518</v>
      </c>
      <c r="D4991" s="7" t="s">
        <v>16</v>
      </c>
      <c r="E4991" s="7" t="s">
        <v>701</v>
      </c>
      <c r="F4991" s="7" t="s">
        <v>84</v>
      </c>
      <c r="G4991" s="7">
        <v>130000</v>
      </c>
      <c r="H4991" s="7">
        <v>0</v>
      </c>
      <c r="I4991" s="7">
        <v>0</v>
      </c>
      <c r="J4991" s="7">
        <v>0</v>
      </c>
      <c r="K4991" s="7">
        <v>0</v>
      </c>
      <c r="L4991" s="7">
        <v>0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0</v>
      </c>
      <c r="Z4991" s="7" t="s">
        <v>726</v>
      </c>
      <c r="AA4991" s="7">
        <v>2020</v>
      </c>
      <c r="AB4991" s="7">
        <v>0</v>
      </c>
    </row>
    <row r="4992" spans="1:28" x14ac:dyDescent="0.25">
      <c r="A4992" s="7">
        <v>7</v>
      </c>
      <c r="B4992" s="7" t="s">
        <v>425</v>
      </c>
      <c r="C4992" s="7" t="s">
        <v>659</v>
      </c>
      <c r="D4992" s="7" t="s">
        <v>6</v>
      </c>
      <c r="E4992" s="7" t="s">
        <v>660</v>
      </c>
      <c r="F4992" s="7" t="s">
        <v>661</v>
      </c>
      <c r="G4992" s="7">
        <v>130000</v>
      </c>
      <c r="H4992" s="7">
        <v>0</v>
      </c>
      <c r="I4992" s="7">
        <v>0</v>
      </c>
      <c r="J4992" s="7">
        <v>0</v>
      </c>
      <c r="K4992" s="7">
        <v>0</v>
      </c>
      <c r="L4992" s="7">
        <v>0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0</v>
      </c>
      <c r="Y4992" s="7">
        <v>0</v>
      </c>
      <c r="Z4992" s="7" t="s">
        <v>726</v>
      </c>
      <c r="AA4992" s="7">
        <v>2020</v>
      </c>
      <c r="AB4992" s="7">
        <v>0</v>
      </c>
    </row>
    <row r="4993" spans="1:28" x14ac:dyDescent="0.25">
      <c r="A4993" s="7">
        <v>8</v>
      </c>
      <c r="B4993" s="7" t="s">
        <v>420</v>
      </c>
      <c r="C4993" s="7" t="s">
        <v>513</v>
      </c>
      <c r="D4993" s="7" t="s">
        <v>14</v>
      </c>
      <c r="E4993" s="7" t="s">
        <v>333</v>
      </c>
      <c r="F4993" s="7" t="s">
        <v>84</v>
      </c>
      <c r="G4993" s="7">
        <v>130000</v>
      </c>
      <c r="H4993" s="7">
        <v>0</v>
      </c>
      <c r="I4993" s="7">
        <v>0</v>
      </c>
      <c r="J4993" s="7">
        <v>0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0</v>
      </c>
      <c r="Z4993" s="7" t="s">
        <v>726</v>
      </c>
      <c r="AA4993" s="7">
        <v>2020</v>
      </c>
      <c r="AB4993" s="7">
        <v>0</v>
      </c>
    </row>
    <row r="4994" spans="1:28" x14ac:dyDescent="0.25">
      <c r="A4994" s="7">
        <v>9</v>
      </c>
      <c r="B4994" s="7" t="s">
        <v>421</v>
      </c>
      <c r="C4994" s="7" t="s">
        <v>515</v>
      </c>
      <c r="D4994" s="7" t="s">
        <v>4</v>
      </c>
      <c r="E4994" s="7" t="s">
        <v>516</v>
      </c>
      <c r="F4994" s="7" t="s">
        <v>84</v>
      </c>
      <c r="G4994" s="7">
        <v>130000</v>
      </c>
      <c r="H4994" s="7">
        <v>0</v>
      </c>
      <c r="I4994" s="7">
        <v>0</v>
      </c>
      <c r="J4994" s="7">
        <v>0</v>
      </c>
      <c r="K4994" s="7">
        <v>0</v>
      </c>
      <c r="L4994" s="7">
        <v>0</v>
      </c>
      <c r="M4994" s="7">
        <v>0</v>
      </c>
      <c r="N4994" s="7">
        <v>0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 t="s">
        <v>726</v>
      </c>
      <c r="AA4994" s="7">
        <v>2020</v>
      </c>
      <c r="AB4994" s="7">
        <v>0</v>
      </c>
    </row>
    <row r="4995" spans="1:28" x14ac:dyDescent="0.25">
      <c r="A4995" s="7">
        <v>10</v>
      </c>
      <c r="B4995" s="7" t="s">
        <v>422</v>
      </c>
      <c r="C4995" s="7" t="s">
        <v>504</v>
      </c>
      <c r="D4995" s="7" t="s">
        <v>5</v>
      </c>
      <c r="E4995" s="7" t="s">
        <v>702</v>
      </c>
      <c r="F4995" s="7" t="s">
        <v>84</v>
      </c>
      <c r="G4995" s="7">
        <v>130000</v>
      </c>
      <c r="H4995" s="7">
        <v>0</v>
      </c>
      <c r="I4995" s="7">
        <v>0</v>
      </c>
      <c r="J4995" s="7">
        <v>0</v>
      </c>
      <c r="K4995" s="7">
        <v>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0</v>
      </c>
      <c r="V4995" s="7">
        <v>0</v>
      </c>
      <c r="W4995" s="7">
        <v>0</v>
      </c>
      <c r="X4995" s="7">
        <v>0</v>
      </c>
      <c r="Y4995" s="7">
        <v>0</v>
      </c>
      <c r="Z4995" s="7" t="s">
        <v>726</v>
      </c>
      <c r="AA4995" s="7">
        <v>2020</v>
      </c>
      <c r="AB4995" s="7">
        <v>0</v>
      </c>
    </row>
    <row r="4996" spans="1:28" x14ac:dyDescent="0.25">
      <c r="A4996" s="7">
        <v>11</v>
      </c>
      <c r="B4996" s="7" t="s">
        <v>423</v>
      </c>
      <c r="C4996" s="7" t="s">
        <v>614</v>
      </c>
      <c r="D4996" s="7" t="s">
        <v>615</v>
      </c>
      <c r="E4996" s="7" t="s">
        <v>616</v>
      </c>
      <c r="F4996" s="7" t="s">
        <v>84</v>
      </c>
      <c r="G4996" s="7">
        <v>130000</v>
      </c>
      <c r="H4996" s="7">
        <v>0</v>
      </c>
      <c r="I4996" s="7">
        <v>0</v>
      </c>
      <c r="J4996" s="7">
        <v>0</v>
      </c>
      <c r="K4996" s="7">
        <v>0</v>
      </c>
      <c r="L4996" s="7">
        <v>0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7">
        <v>0</v>
      </c>
      <c r="Z4996" s="7" t="s">
        <v>726</v>
      </c>
      <c r="AA4996" s="7">
        <v>2020</v>
      </c>
      <c r="AB4996" s="7">
        <v>0</v>
      </c>
    </row>
    <row r="4997" spans="1:28" x14ac:dyDescent="0.25">
      <c r="A4997" s="7">
        <v>12</v>
      </c>
      <c r="B4997" s="7" t="s">
        <v>424</v>
      </c>
      <c r="C4997" s="7" t="s">
        <v>665</v>
      </c>
      <c r="D4997" s="7" t="s">
        <v>17</v>
      </c>
      <c r="E4997" s="7" t="s">
        <v>666</v>
      </c>
      <c r="F4997" s="7" t="s">
        <v>84</v>
      </c>
      <c r="G4997" s="7">
        <v>130000</v>
      </c>
      <c r="H4997" s="7">
        <v>0</v>
      </c>
      <c r="I4997" s="7">
        <v>0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 t="s">
        <v>726</v>
      </c>
      <c r="AA4997" s="7">
        <v>2020</v>
      </c>
      <c r="AB4997" s="7">
        <v>0</v>
      </c>
    </row>
    <row r="4998" spans="1:28" x14ac:dyDescent="0.25">
      <c r="A4998" s="7">
        <v>13</v>
      </c>
      <c r="B4998" s="7" t="s">
        <v>411</v>
      </c>
      <c r="C4998" s="7" t="s">
        <v>521</v>
      </c>
      <c r="D4998" s="7" t="s">
        <v>13</v>
      </c>
      <c r="E4998" s="7" t="s">
        <v>678</v>
      </c>
      <c r="F4998" s="7" t="s">
        <v>84</v>
      </c>
      <c r="G4998" s="7">
        <v>95000</v>
      </c>
      <c r="H4998" s="7">
        <v>0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0</v>
      </c>
      <c r="Z4998" s="7" t="s">
        <v>726</v>
      </c>
      <c r="AA4998" s="7">
        <v>2020</v>
      </c>
      <c r="AB4998" s="7">
        <v>0</v>
      </c>
    </row>
    <row r="4999" spans="1:28" x14ac:dyDescent="0.25">
      <c r="A4999" s="7">
        <v>14</v>
      </c>
      <c r="B4999" s="7" t="s">
        <v>413</v>
      </c>
      <c r="C4999" s="7" t="s">
        <v>626</v>
      </c>
      <c r="D4999" s="7" t="s">
        <v>627</v>
      </c>
      <c r="E4999" s="7" t="s">
        <v>628</v>
      </c>
      <c r="F4999" s="7" t="s">
        <v>84</v>
      </c>
      <c r="G4999" s="7">
        <v>95000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 t="s">
        <v>726</v>
      </c>
      <c r="AA4999" s="7">
        <v>2019</v>
      </c>
      <c r="AB4999" s="7">
        <v>0</v>
      </c>
    </row>
    <row r="5000" spans="1:28" x14ac:dyDescent="0.25">
      <c r="A5000" s="7">
        <v>15</v>
      </c>
      <c r="B5000" s="7" t="s">
        <v>414</v>
      </c>
      <c r="C5000" s="7" t="s">
        <v>523</v>
      </c>
      <c r="D5000" s="7" t="s">
        <v>21</v>
      </c>
      <c r="E5000" s="7" t="s">
        <v>48</v>
      </c>
      <c r="F5000" s="7" t="s">
        <v>84</v>
      </c>
      <c r="G5000" s="7">
        <v>95000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 t="s">
        <v>726</v>
      </c>
      <c r="AA5000" s="7">
        <v>2019</v>
      </c>
      <c r="AB5000" s="7">
        <v>0</v>
      </c>
    </row>
    <row r="5001" spans="1:28" x14ac:dyDescent="0.25">
      <c r="A5001" s="7">
        <v>16</v>
      </c>
      <c r="B5001" s="7" t="s">
        <v>415</v>
      </c>
      <c r="C5001" s="7" t="s">
        <v>525</v>
      </c>
      <c r="D5001" s="7" t="s">
        <v>10</v>
      </c>
      <c r="E5001" s="7" t="s">
        <v>69</v>
      </c>
      <c r="F5001" s="7" t="s">
        <v>84</v>
      </c>
      <c r="G5001" s="7">
        <v>95000</v>
      </c>
      <c r="H5001" s="7">
        <v>0</v>
      </c>
      <c r="I5001" s="7">
        <v>0</v>
      </c>
      <c r="J5001" s="7">
        <v>0</v>
      </c>
      <c r="K5001" s="7">
        <v>0</v>
      </c>
      <c r="L5001" s="7">
        <v>0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0</v>
      </c>
      <c r="Z5001" s="7" t="s">
        <v>726</v>
      </c>
      <c r="AA5001" s="7">
        <v>2019</v>
      </c>
      <c r="AB5001" s="7">
        <v>0</v>
      </c>
    </row>
    <row r="5002" spans="1:28" x14ac:dyDescent="0.25">
      <c r="A5002" s="7">
        <v>17</v>
      </c>
      <c r="B5002" s="7" t="s">
        <v>416</v>
      </c>
      <c r="C5002" s="7" t="s">
        <v>679</v>
      </c>
      <c r="D5002" s="7" t="s">
        <v>6</v>
      </c>
      <c r="E5002" s="7" t="s">
        <v>680</v>
      </c>
      <c r="F5002" s="7" t="s">
        <v>84</v>
      </c>
      <c r="G5002" s="7">
        <v>95000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 t="s">
        <v>726</v>
      </c>
      <c r="AA5002" s="7">
        <v>2019</v>
      </c>
      <c r="AB5002" s="7">
        <v>0</v>
      </c>
    </row>
    <row r="5003" spans="1:28" x14ac:dyDescent="0.25">
      <c r="A5003" s="7">
        <v>18</v>
      </c>
      <c r="B5003" s="7" t="s">
        <v>412</v>
      </c>
      <c r="C5003" s="7" t="s">
        <v>527</v>
      </c>
      <c r="D5003" s="7" t="s">
        <v>17</v>
      </c>
      <c r="E5003" s="7" t="s">
        <v>613</v>
      </c>
      <c r="F5003" s="7" t="s">
        <v>84</v>
      </c>
      <c r="G5003" s="7">
        <v>85000</v>
      </c>
      <c r="H5003" s="7">
        <v>0</v>
      </c>
      <c r="I5003" s="7">
        <v>0</v>
      </c>
      <c r="J5003" s="7">
        <v>0</v>
      </c>
      <c r="K5003" s="7">
        <v>0</v>
      </c>
      <c r="L5003" s="7">
        <v>0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0</v>
      </c>
      <c r="Z5003" s="7" t="s">
        <v>726</v>
      </c>
      <c r="AA5003" s="7">
        <v>2019</v>
      </c>
      <c r="AB5003" s="7">
        <v>0</v>
      </c>
    </row>
    <row r="5004" spans="1:28" x14ac:dyDescent="0.25">
      <c r="A5004" s="7">
        <v>19</v>
      </c>
      <c r="B5004" s="7" t="s">
        <v>409</v>
      </c>
      <c r="C5004" s="7" t="s">
        <v>719</v>
      </c>
      <c r="D5004" s="7" t="s">
        <v>94</v>
      </c>
      <c r="E5004" s="7" t="s">
        <v>645</v>
      </c>
      <c r="F5004" s="7" t="s">
        <v>661</v>
      </c>
      <c r="G5004" s="7">
        <v>85000</v>
      </c>
      <c r="H5004" s="7">
        <v>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7">
        <v>0</v>
      </c>
      <c r="Z5004" s="7" t="s">
        <v>726</v>
      </c>
      <c r="AA5004" s="7">
        <v>2019</v>
      </c>
      <c r="AB5004" s="7">
        <v>0</v>
      </c>
    </row>
    <row r="5005" spans="1:28" x14ac:dyDescent="0.25">
      <c r="A5005" s="7">
        <v>20</v>
      </c>
      <c r="B5005" s="7" t="s">
        <v>410</v>
      </c>
      <c r="C5005" s="7" t="s">
        <v>685</v>
      </c>
      <c r="D5005" s="7" t="s">
        <v>21</v>
      </c>
      <c r="E5005" s="7" t="s">
        <v>686</v>
      </c>
      <c r="F5005" s="7" t="s">
        <v>84</v>
      </c>
      <c r="G5005" s="7">
        <v>85000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0</v>
      </c>
      <c r="Z5005" s="7" t="s">
        <v>726</v>
      </c>
      <c r="AA5005" s="7">
        <v>2019</v>
      </c>
      <c r="AB5005" s="7">
        <v>0</v>
      </c>
    </row>
    <row r="5006" spans="1:28" x14ac:dyDescent="0.25">
      <c r="A5006" s="7">
        <v>21</v>
      </c>
      <c r="B5006" s="7" t="s">
        <v>373</v>
      </c>
      <c r="C5006" s="7" t="s">
        <v>688</v>
      </c>
      <c r="D5006" s="7" t="s">
        <v>94</v>
      </c>
      <c r="E5006" s="7" t="s">
        <v>689</v>
      </c>
      <c r="F5006" s="7" t="s">
        <v>84</v>
      </c>
      <c r="G5006" s="7">
        <v>80000</v>
      </c>
      <c r="H5006" s="7">
        <v>0</v>
      </c>
      <c r="I5006" s="7">
        <v>0</v>
      </c>
      <c r="J5006" s="7">
        <v>0</v>
      </c>
      <c r="K5006" s="7">
        <v>0</v>
      </c>
      <c r="L5006" s="7">
        <v>0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0</v>
      </c>
      <c r="Z5006" s="7" t="s">
        <v>726</v>
      </c>
      <c r="AA5006" s="7">
        <v>2019</v>
      </c>
      <c r="AB5006" s="7">
        <v>0</v>
      </c>
    </row>
    <row r="5007" spans="1:28" x14ac:dyDescent="0.25">
      <c r="A5007" s="7">
        <v>22</v>
      </c>
      <c r="B5007" s="7" t="s">
        <v>408</v>
      </c>
      <c r="C5007" s="7" t="s">
        <v>712</v>
      </c>
      <c r="D5007" s="7" t="s">
        <v>632</v>
      </c>
      <c r="E5007" s="7" t="s">
        <v>713</v>
      </c>
      <c r="F5007" s="7" t="s">
        <v>84</v>
      </c>
      <c r="G5007" s="7">
        <v>80000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0</v>
      </c>
      <c r="Z5007" s="7" t="s">
        <v>726</v>
      </c>
      <c r="AA5007" s="7">
        <v>2019</v>
      </c>
      <c r="AB5007" s="7">
        <v>0</v>
      </c>
    </row>
    <row r="5008" spans="1:28" x14ac:dyDescent="0.25">
      <c r="A5008" s="7">
        <v>23</v>
      </c>
      <c r="B5008" s="7" t="s">
        <v>407</v>
      </c>
      <c r="C5008" s="7" t="s">
        <v>532</v>
      </c>
      <c r="D5008" s="7" t="s">
        <v>12</v>
      </c>
      <c r="E5008" s="7" t="s">
        <v>35</v>
      </c>
      <c r="F5008" s="7" t="s">
        <v>84</v>
      </c>
      <c r="G5008" s="7">
        <v>75000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 t="s">
        <v>726</v>
      </c>
      <c r="AA5008" s="7">
        <v>2019</v>
      </c>
      <c r="AB5008" s="7">
        <v>0</v>
      </c>
    </row>
    <row r="5009" spans="1:28" x14ac:dyDescent="0.25">
      <c r="A5009" s="7">
        <v>24</v>
      </c>
      <c r="B5009" s="7" t="s">
        <v>406</v>
      </c>
      <c r="C5009" s="7" t="s">
        <v>533</v>
      </c>
      <c r="D5009" s="7" t="s">
        <v>6</v>
      </c>
      <c r="E5009" s="7" t="s">
        <v>335</v>
      </c>
      <c r="F5009" s="7" t="s">
        <v>84</v>
      </c>
      <c r="G5009" s="7">
        <v>70000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 t="s">
        <v>726</v>
      </c>
      <c r="AA5009" s="7">
        <v>2019</v>
      </c>
      <c r="AB5009" s="7">
        <v>0</v>
      </c>
    </row>
    <row r="5010" spans="1:28" x14ac:dyDescent="0.25">
      <c r="A5010" s="7">
        <v>25</v>
      </c>
      <c r="B5010" s="7" t="s">
        <v>389</v>
      </c>
      <c r="C5010" s="7" t="s">
        <v>529</v>
      </c>
      <c r="D5010" s="7" t="s">
        <v>18</v>
      </c>
      <c r="E5010" s="7" t="s">
        <v>55</v>
      </c>
      <c r="F5010" s="7" t="s">
        <v>84</v>
      </c>
      <c r="G5010" s="7">
        <v>65000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 t="s">
        <v>726</v>
      </c>
      <c r="AA5010" s="7">
        <v>2019</v>
      </c>
      <c r="AB5010" s="7">
        <v>0</v>
      </c>
    </row>
    <row r="5011" spans="1:28" x14ac:dyDescent="0.25">
      <c r="A5011" s="7">
        <v>26</v>
      </c>
      <c r="B5011" s="7" t="s">
        <v>402</v>
      </c>
      <c r="C5011" s="7" t="s">
        <v>526</v>
      </c>
      <c r="D5011" s="7" t="s">
        <v>4</v>
      </c>
      <c r="E5011" s="7" t="s">
        <v>618</v>
      </c>
      <c r="F5011" s="7" t="s">
        <v>84</v>
      </c>
      <c r="G5011" s="7">
        <v>65000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0</v>
      </c>
      <c r="Z5011" s="7" t="s">
        <v>726</v>
      </c>
      <c r="AA5011" s="7">
        <v>2019</v>
      </c>
      <c r="AB5011" s="7">
        <v>0</v>
      </c>
    </row>
    <row r="5012" spans="1:28" x14ac:dyDescent="0.25">
      <c r="A5012" s="7">
        <v>27</v>
      </c>
      <c r="B5012" s="7" t="s">
        <v>403</v>
      </c>
      <c r="C5012" s="7" t="s">
        <v>703</v>
      </c>
      <c r="D5012" s="7" t="s">
        <v>13</v>
      </c>
      <c r="E5012" s="7" t="s">
        <v>704</v>
      </c>
      <c r="F5012" s="7" t="s">
        <v>84</v>
      </c>
      <c r="G5012" s="7">
        <v>65000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7">
        <v>0</v>
      </c>
      <c r="Z5012" s="7" t="s">
        <v>726</v>
      </c>
      <c r="AA5012" s="7">
        <v>2019</v>
      </c>
      <c r="AB5012" s="7">
        <v>0</v>
      </c>
    </row>
    <row r="5013" spans="1:28" x14ac:dyDescent="0.25">
      <c r="A5013" s="7">
        <v>28</v>
      </c>
      <c r="B5013" s="7" t="s">
        <v>404</v>
      </c>
      <c r="C5013" s="7" t="s">
        <v>534</v>
      </c>
      <c r="D5013" s="7" t="s">
        <v>10</v>
      </c>
      <c r="E5013" s="7" t="s">
        <v>39</v>
      </c>
      <c r="F5013" s="7" t="s">
        <v>84</v>
      </c>
      <c r="G5013" s="7">
        <v>65000</v>
      </c>
      <c r="H5013" s="7">
        <v>0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 t="s">
        <v>726</v>
      </c>
      <c r="AA5013" s="7">
        <v>2019</v>
      </c>
      <c r="AB5013" s="7">
        <v>0</v>
      </c>
    </row>
    <row r="5014" spans="1:28" x14ac:dyDescent="0.25">
      <c r="A5014" s="7">
        <v>29</v>
      </c>
      <c r="B5014" s="7" t="s">
        <v>405</v>
      </c>
      <c r="C5014" s="7" t="s">
        <v>535</v>
      </c>
      <c r="D5014" s="7" t="s">
        <v>16</v>
      </c>
      <c r="E5014" s="7" t="s">
        <v>61</v>
      </c>
      <c r="F5014" s="7" t="s">
        <v>84</v>
      </c>
      <c r="G5014" s="7">
        <v>65000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0</v>
      </c>
      <c r="X5014" s="7">
        <v>0</v>
      </c>
      <c r="Y5014" s="7">
        <v>0</v>
      </c>
      <c r="Z5014" s="7" t="s">
        <v>726</v>
      </c>
      <c r="AA5014" s="7">
        <v>2019</v>
      </c>
      <c r="AB5014" s="7">
        <v>0</v>
      </c>
    </row>
    <row r="5015" spans="1:28" x14ac:dyDescent="0.25">
      <c r="A5015" s="7">
        <v>30</v>
      </c>
      <c r="B5015" s="7" t="s">
        <v>400</v>
      </c>
      <c r="C5015" s="7" t="s">
        <v>536</v>
      </c>
      <c r="D5015" s="7" t="s">
        <v>4</v>
      </c>
      <c r="E5015" s="7" t="s">
        <v>64</v>
      </c>
      <c r="F5015" s="7" t="s">
        <v>84</v>
      </c>
      <c r="G5015" s="7">
        <v>60000</v>
      </c>
      <c r="H5015" s="7">
        <v>0</v>
      </c>
      <c r="I5015" s="7">
        <v>0</v>
      </c>
      <c r="J5015" s="7">
        <v>0</v>
      </c>
      <c r="K5015" s="7">
        <v>0</v>
      </c>
      <c r="L5015" s="7">
        <v>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 t="s">
        <v>726</v>
      </c>
      <c r="AA5015" s="7">
        <v>2019</v>
      </c>
      <c r="AB5015" s="7">
        <v>0</v>
      </c>
    </row>
    <row r="5016" spans="1:28" x14ac:dyDescent="0.25">
      <c r="A5016" s="7">
        <v>31</v>
      </c>
      <c r="B5016" s="7" t="s">
        <v>401</v>
      </c>
      <c r="C5016" s="7" t="s">
        <v>537</v>
      </c>
      <c r="D5016" s="7" t="s">
        <v>7</v>
      </c>
      <c r="E5016" s="7" t="s">
        <v>75</v>
      </c>
      <c r="F5016" s="7" t="s">
        <v>84</v>
      </c>
      <c r="G5016" s="7">
        <v>60000</v>
      </c>
      <c r="H5016" s="7">
        <v>0</v>
      </c>
      <c r="I5016" s="7">
        <v>0</v>
      </c>
      <c r="J5016" s="7">
        <v>0</v>
      </c>
      <c r="K5016" s="7">
        <v>0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7">
        <v>0</v>
      </c>
      <c r="Z5016" s="7" t="s">
        <v>726</v>
      </c>
      <c r="AA5016" s="7">
        <v>2019</v>
      </c>
      <c r="AB5016" s="7">
        <v>0</v>
      </c>
    </row>
    <row r="5017" spans="1:28" x14ac:dyDescent="0.25">
      <c r="A5017" s="7">
        <v>32</v>
      </c>
      <c r="B5017" s="7" t="s">
        <v>429</v>
      </c>
      <c r="C5017" s="7" t="s">
        <v>538</v>
      </c>
      <c r="D5017" s="7" t="s">
        <v>14</v>
      </c>
      <c r="E5017" s="7" t="s">
        <v>66</v>
      </c>
      <c r="F5017" s="7" t="s">
        <v>84</v>
      </c>
      <c r="G5017" s="7">
        <v>55000</v>
      </c>
      <c r="H5017" s="7">
        <v>0</v>
      </c>
      <c r="I5017" s="7">
        <v>0</v>
      </c>
      <c r="J5017" s="7">
        <v>0</v>
      </c>
      <c r="K5017" s="7">
        <v>0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0</v>
      </c>
      <c r="Z5017" s="7" t="s">
        <v>726</v>
      </c>
      <c r="AA5017" s="7">
        <v>2019</v>
      </c>
      <c r="AB5017" s="7">
        <v>0</v>
      </c>
    </row>
    <row r="5018" spans="1:28" x14ac:dyDescent="0.25">
      <c r="A5018" s="7">
        <v>33</v>
      </c>
      <c r="B5018" s="7" t="s">
        <v>342</v>
      </c>
      <c r="C5018" s="7" t="s">
        <v>539</v>
      </c>
      <c r="D5018" s="7" t="s">
        <v>15</v>
      </c>
      <c r="E5018" s="7" t="s">
        <v>540</v>
      </c>
      <c r="F5018" s="7" t="s">
        <v>84</v>
      </c>
      <c r="G5018" s="7">
        <v>55000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0</v>
      </c>
      <c r="Z5018" s="7" t="s">
        <v>726</v>
      </c>
      <c r="AA5018" s="7">
        <v>2019</v>
      </c>
      <c r="AB5018" s="7">
        <v>0</v>
      </c>
    </row>
    <row r="5019" spans="1:28" x14ac:dyDescent="0.25">
      <c r="A5019" s="7">
        <v>34</v>
      </c>
      <c r="B5019" s="7" t="s">
        <v>399</v>
      </c>
      <c r="C5019" s="7" t="s">
        <v>514</v>
      </c>
      <c r="D5019" s="7" t="s">
        <v>16</v>
      </c>
      <c r="E5019" s="7" t="s">
        <v>79</v>
      </c>
      <c r="F5019" s="7" t="s">
        <v>84</v>
      </c>
      <c r="G5019" s="7">
        <v>54000</v>
      </c>
      <c r="H5019" s="7">
        <v>0</v>
      </c>
      <c r="I5019" s="7">
        <v>0</v>
      </c>
      <c r="J5019" s="7">
        <v>0</v>
      </c>
      <c r="K5019" s="7">
        <v>0</v>
      </c>
      <c r="L5019" s="7">
        <v>0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 t="s">
        <v>726</v>
      </c>
      <c r="AA5019" s="7">
        <v>2019</v>
      </c>
      <c r="AB5019" s="7">
        <v>0</v>
      </c>
    </row>
    <row r="5020" spans="1:28" x14ac:dyDescent="0.25">
      <c r="A5020" s="7">
        <v>35</v>
      </c>
      <c r="B5020" s="7" t="s">
        <v>396</v>
      </c>
      <c r="C5020" s="7" t="s">
        <v>541</v>
      </c>
      <c r="D5020" s="7" t="s">
        <v>21</v>
      </c>
      <c r="E5020" s="7" t="s">
        <v>70</v>
      </c>
      <c r="F5020" s="7" t="s">
        <v>84</v>
      </c>
      <c r="G5020" s="7">
        <v>50000</v>
      </c>
      <c r="H5020" s="7">
        <v>0</v>
      </c>
      <c r="I5020" s="7">
        <v>0</v>
      </c>
      <c r="J5020" s="7">
        <v>0</v>
      </c>
      <c r="K5020" s="7">
        <v>0</v>
      </c>
      <c r="L5020" s="7">
        <v>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 t="s">
        <v>726</v>
      </c>
      <c r="AA5020" s="7">
        <v>2019</v>
      </c>
      <c r="AB5020" s="7">
        <v>0</v>
      </c>
    </row>
    <row r="5021" spans="1:28" x14ac:dyDescent="0.25">
      <c r="A5021" s="7">
        <v>36</v>
      </c>
      <c r="B5021" s="7" t="s">
        <v>397</v>
      </c>
      <c r="C5021" s="7" t="s">
        <v>542</v>
      </c>
      <c r="D5021" s="7" t="s">
        <v>17</v>
      </c>
      <c r="E5021" s="7" t="s">
        <v>76</v>
      </c>
      <c r="F5021" s="7" t="s">
        <v>84</v>
      </c>
      <c r="G5021" s="7">
        <v>50000</v>
      </c>
      <c r="H5021" s="7">
        <v>0</v>
      </c>
      <c r="I5021" s="7">
        <v>0</v>
      </c>
      <c r="J5021" s="7">
        <v>0</v>
      </c>
      <c r="K5021" s="7">
        <v>0</v>
      </c>
      <c r="L5021" s="7">
        <v>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 t="s">
        <v>726</v>
      </c>
      <c r="AA5021" s="7">
        <v>2019</v>
      </c>
      <c r="AB5021" s="7">
        <v>0</v>
      </c>
    </row>
    <row r="5022" spans="1:28" x14ac:dyDescent="0.25">
      <c r="A5022" s="7">
        <v>37</v>
      </c>
      <c r="B5022" s="7" t="s">
        <v>379</v>
      </c>
      <c r="C5022" s="7" t="s">
        <v>544</v>
      </c>
      <c r="D5022" s="7" t="s">
        <v>10</v>
      </c>
      <c r="E5022" s="7" t="s">
        <v>43</v>
      </c>
      <c r="F5022" s="7" t="s">
        <v>84</v>
      </c>
      <c r="G5022" s="7">
        <v>45000</v>
      </c>
      <c r="H5022" s="7">
        <v>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0</v>
      </c>
      <c r="Z5022" s="7" t="s">
        <v>726</v>
      </c>
      <c r="AA5022" s="7">
        <v>2019</v>
      </c>
      <c r="AB5022" s="7">
        <v>0</v>
      </c>
    </row>
    <row r="5023" spans="1:28" x14ac:dyDescent="0.25">
      <c r="A5023" s="7">
        <v>38</v>
      </c>
      <c r="B5023" s="7" t="s">
        <v>388</v>
      </c>
      <c r="C5023" s="7" t="s">
        <v>646</v>
      </c>
      <c r="D5023" s="7" t="s">
        <v>647</v>
      </c>
      <c r="E5023" s="7" t="s">
        <v>24</v>
      </c>
      <c r="F5023" s="7" t="s">
        <v>84</v>
      </c>
      <c r="G5023" s="7">
        <v>45000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 t="s">
        <v>726</v>
      </c>
      <c r="AA5023" s="7">
        <v>2019</v>
      </c>
      <c r="AB5023" s="7">
        <v>0</v>
      </c>
    </row>
    <row r="5024" spans="1:28" x14ac:dyDescent="0.25">
      <c r="A5024" s="7">
        <v>39</v>
      </c>
      <c r="B5024" s="7" t="s">
        <v>390</v>
      </c>
      <c r="C5024" s="7" t="s">
        <v>531</v>
      </c>
      <c r="D5024" s="7" t="s">
        <v>5</v>
      </c>
      <c r="E5024" s="7" t="s">
        <v>25</v>
      </c>
      <c r="F5024" s="7" t="s">
        <v>84</v>
      </c>
      <c r="G5024" s="7">
        <v>45000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 t="s">
        <v>726</v>
      </c>
      <c r="AA5024" s="7">
        <v>2019</v>
      </c>
      <c r="AB5024" s="7">
        <v>0</v>
      </c>
    </row>
    <row r="5025" spans="1:28" x14ac:dyDescent="0.25">
      <c r="A5025" s="7">
        <v>40</v>
      </c>
      <c r="B5025" s="7" t="s">
        <v>368</v>
      </c>
      <c r="C5025" s="7" t="s">
        <v>720</v>
      </c>
      <c r="D5025" s="7" t="s">
        <v>13</v>
      </c>
      <c r="E5025" s="7" t="s">
        <v>721</v>
      </c>
      <c r="F5025" s="7" t="s">
        <v>84</v>
      </c>
      <c r="G5025" s="7">
        <v>45000</v>
      </c>
      <c r="H5025" s="7">
        <v>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0</v>
      </c>
      <c r="Z5025" s="7" t="s">
        <v>726</v>
      </c>
      <c r="AA5025" s="7">
        <v>2019</v>
      </c>
      <c r="AB5025" s="7">
        <v>0</v>
      </c>
    </row>
    <row r="5026" spans="1:28" x14ac:dyDescent="0.25">
      <c r="A5026" s="7">
        <v>41</v>
      </c>
      <c r="B5026" s="7" t="s">
        <v>391</v>
      </c>
      <c r="C5026" s="7" t="s">
        <v>545</v>
      </c>
      <c r="D5026" s="7" t="s">
        <v>4</v>
      </c>
      <c r="E5026" s="7" t="s">
        <v>24</v>
      </c>
      <c r="F5026" s="7" t="s">
        <v>84</v>
      </c>
      <c r="G5026" s="7">
        <v>45000</v>
      </c>
      <c r="H5026" s="7">
        <v>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 t="s">
        <v>726</v>
      </c>
      <c r="AA5026" s="7">
        <v>2019</v>
      </c>
      <c r="AB5026" s="7">
        <v>0</v>
      </c>
    </row>
    <row r="5027" spans="1:28" x14ac:dyDescent="0.25">
      <c r="A5027" s="7">
        <v>42</v>
      </c>
      <c r="B5027" s="7" t="s">
        <v>392</v>
      </c>
      <c r="C5027" s="7" t="s">
        <v>547</v>
      </c>
      <c r="D5027" s="7" t="s">
        <v>10</v>
      </c>
      <c r="E5027" s="7" t="s">
        <v>50</v>
      </c>
      <c r="F5027" s="7" t="s">
        <v>84</v>
      </c>
      <c r="G5027" s="7">
        <v>45000</v>
      </c>
      <c r="H5027" s="7">
        <v>0</v>
      </c>
      <c r="I5027" s="7">
        <v>0</v>
      </c>
      <c r="J5027" s="7">
        <v>0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 t="s">
        <v>726</v>
      </c>
      <c r="AA5027" s="7">
        <v>2019</v>
      </c>
      <c r="AB5027" s="7">
        <v>0</v>
      </c>
    </row>
    <row r="5028" spans="1:28" x14ac:dyDescent="0.25">
      <c r="A5028" s="7">
        <v>43</v>
      </c>
      <c r="B5028" s="7" t="s">
        <v>393</v>
      </c>
      <c r="C5028" s="7" t="s">
        <v>717</v>
      </c>
      <c r="D5028" s="7" t="s">
        <v>10</v>
      </c>
      <c r="E5028" s="7" t="s">
        <v>43</v>
      </c>
      <c r="F5028" s="7" t="s">
        <v>84</v>
      </c>
      <c r="G5028" s="7">
        <v>45000</v>
      </c>
      <c r="H5028" s="7">
        <v>0</v>
      </c>
      <c r="I5028" s="7">
        <v>0</v>
      </c>
      <c r="J5028" s="7">
        <v>0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 t="s">
        <v>726</v>
      </c>
      <c r="AA5028" s="7">
        <v>2019</v>
      </c>
      <c r="AB5028" s="7">
        <v>0</v>
      </c>
    </row>
    <row r="5029" spans="1:28" x14ac:dyDescent="0.25">
      <c r="A5029" s="7">
        <v>44</v>
      </c>
      <c r="B5029" s="7" t="s">
        <v>387</v>
      </c>
      <c r="C5029" s="7" t="s">
        <v>549</v>
      </c>
      <c r="D5029" s="7" t="s">
        <v>16</v>
      </c>
      <c r="E5029" s="7" t="s">
        <v>45</v>
      </c>
      <c r="F5029" s="7" t="s">
        <v>84</v>
      </c>
      <c r="G5029" s="7">
        <v>44000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 t="s">
        <v>726</v>
      </c>
      <c r="AA5029" s="7">
        <v>2019</v>
      </c>
      <c r="AB5029" s="7">
        <v>0</v>
      </c>
    </row>
    <row r="5030" spans="1:28" x14ac:dyDescent="0.25">
      <c r="A5030" s="7">
        <v>45</v>
      </c>
      <c r="B5030" s="7" t="s">
        <v>375</v>
      </c>
      <c r="C5030" s="7" t="s">
        <v>705</v>
      </c>
      <c r="D5030" s="7" t="s">
        <v>10</v>
      </c>
      <c r="E5030" s="7" t="s">
        <v>706</v>
      </c>
      <c r="F5030" s="7" t="s">
        <v>84</v>
      </c>
      <c r="G5030" s="7">
        <v>40000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 t="s">
        <v>726</v>
      </c>
      <c r="AA5030" s="7">
        <v>2019</v>
      </c>
      <c r="AB5030" s="7">
        <v>0</v>
      </c>
    </row>
    <row r="5031" spans="1:28" x14ac:dyDescent="0.25">
      <c r="A5031" s="7">
        <v>46</v>
      </c>
      <c r="B5031" s="7" t="s">
        <v>370</v>
      </c>
      <c r="C5031" s="7" t="s">
        <v>648</v>
      </c>
      <c r="D5031" s="7" t="s">
        <v>94</v>
      </c>
      <c r="E5031" s="7" t="s">
        <v>46</v>
      </c>
      <c r="F5031" s="7" t="s">
        <v>84</v>
      </c>
      <c r="G5031" s="7">
        <v>40000</v>
      </c>
      <c r="H5031" s="7">
        <v>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 t="s">
        <v>726</v>
      </c>
      <c r="AA5031" s="7">
        <v>2019</v>
      </c>
      <c r="AB5031" s="7">
        <v>0</v>
      </c>
    </row>
    <row r="5032" spans="1:28" x14ac:dyDescent="0.25">
      <c r="A5032" s="7">
        <v>47</v>
      </c>
      <c r="B5032" s="7" t="s">
        <v>376</v>
      </c>
      <c r="C5032" s="7" t="s">
        <v>551</v>
      </c>
      <c r="D5032" s="7" t="s">
        <v>10</v>
      </c>
      <c r="E5032" s="7" t="s">
        <v>44</v>
      </c>
      <c r="F5032" s="7" t="s">
        <v>84</v>
      </c>
      <c r="G5032" s="7">
        <v>40000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 t="s">
        <v>726</v>
      </c>
      <c r="AA5032" s="7">
        <v>2019</v>
      </c>
      <c r="AB5032" s="7">
        <v>0</v>
      </c>
    </row>
    <row r="5033" spans="1:28" x14ac:dyDescent="0.25">
      <c r="A5033" s="7">
        <v>48</v>
      </c>
      <c r="B5033" s="7" t="s">
        <v>382</v>
      </c>
      <c r="C5033" s="7" t="s">
        <v>552</v>
      </c>
      <c r="D5033" s="7" t="s">
        <v>94</v>
      </c>
      <c r="E5033" s="7" t="s">
        <v>65</v>
      </c>
      <c r="F5033" s="7" t="s">
        <v>84</v>
      </c>
      <c r="G5033" s="7">
        <v>40000</v>
      </c>
      <c r="H5033" s="7">
        <v>0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 t="s">
        <v>726</v>
      </c>
      <c r="AA5033" s="7">
        <v>2019</v>
      </c>
      <c r="AB5033" s="7">
        <v>0</v>
      </c>
    </row>
    <row r="5034" spans="1:28" x14ac:dyDescent="0.25">
      <c r="A5034" s="7">
        <v>49</v>
      </c>
      <c r="B5034" s="7" t="s">
        <v>385</v>
      </c>
      <c r="C5034" s="7" t="s">
        <v>629</v>
      </c>
      <c r="D5034" s="7" t="s">
        <v>94</v>
      </c>
      <c r="E5034" s="7" t="s">
        <v>698</v>
      </c>
      <c r="F5034" s="7" t="s">
        <v>84</v>
      </c>
      <c r="G5034" s="7">
        <v>40000</v>
      </c>
      <c r="H5034" s="7">
        <v>0</v>
      </c>
      <c r="I5034" s="7">
        <v>0</v>
      </c>
      <c r="J5034" s="7">
        <v>0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 t="s">
        <v>726</v>
      </c>
      <c r="AA5034" s="7">
        <v>2019</v>
      </c>
      <c r="AB5034" s="7">
        <v>0</v>
      </c>
    </row>
    <row r="5035" spans="1:28" x14ac:dyDescent="0.25">
      <c r="A5035" s="7">
        <v>50</v>
      </c>
      <c r="B5035" s="7" t="s">
        <v>386</v>
      </c>
      <c r="C5035" s="7" t="s">
        <v>631</v>
      </c>
      <c r="D5035" s="7" t="s">
        <v>6</v>
      </c>
      <c r="E5035" s="7" t="s">
        <v>46</v>
      </c>
      <c r="F5035" s="7" t="s">
        <v>84</v>
      </c>
      <c r="G5035" s="7">
        <v>40000</v>
      </c>
      <c r="H5035" s="7">
        <v>0</v>
      </c>
      <c r="I5035" s="7">
        <v>0</v>
      </c>
      <c r="J5035" s="7">
        <v>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0</v>
      </c>
      <c r="Z5035" s="7" t="s">
        <v>726</v>
      </c>
      <c r="AA5035" s="7">
        <v>2019</v>
      </c>
      <c r="AB5035" s="7">
        <v>0</v>
      </c>
    </row>
    <row r="5036" spans="1:28" x14ac:dyDescent="0.25">
      <c r="A5036" s="7">
        <v>51</v>
      </c>
      <c r="B5036" s="7" t="s">
        <v>381</v>
      </c>
      <c r="C5036" s="7" t="s">
        <v>553</v>
      </c>
      <c r="D5036" s="7" t="s">
        <v>10</v>
      </c>
      <c r="E5036" s="7" t="s">
        <v>46</v>
      </c>
      <c r="F5036" s="7" t="s">
        <v>84</v>
      </c>
      <c r="G5036" s="7">
        <v>38000</v>
      </c>
      <c r="H5036" s="7">
        <v>0</v>
      </c>
      <c r="I5036" s="7">
        <v>0</v>
      </c>
      <c r="J5036" s="7">
        <v>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0</v>
      </c>
      <c r="Z5036" s="7" t="s">
        <v>726</v>
      </c>
      <c r="AA5036" s="7">
        <v>2019</v>
      </c>
      <c r="AB5036" s="7">
        <v>0</v>
      </c>
    </row>
    <row r="5037" spans="1:28" x14ac:dyDescent="0.25">
      <c r="A5037" s="7">
        <v>52</v>
      </c>
      <c r="B5037" s="7" t="s">
        <v>377</v>
      </c>
      <c r="C5037" s="7" t="s">
        <v>554</v>
      </c>
      <c r="D5037" s="7" t="s">
        <v>10</v>
      </c>
      <c r="E5037" s="7" t="s">
        <v>44</v>
      </c>
      <c r="F5037" s="7" t="s">
        <v>84</v>
      </c>
      <c r="G5037" s="7">
        <v>36000</v>
      </c>
      <c r="H5037" s="7">
        <v>0</v>
      </c>
      <c r="I5037" s="7">
        <v>0</v>
      </c>
      <c r="J5037" s="7">
        <v>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 t="s">
        <v>726</v>
      </c>
      <c r="AA5037" s="7">
        <v>2019</v>
      </c>
      <c r="AB5037" s="7">
        <v>0</v>
      </c>
    </row>
    <row r="5038" spans="1:28" x14ac:dyDescent="0.25">
      <c r="A5038" s="7">
        <v>53</v>
      </c>
      <c r="B5038" s="7" t="s">
        <v>378</v>
      </c>
      <c r="C5038" s="7" t="s">
        <v>556</v>
      </c>
      <c r="D5038" s="7" t="s">
        <v>10</v>
      </c>
      <c r="E5038" s="7" t="s">
        <v>44</v>
      </c>
      <c r="F5038" s="7" t="s">
        <v>84</v>
      </c>
      <c r="G5038" s="7">
        <v>36000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0</v>
      </c>
      <c r="Z5038" s="7" t="s">
        <v>726</v>
      </c>
      <c r="AA5038" s="7">
        <v>2019</v>
      </c>
      <c r="AB5038" s="7">
        <v>0</v>
      </c>
    </row>
    <row r="5039" spans="1:28" x14ac:dyDescent="0.25">
      <c r="A5039" s="7">
        <v>54</v>
      </c>
      <c r="B5039" s="7" t="s">
        <v>380</v>
      </c>
      <c r="C5039" s="7" t="s">
        <v>543</v>
      </c>
      <c r="D5039" s="7" t="s">
        <v>21</v>
      </c>
      <c r="E5039" s="7" t="s">
        <v>68</v>
      </c>
      <c r="F5039" s="7" t="s">
        <v>84</v>
      </c>
      <c r="G5039" s="7">
        <v>36000</v>
      </c>
      <c r="H5039" s="7">
        <v>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 t="s">
        <v>726</v>
      </c>
      <c r="AA5039" s="7">
        <v>2019</v>
      </c>
      <c r="AB5039" s="7">
        <v>0</v>
      </c>
    </row>
    <row r="5040" spans="1:28" x14ac:dyDescent="0.25">
      <c r="A5040" s="7">
        <v>55</v>
      </c>
      <c r="B5040" s="7" t="s">
        <v>360</v>
      </c>
      <c r="C5040" s="7" t="s">
        <v>560</v>
      </c>
      <c r="D5040" s="7" t="s">
        <v>12</v>
      </c>
      <c r="E5040" s="7" t="s">
        <v>46</v>
      </c>
      <c r="F5040" s="7" t="s">
        <v>84</v>
      </c>
      <c r="G5040" s="7">
        <v>32000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Y5040" s="7">
        <v>0</v>
      </c>
      <c r="Z5040" s="7" t="s">
        <v>726</v>
      </c>
      <c r="AA5040" s="7">
        <v>2019</v>
      </c>
      <c r="AB5040" s="7">
        <v>0</v>
      </c>
    </row>
    <row r="5041" spans="1:28" x14ac:dyDescent="0.25">
      <c r="A5041" s="7">
        <v>56</v>
      </c>
      <c r="B5041" s="7" t="s">
        <v>369</v>
      </c>
      <c r="C5041" s="7" t="s">
        <v>562</v>
      </c>
      <c r="D5041" s="7" t="s">
        <v>94</v>
      </c>
      <c r="E5041" s="7" t="s">
        <v>563</v>
      </c>
      <c r="F5041" s="7" t="s">
        <v>84</v>
      </c>
      <c r="G5041" s="7">
        <v>32000</v>
      </c>
      <c r="H5041" s="7">
        <v>0</v>
      </c>
      <c r="I5041" s="7">
        <v>0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 t="s">
        <v>726</v>
      </c>
      <c r="AA5041" s="7">
        <v>2019</v>
      </c>
      <c r="AB5041" s="7">
        <v>0</v>
      </c>
    </row>
    <row r="5042" spans="1:28" x14ac:dyDescent="0.25">
      <c r="A5042" s="7">
        <v>57</v>
      </c>
      <c r="B5042" s="7" t="s">
        <v>371</v>
      </c>
      <c r="C5042" s="7" t="s">
        <v>550</v>
      </c>
      <c r="D5042" s="7" t="s">
        <v>94</v>
      </c>
      <c r="E5042" s="7" t="s">
        <v>58</v>
      </c>
      <c r="F5042" s="7" t="s">
        <v>84</v>
      </c>
      <c r="G5042" s="7">
        <v>32000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 t="s">
        <v>726</v>
      </c>
      <c r="AA5042" s="7">
        <v>2019</v>
      </c>
      <c r="AB5042" s="7">
        <v>0</v>
      </c>
    </row>
    <row r="5043" spans="1:28" x14ac:dyDescent="0.25">
      <c r="A5043" s="7">
        <v>58</v>
      </c>
      <c r="B5043" s="7" t="s">
        <v>372</v>
      </c>
      <c r="C5043" s="7" t="s">
        <v>707</v>
      </c>
      <c r="D5043" s="7" t="s">
        <v>94</v>
      </c>
      <c r="E5043" s="7" t="s">
        <v>630</v>
      </c>
      <c r="F5043" s="7" t="s">
        <v>84</v>
      </c>
      <c r="G5043" s="7">
        <v>32000</v>
      </c>
      <c r="H5043" s="7">
        <v>0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0</v>
      </c>
      <c r="Z5043" s="7" t="s">
        <v>726</v>
      </c>
      <c r="AA5043" s="7">
        <v>2019</v>
      </c>
      <c r="AB5043" s="7">
        <v>0</v>
      </c>
    </row>
    <row r="5044" spans="1:28" x14ac:dyDescent="0.25">
      <c r="A5044" s="7">
        <v>59</v>
      </c>
      <c r="B5044" s="7" t="s">
        <v>373</v>
      </c>
      <c r="C5044" s="7" t="s">
        <v>566</v>
      </c>
      <c r="D5044" s="7" t="s">
        <v>14</v>
      </c>
      <c r="E5044" s="7" t="s">
        <v>72</v>
      </c>
      <c r="F5044" s="7" t="s">
        <v>84</v>
      </c>
      <c r="G5044" s="7">
        <v>32000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 t="s">
        <v>726</v>
      </c>
      <c r="AA5044" s="7">
        <v>2019</v>
      </c>
      <c r="AB5044" s="7">
        <v>0</v>
      </c>
    </row>
    <row r="5045" spans="1:28" x14ac:dyDescent="0.25">
      <c r="A5045" s="7">
        <v>60</v>
      </c>
      <c r="B5045" s="7" t="s">
        <v>366</v>
      </c>
      <c r="C5045" s="7" t="s">
        <v>727</v>
      </c>
      <c r="D5045" s="7" t="s">
        <v>14</v>
      </c>
      <c r="E5045" s="7" t="s">
        <v>728</v>
      </c>
      <c r="F5045" s="7" t="s">
        <v>84</v>
      </c>
      <c r="G5045" s="7">
        <v>31500</v>
      </c>
      <c r="H5045" s="7">
        <v>0</v>
      </c>
      <c r="I5045" s="7">
        <v>0</v>
      </c>
      <c r="J5045" s="7">
        <v>0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 t="s">
        <v>726</v>
      </c>
      <c r="AA5045" s="7">
        <v>2019</v>
      </c>
      <c r="AB5045" s="7">
        <v>0</v>
      </c>
    </row>
    <row r="5046" spans="1:28" x14ac:dyDescent="0.25">
      <c r="A5046" s="7">
        <v>61</v>
      </c>
      <c r="B5046" s="7" t="s">
        <v>367</v>
      </c>
      <c r="C5046" s="7" t="s">
        <v>567</v>
      </c>
      <c r="D5046" s="7" t="s">
        <v>4</v>
      </c>
      <c r="E5046" s="7" t="s">
        <v>568</v>
      </c>
      <c r="F5046" s="7" t="s">
        <v>84</v>
      </c>
      <c r="G5046" s="7">
        <v>31500</v>
      </c>
      <c r="H5046" s="7">
        <v>0</v>
      </c>
      <c r="I5046" s="7">
        <v>0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 t="s">
        <v>726</v>
      </c>
      <c r="AA5046" s="7">
        <v>2019</v>
      </c>
      <c r="AB5046" s="7">
        <v>0</v>
      </c>
    </row>
    <row r="5047" spans="1:28" x14ac:dyDescent="0.25">
      <c r="A5047" s="7">
        <v>62</v>
      </c>
      <c r="B5047" s="7" t="s">
        <v>346</v>
      </c>
      <c r="C5047" s="7" t="s">
        <v>583</v>
      </c>
      <c r="D5047" s="7" t="s">
        <v>12</v>
      </c>
      <c r="E5047" s="7" t="s">
        <v>46</v>
      </c>
      <c r="F5047" s="7" t="s">
        <v>84</v>
      </c>
      <c r="G5047" s="7">
        <v>28875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 t="s">
        <v>726</v>
      </c>
      <c r="AA5047" s="7">
        <v>2019</v>
      </c>
      <c r="AB5047" s="7">
        <v>0</v>
      </c>
    </row>
    <row r="5048" spans="1:28" x14ac:dyDescent="0.25">
      <c r="A5048" s="7">
        <v>63</v>
      </c>
      <c r="B5048" s="7" t="s">
        <v>350</v>
      </c>
      <c r="C5048" s="7" t="s">
        <v>558</v>
      </c>
      <c r="D5048" s="7" t="s">
        <v>6</v>
      </c>
      <c r="E5048" s="7" t="s">
        <v>83</v>
      </c>
      <c r="F5048" s="7" t="s">
        <v>84</v>
      </c>
      <c r="G5048" s="7">
        <v>28875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0</v>
      </c>
      <c r="Z5048" s="7" t="s">
        <v>726</v>
      </c>
      <c r="AA5048" s="7">
        <v>2019</v>
      </c>
      <c r="AB5048" s="7">
        <v>0</v>
      </c>
    </row>
    <row r="5049" spans="1:28" x14ac:dyDescent="0.25">
      <c r="A5049" s="7">
        <v>64</v>
      </c>
      <c r="B5049" s="7" t="s">
        <v>361</v>
      </c>
      <c r="C5049" s="7" t="s">
        <v>622</v>
      </c>
      <c r="D5049" s="7" t="s">
        <v>12</v>
      </c>
      <c r="E5049" s="7" t="s">
        <v>32</v>
      </c>
      <c r="F5049" s="7" t="s">
        <v>84</v>
      </c>
      <c r="G5049" s="7">
        <v>28875</v>
      </c>
      <c r="H5049" s="7">
        <v>0</v>
      </c>
      <c r="I5049" s="7">
        <v>0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0</v>
      </c>
      <c r="Z5049" s="7" t="s">
        <v>726</v>
      </c>
      <c r="AA5049" s="7">
        <v>2019</v>
      </c>
      <c r="AB5049" s="7">
        <v>0</v>
      </c>
    </row>
    <row r="5050" spans="1:28" x14ac:dyDescent="0.25">
      <c r="A5050" s="7">
        <v>65</v>
      </c>
      <c r="B5050" s="7" t="s">
        <v>365</v>
      </c>
      <c r="C5050" s="7" t="s">
        <v>584</v>
      </c>
      <c r="D5050" s="7" t="s">
        <v>19</v>
      </c>
      <c r="E5050" s="7" t="s">
        <v>46</v>
      </c>
      <c r="F5050" s="7" t="s">
        <v>84</v>
      </c>
      <c r="G5050" s="7">
        <v>27300</v>
      </c>
      <c r="H5050" s="7">
        <v>0</v>
      </c>
      <c r="I5050" s="7">
        <v>0</v>
      </c>
      <c r="J5050" s="7">
        <v>0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0</v>
      </c>
      <c r="Z5050" s="7" t="s">
        <v>726</v>
      </c>
      <c r="AA5050" s="7">
        <v>2019</v>
      </c>
      <c r="AB5050" s="7">
        <v>0</v>
      </c>
    </row>
    <row r="5051" spans="1:28" x14ac:dyDescent="0.25">
      <c r="A5051" s="7">
        <v>66</v>
      </c>
      <c r="B5051" s="7" t="s">
        <v>364</v>
      </c>
      <c r="C5051" s="7" t="s">
        <v>555</v>
      </c>
      <c r="D5051" s="7" t="s">
        <v>94</v>
      </c>
      <c r="E5051" s="7" t="s">
        <v>74</v>
      </c>
      <c r="F5051" s="7" t="s">
        <v>84</v>
      </c>
      <c r="G5051" s="7">
        <v>26250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 t="s">
        <v>726</v>
      </c>
      <c r="AA5051" s="7">
        <v>2019</v>
      </c>
      <c r="AB5051" s="7">
        <v>0</v>
      </c>
    </row>
    <row r="5052" spans="1:28" x14ac:dyDescent="0.25">
      <c r="A5052" s="7">
        <v>67</v>
      </c>
      <c r="B5052" s="7" t="s">
        <v>363</v>
      </c>
      <c r="C5052" s="7" t="s">
        <v>569</v>
      </c>
      <c r="D5052" s="7" t="s">
        <v>94</v>
      </c>
      <c r="E5052" s="7" t="s">
        <v>619</v>
      </c>
      <c r="F5052" s="7" t="s">
        <v>84</v>
      </c>
      <c r="G5052" s="7">
        <v>24255</v>
      </c>
      <c r="H5052" s="7">
        <v>0</v>
      </c>
      <c r="I5052" s="7">
        <v>0</v>
      </c>
      <c r="J5052" s="7">
        <v>0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 t="s">
        <v>726</v>
      </c>
      <c r="AA5052" s="7">
        <v>2019</v>
      </c>
      <c r="AB5052" s="7">
        <v>0</v>
      </c>
    </row>
    <row r="5053" spans="1:28" x14ac:dyDescent="0.25">
      <c r="A5053" s="7">
        <v>68</v>
      </c>
      <c r="B5053" s="7" t="s">
        <v>362</v>
      </c>
      <c r="C5053" s="7" t="s">
        <v>570</v>
      </c>
      <c r="D5053" s="7" t="s">
        <v>94</v>
      </c>
      <c r="E5053" s="7" t="s">
        <v>620</v>
      </c>
      <c r="F5053" s="7" t="s">
        <v>84</v>
      </c>
      <c r="G5053" s="7">
        <v>24150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7">
        <v>0</v>
      </c>
      <c r="Z5053" s="7" t="s">
        <v>726</v>
      </c>
      <c r="AA5053" s="7">
        <v>2019</v>
      </c>
      <c r="AB5053" s="7">
        <v>0</v>
      </c>
    </row>
    <row r="5054" spans="1:28" x14ac:dyDescent="0.25">
      <c r="A5054" s="7">
        <v>69</v>
      </c>
      <c r="B5054" s="7" t="s">
        <v>432</v>
      </c>
      <c r="C5054" s="7" t="s">
        <v>590</v>
      </c>
      <c r="D5054" s="7" t="s">
        <v>10</v>
      </c>
      <c r="E5054" s="7" t="s">
        <v>33</v>
      </c>
      <c r="F5054" s="7" t="s">
        <v>84</v>
      </c>
      <c r="G5054" s="7">
        <v>23100</v>
      </c>
      <c r="H5054" s="7">
        <v>0</v>
      </c>
      <c r="I5054" s="7">
        <v>0</v>
      </c>
      <c r="J5054" s="7">
        <v>0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0</v>
      </c>
      <c r="Z5054" s="7" t="s">
        <v>726</v>
      </c>
      <c r="AA5054" s="7">
        <v>2019</v>
      </c>
      <c r="AB5054" s="7">
        <v>0</v>
      </c>
    </row>
    <row r="5055" spans="1:28" x14ac:dyDescent="0.25">
      <c r="A5055" s="7">
        <v>70</v>
      </c>
      <c r="B5055" s="7" t="s">
        <v>435</v>
      </c>
      <c r="C5055" s="7" t="s">
        <v>649</v>
      </c>
      <c r="D5055" s="7" t="s">
        <v>650</v>
      </c>
      <c r="E5055" s="7" t="s">
        <v>33</v>
      </c>
      <c r="F5055" s="7" t="s">
        <v>84</v>
      </c>
      <c r="G5055" s="7">
        <v>23100</v>
      </c>
      <c r="H5055" s="7">
        <v>0</v>
      </c>
      <c r="I5055" s="7">
        <v>0</v>
      </c>
      <c r="J5055" s="7">
        <v>0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0</v>
      </c>
      <c r="Z5055" s="7" t="s">
        <v>726</v>
      </c>
      <c r="AA5055" s="7">
        <v>2019</v>
      </c>
      <c r="AB5055" s="7">
        <v>0</v>
      </c>
    </row>
    <row r="5056" spans="1:28" x14ac:dyDescent="0.25">
      <c r="A5056" s="7">
        <v>71</v>
      </c>
      <c r="B5056" s="7" t="s">
        <v>434</v>
      </c>
      <c r="C5056" s="7" t="s">
        <v>716</v>
      </c>
      <c r="D5056" s="7" t="s">
        <v>7</v>
      </c>
      <c r="E5056" s="7" t="s">
        <v>54</v>
      </c>
      <c r="F5056" s="7" t="s">
        <v>84</v>
      </c>
      <c r="G5056" s="7">
        <v>23100</v>
      </c>
      <c r="H5056" s="7">
        <v>0</v>
      </c>
      <c r="I5056" s="7">
        <v>0</v>
      </c>
      <c r="J5056" s="7">
        <v>0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7">
        <v>0</v>
      </c>
      <c r="Z5056" s="7" t="s">
        <v>726</v>
      </c>
      <c r="AA5056" s="7">
        <v>2019</v>
      </c>
      <c r="AB5056" s="7">
        <v>0</v>
      </c>
    </row>
    <row r="5057" spans="1:28" x14ac:dyDescent="0.25">
      <c r="A5057" s="7">
        <v>72</v>
      </c>
      <c r="B5057" s="7" t="s">
        <v>353</v>
      </c>
      <c r="C5057" s="7" t="s">
        <v>580</v>
      </c>
      <c r="D5057" s="7" t="s">
        <v>19</v>
      </c>
      <c r="E5057" s="7" t="s">
        <v>60</v>
      </c>
      <c r="F5057" s="7" t="s">
        <v>84</v>
      </c>
      <c r="G5057" s="7">
        <v>23100</v>
      </c>
      <c r="H5057" s="7">
        <v>0</v>
      </c>
      <c r="I5057" s="7">
        <v>0</v>
      </c>
      <c r="J5057" s="7">
        <v>0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 t="s">
        <v>726</v>
      </c>
      <c r="AA5057" s="7">
        <v>2019</v>
      </c>
      <c r="AB5057" s="7">
        <v>0</v>
      </c>
    </row>
    <row r="5058" spans="1:28" x14ac:dyDescent="0.25">
      <c r="A5058" s="7">
        <v>73</v>
      </c>
      <c r="B5058" s="7" t="s">
        <v>354</v>
      </c>
      <c r="C5058" s="7" t="s">
        <v>581</v>
      </c>
      <c r="D5058" s="7" t="s">
        <v>94</v>
      </c>
      <c r="E5058" s="7" t="s">
        <v>54</v>
      </c>
      <c r="F5058" s="7" t="s">
        <v>84</v>
      </c>
      <c r="G5058" s="7">
        <v>23100</v>
      </c>
      <c r="H5058" s="7">
        <v>0</v>
      </c>
      <c r="I5058" s="7">
        <v>0</v>
      </c>
      <c r="J5058" s="7">
        <v>0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0</v>
      </c>
      <c r="Z5058" s="7" t="s">
        <v>726</v>
      </c>
      <c r="AA5058" s="7">
        <v>2019</v>
      </c>
      <c r="AB5058" s="7">
        <v>0</v>
      </c>
    </row>
    <row r="5059" spans="1:28" x14ac:dyDescent="0.25">
      <c r="A5059" s="7">
        <v>74</v>
      </c>
      <c r="B5059" s="7" t="s">
        <v>355</v>
      </c>
      <c r="C5059" s="7" t="s">
        <v>582</v>
      </c>
      <c r="D5059" s="7" t="s">
        <v>7</v>
      </c>
      <c r="E5059" s="7" t="s">
        <v>54</v>
      </c>
      <c r="F5059" s="7" t="s">
        <v>84</v>
      </c>
      <c r="G5059" s="7">
        <v>23100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 t="s">
        <v>726</v>
      </c>
      <c r="AA5059" s="7">
        <v>2019</v>
      </c>
      <c r="AB5059" s="7">
        <v>0</v>
      </c>
    </row>
    <row r="5060" spans="1:28" x14ac:dyDescent="0.25">
      <c r="A5060" s="7">
        <v>75</v>
      </c>
      <c r="B5060" s="7" t="s">
        <v>356</v>
      </c>
      <c r="C5060" s="7" t="s">
        <v>571</v>
      </c>
      <c r="D5060" s="7" t="s">
        <v>6</v>
      </c>
      <c r="E5060" s="7" t="s">
        <v>26</v>
      </c>
      <c r="F5060" s="7" t="s">
        <v>84</v>
      </c>
      <c r="G5060" s="7">
        <v>23100</v>
      </c>
      <c r="H5060" s="7">
        <v>0</v>
      </c>
      <c r="I5060" s="7">
        <v>0</v>
      </c>
      <c r="J5060" s="7">
        <v>0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7">
        <v>0</v>
      </c>
      <c r="Z5060" s="7" t="s">
        <v>726</v>
      </c>
      <c r="AA5060" s="7">
        <v>2019</v>
      </c>
      <c r="AB5060" s="7">
        <v>0</v>
      </c>
    </row>
    <row r="5061" spans="1:28" x14ac:dyDescent="0.25">
      <c r="A5061" s="7">
        <v>76</v>
      </c>
      <c r="B5061" s="7" t="s">
        <v>357</v>
      </c>
      <c r="C5061" s="7" t="s">
        <v>589</v>
      </c>
      <c r="D5061" s="7" t="s">
        <v>6</v>
      </c>
      <c r="E5061" s="7" t="s">
        <v>26</v>
      </c>
      <c r="F5061" s="7" t="s">
        <v>84</v>
      </c>
      <c r="G5061" s="7">
        <v>23100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0</v>
      </c>
      <c r="Z5061" s="7" t="s">
        <v>726</v>
      </c>
      <c r="AA5061" s="7">
        <v>2019</v>
      </c>
      <c r="AB5061" s="7">
        <v>0</v>
      </c>
    </row>
    <row r="5062" spans="1:28" x14ac:dyDescent="0.25">
      <c r="A5062" s="7">
        <v>77</v>
      </c>
      <c r="B5062" s="7" t="s">
        <v>359</v>
      </c>
      <c r="C5062" s="7" t="s">
        <v>572</v>
      </c>
      <c r="D5062" s="7" t="s">
        <v>94</v>
      </c>
      <c r="E5062" s="7" t="s">
        <v>54</v>
      </c>
      <c r="F5062" s="7" t="s">
        <v>84</v>
      </c>
      <c r="G5062" s="7">
        <v>23100</v>
      </c>
      <c r="H5062" s="7">
        <v>0</v>
      </c>
      <c r="I5062" s="7">
        <v>0</v>
      </c>
      <c r="J5062" s="7">
        <v>0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</v>
      </c>
      <c r="Y5062" s="7">
        <v>0</v>
      </c>
      <c r="Z5062" s="7" t="s">
        <v>726</v>
      </c>
      <c r="AA5062" s="7">
        <v>2019</v>
      </c>
      <c r="AB5062" s="7">
        <v>0</v>
      </c>
    </row>
    <row r="5063" spans="1:28" x14ac:dyDescent="0.25">
      <c r="A5063" s="7">
        <v>78</v>
      </c>
      <c r="B5063" s="7" t="s">
        <v>341</v>
      </c>
      <c r="C5063" s="7" t="s">
        <v>579</v>
      </c>
      <c r="D5063" s="7" t="s">
        <v>94</v>
      </c>
      <c r="E5063" s="7" t="s">
        <v>52</v>
      </c>
      <c r="F5063" s="7" t="s">
        <v>84</v>
      </c>
      <c r="G5063" s="7">
        <v>22000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U5063" s="7">
        <v>0</v>
      </c>
      <c r="V5063" s="7">
        <v>0</v>
      </c>
      <c r="W5063" s="7">
        <v>0</v>
      </c>
      <c r="X5063" s="7">
        <v>0</v>
      </c>
      <c r="Y5063" s="7">
        <v>0</v>
      </c>
      <c r="Z5063" s="7" t="s">
        <v>726</v>
      </c>
      <c r="AA5063" s="7">
        <v>2019</v>
      </c>
      <c r="AB5063" s="7">
        <v>0</v>
      </c>
    </row>
    <row r="5064" spans="1:28" x14ac:dyDescent="0.25">
      <c r="A5064" s="7">
        <v>79</v>
      </c>
      <c r="B5064" s="7" t="s">
        <v>347</v>
      </c>
      <c r="C5064" s="7" t="s">
        <v>651</v>
      </c>
      <c r="D5064" s="7" t="s">
        <v>6</v>
      </c>
      <c r="E5064" s="7" t="s">
        <v>26</v>
      </c>
      <c r="F5064" s="7" t="s">
        <v>84</v>
      </c>
      <c r="G5064" s="7">
        <v>22000</v>
      </c>
      <c r="H5064" s="7">
        <v>0</v>
      </c>
      <c r="I5064" s="7">
        <v>0</v>
      </c>
      <c r="J5064" s="7">
        <v>0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0</v>
      </c>
      <c r="X5064" s="7">
        <v>0</v>
      </c>
      <c r="Y5064" s="7">
        <v>0</v>
      </c>
      <c r="Z5064" s="7" t="s">
        <v>726</v>
      </c>
      <c r="AA5064" s="7">
        <v>2019</v>
      </c>
      <c r="AB5064" s="7">
        <v>0</v>
      </c>
    </row>
    <row r="5065" spans="1:28" x14ac:dyDescent="0.25">
      <c r="A5065" s="7">
        <v>80</v>
      </c>
      <c r="B5065" s="7" t="s">
        <v>348</v>
      </c>
      <c r="C5065" s="7" t="s">
        <v>652</v>
      </c>
      <c r="D5065" s="7" t="s">
        <v>6</v>
      </c>
      <c r="E5065" s="7" t="s">
        <v>26</v>
      </c>
      <c r="F5065" s="7" t="s">
        <v>84</v>
      </c>
      <c r="G5065" s="7">
        <v>22000</v>
      </c>
      <c r="H5065" s="7">
        <v>0</v>
      </c>
      <c r="I5065" s="7">
        <v>0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 t="s">
        <v>726</v>
      </c>
      <c r="AA5065" s="7">
        <v>2019</v>
      </c>
      <c r="AB5065" s="7">
        <v>0</v>
      </c>
    </row>
    <row r="5066" spans="1:28" x14ac:dyDescent="0.25">
      <c r="A5066" s="7">
        <v>81</v>
      </c>
      <c r="B5066" s="7" t="s">
        <v>349</v>
      </c>
      <c r="C5066" s="7" t="s">
        <v>591</v>
      </c>
      <c r="D5066" s="7" t="s">
        <v>6</v>
      </c>
      <c r="E5066" s="7" t="s">
        <v>52</v>
      </c>
      <c r="F5066" s="7" t="s">
        <v>84</v>
      </c>
      <c r="G5066" s="7">
        <v>22000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0</v>
      </c>
      <c r="X5066" s="7">
        <v>0</v>
      </c>
      <c r="Y5066" s="7">
        <v>0</v>
      </c>
      <c r="Z5066" s="7" t="s">
        <v>726</v>
      </c>
      <c r="AA5066" s="7">
        <v>2019</v>
      </c>
      <c r="AB5066" s="7">
        <v>0</v>
      </c>
    </row>
    <row r="5067" spans="1:28" x14ac:dyDescent="0.25">
      <c r="A5067" s="7">
        <v>82</v>
      </c>
      <c r="B5067" s="7" t="s">
        <v>351</v>
      </c>
      <c r="C5067" s="7" t="s">
        <v>592</v>
      </c>
      <c r="D5067" s="7" t="s">
        <v>6</v>
      </c>
      <c r="E5067" s="7" t="s">
        <v>52</v>
      </c>
      <c r="F5067" s="7" t="s">
        <v>84</v>
      </c>
      <c r="G5067" s="7">
        <v>22000</v>
      </c>
      <c r="H5067" s="7">
        <v>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0</v>
      </c>
      <c r="Z5067" s="7" t="s">
        <v>726</v>
      </c>
      <c r="AA5067" s="7">
        <v>2019</v>
      </c>
      <c r="AB5067" s="7">
        <v>0</v>
      </c>
    </row>
    <row r="5068" spans="1:28" x14ac:dyDescent="0.25">
      <c r="A5068" s="7">
        <v>83</v>
      </c>
      <c r="B5068" s="7" t="s">
        <v>352</v>
      </c>
      <c r="C5068" s="7" t="s">
        <v>593</v>
      </c>
      <c r="D5068" s="7" t="s">
        <v>6</v>
      </c>
      <c r="E5068" s="7" t="s">
        <v>26</v>
      </c>
      <c r="F5068" s="7" t="s">
        <v>84</v>
      </c>
      <c r="G5068" s="7">
        <v>22000</v>
      </c>
      <c r="H5068" s="7">
        <v>0</v>
      </c>
      <c r="I5068" s="7">
        <v>0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 t="s">
        <v>726</v>
      </c>
      <c r="AA5068" s="7">
        <v>2019</v>
      </c>
      <c r="AB5068" s="7">
        <v>0</v>
      </c>
    </row>
    <row r="5069" spans="1:28" x14ac:dyDescent="0.25">
      <c r="A5069" s="7">
        <v>84</v>
      </c>
      <c r="B5069" s="7" t="s">
        <v>428</v>
      </c>
      <c r="C5069" s="7" t="s">
        <v>722</v>
      </c>
      <c r="D5069" s="7" t="s">
        <v>723</v>
      </c>
      <c r="E5069" s="7" t="s">
        <v>724</v>
      </c>
      <c r="F5069" s="7" t="s">
        <v>84</v>
      </c>
      <c r="G5069" s="7">
        <v>22000</v>
      </c>
      <c r="H5069" s="7">
        <v>0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0</v>
      </c>
      <c r="Z5069" s="7" t="s">
        <v>726</v>
      </c>
      <c r="AA5069" s="7">
        <v>2019</v>
      </c>
      <c r="AB5069" s="7">
        <v>0</v>
      </c>
    </row>
    <row r="5070" spans="1:28" x14ac:dyDescent="0.25">
      <c r="A5070" s="7">
        <v>85</v>
      </c>
      <c r="B5070" s="7" t="s">
        <v>433</v>
      </c>
      <c r="C5070" s="7" t="s">
        <v>653</v>
      </c>
      <c r="D5070" s="7" t="s">
        <v>650</v>
      </c>
      <c r="E5070" s="7" t="s">
        <v>26</v>
      </c>
      <c r="F5070" s="7" t="s">
        <v>84</v>
      </c>
      <c r="G5070" s="7">
        <v>22000</v>
      </c>
      <c r="H5070" s="7">
        <v>0</v>
      </c>
      <c r="I5070" s="7">
        <v>0</v>
      </c>
      <c r="J5070" s="7">
        <v>0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0</v>
      </c>
      <c r="Z5070" s="7" t="s">
        <v>726</v>
      </c>
      <c r="AA5070" s="7">
        <v>2019</v>
      </c>
      <c r="AB5070" s="7">
        <v>0</v>
      </c>
    </row>
    <row r="5071" spans="1:28" x14ac:dyDescent="0.25">
      <c r="A5071" s="7">
        <v>86</v>
      </c>
      <c r="B5071" s="7" t="s">
        <v>340</v>
      </c>
      <c r="C5071" s="7" t="s">
        <v>654</v>
      </c>
      <c r="D5071" s="7" t="s">
        <v>6</v>
      </c>
      <c r="E5071" s="7" t="s">
        <v>26</v>
      </c>
      <c r="F5071" s="7" t="s">
        <v>84</v>
      </c>
      <c r="G5071" s="7">
        <v>20000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0</v>
      </c>
      <c r="Z5071" s="7" t="s">
        <v>726</v>
      </c>
      <c r="AA5071" s="7">
        <v>2019</v>
      </c>
      <c r="AB5071" s="7">
        <v>0</v>
      </c>
    </row>
    <row r="5072" spans="1:28" x14ac:dyDescent="0.25">
      <c r="A5072" s="7">
        <v>87</v>
      </c>
      <c r="B5072" s="7" t="s">
        <v>344</v>
      </c>
      <c r="C5072" s="7" t="s">
        <v>588</v>
      </c>
      <c r="D5072" s="7" t="s">
        <v>94</v>
      </c>
      <c r="E5072" s="7" t="s">
        <v>41</v>
      </c>
      <c r="F5072" s="7" t="s">
        <v>84</v>
      </c>
      <c r="G5072" s="7">
        <v>19800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7">
        <v>0</v>
      </c>
      <c r="Z5072" s="7" t="s">
        <v>726</v>
      </c>
      <c r="AA5072" s="7">
        <v>2019</v>
      </c>
      <c r="AB5072" s="7">
        <v>0</v>
      </c>
    </row>
    <row r="5073" spans="1:28" x14ac:dyDescent="0.25">
      <c r="A5073" s="7">
        <v>88</v>
      </c>
      <c r="B5073" s="7" t="s">
        <v>345</v>
      </c>
      <c r="C5073" s="7" t="s">
        <v>512</v>
      </c>
      <c r="D5073" s="7" t="s">
        <v>94</v>
      </c>
      <c r="E5073" s="7" t="s">
        <v>26</v>
      </c>
      <c r="F5073" s="7" t="s">
        <v>84</v>
      </c>
      <c r="G5073" s="7">
        <v>19800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0</v>
      </c>
      <c r="X5073" s="7">
        <v>0</v>
      </c>
      <c r="Y5073" s="7">
        <v>0</v>
      </c>
      <c r="Z5073" s="7" t="s">
        <v>726</v>
      </c>
      <c r="AA5073" s="7">
        <v>2019</v>
      </c>
      <c r="AB5073" s="7">
        <v>0</v>
      </c>
    </row>
    <row r="5074" spans="1:28" x14ac:dyDescent="0.25">
      <c r="A5074" s="7">
        <v>89</v>
      </c>
      <c r="B5074" s="7" t="s">
        <v>342</v>
      </c>
      <c r="C5074" s="7" t="s">
        <v>559</v>
      </c>
      <c r="D5074" s="7" t="s">
        <v>94</v>
      </c>
      <c r="E5074" s="7" t="s">
        <v>37</v>
      </c>
      <c r="F5074" s="7" t="s">
        <v>84</v>
      </c>
      <c r="G5074" s="7">
        <v>16775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0</v>
      </c>
      <c r="Z5074" s="7" t="s">
        <v>726</v>
      </c>
      <c r="AA5074" s="7">
        <v>2019</v>
      </c>
      <c r="AB5074" s="7">
        <v>0</v>
      </c>
    </row>
    <row r="5075" spans="1:28" x14ac:dyDescent="0.25">
      <c r="A5075" s="7">
        <v>90</v>
      </c>
      <c r="B5075" s="7" t="s">
        <v>343</v>
      </c>
      <c r="C5075" s="7" t="s">
        <v>633</v>
      </c>
      <c r="D5075" s="7" t="s">
        <v>6</v>
      </c>
      <c r="E5075" s="7" t="s">
        <v>37</v>
      </c>
      <c r="F5075" s="7" t="s">
        <v>84</v>
      </c>
      <c r="G5075" s="7">
        <v>16775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0</v>
      </c>
      <c r="Z5075" s="7" t="s">
        <v>726</v>
      </c>
      <c r="AA5075" s="7">
        <v>2019</v>
      </c>
      <c r="AB5075" s="7">
        <v>0</v>
      </c>
    </row>
    <row r="5076" spans="1:28" x14ac:dyDescent="0.25">
      <c r="A5076" s="7">
        <v>91</v>
      </c>
      <c r="B5076" s="7" t="s">
        <v>338</v>
      </c>
      <c r="C5076" s="7" t="s">
        <v>594</v>
      </c>
      <c r="D5076" s="7" t="s">
        <v>6</v>
      </c>
      <c r="E5076" s="7" t="s">
        <v>28</v>
      </c>
      <c r="F5076" s="7" t="s">
        <v>84</v>
      </c>
      <c r="G5076" s="7">
        <v>16500</v>
      </c>
      <c r="H5076" s="7">
        <v>0</v>
      </c>
      <c r="I5076" s="7">
        <v>0</v>
      </c>
      <c r="J5076" s="7">
        <v>0</v>
      </c>
      <c r="K5076" s="7">
        <v>0</v>
      </c>
      <c r="L5076" s="7">
        <v>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0</v>
      </c>
      <c r="Y5076" s="7">
        <v>0</v>
      </c>
      <c r="Z5076" s="7" t="s">
        <v>726</v>
      </c>
      <c r="AA5076" s="7">
        <v>2019</v>
      </c>
      <c r="AB5076" s="7">
        <v>0</v>
      </c>
    </row>
    <row r="5077" spans="1:28" x14ac:dyDescent="0.25">
      <c r="A5077" s="7">
        <v>92</v>
      </c>
      <c r="B5077" s="7" t="s">
        <v>339</v>
      </c>
      <c r="C5077" s="7" t="s">
        <v>595</v>
      </c>
      <c r="D5077" s="7" t="s">
        <v>94</v>
      </c>
      <c r="E5077" s="7" t="s">
        <v>57</v>
      </c>
      <c r="F5077" s="7" t="s">
        <v>84</v>
      </c>
      <c r="G5077" s="7">
        <v>16500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 t="s">
        <v>726</v>
      </c>
      <c r="AA5077" s="7">
        <v>2019</v>
      </c>
      <c r="AB5077" s="7">
        <v>0</v>
      </c>
    </row>
    <row r="5078" spans="1:28" x14ac:dyDescent="0.25">
      <c r="A5078" s="7">
        <v>93</v>
      </c>
      <c r="B5078" s="7" t="s">
        <v>431</v>
      </c>
      <c r="C5078" s="7" t="s">
        <v>600</v>
      </c>
      <c r="D5078" s="7" t="s">
        <v>94</v>
      </c>
      <c r="E5078" s="7" t="s">
        <v>37</v>
      </c>
      <c r="F5078" s="7" t="s">
        <v>84</v>
      </c>
      <c r="G5078" s="7">
        <v>13750</v>
      </c>
      <c r="H5078" s="7">
        <v>0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 t="s">
        <v>726</v>
      </c>
      <c r="AA5078" s="7">
        <v>2019</v>
      </c>
      <c r="AB5078" s="7">
        <v>0</v>
      </c>
    </row>
    <row r="5079" spans="1:28" x14ac:dyDescent="0.25">
      <c r="A5079" s="7">
        <v>94</v>
      </c>
      <c r="B5079" s="7" t="s">
        <v>336</v>
      </c>
      <c r="C5079" s="7" t="s">
        <v>603</v>
      </c>
      <c r="D5079" s="7" t="s">
        <v>6</v>
      </c>
      <c r="E5079" s="7" t="s">
        <v>37</v>
      </c>
      <c r="F5079" s="7" t="s">
        <v>84</v>
      </c>
      <c r="G5079" s="7">
        <v>10000</v>
      </c>
      <c r="H5079" s="7">
        <v>0</v>
      </c>
      <c r="I5079" s="7">
        <v>0</v>
      </c>
      <c r="J5079" s="7">
        <v>0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0</v>
      </c>
      <c r="Y5079" s="7">
        <v>0</v>
      </c>
      <c r="Z5079" s="7" t="s">
        <v>726</v>
      </c>
      <c r="AA5079" s="7">
        <v>2019</v>
      </c>
      <c r="AB5079" s="7">
        <v>0</v>
      </c>
    </row>
    <row r="5080" spans="1:28" x14ac:dyDescent="0.25">
      <c r="A5080" s="7">
        <v>95</v>
      </c>
      <c r="B5080" s="7" t="s">
        <v>337</v>
      </c>
      <c r="C5080" s="7" t="s">
        <v>725</v>
      </c>
      <c r="D5080" s="7" t="s">
        <v>6</v>
      </c>
      <c r="E5080" s="7" t="s">
        <v>37</v>
      </c>
      <c r="F5080" s="7" t="s">
        <v>84</v>
      </c>
      <c r="G5080" s="7">
        <v>10000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0</v>
      </c>
      <c r="Y5080" s="7">
        <v>0</v>
      </c>
      <c r="Z5080" s="7" t="s">
        <v>222</v>
      </c>
      <c r="AA5080" s="7">
        <v>2019</v>
      </c>
      <c r="AB5080" s="7">
        <v>0</v>
      </c>
    </row>
    <row r="5081" spans="1:28" x14ac:dyDescent="0.25">
      <c r="A5081" s="7">
        <v>1</v>
      </c>
      <c r="B5081" s="7" t="s">
        <v>373</v>
      </c>
      <c r="C5081" s="7" t="s">
        <v>708</v>
      </c>
      <c r="D5081" s="7" t="s">
        <v>7</v>
      </c>
      <c r="E5081" s="7" t="s">
        <v>27</v>
      </c>
      <c r="F5081" s="7" t="s">
        <v>84</v>
      </c>
      <c r="G5081" s="7">
        <v>360000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0</v>
      </c>
      <c r="Y5081" s="7">
        <v>0</v>
      </c>
      <c r="Z5081" s="7" t="s">
        <v>222</v>
      </c>
      <c r="AA5081" s="7">
        <v>2019</v>
      </c>
      <c r="AB5081" s="7">
        <v>0</v>
      </c>
    </row>
    <row r="5082" spans="1:28" x14ac:dyDescent="0.25">
      <c r="A5082" s="7">
        <v>2</v>
      </c>
      <c r="B5082" s="7" t="s">
        <v>426</v>
      </c>
      <c r="C5082" s="7" t="s">
        <v>502</v>
      </c>
      <c r="D5082" s="7" t="s">
        <v>10</v>
      </c>
      <c r="E5082" s="7" t="s">
        <v>53</v>
      </c>
      <c r="F5082" s="7" t="s">
        <v>84</v>
      </c>
      <c r="G5082" s="7">
        <v>280000</v>
      </c>
      <c r="H5082" s="7">
        <v>0</v>
      </c>
      <c r="I5082" s="7">
        <v>0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7">
        <v>0</v>
      </c>
      <c r="Z5082" s="7" t="s">
        <v>222</v>
      </c>
      <c r="AA5082" s="7">
        <v>2019</v>
      </c>
      <c r="AB5082" s="7">
        <v>0</v>
      </c>
    </row>
    <row r="5083" spans="1:28" x14ac:dyDescent="0.25">
      <c r="A5083" s="7">
        <v>3</v>
      </c>
      <c r="B5083" s="7" t="s">
        <v>427</v>
      </c>
      <c r="C5083" s="7" t="s">
        <v>709</v>
      </c>
      <c r="D5083" s="7" t="s">
        <v>19</v>
      </c>
      <c r="E5083" s="7" t="s">
        <v>71</v>
      </c>
      <c r="F5083" s="7" t="s">
        <v>84</v>
      </c>
      <c r="G5083" s="7">
        <v>280000</v>
      </c>
      <c r="H5083" s="7">
        <v>0</v>
      </c>
      <c r="I5083" s="7">
        <v>0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7">
        <v>0</v>
      </c>
      <c r="Z5083" s="7" t="s">
        <v>222</v>
      </c>
      <c r="AA5083" s="7">
        <v>2019</v>
      </c>
      <c r="AB5083" s="7">
        <v>0</v>
      </c>
    </row>
    <row r="5084" spans="1:28" x14ac:dyDescent="0.25">
      <c r="A5084" s="7">
        <v>4</v>
      </c>
      <c r="B5084" s="7" t="s">
        <v>417</v>
      </c>
      <c r="C5084" s="7" t="s">
        <v>512</v>
      </c>
      <c r="D5084" s="7" t="s">
        <v>21</v>
      </c>
      <c r="E5084" s="7" t="s">
        <v>81</v>
      </c>
      <c r="F5084" s="7" t="s">
        <v>84</v>
      </c>
      <c r="G5084" s="7">
        <v>130000</v>
      </c>
      <c r="H5084" s="7">
        <v>0</v>
      </c>
      <c r="I5084" s="7">
        <v>0</v>
      </c>
      <c r="J5084" s="7">
        <v>0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0</v>
      </c>
      <c r="Y5084" s="7">
        <v>0</v>
      </c>
      <c r="Z5084" s="7" t="s">
        <v>222</v>
      </c>
      <c r="AA5084" s="7">
        <v>2019</v>
      </c>
      <c r="AB5084" s="7">
        <v>0</v>
      </c>
    </row>
    <row r="5085" spans="1:28" x14ac:dyDescent="0.25">
      <c r="A5085" s="7">
        <v>5</v>
      </c>
      <c r="B5085" s="7" t="s">
        <v>418</v>
      </c>
      <c r="C5085" s="7" t="s">
        <v>710</v>
      </c>
      <c r="D5085" s="7" t="s">
        <v>94</v>
      </c>
      <c r="E5085" s="7" t="s">
        <v>711</v>
      </c>
      <c r="F5085" s="7" t="s">
        <v>84</v>
      </c>
      <c r="G5085" s="7">
        <v>130000</v>
      </c>
      <c r="H5085" s="7">
        <v>0</v>
      </c>
      <c r="I5085" s="7">
        <v>0</v>
      </c>
      <c r="J5085" s="7">
        <v>0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0</v>
      </c>
      <c r="X5085" s="7">
        <v>0</v>
      </c>
      <c r="Y5085" s="7">
        <v>0</v>
      </c>
      <c r="Z5085" s="7" t="s">
        <v>222</v>
      </c>
      <c r="AA5085" s="7">
        <v>2019</v>
      </c>
      <c r="AB5085" s="7">
        <v>0</v>
      </c>
    </row>
    <row r="5086" spans="1:28" x14ac:dyDescent="0.25">
      <c r="A5086" s="7">
        <v>6</v>
      </c>
      <c r="B5086" s="7" t="s">
        <v>419</v>
      </c>
      <c r="C5086" s="7" t="s">
        <v>518</v>
      </c>
      <c r="D5086" s="7" t="s">
        <v>16</v>
      </c>
      <c r="E5086" s="7" t="s">
        <v>701</v>
      </c>
      <c r="F5086" s="7" t="s">
        <v>84</v>
      </c>
      <c r="G5086" s="7">
        <v>130000</v>
      </c>
      <c r="H5086" s="7">
        <v>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0</v>
      </c>
      <c r="Y5086" s="7">
        <v>0</v>
      </c>
      <c r="Z5086" s="7" t="s">
        <v>222</v>
      </c>
      <c r="AA5086" s="7">
        <v>2019</v>
      </c>
      <c r="AB5086" s="7">
        <v>0</v>
      </c>
    </row>
    <row r="5087" spans="1:28" x14ac:dyDescent="0.25">
      <c r="A5087" s="7">
        <v>7</v>
      </c>
      <c r="B5087" s="7" t="s">
        <v>420</v>
      </c>
      <c r="C5087" s="7" t="s">
        <v>513</v>
      </c>
      <c r="D5087" s="7" t="s">
        <v>14</v>
      </c>
      <c r="E5087" s="7" t="s">
        <v>333</v>
      </c>
      <c r="F5087" s="7" t="s">
        <v>84</v>
      </c>
      <c r="G5087" s="7">
        <v>130000</v>
      </c>
      <c r="H5087" s="7">
        <v>0</v>
      </c>
      <c r="I5087" s="7">
        <v>0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0</v>
      </c>
      <c r="Y5087" s="7">
        <v>0</v>
      </c>
      <c r="Z5087" s="7" t="s">
        <v>222</v>
      </c>
      <c r="AA5087" s="7">
        <v>2019</v>
      </c>
      <c r="AB5087" s="7">
        <v>0</v>
      </c>
    </row>
    <row r="5088" spans="1:28" x14ac:dyDescent="0.25">
      <c r="A5088" s="7">
        <v>8</v>
      </c>
      <c r="B5088" s="7" t="s">
        <v>421</v>
      </c>
      <c r="C5088" s="7" t="s">
        <v>515</v>
      </c>
      <c r="D5088" s="7" t="s">
        <v>4</v>
      </c>
      <c r="E5088" s="7" t="s">
        <v>516</v>
      </c>
      <c r="F5088" s="7" t="s">
        <v>84</v>
      </c>
      <c r="G5088" s="7">
        <v>130000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0</v>
      </c>
      <c r="Z5088" s="7" t="s">
        <v>222</v>
      </c>
      <c r="AA5088" s="7">
        <v>2019</v>
      </c>
      <c r="AB5088" s="7">
        <v>0</v>
      </c>
    </row>
    <row r="5089" spans="1:28" x14ac:dyDescent="0.25">
      <c r="A5089" s="7">
        <v>9</v>
      </c>
      <c r="B5089" s="7" t="s">
        <v>422</v>
      </c>
      <c r="C5089" s="7" t="s">
        <v>504</v>
      </c>
      <c r="D5089" s="7" t="s">
        <v>5</v>
      </c>
      <c r="E5089" s="7" t="s">
        <v>702</v>
      </c>
      <c r="F5089" s="7" t="s">
        <v>84</v>
      </c>
      <c r="G5089" s="7">
        <v>130000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7">
        <v>0</v>
      </c>
      <c r="Z5089" s="7" t="s">
        <v>222</v>
      </c>
      <c r="AA5089" s="7">
        <v>2019</v>
      </c>
      <c r="AB5089" s="7">
        <v>0</v>
      </c>
    </row>
    <row r="5090" spans="1:28" x14ac:dyDescent="0.25">
      <c r="A5090" s="7">
        <v>10</v>
      </c>
      <c r="B5090" s="7" t="s">
        <v>423</v>
      </c>
      <c r="C5090" s="7" t="s">
        <v>614</v>
      </c>
      <c r="D5090" s="7" t="s">
        <v>615</v>
      </c>
      <c r="E5090" s="7" t="s">
        <v>616</v>
      </c>
      <c r="F5090" s="7" t="s">
        <v>84</v>
      </c>
      <c r="G5090" s="7">
        <v>130000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0</v>
      </c>
      <c r="Y5090" s="7">
        <v>0</v>
      </c>
      <c r="Z5090" s="7" t="s">
        <v>222</v>
      </c>
      <c r="AA5090" s="7">
        <v>2019</v>
      </c>
      <c r="AB5090" s="7">
        <v>0</v>
      </c>
    </row>
    <row r="5091" spans="1:28" x14ac:dyDescent="0.25">
      <c r="A5091" s="7">
        <v>11</v>
      </c>
      <c r="B5091" s="7" t="s">
        <v>424</v>
      </c>
      <c r="C5091" s="7" t="s">
        <v>665</v>
      </c>
      <c r="D5091" s="7" t="s">
        <v>17</v>
      </c>
      <c r="E5091" s="7" t="s">
        <v>666</v>
      </c>
      <c r="F5091" s="7" t="s">
        <v>84</v>
      </c>
      <c r="G5091" s="7">
        <v>130000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0</v>
      </c>
      <c r="Z5091" s="7" t="s">
        <v>222</v>
      </c>
      <c r="AA5091" s="7">
        <v>2019</v>
      </c>
      <c r="AB5091" s="7">
        <v>0</v>
      </c>
    </row>
    <row r="5092" spans="1:28" x14ac:dyDescent="0.25">
      <c r="A5092" s="7">
        <v>12</v>
      </c>
      <c r="B5092" s="7" t="s">
        <v>425</v>
      </c>
      <c r="C5092" s="7" t="s">
        <v>659</v>
      </c>
      <c r="D5092" s="7" t="s">
        <v>6</v>
      </c>
      <c r="E5092" s="7" t="s">
        <v>660</v>
      </c>
      <c r="F5092" s="7" t="s">
        <v>661</v>
      </c>
      <c r="G5092" s="7">
        <v>130000</v>
      </c>
      <c r="H5092" s="7">
        <v>0</v>
      </c>
      <c r="I5092" s="7">
        <v>0</v>
      </c>
      <c r="J5092" s="7">
        <v>0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0</v>
      </c>
      <c r="Y5092" s="7">
        <v>0</v>
      </c>
      <c r="Z5092" s="7" t="s">
        <v>222</v>
      </c>
      <c r="AA5092" s="7">
        <v>2019</v>
      </c>
      <c r="AB5092" s="7">
        <v>0</v>
      </c>
    </row>
    <row r="5093" spans="1:28" x14ac:dyDescent="0.25">
      <c r="A5093" s="7">
        <v>13</v>
      </c>
      <c r="B5093" s="7" t="s">
        <v>411</v>
      </c>
      <c r="C5093" s="7" t="s">
        <v>521</v>
      </c>
      <c r="D5093" s="7" t="s">
        <v>13</v>
      </c>
      <c r="E5093" s="7" t="s">
        <v>729</v>
      </c>
      <c r="F5093" s="7" t="s">
        <v>84</v>
      </c>
      <c r="G5093" s="7">
        <v>95000</v>
      </c>
      <c r="H5093" s="7">
        <v>0</v>
      </c>
      <c r="I5093" s="7">
        <v>0</v>
      </c>
      <c r="J5093" s="7">
        <v>0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0</v>
      </c>
      <c r="V5093" s="7">
        <v>0</v>
      </c>
      <c r="W5093" s="7">
        <v>0</v>
      </c>
      <c r="X5093" s="7">
        <v>0</v>
      </c>
      <c r="Y5093" s="7">
        <v>0</v>
      </c>
      <c r="Z5093" s="7" t="s">
        <v>222</v>
      </c>
      <c r="AA5093" s="7">
        <v>2019</v>
      </c>
      <c r="AB5093" s="7">
        <v>0</v>
      </c>
    </row>
    <row r="5094" spans="1:28" x14ac:dyDescent="0.25">
      <c r="A5094" s="7">
        <v>14</v>
      </c>
      <c r="B5094" s="7" t="s">
        <v>413</v>
      </c>
      <c r="C5094" s="7" t="s">
        <v>626</v>
      </c>
      <c r="D5094" s="7" t="s">
        <v>627</v>
      </c>
      <c r="E5094" s="7" t="s">
        <v>730</v>
      </c>
      <c r="F5094" s="7" t="s">
        <v>84</v>
      </c>
      <c r="G5094" s="7">
        <v>95000</v>
      </c>
      <c r="H5094" s="7">
        <v>0</v>
      </c>
      <c r="I5094" s="7">
        <v>0</v>
      </c>
      <c r="J5094" s="7">
        <v>0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 t="s">
        <v>222</v>
      </c>
      <c r="AA5094" s="7">
        <v>2019</v>
      </c>
      <c r="AB5094" s="7">
        <v>0</v>
      </c>
    </row>
    <row r="5095" spans="1:28" x14ac:dyDescent="0.25">
      <c r="A5095" s="7">
        <v>15</v>
      </c>
      <c r="B5095" s="7" t="s">
        <v>414</v>
      </c>
      <c r="C5095" s="7" t="s">
        <v>523</v>
      </c>
      <c r="D5095" s="7" t="s">
        <v>21</v>
      </c>
      <c r="E5095" s="7" t="s">
        <v>731</v>
      </c>
      <c r="F5095" s="7" t="s">
        <v>84</v>
      </c>
      <c r="G5095" s="7">
        <v>95000</v>
      </c>
      <c r="H5095" s="7">
        <v>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0</v>
      </c>
      <c r="Z5095" s="7" t="s">
        <v>222</v>
      </c>
      <c r="AA5095" s="7">
        <v>2019</v>
      </c>
      <c r="AB5095" s="7">
        <v>0</v>
      </c>
    </row>
    <row r="5096" spans="1:28" x14ac:dyDescent="0.25">
      <c r="A5096" s="7">
        <v>16</v>
      </c>
      <c r="B5096" s="7" t="s">
        <v>415</v>
      </c>
      <c r="C5096" s="7" t="s">
        <v>525</v>
      </c>
      <c r="D5096" s="7" t="s">
        <v>10</v>
      </c>
      <c r="E5096" s="7" t="s">
        <v>69</v>
      </c>
      <c r="F5096" s="7" t="s">
        <v>84</v>
      </c>
      <c r="G5096" s="7">
        <v>95000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0</v>
      </c>
      <c r="Z5096" s="7" t="s">
        <v>222</v>
      </c>
      <c r="AA5096" s="7">
        <v>2019</v>
      </c>
      <c r="AB5096" s="7">
        <v>0</v>
      </c>
    </row>
    <row r="5097" spans="1:28" x14ac:dyDescent="0.25">
      <c r="A5097" s="7">
        <v>17</v>
      </c>
      <c r="B5097" s="7" t="s">
        <v>416</v>
      </c>
      <c r="C5097" s="7" t="s">
        <v>679</v>
      </c>
      <c r="D5097" s="7" t="s">
        <v>6</v>
      </c>
      <c r="E5097" s="7" t="s">
        <v>732</v>
      </c>
      <c r="F5097" s="7" t="s">
        <v>84</v>
      </c>
      <c r="G5097" s="7">
        <v>95000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7">
        <v>0</v>
      </c>
      <c r="Z5097" s="7" t="s">
        <v>222</v>
      </c>
      <c r="AA5097" s="7">
        <v>2019</v>
      </c>
      <c r="AB5097" s="7">
        <v>0</v>
      </c>
    </row>
    <row r="5098" spans="1:28" x14ac:dyDescent="0.25">
      <c r="A5098" s="7">
        <v>18</v>
      </c>
      <c r="B5098" s="7" t="s">
        <v>412</v>
      </c>
      <c r="C5098" s="7" t="s">
        <v>527</v>
      </c>
      <c r="D5098" s="7" t="s">
        <v>17</v>
      </c>
      <c r="E5098" s="7" t="s">
        <v>613</v>
      </c>
      <c r="F5098" s="7" t="s">
        <v>84</v>
      </c>
      <c r="G5098" s="7">
        <v>85000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0</v>
      </c>
      <c r="Z5098" s="7" t="s">
        <v>222</v>
      </c>
      <c r="AA5098" s="7">
        <v>2019</v>
      </c>
      <c r="AB5098" s="7">
        <v>0</v>
      </c>
    </row>
    <row r="5099" spans="1:28" x14ac:dyDescent="0.25">
      <c r="A5099" s="7">
        <v>19</v>
      </c>
      <c r="B5099" s="7" t="s">
        <v>409</v>
      </c>
      <c r="C5099" s="7" t="s">
        <v>719</v>
      </c>
      <c r="D5099" s="7" t="s">
        <v>94</v>
      </c>
      <c r="E5099" s="7" t="s">
        <v>733</v>
      </c>
      <c r="F5099" s="7" t="s">
        <v>661</v>
      </c>
      <c r="G5099" s="7">
        <v>85000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0</v>
      </c>
      <c r="X5099" s="7">
        <v>0</v>
      </c>
      <c r="Y5099" s="7">
        <v>0</v>
      </c>
      <c r="Z5099" s="7" t="s">
        <v>222</v>
      </c>
      <c r="AA5099" s="7">
        <v>2019</v>
      </c>
      <c r="AB5099" s="7">
        <v>0</v>
      </c>
    </row>
    <row r="5100" spans="1:28" x14ac:dyDescent="0.25">
      <c r="A5100" s="7">
        <v>20</v>
      </c>
      <c r="B5100" s="7" t="s">
        <v>410</v>
      </c>
      <c r="C5100" s="7" t="s">
        <v>685</v>
      </c>
      <c r="D5100" s="7" t="s">
        <v>21</v>
      </c>
      <c r="E5100" s="7" t="s">
        <v>734</v>
      </c>
      <c r="F5100" s="7" t="s">
        <v>84</v>
      </c>
      <c r="G5100" s="7">
        <v>85000</v>
      </c>
      <c r="H5100" s="7">
        <v>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0</v>
      </c>
      <c r="Z5100" s="7" t="s">
        <v>222</v>
      </c>
      <c r="AA5100" s="7">
        <v>2019</v>
      </c>
      <c r="AB5100" s="7">
        <v>0</v>
      </c>
    </row>
    <row r="5101" spans="1:28" x14ac:dyDescent="0.25">
      <c r="A5101" s="7">
        <v>21</v>
      </c>
      <c r="B5101" s="7" t="s">
        <v>373</v>
      </c>
      <c r="C5101" s="7" t="s">
        <v>688</v>
      </c>
      <c r="D5101" s="7" t="s">
        <v>94</v>
      </c>
      <c r="E5101" s="7" t="s">
        <v>689</v>
      </c>
      <c r="F5101" s="7" t="s">
        <v>84</v>
      </c>
      <c r="G5101" s="7">
        <v>80000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0</v>
      </c>
      <c r="Z5101" s="7" t="s">
        <v>222</v>
      </c>
      <c r="AA5101" s="7">
        <v>2019</v>
      </c>
      <c r="AB5101" s="7">
        <v>0</v>
      </c>
    </row>
    <row r="5102" spans="1:28" x14ac:dyDescent="0.25">
      <c r="A5102" s="7">
        <v>22</v>
      </c>
      <c r="B5102" s="7" t="s">
        <v>408</v>
      </c>
      <c r="C5102" s="7" t="s">
        <v>712</v>
      </c>
      <c r="D5102" s="7" t="s">
        <v>632</v>
      </c>
      <c r="E5102" s="7" t="s">
        <v>713</v>
      </c>
      <c r="F5102" s="7" t="s">
        <v>84</v>
      </c>
      <c r="G5102" s="7">
        <v>80000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7">
        <v>0</v>
      </c>
      <c r="Z5102" s="7" t="s">
        <v>222</v>
      </c>
      <c r="AA5102" s="7">
        <v>2019</v>
      </c>
      <c r="AB5102" s="7">
        <v>0</v>
      </c>
    </row>
    <row r="5103" spans="1:28" x14ac:dyDescent="0.25">
      <c r="A5103" s="7">
        <v>23</v>
      </c>
      <c r="B5103" s="7" t="s">
        <v>407</v>
      </c>
      <c r="C5103" s="7" t="s">
        <v>532</v>
      </c>
      <c r="D5103" s="7" t="s">
        <v>12</v>
      </c>
      <c r="E5103" s="7" t="s">
        <v>35</v>
      </c>
      <c r="F5103" s="7" t="s">
        <v>84</v>
      </c>
      <c r="G5103" s="7">
        <v>75000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0</v>
      </c>
      <c r="Y5103" s="7">
        <v>0</v>
      </c>
      <c r="Z5103" s="7" t="s">
        <v>222</v>
      </c>
      <c r="AA5103" s="7">
        <v>2019</v>
      </c>
      <c r="AB5103" s="7">
        <v>0</v>
      </c>
    </row>
    <row r="5104" spans="1:28" x14ac:dyDescent="0.25">
      <c r="A5104" s="7">
        <v>24</v>
      </c>
      <c r="B5104" s="7" t="s">
        <v>406</v>
      </c>
      <c r="C5104" s="7" t="s">
        <v>533</v>
      </c>
      <c r="D5104" s="7" t="s">
        <v>6</v>
      </c>
      <c r="E5104" s="7" t="s">
        <v>735</v>
      </c>
      <c r="F5104" s="7" t="s">
        <v>84</v>
      </c>
      <c r="G5104" s="7">
        <v>70000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0</v>
      </c>
      <c r="Z5104" s="7" t="s">
        <v>222</v>
      </c>
      <c r="AA5104" s="7">
        <v>2019</v>
      </c>
      <c r="AB5104" s="7">
        <v>0</v>
      </c>
    </row>
    <row r="5105" spans="1:28" x14ac:dyDescent="0.25">
      <c r="A5105" s="7">
        <v>25</v>
      </c>
      <c r="B5105" s="7" t="s">
        <v>389</v>
      </c>
      <c r="C5105" s="7" t="s">
        <v>529</v>
      </c>
      <c r="D5105" s="7" t="s">
        <v>18</v>
      </c>
      <c r="E5105" s="7" t="s">
        <v>736</v>
      </c>
      <c r="F5105" s="7" t="s">
        <v>84</v>
      </c>
      <c r="G5105" s="7">
        <v>65000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0</v>
      </c>
      <c r="Z5105" s="7" t="s">
        <v>222</v>
      </c>
      <c r="AA5105" s="7">
        <v>2019</v>
      </c>
      <c r="AB5105" s="7">
        <v>0</v>
      </c>
    </row>
    <row r="5106" spans="1:28" x14ac:dyDescent="0.25">
      <c r="A5106" s="7">
        <v>26</v>
      </c>
      <c r="B5106" s="7" t="s">
        <v>402</v>
      </c>
      <c r="C5106" s="7" t="s">
        <v>526</v>
      </c>
      <c r="D5106" s="7" t="s">
        <v>4</v>
      </c>
      <c r="E5106" s="7" t="s">
        <v>737</v>
      </c>
      <c r="F5106" s="7" t="s">
        <v>84</v>
      </c>
      <c r="G5106" s="7">
        <v>65000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 t="s">
        <v>222</v>
      </c>
      <c r="AA5106" s="7">
        <v>2019</v>
      </c>
      <c r="AB5106" s="7">
        <v>0</v>
      </c>
    </row>
    <row r="5107" spans="1:28" x14ac:dyDescent="0.25">
      <c r="A5107" s="7">
        <v>27</v>
      </c>
      <c r="B5107" s="7" t="s">
        <v>403</v>
      </c>
      <c r="C5107" s="7" t="s">
        <v>703</v>
      </c>
      <c r="D5107" s="7" t="s">
        <v>13</v>
      </c>
      <c r="E5107" s="7" t="s">
        <v>704</v>
      </c>
      <c r="F5107" s="7" t="s">
        <v>84</v>
      </c>
      <c r="G5107" s="7">
        <v>65000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0</v>
      </c>
      <c r="Z5107" s="7" t="s">
        <v>222</v>
      </c>
      <c r="AA5107" s="7">
        <v>2019</v>
      </c>
      <c r="AB5107" s="7">
        <v>0</v>
      </c>
    </row>
    <row r="5108" spans="1:28" x14ac:dyDescent="0.25">
      <c r="A5108" s="7">
        <v>28</v>
      </c>
      <c r="B5108" s="7" t="s">
        <v>404</v>
      </c>
      <c r="C5108" s="7" t="s">
        <v>534</v>
      </c>
      <c r="D5108" s="7" t="s">
        <v>10</v>
      </c>
      <c r="E5108" s="7" t="s">
        <v>39</v>
      </c>
      <c r="F5108" s="7" t="s">
        <v>84</v>
      </c>
      <c r="G5108" s="7">
        <v>65000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0</v>
      </c>
      <c r="Z5108" s="7" t="s">
        <v>222</v>
      </c>
      <c r="AA5108" s="7">
        <v>2019</v>
      </c>
      <c r="AB5108" s="7">
        <v>0</v>
      </c>
    </row>
    <row r="5109" spans="1:28" x14ac:dyDescent="0.25">
      <c r="A5109" s="7">
        <v>29</v>
      </c>
      <c r="B5109" s="7" t="s">
        <v>405</v>
      </c>
      <c r="C5109" s="7" t="s">
        <v>535</v>
      </c>
      <c r="D5109" s="7" t="s">
        <v>16</v>
      </c>
      <c r="E5109" s="7" t="s">
        <v>61</v>
      </c>
      <c r="F5109" s="7" t="s">
        <v>84</v>
      </c>
      <c r="G5109" s="7">
        <v>65000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0</v>
      </c>
      <c r="Y5109" s="7">
        <v>0</v>
      </c>
      <c r="Z5109" s="7" t="s">
        <v>222</v>
      </c>
      <c r="AA5109" s="7">
        <v>2019</v>
      </c>
      <c r="AB5109" s="7">
        <v>0</v>
      </c>
    </row>
    <row r="5110" spans="1:28" x14ac:dyDescent="0.25">
      <c r="A5110" s="7">
        <v>30</v>
      </c>
      <c r="B5110" s="7" t="s">
        <v>400</v>
      </c>
      <c r="C5110" s="7" t="s">
        <v>536</v>
      </c>
      <c r="D5110" s="7" t="s">
        <v>4</v>
      </c>
      <c r="E5110" s="7" t="s">
        <v>64</v>
      </c>
      <c r="F5110" s="7" t="s">
        <v>84</v>
      </c>
      <c r="G5110" s="7">
        <v>60000</v>
      </c>
      <c r="H5110" s="7">
        <v>0</v>
      </c>
      <c r="I5110" s="7">
        <v>0</v>
      </c>
      <c r="J5110" s="7">
        <v>0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 t="s">
        <v>222</v>
      </c>
      <c r="AA5110" s="7">
        <v>2019</v>
      </c>
      <c r="AB5110" s="7">
        <v>0</v>
      </c>
    </row>
    <row r="5111" spans="1:28" x14ac:dyDescent="0.25">
      <c r="A5111" s="7">
        <v>31</v>
      </c>
      <c r="B5111" s="7" t="s">
        <v>401</v>
      </c>
      <c r="C5111" s="7" t="s">
        <v>537</v>
      </c>
      <c r="D5111" s="7" t="s">
        <v>7</v>
      </c>
      <c r="E5111" s="7" t="s">
        <v>75</v>
      </c>
      <c r="F5111" s="7" t="s">
        <v>84</v>
      </c>
      <c r="G5111" s="7">
        <v>60000</v>
      </c>
      <c r="H5111" s="7">
        <v>0</v>
      </c>
      <c r="I5111" s="7">
        <v>0</v>
      </c>
      <c r="J5111" s="7">
        <v>0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 t="s">
        <v>222</v>
      </c>
      <c r="AA5111" s="7">
        <v>2019</v>
      </c>
      <c r="AB5111" s="7">
        <v>0</v>
      </c>
    </row>
    <row r="5112" spans="1:28" x14ac:dyDescent="0.25">
      <c r="A5112" s="7">
        <v>32</v>
      </c>
      <c r="B5112" s="7" t="s">
        <v>429</v>
      </c>
      <c r="C5112" s="7" t="s">
        <v>538</v>
      </c>
      <c r="D5112" s="7" t="s">
        <v>14</v>
      </c>
      <c r="E5112" s="7" t="s">
        <v>66</v>
      </c>
      <c r="F5112" s="7" t="s">
        <v>84</v>
      </c>
      <c r="G5112" s="7">
        <v>55000</v>
      </c>
      <c r="H5112" s="7">
        <v>0</v>
      </c>
      <c r="I5112" s="7">
        <v>0</v>
      </c>
      <c r="J5112" s="7">
        <v>0</v>
      </c>
      <c r="K5112" s="7">
        <v>0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0</v>
      </c>
      <c r="Z5112" s="7" t="s">
        <v>222</v>
      </c>
      <c r="AA5112" s="7">
        <v>2019</v>
      </c>
      <c r="AB5112" s="7">
        <v>0</v>
      </c>
    </row>
    <row r="5113" spans="1:28" x14ac:dyDescent="0.25">
      <c r="A5113" s="7">
        <v>33</v>
      </c>
      <c r="B5113" s="7" t="s">
        <v>342</v>
      </c>
      <c r="C5113" s="7" t="s">
        <v>539</v>
      </c>
      <c r="D5113" s="7" t="s">
        <v>15</v>
      </c>
      <c r="E5113" s="7" t="s">
        <v>540</v>
      </c>
      <c r="F5113" s="7" t="s">
        <v>84</v>
      </c>
      <c r="G5113" s="7">
        <v>55000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0</v>
      </c>
      <c r="Y5113" s="7">
        <v>0</v>
      </c>
      <c r="Z5113" s="7" t="s">
        <v>222</v>
      </c>
      <c r="AA5113" s="7">
        <v>2019</v>
      </c>
      <c r="AB5113" s="7">
        <v>0</v>
      </c>
    </row>
    <row r="5114" spans="1:28" x14ac:dyDescent="0.25">
      <c r="A5114" s="7">
        <v>34</v>
      </c>
      <c r="B5114" s="7" t="s">
        <v>399</v>
      </c>
      <c r="C5114" s="7" t="s">
        <v>514</v>
      </c>
      <c r="D5114" s="7" t="s">
        <v>16</v>
      </c>
      <c r="E5114" s="7" t="s">
        <v>79</v>
      </c>
      <c r="F5114" s="7" t="s">
        <v>84</v>
      </c>
      <c r="G5114" s="7">
        <v>54000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0</v>
      </c>
      <c r="Y5114" s="7">
        <v>0</v>
      </c>
      <c r="Z5114" s="7" t="s">
        <v>222</v>
      </c>
      <c r="AA5114" s="7">
        <v>2019</v>
      </c>
      <c r="AB5114" s="7">
        <v>0</v>
      </c>
    </row>
    <row r="5115" spans="1:28" x14ac:dyDescent="0.25">
      <c r="A5115" s="7">
        <v>35</v>
      </c>
      <c r="B5115" s="7" t="s">
        <v>396</v>
      </c>
      <c r="C5115" s="7" t="s">
        <v>541</v>
      </c>
      <c r="D5115" s="7" t="s">
        <v>21</v>
      </c>
      <c r="E5115" s="7" t="s">
        <v>70</v>
      </c>
      <c r="F5115" s="7" t="s">
        <v>84</v>
      </c>
      <c r="G5115" s="7">
        <v>50000</v>
      </c>
      <c r="H5115" s="7">
        <v>0</v>
      </c>
      <c r="I5115" s="7">
        <v>0</v>
      </c>
      <c r="J5115" s="7">
        <v>0</v>
      </c>
      <c r="K5115" s="7">
        <v>0</v>
      </c>
      <c r="L5115" s="7">
        <v>0</v>
      </c>
      <c r="M5115" s="7">
        <v>0</v>
      </c>
      <c r="N5115" s="7">
        <v>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0</v>
      </c>
      <c r="Y5115" s="7">
        <v>0</v>
      </c>
      <c r="Z5115" s="7" t="s">
        <v>222</v>
      </c>
      <c r="AA5115" s="7">
        <v>2019</v>
      </c>
      <c r="AB5115" s="7">
        <v>0</v>
      </c>
    </row>
    <row r="5116" spans="1:28" x14ac:dyDescent="0.25">
      <c r="A5116" s="7">
        <v>36</v>
      </c>
      <c r="B5116" s="7" t="s">
        <v>397</v>
      </c>
      <c r="C5116" s="7" t="s">
        <v>542</v>
      </c>
      <c r="D5116" s="7" t="s">
        <v>17</v>
      </c>
      <c r="E5116" s="7" t="s">
        <v>76</v>
      </c>
      <c r="F5116" s="7" t="s">
        <v>84</v>
      </c>
      <c r="G5116" s="7">
        <v>50000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0</v>
      </c>
      <c r="Z5116" s="7" t="s">
        <v>222</v>
      </c>
      <c r="AA5116" s="7">
        <v>2019</v>
      </c>
      <c r="AB5116" s="7">
        <v>0</v>
      </c>
    </row>
    <row r="5117" spans="1:28" x14ac:dyDescent="0.25">
      <c r="A5117" s="7">
        <v>37</v>
      </c>
      <c r="B5117" s="7" t="s">
        <v>379</v>
      </c>
      <c r="C5117" s="7" t="s">
        <v>544</v>
      </c>
      <c r="D5117" s="7" t="s">
        <v>10</v>
      </c>
      <c r="E5117" s="7" t="s">
        <v>43</v>
      </c>
      <c r="F5117" s="7" t="s">
        <v>84</v>
      </c>
      <c r="G5117" s="7">
        <v>45000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 t="s">
        <v>222</v>
      </c>
      <c r="AA5117" s="7">
        <v>2019</v>
      </c>
      <c r="AB5117" s="7">
        <v>0</v>
      </c>
    </row>
    <row r="5118" spans="1:28" x14ac:dyDescent="0.25">
      <c r="A5118" s="7">
        <v>38</v>
      </c>
      <c r="B5118" s="7" t="s">
        <v>388</v>
      </c>
      <c r="C5118" s="7" t="s">
        <v>646</v>
      </c>
      <c r="D5118" s="7" t="s">
        <v>647</v>
      </c>
      <c r="E5118" s="7" t="s">
        <v>24</v>
      </c>
      <c r="F5118" s="7" t="s">
        <v>84</v>
      </c>
      <c r="G5118" s="7">
        <v>45000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0</v>
      </c>
      <c r="Z5118" s="7" t="s">
        <v>222</v>
      </c>
      <c r="AA5118" s="7">
        <v>2019</v>
      </c>
      <c r="AB5118" s="7">
        <v>0</v>
      </c>
    </row>
    <row r="5119" spans="1:28" x14ac:dyDescent="0.25">
      <c r="A5119" s="7">
        <v>39</v>
      </c>
      <c r="B5119" s="7" t="s">
        <v>390</v>
      </c>
      <c r="C5119" s="7" t="s">
        <v>531</v>
      </c>
      <c r="D5119" s="7" t="s">
        <v>5</v>
      </c>
      <c r="E5119" s="7" t="s">
        <v>25</v>
      </c>
      <c r="F5119" s="7" t="s">
        <v>84</v>
      </c>
      <c r="G5119" s="7">
        <v>45000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 t="s">
        <v>222</v>
      </c>
      <c r="AA5119" s="7">
        <v>2019</v>
      </c>
      <c r="AB5119" s="7">
        <v>0</v>
      </c>
    </row>
    <row r="5120" spans="1:28" x14ac:dyDescent="0.25">
      <c r="A5120" s="7">
        <v>40</v>
      </c>
      <c r="B5120" s="7" t="s">
        <v>368</v>
      </c>
      <c r="C5120" s="7" t="s">
        <v>720</v>
      </c>
      <c r="D5120" s="7" t="s">
        <v>13</v>
      </c>
      <c r="E5120" s="7" t="s">
        <v>738</v>
      </c>
      <c r="F5120" s="7" t="s">
        <v>84</v>
      </c>
      <c r="G5120" s="7">
        <v>45000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0</v>
      </c>
      <c r="Z5120" s="7" t="s">
        <v>222</v>
      </c>
      <c r="AA5120" s="7">
        <v>2019</v>
      </c>
      <c r="AB5120" s="7">
        <v>0</v>
      </c>
    </row>
    <row r="5121" spans="1:28" x14ac:dyDescent="0.25">
      <c r="A5121" s="7">
        <v>41</v>
      </c>
      <c r="B5121" s="7" t="s">
        <v>391</v>
      </c>
      <c r="C5121" s="7" t="s">
        <v>545</v>
      </c>
      <c r="D5121" s="7" t="s">
        <v>4</v>
      </c>
      <c r="E5121" s="7" t="s">
        <v>24</v>
      </c>
      <c r="F5121" s="7" t="s">
        <v>84</v>
      </c>
      <c r="G5121" s="7">
        <v>45000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7">
        <v>0</v>
      </c>
      <c r="Z5121" s="7" t="s">
        <v>222</v>
      </c>
      <c r="AA5121" s="7">
        <v>2019</v>
      </c>
      <c r="AB5121" s="7">
        <v>0</v>
      </c>
    </row>
    <row r="5122" spans="1:28" x14ac:dyDescent="0.25">
      <c r="A5122" s="7">
        <v>42</v>
      </c>
      <c r="B5122" s="7" t="s">
        <v>392</v>
      </c>
      <c r="C5122" s="7" t="s">
        <v>547</v>
      </c>
      <c r="D5122" s="7" t="s">
        <v>10</v>
      </c>
      <c r="E5122" s="7" t="s">
        <v>50</v>
      </c>
      <c r="F5122" s="7" t="s">
        <v>84</v>
      </c>
      <c r="G5122" s="7">
        <v>45000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0</v>
      </c>
      <c r="Z5122" s="7" t="s">
        <v>222</v>
      </c>
      <c r="AA5122" s="7">
        <v>2019</v>
      </c>
      <c r="AB5122" s="7">
        <v>0</v>
      </c>
    </row>
    <row r="5123" spans="1:28" x14ac:dyDescent="0.25">
      <c r="A5123" s="7">
        <v>43</v>
      </c>
      <c r="B5123" s="7" t="s">
        <v>393</v>
      </c>
      <c r="C5123" s="7" t="s">
        <v>717</v>
      </c>
      <c r="D5123" s="7" t="s">
        <v>10</v>
      </c>
      <c r="E5123" s="7" t="s">
        <v>43</v>
      </c>
      <c r="F5123" s="7" t="s">
        <v>84</v>
      </c>
      <c r="G5123" s="7">
        <v>45000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0</v>
      </c>
      <c r="V5123" s="7">
        <v>0</v>
      </c>
      <c r="W5123" s="7">
        <v>0</v>
      </c>
      <c r="X5123" s="7">
        <v>0</v>
      </c>
      <c r="Y5123" s="7">
        <v>0</v>
      </c>
      <c r="Z5123" s="7" t="s">
        <v>222</v>
      </c>
      <c r="AA5123" s="7">
        <v>2019</v>
      </c>
      <c r="AB5123" s="7">
        <v>0</v>
      </c>
    </row>
    <row r="5124" spans="1:28" x14ac:dyDescent="0.25">
      <c r="A5124" s="7">
        <v>44</v>
      </c>
      <c r="B5124" s="7" t="s">
        <v>387</v>
      </c>
      <c r="C5124" s="7" t="s">
        <v>549</v>
      </c>
      <c r="D5124" s="7" t="s">
        <v>16</v>
      </c>
      <c r="E5124" s="7" t="s">
        <v>45</v>
      </c>
      <c r="F5124" s="7" t="s">
        <v>84</v>
      </c>
      <c r="G5124" s="7">
        <v>44000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0</v>
      </c>
      <c r="Z5124" s="7" t="s">
        <v>222</v>
      </c>
      <c r="AA5124" s="7">
        <v>2019</v>
      </c>
      <c r="AB5124" s="7">
        <v>0</v>
      </c>
    </row>
    <row r="5125" spans="1:28" x14ac:dyDescent="0.25">
      <c r="A5125" s="7">
        <v>45</v>
      </c>
      <c r="B5125" s="7" t="s">
        <v>375</v>
      </c>
      <c r="C5125" s="7" t="s">
        <v>705</v>
      </c>
      <c r="D5125" s="7" t="s">
        <v>10</v>
      </c>
      <c r="E5125" s="7" t="s">
        <v>739</v>
      </c>
      <c r="F5125" s="7" t="s">
        <v>84</v>
      </c>
      <c r="G5125" s="7">
        <v>40000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0</v>
      </c>
      <c r="Y5125" s="7">
        <v>0</v>
      </c>
      <c r="Z5125" s="7" t="s">
        <v>222</v>
      </c>
      <c r="AA5125" s="7">
        <v>2019</v>
      </c>
      <c r="AB5125" s="7">
        <v>0</v>
      </c>
    </row>
    <row r="5126" spans="1:28" x14ac:dyDescent="0.25">
      <c r="A5126" s="7">
        <v>46</v>
      </c>
      <c r="B5126" s="7" t="s">
        <v>376</v>
      </c>
      <c r="C5126" s="7" t="s">
        <v>551</v>
      </c>
      <c r="D5126" s="7" t="s">
        <v>10</v>
      </c>
      <c r="E5126" s="7" t="s">
        <v>44</v>
      </c>
      <c r="F5126" s="7" t="s">
        <v>84</v>
      </c>
      <c r="G5126" s="7">
        <v>40000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7">
        <v>0</v>
      </c>
      <c r="Z5126" s="7" t="s">
        <v>222</v>
      </c>
      <c r="AA5126" s="7">
        <v>2019</v>
      </c>
      <c r="AB5126" s="7">
        <v>0</v>
      </c>
    </row>
    <row r="5127" spans="1:28" x14ac:dyDescent="0.25">
      <c r="A5127" s="7">
        <v>47</v>
      </c>
      <c r="B5127" s="7" t="s">
        <v>382</v>
      </c>
      <c r="C5127" s="7" t="s">
        <v>552</v>
      </c>
      <c r="D5127" s="7" t="s">
        <v>94</v>
      </c>
      <c r="E5127" s="7" t="s">
        <v>65</v>
      </c>
      <c r="F5127" s="7" t="s">
        <v>84</v>
      </c>
      <c r="G5127" s="7">
        <v>40000</v>
      </c>
      <c r="H5127" s="7">
        <v>0</v>
      </c>
      <c r="I5127" s="7">
        <v>0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 t="s">
        <v>222</v>
      </c>
      <c r="AA5127" s="7">
        <v>2019</v>
      </c>
      <c r="AB5127" s="7">
        <v>0</v>
      </c>
    </row>
    <row r="5128" spans="1:28" x14ac:dyDescent="0.25">
      <c r="A5128" s="7">
        <v>48</v>
      </c>
      <c r="B5128" s="7" t="s">
        <v>385</v>
      </c>
      <c r="C5128" s="7" t="s">
        <v>629</v>
      </c>
      <c r="D5128" s="7" t="s">
        <v>12</v>
      </c>
      <c r="E5128" s="7" t="s">
        <v>698</v>
      </c>
      <c r="F5128" s="7" t="s">
        <v>84</v>
      </c>
      <c r="G5128" s="7">
        <v>40000</v>
      </c>
      <c r="H5128" s="7">
        <v>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0</v>
      </c>
      <c r="Z5128" s="7" t="s">
        <v>222</v>
      </c>
      <c r="AA5128" s="7">
        <v>2019</v>
      </c>
      <c r="AB5128" s="7">
        <v>0</v>
      </c>
    </row>
    <row r="5129" spans="1:28" x14ac:dyDescent="0.25">
      <c r="A5129" s="7">
        <v>49</v>
      </c>
      <c r="B5129" s="7" t="s">
        <v>386</v>
      </c>
      <c r="C5129" s="7" t="s">
        <v>631</v>
      </c>
      <c r="D5129" s="7" t="s">
        <v>6</v>
      </c>
      <c r="E5129" s="7" t="s">
        <v>740</v>
      </c>
      <c r="F5129" s="7" t="s">
        <v>84</v>
      </c>
      <c r="G5129" s="7">
        <v>40000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0</v>
      </c>
      <c r="Y5129" s="7">
        <v>0</v>
      </c>
      <c r="Z5129" s="7" t="s">
        <v>222</v>
      </c>
      <c r="AA5129" s="7">
        <v>2019</v>
      </c>
      <c r="AB5129" s="7">
        <v>0</v>
      </c>
    </row>
    <row r="5130" spans="1:28" x14ac:dyDescent="0.25">
      <c r="A5130" s="7">
        <v>50</v>
      </c>
      <c r="B5130" s="7" t="s">
        <v>381</v>
      </c>
      <c r="C5130" s="7" t="s">
        <v>553</v>
      </c>
      <c r="D5130" s="7" t="s">
        <v>10</v>
      </c>
      <c r="E5130" s="7" t="s">
        <v>740</v>
      </c>
      <c r="F5130" s="7" t="s">
        <v>84</v>
      </c>
      <c r="G5130" s="7">
        <v>38000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0</v>
      </c>
      <c r="Z5130" s="7" t="s">
        <v>222</v>
      </c>
      <c r="AA5130" s="7">
        <v>2019</v>
      </c>
      <c r="AB5130" s="7">
        <v>0</v>
      </c>
    </row>
    <row r="5131" spans="1:28" x14ac:dyDescent="0.25">
      <c r="A5131" s="7">
        <v>51</v>
      </c>
      <c r="B5131" s="7" t="s">
        <v>377</v>
      </c>
      <c r="C5131" s="7" t="s">
        <v>554</v>
      </c>
      <c r="D5131" s="7" t="s">
        <v>10</v>
      </c>
      <c r="E5131" s="7" t="s">
        <v>44</v>
      </c>
      <c r="F5131" s="7" t="s">
        <v>84</v>
      </c>
      <c r="G5131" s="7">
        <v>36000</v>
      </c>
      <c r="H5131" s="7">
        <v>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0</v>
      </c>
      <c r="Z5131" s="7" t="s">
        <v>222</v>
      </c>
      <c r="AA5131" s="7">
        <v>2019</v>
      </c>
      <c r="AB5131" s="7">
        <v>0</v>
      </c>
    </row>
    <row r="5132" spans="1:28" x14ac:dyDescent="0.25">
      <c r="A5132" s="7">
        <v>52</v>
      </c>
      <c r="B5132" s="7" t="s">
        <v>378</v>
      </c>
      <c r="C5132" s="7" t="s">
        <v>556</v>
      </c>
      <c r="D5132" s="7" t="s">
        <v>10</v>
      </c>
      <c r="E5132" s="7" t="s">
        <v>44</v>
      </c>
      <c r="F5132" s="7" t="s">
        <v>84</v>
      </c>
      <c r="G5132" s="7">
        <v>36000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0</v>
      </c>
      <c r="Z5132" s="7" t="s">
        <v>222</v>
      </c>
      <c r="AA5132" s="7">
        <v>2019</v>
      </c>
      <c r="AB5132" s="7">
        <v>0</v>
      </c>
    </row>
    <row r="5133" spans="1:28" x14ac:dyDescent="0.25">
      <c r="A5133" s="7">
        <v>53</v>
      </c>
      <c r="B5133" s="7" t="s">
        <v>380</v>
      </c>
      <c r="C5133" s="7" t="s">
        <v>543</v>
      </c>
      <c r="D5133" s="7" t="s">
        <v>21</v>
      </c>
      <c r="E5133" s="7" t="s">
        <v>741</v>
      </c>
      <c r="F5133" s="7" t="s">
        <v>84</v>
      </c>
      <c r="G5133" s="7">
        <v>36000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0</v>
      </c>
      <c r="Z5133" s="7" t="s">
        <v>222</v>
      </c>
      <c r="AA5133" s="7">
        <v>2019</v>
      </c>
      <c r="AB5133" s="7">
        <v>0</v>
      </c>
    </row>
    <row r="5134" spans="1:28" x14ac:dyDescent="0.25">
      <c r="A5134" s="7">
        <v>54</v>
      </c>
      <c r="B5134" s="7" t="s">
        <v>360</v>
      </c>
      <c r="C5134" s="7" t="s">
        <v>560</v>
      </c>
      <c r="D5134" s="7" t="s">
        <v>12</v>
      </c>
      <c r="E5134" s="7" t="s">
        <v>742</v>
      </c>
      <c r="F5134" s="7" t="s">
        <v>84</v>
      </c>
      <c r="G5134" s="7">
        <v>32000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0</v>
      </c>
      <c r="Z5134" s="7" t="s">
        <v>222</v>
      </c>
      <c r="AA5134" s="7">
        <v>2019</v>
      </c>
      <c r="AB5134" s="7">
        <v>0</v>
      </c>
    </row>
    <row r="5135" spans="1:28" x14ac:dyDescent="0.25">
      <c r="A5135" s="7">
        <v>55</v>
      </c>
      <c r="B5135" s="7" t="s">
        <v>369</v>
      </c>
      <c r="C5135" s="7" t="s">
        <v>562</v>
      </c>
      <c r="D5135" s="7" t="s">
        <v>94</v>
      </c>
      <c r="E5135" s="7" t="s">
        <v>563</v>
      </c>
      <c r="F5135" s="7" t="s">
        <v>84</v>
      </c>
      <c r="G5135" s="7">
        <v>32000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0</v>
      </c>
      <c r="Z5135" s="7" t="s">
        <v>222</v>
      </c>
      <c r="AA5135" s="7">
        <v>2019</v>
      </c>
      <c r="AB5135" s="7">
        <v>0</v>
      </c>
    </row>
    <row r="5136" spans="1:28" x14ac:dyDescent="0.25">
      <c r="A5136" s="7">
        <v>56</v>
      </c>
      <c r="B5136" s="7" t="s">
        <v>370</v>
      </c>
      <c r="C5136" s="7" t="s">
        <v>648</v>
      </c>
      <c r="D5136" s="7" t="s">
        <v>94</v>
      </c>
      <c r="E5136" s="7" t="s">
        <v>740</v>
      </c>
      <c r="F5136" s="7" t="s">
        <v>84</v>
      </c>
      <c r="G5136" s="7">
        <v>32000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0</v>
      </c>
      <c r="Z5136" s="7" t="s">
        <v>222</v>
      </c>
      <c r="AA5136" s="7">
        <v>2019</v>
      </c>
      <c r="AB5136" s="7">
        <v>0</v>
      </c>
    </row>
    <row r="5137" spans="1:28" x14ac:dyDescent="0.25">
      <c r="A5137" s="7">
        <v>57</v>
      </c>
      <c r="B5137" s="7" t="s">
        <v>371</v>
      </c>
      <c r="C5137" s="7" t="s">
        <v>550</v>
      </c>
      <c r="D5137" s="7" t="s">
        <v>94</v>
      </c>
      <c r="E5137" s="7" t="s">
        <v>58</v>
      </c>
      <c r="F5137" s="7" t="s">
        <v>84</v>
      </c>
      <c r="G5137" s="7">
        <v>32000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0</v>
      </c>
      <c r="Y5137" s="7">
        <v>0</v>
      </c>
      <c r="Z5137" s="7" t="s">
        <v>222</v>
      </c>
      <c r="AA5137" s="7">
        <v>2019</v>
      </c>
      <c r="AB5137" s="7">
        <v>0</v>
      </c>
    </row>
    <row r="5138" spans="1:28" x14ac:dyDescent="0.25">
      <c r="A5138" s="7">
        <v>58</v>
      </c>
      <c r="B5138" s="7" t="s">
        <v>372</v>
      </c>
      <c r="C5138" s="7" t="s">
        <v>707</v>
      </c>
      <c r="D5138" s="7" t="s">
        <v>94</v>
      </c>
      <c r="E5138" s="7" t="s">
        <v>630</v>
      </c>
      <c r="F5138" s="7" t="s">
        <v>84</v>
      </c>
      <c r="G5138" s="7">
        <v>32000</v>
      </c>
      <c r="H5138" s="7">
        <v>0</v>
      </c>
      <c r="I5138" s="7">
        <v>0</v>
      </c>
      <c r="J5138" s="7">
        <v>0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7">
        <v>0</v>
      </c>
      <c r="Z5138" s="7" t="s">
        <v>222</v>
      </c>
      <c r="AA5138" s="7">
        <v>2019</v>
      </c>
      <c r="AB5138" s="7">
        <v>0</v>
      </c>
    </row>
    <row r="5139" spans="1:28" x14ac:dyDescent="0.25">
      <c r="A5139" s="7">
        <v>59</v>
      </c>
      <c r="B5139" s="7" t="s">
        <v>373</v>
      </c>
      <c r="C5139" s="7" t="s">
        <v>566</v>
      </c>
      <c r="D5139" s="7" t="s">
        <v>14</v>
      </c>
      <c r="E5139" s="7" t="s">
        <v>743</v>
      </c>
      <c r="F5139" s="7" t="s">
        <v>84</v>
      </c>
      <c r="G5139" s="7">
        <v>32000</v>
      </c>
      <c r="H5139" s="7">
        <v>0</v>
      </c>
      <c r="I5139" s="7">
        <v>0</v>
      </c>
      <c r="J5139" s="7">
        <v>0</v>
      </c>
      <c r="K5139" s="7">
        <v>0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0</v>
      </c>
      <c r="Y5139" s="7">
        <v>0</v>
      </c>
      <c r="Z5139" s="7" t="s">
        <v>222</v>
      </c>
      <c r="AA5139" s="7">
        <v>2019</v>
      </c>
      <c r="AB5139" s="7">
        <v>0</v>
      </c>
    </row>
    <row r="5140" spans="1:28" x14ac:dyDescent="0.25">
      <c r="A5140" s="7">
        <v>60</v>
      </c>
      <c r="B5140" s="7" t="s">
        <v>366</v>
      </c>
      <c r="C5140" s="7" t="s">
        <v>727</v>
      </c>
      <c r="D5140" s="7" t="s">
        <v>14</v>
      </c>
      <c r="E5140" s="7" t="s">
        <v>744</v>
      </c>
      <c r="F5140" s="7" t="s">
        <v>84</v>
      </c>
      <c r="G5140" s="7">
        <v>31500</v>
      </c>
      <c r="H5140" s="7">
        <v>0</v>
      </c>
      <c r="I5140" s="7">
        <v>0</v>
      </c>
      <c r="J5140" s="7">
        <v>0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7">
        <v>0</v>
      </c>
      <c r="Z5140" s="7" t="s">
        <v>222</v>
      </c>
      <c r="AA5140" s="7">
        <v>2019</v>
      </c>
      <c r="AB5140" s="7">
        <v>0</v>
      </c>
    </row>
    <row r="5141" spans="1:28" x14ac:dyDescent="0.25">
      <c r="A5141" s="7">
        <v>61</v>
      </c>
      <c r="B5141" s="7" t="s">
        <v>367</v>
      </c>
      <c r="C5141" s="7" t="s">
        <v>567</v>
      </c>
      <c r="D5141" s="7" t="s">
        <v>4</v>
      </c>
      <c r="E5141" s="7" t="s">
        <v>745</v>
      </c>
      <c r="F5141" s="7" t="s">
        <v>84</v>
      </c>
      <c r="G5141" s="7">
        <v>31500</v>
      </c>
      <c r="H5141" s="7">
        <v>0</v>
      </c>
      <c r="I5141" s="7">
        <v>0</v>
      </c>
      <c r="J5141" s="7">
        <v>0</v>
      </c>
      <c r="K5141" s="7">
        <v>0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0</v>
      </c>
      <c r="Y5141" s="7">
        <v>0</v>
      </c>
      <c r="Z5141" s="7" t="s">
        <v>222</v>
      </c>
      <c r="AA5141" s="7">
        <v>2019</v>
      </c>
      <c r="AB5141" s="7">
        <v>0</v>
      </c>
    </row>
    <row r="5142" spans="1:28" x14ac:dyDescent="0.25">
      <c r="A5142" s="7">
        <v>62</v>
      </c>
      <c r="B5142" s="7" t="s">
        <v>346</v>
      </c>
      <c r="C5142" s="7" t="s">
        <v>583</v>
      </c>
      <c r="D5142" s="7" t="s">
        <v>12</v>
      </c>
      <c r="E5142" s="7" t="s">
        <v>36</v>
      </c>
      <c r="F5142" s="7" t="s">
        <v>84</v>
      </c>
      <c r="G5142" s="7">
        <v>28875</v>
      </c>
      <c r="H5142" s="7">
        <v>0</v>
      </c>
      <c r="I5142" s="7">
        <v>0</v>
      </c>
      <c r="J5142" s="7">
        <v>0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0</v>
      </c>
      <c r="Z5142" s="7" t="s">
        <v>222</v>
      </c>
      <c r="AA5142" s="7">
        <v>2019</v>
      </c>
      <c r="AB5142" s="7">
        <v>0</v>
      </c>
    </row>
    <row r="5143" spans="1:28" x14ac:dyDescent="0.25">
      <c r="A5143" s="7">
        <v>63</v>
      </c>
      <c r="B5143" s="7" t="s">
        <v>350</v>
      </c>
      <c r="C5143" s="7" t="s">
        <v>558</v>
      </c>
      <c r="D5143" s="7" t="s">
        <v>6</v>
      </c>
      <c r="E5143" s="7" t="s">
        <v>746</v>
      </c>
      <c r="F5143" s="7" t="s">
        <v>84</v>
      </c>
      <c r="G5143" s="7">
        <v>28875</v>
      </c>
      <c r="H5143" s="7">
        <v>0</v>
      </c>
      <c r="I5143" s="7">
        <v>0</v>
      </c>
      <c r="J5143" s="7">
        <v>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0</v>
      </c>
      <c r="Z5143" s="7" t="s">
        <v>222</v>
      </c>
      <c r="AA5143" s="7">
        <v>2019</v>
      </c>
      <c r="AB5143" s="7">
        <v>0</v>
      </c>
    </row>
    <row r="5144" spans="1:28" x14ac:dyDescent="0.25">
      <c r="A5144" s="7">
        <v>64</v>
      </c>
      <c r="B5144" s="7" t="s">
        <v>361</v>
      </c>
      <c r="C5144" s="7" t="s">
        <v>622</v>
      </c>
      <c r="D5144" s="7" t="s">
        <v>12</v>
      </c>
      <c r="E5144" s="7" t="s">
        <v>26</v>
      </c>
      <c r="F5144" s="7" t="s">
        <v>84</v>
      </c>
      <c r="G5144" s="7">
        <v>28875</v>
      </c>
      <c r="H5144" s="7">
        <v>0</v>
      </c>
      <c r="I5144" s="7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0</v>
      </c>
      <c r="Z5144" s="7" t="s">
        <v>222</v>
      </c>
      <c r="AA5144" s="7">
        <v>2019</v>
      </c>
      <c r="AB5144" s="7">
        <v>0</v>
      </c>
    </row>
    <row r="5145" spans="1:28" x14ac:dyDescent="0.25">
      <c r="A5145" s="7">
        <v>65</v>
      </c>
      <c r="B5145" s="7" t="s">
        <v>365</v>
      </c>
      <c r="C5145" s="7" t="s">
        <v>584</v>
      </c>
      <c r="D5145" s="7" t="s">
        <v>19</v>
      </c>
      <c r="E5145" s="7" t="s">
        <v>740</v>
      </c>
      <c r="F5145" s="7" t="s">
        <v>84</v>
      </c>
      <c r="G5145" s="7">
        <v>27300</v>
      </c>
      <c r="H5145" s="7">
        <v>0</v>
      </c>
      <c r="I5145" s="7">
        <v>0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0</v>
      </c>
      <c r="Z5145" s="7" t="s">
        <v>222</v>
      </c>
      <c r="AA5145" s="7">
        <v>2019</v>
      </c>
      <c r="AB5145" s="7">
        <v>0</v>
      </c>
    </row>
    <row r="5146" spans="1:28" x14ac:dyDescent="0.25">
      <c r="A5146" s="7">
        <v>66</v>
      </c>
      <c r="B5146" s="7" t="s">
        <v>364</v>
      </c>
      <c r="C5146" s="7" t="s">
        <v>555</v>
      </c>
      <c r="D5146" s="7" t="s">
        <v>94</v>
      </c>
      <c r="E5146" s="7" t="s">
        <v>74</v>
      </c>
      <c r="F5146" s="7" t="s">
        <v>84</v>
      </c>
      <c r="G5146" s="7">
        <v>26250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 t="s">
        <v>222</v>
      </c>
      <c r="AA5146" s="7">
        <v>2019</v>
      </c>
      <c r="AB5146" s="7">
        <v>0</v>
      </c>
    </row>
    <row r="5147" spans="1:28" x14ac:dyDescent="0.25">
      <c r="A5147" s="7">
        <v>67</v>
      </c>
      <c r="B5147" s="7" t="s">
        <v>363</v>
      </c>
      <c r="C5147" s="7" t="s">
        <v>569</v>
      </c>
      <c r="D5147" s="7" t="s">
        <v>94</v>
      </c>
      <c r="E5147" s="7" t="s">
        <v>619</v>
      </c>
      <c r="F5147" s="7" t="s">
        <v>84</v>
      </c>
      <c r="G5147" s="7">
        <v>24255</v>
      </c>
      <c r="H5147" s="7">
        <v>0</v>
      </c>
      <c r="I5147" s="7">
        <v>0</v>
      </c>
      <c r="J5147" s="7">
        <v>0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 t="s">
        <v>222</v>
      </c>
      <c r="AA5147" s="7">
        <v>2019</v>
      </c>
      <c r="AB5147" s="7">
        <v>0</v>
      </c>
    </row>
    <row r="5148" spans="1:28" x14ac:dyDescent="0.25">
      <c r="A5148" s="7">
        <v>68</v>
      </c>
      <c r="B5148" s="7" t="s">
        <v>362</v>
      </c>
      <c r="C5148" s="7" t="s">
        <v>570</v>
      </c>
      <c r="D5148" s="7" t="s">
        <v>94</v>
      </c>
      <c r="E5148" s="7" t="s">
        <v>620</v>
      </c>
      <c r="F5148" s="7" t="s">
        <v>84</v>
      </c>
      <c r="G5148" s="7">
        <v>24150</v>
      </c>
      <c r="H5148" s="7">
        <v>0</v>
      </c>
      <c r="I5148" s="7">
        <v>0</v>
      </c>
      <c r="J5148" s="7">
        <v>0</v>
      </c>
      <c r="K5148" s="7">
        <v>0</v>
      </c>
      <c r="L5148" s="7">
        <v>0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7">
        <v>0</v>
      </c>
      <c r="Z5148" s="7" t="s">
        <v>222</v>
      </c>
      <c r="AA5148" s="7">
        <v>2019</v>
      </c>
      <c r="AB5148" s="7">
        <v>0</v>
      </c>
    </row>
    <row r="5149" spans="1:28" x14ac:dyDescent="0.25">
      <c r="A5149" s="7">
        <v>69</v>
      </c>
      <c r="B5149" s="7" t="s">
        <v>432</v>
      </c>
      <c r="C5149" s="7" t="s">
        <v>590</v>
      </c>
      <c r="D5149" s="7" t="s">
        <v>10</v>
      </c>
      <c r="E5149" s="7" t="s">
        <v>33</v>
      </c>
      <c r="F5149" s="7" t="s">
        <v>84</v>
      </c>
      <c r="G5149" s="7">
        <v>23100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0</v>
      </c>
      <c r="X5149" s="7">
        <v>0</v>
      </c>
      <c r="Y5149" s="7">
        <v>0</v>
      </c>
      <c r="Z5149" s="7" t="s">
        <v>222</v>
      </c>
      <c r="AA5149" s="7">
        <v>2019</v>
      </c>
      <c r="AB5149" s="7">
        <v>0</v>
      </c>
    </row>
    <row r="5150" spans="1:28" x14ac:dyDescent="0.25">
      <c r="A5150" s="7">
        <v>70</v>
      </c>
      <c r="B5150" s="7" t="s">
        <v>435</v>
      </c>
      <c r="C5150" s="7" t="s">
        <v>649</v>
      </c>
      <c r="D5150" s="7" t="s">
        <v>650</v>
      </c>
      <c r="E5150" s="7" t="s">
        <v>33</v>
      </c>
      <c r="F5150" s="7" t="s">
        <v>84</v>
      </c>
      <c r="G5150" s="7">
        <v>23100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0</v>
      </c>
      <c r="Z5150" s="7" t="s">
        <v>222</v>
      </c>
      <c r="AA5150" s="7">
        <v>2019</v>
      </c>
      <c r="AB5150" s="7">
        <v>0</v>
      </c>
    </row>
    <row r="5151" spans="1:28" x14ac:dyDescent="0.25">
      <c r="A5151" s="7">
        <v>71</v>
      </c>
      <c r="B5151" s="7" t="s">
        <v>434</v>
      </c>
      <c r="C5151" s="7" t="s">
        <v>716</v>
      </c>
      <c r="D5151" s="7" t="s">
        <v>7</v>
      </c>
      <c r="E5151" s="7" t="s">
        <v>54</v>
      </c>
      <c r="F5151" s="7" t="s">
        <v>84</v>
      </c>
      <c r="G5151" s="7">
        <v>23100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0</v>
      </c>
      <c r="Z5151" s="7" t="s">
        <v>222</v>
      </c>
      <c r="AA5151" s="7">
        <v>2019</v>
      </c>
      <c r="AB5151" s="7">
        <v>0</v>
      </c>
    </row>
    <row r="5152" spans="1:28" x14ac:dyDescent="0.25">
      <c r="A5152" s="7">
        <v>72</v>
      </c>
      <c r="B5152" s="7" t="s">
        <v>353</v>
      </c>
      <c r="C5152" s="7" t="s">
        <v>580</v>
      </c>
      <c r="D5152" s="7" t="s">
        <v>19</v>
      </c>
      <c r="E5152" s="7" t="s">
        <v>60</v>
      </c>
      <c r="F5152" s="7" t="s">
        <v>84</v>
      </c>
      <c r="G5152" s="7">
        <v>23100</v>
      </c>
      <c r="H5152" s="7">
        <v>0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0</v>
      </c>
      <c r="V5152" s="7">
        <v>0</v>
      </c>
      <c r="W5152" s="7">
        <v>0</v>
      </c>
      <c r="X5152" s="7">
        <v>0</v>
      </c>
      <c r="Y5152" s="7">
        <v>0</v>
      </c>
      <c r="Z5152" s="7" t="s">
        <v>222</v>
      </c>
      <c r="AA5152" s="7">
        <v>2019</v>
      </c>
      <c r="AB5152" s="7">
        <v>0</v>
      </c>
    </row>
    <row r="5153" spans="1:28" x14ac:dyDescent="0.25">
      <c r="A5153" s="7">
        <v>73</v>
      </c>
      <c r="B5153" s="7" t="s">
        <v>354</v>
      </c>
      <c r="C5153" s="7" t="s">
        <v>581</v>
      </c>
      <c r="D5153" s="7" t="s">
        <v>94</v>
      </c>
      <c r="E5153" s="7" t="s">
        <v>54</v>
      </c>
      <c r="F5153" s="7" t="s">
        <v>84</v>
      </c>
      <c r="G5153" s="7">
        <v>23100</v>
      </c>
      <c r="H5153" s="7">
        <v>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0</v>
      </c>
      <c r="Z5153" s="7" t="s">
        <v>222</v>
      </c>
      <c r="AA5153" s="7">
        <v>2019</v>
      </c>
      <c r="AB5153" s="7">
        <v>0</v>
      </c>
    </row>
    <row r="5154" spans="1:28" x14ac:dyDescent="0.25">
      <c r="A5154" s="7">
        <v>74</v>
      </c>
      <c r="B5154" s="7" t="s">
        <v>355</v>
      </c>
      <c r="C5154" s="7" t="s">
        <v>582</v>
      </c>
      <c r="D5154" s="7" t="s">
        <v>7</v>
      </c>
      <c r="E5154" s="7" t="s">
        <v>54</v>
      </c>
      <c r="F5154" s="7" t="s">
        <v>84</v>
      </c>
      <c r="G5154" s="7">
        <v>23100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0</v>
      </c>
      <c r="Z5154" s="7" t="s">
        <v>222</v>
      </c>
      <c r="AA5154" s="7">
        <v>2019</v>
      </c>
      <c r="AB5154" s="7">
        <v>0</v>
      </c>
    </row>
    <row r="5155" spans="1:28" x14ac:dyDescent="0.25">
      <c r="A5155" s="7">
        <v>75</v>
      </c>
      <c r="B5155" s="7" t="s">
        <v>356</v>
      </c>
      <c r="C5155" s="7" t="s">
        <v>571</v>
      </c>
      <c r="D5155" s="7" t="s">
        <v>6</v>
      </c>
      <c r="E5155" s="7" t="s">
        <v>747</v>
      </c>
      <c r="F5155" s="7" t="s">
        <v>84</v>
      </c>
      <c r="G5155" s="7">
        <v>23100</v>
      </c>
      <c r="H5155" s="7">
        <v>0</v>
      </c>
      <c r="I5155" s="7">
        <v>0</v>
      </c>
      <c r="J5155" s="7">
        <v>0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0</v>
      </c>
      <c r="Z5155" s="7" t="s">
        <v>222</v>
      </c>
      <c r="AA5155" s="7">
        <v>2019</v>
      </c>
      <c r="AB5155" s="7">
        <v>0</v>
      </c>
    </row>
    <row r="5156" spans="1:28" x14ac:dyDescent="0.25">
      <c r="A5156" s="7">
        <v>76</v>
      </c>
      <c r="B5156" s="7" t="s">
        <v>357</v>
      </c>
      <c r="C5156" s="7" t="s">
        <v>589</v>
      </c>
      <c r="D5156" s="7" t="s">
        <v>6</v>
      </c>
      <c r="E5156" s="7" t="s">
        <v>747</v>
      </c>
      <c r="F5156" s="7" t="s">
        <v>84</v>
      </c>
      <c r="G5156" s="7">
        <v>23100</v>
      </c>
      <c r="H5156" s="7">
        <v>0</v>
      </c>
      <c r="I5156" s="7">
        <v>0</v>
      </c>
      <c r="J5156" s="7">
        <v>0</v>
      </c>
      <c r="K5156" s="7">
        <v>0</v>
      </c>
      <c r="L5156" s="7">
        <v>0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0</v>
      </c>
      <c r="Z5156" s="7" t="s">
        <v>222</v>
      </c>
      <c r="AA5156" s="7">
        <v>2019</v>
      </c>
      <c r="AB5156" s="7">
        <v>0</v>
      </c>
    </row>
    <row r="5157" spans="1:28" x14ac:dyDescent="0.25">
      <c r="A5157" s="7">
        <v>77</v>
      </c>
      <c r="B5157" s="7" t="s">
        <v>358</v>
      </c>
      <c r="C5157" s="7" t="s">
        <v>748</v>
      </c>
      <c r="D5157" s="7" t="s">
        <v>10</v>
      </c>
      <c r="E5157" s="7" t="s">
        <v>54</v>
      </c>
      <c r="F5157" s="7" t="s">
        <v>84</v>
      </c>
      <c r="G5157" s="7">
        <v>23100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0</v>
      </c>
      <c r="Z5157" s="7" t="s">
        <v>222</v>
      </c>
      <c r="AA5157" s="7">
        <v>2019</v>
      </c>
      <c r="AB5157" s="7">
        <v>0</v>
      </c>
    </row>
    <row r="5158" spans="1:28" x14ac:dyDescent="0.25">
      <c r="A5158" s="7">
        <v>78</v>
      </c>
      <c r="B5158" s="7" t="s">
        <v>359</v>
      </c>
      <c r="C5158" s="7" t="s">
        <v>572</v>
      </c>
      <c r="D5158" s="7" t="s">
        <v>94</v>
      </c>
      <c r="E5158" s="7" t="s">
        <v>54</v>
      </c>
      <c r="F5158" s="7" t="s">
        <v>84</v>
      </c>
      <c r="G5158" s="7">
        <v>23100</v>
      </c>
      <c r="H5158" s="7">
        <v>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0</v>
      </c>
      <c r="Z5158" s="7" t="s">
        <v>222</v>
      </c>
      <c r="AA5158" s="7">
        <v>2019</v>
      </c>
      <c r="AB5158" s="7">
        <v>0</v>
      </c>
    </row>
    <row r="5159" spans="1:28" x14ac:dyDescent="0.25">
      <c r="A5159" s="7">
        <v>79</v>
      </c>
      <c r="B5159" s="7" t="s">
        <v>347</v>
      </c>
      <c r="C5159" s="7" t="s">
        <v>651</v>
      </c>
      <c r="D5159" s="7" t="s">
        <v>6</v>
      </c>
      <c r="E5159" s="7" t="s">
        <v>747</v>
      </c>
      <c r="F5159" s="7" t="s">
        <v>84</v>
      </c>
      <c r="G5159" s="7">
        <v>22000</v>
      </c>
      <c r="H5159" s="7">
        <v>0</v>
      </c>
      <c r="I5159" s="7">
        <v>0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 t="s">
        <v>222</v>
      </c>
      <c r="AA5159" s="7">
        <v>2019</v>
      </c>
      <c r="AB5159" s="7">
        <v>0</v>
      </c>
    </row>
    <row r="5160" spans="1:28" x14ac:dyDescent="0.25">
      <c r="A5160" s="7">
        <v>80</v>
      </c>
      <c r="B5160" s="7" t="s">
        <v>348</v>
      </c>
      <c r="C5160" s="7" t="s">
        <v>652</v>
      </c>
      <c r="D5160" s="7" t="s">
        <v>6</v>
      </c>
      <c r="E5160" s="7" t="s">
        <v>749</v>
      </c>
      <c r="F5160" s="7" t="s">
        <v>84</v>
      </c>
      <c r="G5160" s="7">
        <v>22000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0</v>
      </c>
      <c r="Z5160" s="7" t="s">
        <v>222</v>
      </c>
      <c r="AA5160" s="7">
        <v>2019</v>
      </c>
      <c r="AB5160" s="7">
        <v>0</v>
      </c>
    </row>
    <row r="5161" spans="1:28" x14ac:dyDescent="0.25">
      <c r="A5161" s="7">
        <v>81</v>
      </c>
      <c r="B5161" s="7" t="s">
        <v>349</v>
      </c>
      <c r="C5161" s="7" t="s">
        <v>591</v>
      </c>
      <c r="D5161" s="7" t="s">
        <v>6</v>
      </c>
      <c r="E5161" s="7" t="s">
        <v>750</v>
      </c>
      <c r="F5161" s="7" t="s">
        <v>84</v>
      </c>
      <c r="G5161" s="7">
        <v>22000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0</v>
      </c>
      <c r="Z5161" s="7" t="s">
        <v>222</v>
      </c>
      <c r="AA5161" s="7">
        <v>2019</v>
      </c>
      <c r="AB5161" s="7">
        <v>0</v>
      </c>
    </row>
    <row r="5162" spans="1:28" x14ac:dyDescent="0.25">
      <c r="A5162" s="7">
        <v>82</v>
      </c>
      <c r="B5162" s="7" t="s">
        <v>351</v>
      </c>
      <c r="C5162" s="7" t="s">
        <v>592</v>
      </c>
      <c r="D5162" s="7" t="s">
        <v>6</v>
      </c>
      <c r="E5162" s="7" t="s">
        <v>751</v>
      </c>
      <c r="F5162" s="7" t="s">
        <v>84</v>
      </c>
      <c r="G5162" s="7">
        <v>22000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 t="s">
        <v>222</v>
      </c>
      <c r="AA5162" s="7">
        <v>2019</v>
      </c>
      <c r="AB5162" s="7">
        <v>0</v>
      </c>
    </row>
    <row r="5163" spans="1:28" x14ac:dyDescent="0.25">
      <c r="A5163" s="7">
        <v>83</v>
      </c>
      <c r="B5163" s="7" t="s">
        <v>352</v>
      </c>
      <c r="C5163" s="7" t="s">
        <v>593</v>
      </c>
      <c r="D5163" s="7" t="s">
        <v>6</v>
      </c>
      <c r="E5163" s="7" t="s">
        <v>749</v>
      </c>
      <c r="F5163" s="7" t="s">
        <v>84</v>
      </c>
      <c r="G5163" s="7">
        <v>22000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7">
        <v>0</v>
      </c>
      <c r="Z5163" s="7" t="s">
        <v>222</v>
      </c>
      <c r="AA5163" s="7">
        <v>2019</v>
      </c>
      <c r="AB5163" s="7">
        <v>0</v>
      </c>
    </row>
    <row r="5164" spans="1:28" x14ac:dyDescent="0.25">
      <c r="A5164" s="7">
        <v>84</v>
      </c>
      <c r="B5164" s="7" t="s">
        <v>428</v>
      </c>
      <c r="C5164" s="7" t="s">
        <v>722</v>
      </c>
      <c r="D5164" s="7" t="s">
        <v>723</v>
      </c>
      <c r="E5164" s="7" t="s">
        <v>752</v>
      </c>
      <c r="F5164" s="7" t="s">
        <v>84</v>
      </c>
      <c r="G5164" s="7">
        <v>22000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0</v>
      </c>
      <c r="Z5164" s="7" t="s">
        <v>222</v>
      </c>
      <c r="AA5164" s="7">
        <v>2019</v>
      </c>
      <c r="AB5164" s="7">
        <v>0</v>
      </c>
    </row>
    <row r="5165" spans="1:28" x14ac:dyDescent="0.25">
      <c r="A5165" s="7">
        <v>85</v>
      </c>
      <c r="B5165" s="7" t="s">
        <v>433</v>
      </c>
      <c r="C5165" s="7" t="s">
        <v>653</v>
      </c>
      <c r="D5165" s="7" t="s">
        <v>650</v>
      </c>
      <c r="E5165" s="7" t="s">
        <v>33</v>
      </c>
      <c r="F5165" s="7" t="s">
        <v>84</v>
      </c>
      <c r="G5165" s="7">
        <v>22000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 t="s">
        <v>222</v>
      </c>
      <c r="AA5165" s="7">
        <v>2019</v>
      </c>
      <c r="AB5165" s="7">
        <v>0</v>
      </c>
    </row>
    <row r="5166" spans="1:28" x14ac:dyDescent="0.25">
      <c r="A5166" s="7">
        <v>86</v>
      </c>
      <c r="B5166" s="7" t="s">
        <v>344</v>
      </c>
      <c r="C5166" s="7" t="s">
        <v>588</v>
      </c>
      <c r="D5166" s="7" t="s">
        <v>94</v>
      </c>
      <c r="E5166" s="7" t="s">
        <v>41</v>
      </c>
      <c r="F5166" s="7" t="s">
        <v>84</v>
      </c>
      <c r="G5166" s="7">
        <v>19800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 t="s">
        <v>222</v>
      </c>
      <c r="AA5166" s="7">
        <v>2019</v>
      </c>
      <c r="AB5166" s="7">
        <v>0</v>
      </c>
    </row>
    <row r="5167" spans="1:28" x14ac:dyDescent="0.25">
      <c r="A5167" s="7">
        <v>87</v>
      </c>
      <c r="B5167" s="7" t="s">
        <v>345</v>
      </c>
      <c r="C5167" s="7" t="s">
        <v>512</v>
      </c>
      <c r="D5167" s="7" t="s">
        <v>94</v>
      </c>
      <c r="E5167" s="7" t="s">
        <v>749</v>
      </c>
      <c r="F5167" s="7" t="s">
        <v>84</v>
      </c>
      <c r="G5167" s="7">
        <v>19800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0</v>
      </c>
      <c r="Z5167" s="7" t="s">
        <v>222</v>
      </c>
      <c r="AA5167" s="7">
        <v>2019</v>
      </c>
      <c r="AB5167" s="7">
        <v>0</v>
      </c>
    </row>
    <row r="5168" spans="1:28" x14ac:dyDescent="0.25">
      <c r="A5168" s="7">
        <v>88</v>
      </c>
      <c r="B5168" s="7" t="s">
        <v>341</v>
      </c>
      <c r="C5168" s="7" t="s">
        <v>579</v>
      </c>
      <c r="D5168" s="7" t="s">
        <v>94</v>
      </c>
      <c r="E5168" s="7" t="s">
        <v>751</v>
      </c>
      <c r="F5168" s="7" t="s">
        <v>84</v>
      </c>
      <c r="G5168" s="7">
        <v>16775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 t="s">
        <v>222</v>
      </c>
      <c r="AA5168" s="7">
        <v>2019</v>
      </c>
      <c r="AB5168" s="7">
        <v>0</v>
      </c>
    </row>
    <row r="5169" spans="1:28" x14ac:dyDescent="0.25">
      <c r="A5169" s="7">
        <v>89</v>
      </c>
      <c r="B5169" s="7" t="s">
        <v>342</v>
      </c>
      <c r="C5169" s="7" t="s">
        <v>559</v>
      </c>
      <c r="D5169" s="7" t="s">
        <v>94</v>
      </c>
      <c r="E5169" s="7" t="s">
        <v>37</v>
      </c>
      <c r="F5169" s="7" t="s">
        <v>84</v>
      </c>
      <c r="G5169" s="7">
        <v>16775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0</v>
      </c>
      <c r="Z5169" s="7" t="s">
        <v>222</v>
      </c>
      <c r="AA5169" s="7">
        <v>2019</v>
      </c>
      <c r="AB5169" s="7">
        <v>0</v>
      </c>
    </row>
    <row r="5170" spans="1:28" x14ac:dyDescent="0.25">
      <c r="A5170" s="7">
        <v>90</v>
      </c>
      <c r="B5170" s="7" t="s">
        <v>343</v>
      </c>
      <c r="C5170" s="7" t="s">
        <v>633</v>
      </c>
      <c r="D5170" s="7" t="s">
        <v>6</v>
      </c>
      <c r="E5170" s="7" t="s">
        <v>37</v>
      </c>
      <c r="F5170" s="7" t="s">
        <v>84</v>
      </c>
      <c r="G5170" s="7">
        <v>16775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0</v>
      </c>
      <c r="Z5170" s="7" t="s">
        <v>222</v>
      </c>
      <c r="AA5170" s="7">
        <v>2019</v>
      </c>
      <c r="AB5170" s="7">
        <v>0</v>
      </c>
    </row>
    <row r="5171" spans="1:28" x14ac:dyDescent="0.25">
      <c r="A5171" s="7">
        <v>91</v>
      </c>
      <c r="B5171" s="7" t="s">
        <v>338</v>
      </c>
      <c r="C5171" s="7" t="s">
        <v>594</v>
      </c>
      <c r="D5171" s="7" t="s">
        <v>6</v>
      </c>
      <c r="E5171" s="7" t="s">
        <v>28</v>
      </c>
      <c r="F5171" s="7" t="s">
        <v>84</v>
      </c>
      <c r="G5171" s="7">
        <v>16500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7">
        <v>0</v>
      </c>
      <c r="Z5171" s="7" t="s">
        <v>222</v>
      </c>
      <c r="AA5171" s="7">
        <v>2019</v>
      </c>
      <c r="AB5171" s="7">
        <v>0</v>
      </c>
    </row>
    <row r="5172" spans="1:28" x14ac:dyDescent="0.25">
      <c r="A5172" s="7">
        <v>92</v>
      </c>
      <c r="B5172" s="7" t="s">
        <v>339</v>
      </c>
      <c r="C5172" s="7" t="s">
        <v>595</v>
      </c>
      <c r="D5172" s="7" t="s">
        <v>94</v>
      </c>
      <c r="E5172" s="7" t="s">
        <v>57</v>
      </c>
      <c r="F5172" s="7" t="s">
        <v>84</v>
      </c>
      <c r="G5172" s="7">
        <v>16500</v>
      </c>
      <c r="H5172" s="7">
        <v>0</v>
      </c>
      <c r="I5172" s="7">
        <v>0</v>
      </c>
      <c r="J5172" s="7">
        <v>0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7">
        <v>0</v>
      </c>
      <c r="Z5172" s="7" t="s">
        <v>222</v>
      </c>
      <c r="AA5172" s="7">
        <v>2019</v>
      </c>
      <c r="AB5172" s="7">
        <v>0</v>
      </c>
    </row>
    <row r="5173" spans="1:28" x14ac:dyDescent="0.25">
      <c r="A5173" s="7">
        <v>93</v>
      </c>
      <c r="B5173" s="7" t="s">
        <v>340</v>
      </c>
      <c r="C5173" s="7" t="s">
        <v>654</v>
      </c>
      <c r="D5173" s="7" t="s">
        <v>6</v>
      </c>
      <c r="E5173" s="7" t="s">
        <v>749</v>
      </c>
      <c r="F5173" s="7" t="s">
        <v>84</v>
      </c>
      <c r="G5173" s="7">
        <v>16500</v>
      </c>
      <c r="H5173" s="7">
        <v>0</v>
      </c>
      <c r="I5173" s="7">
        <v>0</v>
      </c>
      <c r="J5173" s="7">
        <v>0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0</v>
      </c>
      <c r="Z5173" s="7" t="s">
        <v>222</v>
      </c>
      <c r="AA5173" s="7">
        <v>2019</v>
      </c>
      <c r="AB5173" s="7">
        <v>0</v>
      </c>
    </row>
    <row r="5174" spans="1:28" x14ac:dyDescent="0.25">
      <c r="A5174" s="7">
        <v>94</v>
      </c>
      <c r="B5174" s="7" t="s">
        <v>431</v>
      </c>
      <c r="C5174" s="7" t="s">
        <v>600</v>
      </c>
      <c r="D5174" s="7" t="s">
        <v>94</v>
      </c>
      <c r="E5174" s="7" t="s">
        <v>37</v>
      </c>
      <c r="F5174" s="7" t="s">
        <v>84</v>
      </c>
      <c r="G5174" s="7">
        <v>13750</v>
      </c>
      <c r="H5174" s="7">
        <v>0</v>
      </c>
      <c r="I5174" s="7">
        <v>0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0</v>
      </c>
      <c r="Y5174" s="7">
        <v>0</v>
      </c>
      <c r="Z5174" s="7" t="s">
        <v>222</v>
      </c>
      <c r="AA5174" s="7">
        <v>2019</v>
      </c>
      <c r="AB5174" s="7">
        <v>0</v>
      </c>
    </row>
    <row r="5175" spans="1:28" x14ac:dyDescent="0.25">
      <c r="A5175" s="7">
        <v>95</v>
      </c>
      <c r="B5175" s="7" t="s">
        <v>336</v>
      </c>
      <c r="C5175" s="7" t="s">
        <v>603</v>
      </c>
      <c r="D5175" s="7" t="s">
        <v>6</v>
      </c>
      <c r="E5175" s="7" t="s">
        <v>37</v>
      </c>
      <c r="F5175" s="7" t="s">
        <v>84</v>
      </c>
      <c r="G5175" s="7">
        <v>10000</v>
      </c>
      <c r="H5175" s="7">
        <v>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0</v>
      </c>
      <c r="Z5175" s="7" t="s">
        <v>222</v>
      </c>
      <c r="AA5175" s="7">
        <v>2019</v>
      </c>
      <c r="AB5175" s="7">
        <v>0</v>
      </c>
    </row>
    <row r="5176" spans="1:28" x14ac:dyDescent="0.25">
      <c r="A5176" s="7">
        <v>96</v>
      </c>
      <c r="B5176" s="7" t="s">
        <v>337</v>
      </c>
      <c r="C5176" s="7" t="s">
        <v>725</v>
      </c>
      <c r="D5176" s="7" t="s">
        <v>6</v>
      </c>
      <c r="E5176" s="7" t="s">
        <v>37</v>
      </c>
      <c r="F5176" s="7" t="s">
        <v>84</v>
      </c>
      <c r="G5176" s="7">
        <v>10000</v>
      </c>
      <c r="H5176" s="7">
        <v>0</v>
      </c>
      <c r="I5176" s="7">
        <v>0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7">
        <v>0</v>
      </c>
      <c r="Z5176" s="7" t="s">
        <v>223</v>
      </c>
      <c r="AA5176" s="7">
        <v>2019</v>
      </c>
      <c r="AB5176" s="7">
        <v>0</v>
      </c>
    </row>
    <row r="5177" spans="1:28" x14ac:dyDescent="0.25">
      <c r="A5177" s="7">
        <v>1</v>
      </c>
      <c r="B5177" s="7" t="s">
        <v>373</v>
      </c>
      <c r="C5177" s="7" t="s">
        <v>708</v>
      </c>
      <c r="D5177" s="7" t="s">
        <v>7</v>
      </c>
      <c r="E5177" s="7" t="s">
        <v>27</v>
      </c>
      <c r="F5177" s="7" t="s">
        <v>84</v>
      </c>
      <c r="G5177" s="7">
        <v>360000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0</v>
      </c>
      <c r="W5177" s="7">
        <v>0</v>
      </c>
      <c r="X5177" s="7">
        <v>0</v>
      </c>
      <c r="Y5177" s="7">
        <v>0</v>
      </c>
      <c r="Z5177" s="7" t="s">
        <v>223</v>
      </c>
      <c r="AA5177" s="7">
        <v>2019</v>
      </c>
      <c r="AB5177" s="7">
        <v>0</v>
      </c>
    </row>
    <row r="5178" spans="1:28" x14ac:dyDescent="0.25">
      <c r="A5178" s="7">
        <v>2</v>
      </c>
      <c r="B5178" s="7" t="s">
        <v>426</v>
      </c>
      <c r="C5178" s="7" t="s">
        <v>502</v>
      </c>
      <c r="D5178" s="7" t="s">
        <v>10</v>
      </c>
      <c r="E5178" s="7" t="s">
        <v>53</v>
      </c>
      <c r="F5178" s="7" t="s">
        <v>84</v>
      </c>
      <c r="G5178" s="7">
        <v>280000</v>
      </c>
      <c r="H5178" s="7">
        <v>0</v>
      </c>
      <c r="I5178" s="7">
        <v>0</v>
      </c>
      <c r="J5178" s="7">
        <v>0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0</v>
      </c>
      <c r="Y5178" s="7">
        <v>0</v>
      </c>
      <c r="Z5178" s="7" t="s">
        <v>223</v>
      </c>
      <c r="AA5178" s="7">
        <v>2019</v>
      </c>
      <c r="AB5178" s="7">
        <v>0</v>
      </c>
    </row>
    <row r="5179" spans="1:28" x14ac:dyDescent="0.25">
      <c r="A5179" s="7">
        <v>3</v>
      </c>
      <c r="B5179" s="7" t="s">
        <v>427</v>
      </c>
      <c r="C5179" s="7" t="s">
        <v>709</v>
      </c>
      <c r="D5179" s="7" t="s">
        <v>19</v>
      </c>
      <c r="E5179" s="7" t="s">
        <v>71</v>
      </c>
      <c r="F5179" s="7" t="s">
        <v>84</v>
      </c>
      <c r="G5179" s="7">
        <v>280000</v>
      </c>
      <c r="H5179" s="7">
        <v>0</v>
      </c>
      <c r="I5179" s="7">
        <v>0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0</v>
      </c>
      <c r="Z5179" s="7" t="s">
        <v>223</v>
      </c>
      <c r="AA5179" s="7">
        <v>2019</v>
      </c>
      <c r="AB5179" s="7">
        <v>0</v>
      </c>
    </row>
    <row r="5180" spans="1:28" x14ac:dyDescent="0.25">
      <c r="A5180" s="7">
        <v>4</v>
      </c>
      <c r="B5180" s="7" t="s">
        <v>417</v>
      </c>
      <c r="C5180" s="7" t="s">
        <v>512</v>
      </c>
      <c r="D5180" s="7" t="s">
        <v>21</v>
      </c>
      <c r="E5180" s="7" t="s">
        <v>81</v>
      </c>
      <c r="F5180" s="7" t="s">
        <v>84</v>
      </c>
      <c r="G5180" s="7">
        <v>130000</v>
      </c>
      <c r="H5180" s="7">
        <v>0</v>
      </c>
      <c r="I5180" s="7">
        <v>0</v>
      </c>
      <c r="J5180" s="7">
        <v>0</v>
      </c>
      <c r="K5180" s="7">
        <v>0</v>
      </c>
      <c r="L5180" s="7">
        <v>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7">
        <v>0</v>
      </c>
      <c r="Z5180" s="7" t="s">
        <v>223</v>
      </c>
      <c r="AA5180" s="7">
        <v>2019</v>
      </c>
      <c r="AB5180" s="7">
        <v>0</v>
      </c>
    </row>
    <row r="5181" spans="1:28" x14ac:dyDescent="0.25">
      <c r="A5181" s="7">
        <v>5</v>
      </c>
      <c r="B5181" s="7" t="s">
        <v>418</v>
      </c>
      <c r="C5181" s="7" t="s">
        <v>710</v>
      </c>
      <c r="D5181" s="7" t="s">
        <v>94</v>
      </c>
      <c r="E5181" s="7" t="s">
        <v>711</v>
      </c>
      <c r="F5181" s="7" t="s">
        <v>84</v>
      </c>
      <c r="G5181" s="7">
        <v>130000</v>
      </c>
      <c r="H5181" s="7">
        <v>0</v>
      </c>
      <c r="I5181" s="7">
        <v>0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0</v>
      </c>
      <c r="Z5181" s="7" t="s">
        <v>223</v>
      </c>
      <c r="AA5181" s="7">
        <v>2019</v>
      </c>
      <c r="AB5181" s="7">
        <v>0</v>
      </c>
    </row>
    <row r="5182" spans="1:28" x14ac:dyDescent="0.25">
      <c r="A5182" s="7">
        <v>6</v>
      </c>
      <c r="B5182" s="7" t="s">
        <v>419</v>
      </c>
      <c r="C5182" s="7" t="s">
        <v>518</v>
      </c>
      <c r="D5182" s="7" t="s">
        <v>16</v>
      </c>
      <c r="E5182" s="7" t="s">
        <v>701</v>
      </c>
      <c r="F5182" s="7" t="s">
        <v>84</v>
      </c>
      <c r="G5182" s="7">
        <v>130000</v>
      </c>
      <c r="H5182" s="7">
        <v>0</v>
      </c>
      <c r="I5182" s="7">
        <v>0</v>
      </c>
      <c r="J5182" s="7">
        <v>0</v>
      </c>
      <c r="K5182" s="7">
        <v>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0</v>
      </c>
      <c r="Z5182" s="7" t="s">
        <v>223</v>
      </c>
      <c r="AA5182" s="7">
        <v>2019</v>
      </c>
      <c r="AB5182" s="7">
        <v>0</v>
      </c>
    </row>
    <row r="5183" spans="1:28" x14ac:dyDescent="0.25">
      <c r="A5183" s="7">
        <v>7</v>
      </c>
      <c r="B5183" s="7" t="s">
        <v>420</v>
      </c>
      <c r="C5183" s="7" t="s">
        <v>513</v>
      </c>
      <c r="D5183" s="7" t="s">
        <v>14</v>
      </c>
      <c r="E5183" s="7" t="s">
        <v>333</v>
      </c>
      <c r="F5183" s="7" t="s">
        <v>84</v>
      </c>
      <c r="G5183" s="7">
        <v>130000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0</v>
      </c>
      <c r="Z5183" s="7" t="s">
        <v>223</v>
      </c>
      <c r="AA5183" s="7">
        <v>2019</v>
      </c>
      <c r="AB5183" s="7">
        <v>0</v>
      </c>
    </row>
    <row r="5184" spans="1:28" x14ac:dyDescent="0.25">
      <c r="A5184" s="7">
        <v>8</v>
      </c>
      <c r="B5184" s="7" t="s">
        <v>421</v>
      </c>
      <c r="C5184" s="7" t="s">
        <v>515</v>
      </c>
      <c r="D5184" s="7" t="s">
        <v>4</v>
      </c>
      <c r="E5184" s="7" t="s">
        <v>516</v>
      </c>
      <c r="F5184" s="7" t="s">
        <v>84</v>
      </c>
      <c r="G5184" s="7">
        <v>130000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7">
        <v>0</v>
      </c>
      <c r="Z5184" s="7" t="s">
        <v>223</v>
      </c>
      <c r="AA5184" s="7">
        <v>2019</v>
      </c>
      <c r="AB5184" s="7">
        <v>0</v>
      </c>
    </row>
    <row r="5185" spans="1:28" x14ac:dyDescent="0.25">
      <c r="A5185" s="7">
        <v>9</v>
      </c>
      <c r="B5185" s="7" t="s">
        <v>422</v>
      </c>
      <c r="C5185" s="7" t="s">
        <v>504</v>
      </c>
      <c r="D5185" s="7" t="s">
        <v>5</v>
      </c>
      <c r="E5185" s="7" t="s">
        <v>702</v>
      </c>
      <c r="F5185" s="7" t="s">
        <v>84</v>
      </c>
      <c r="G5185" s="7">
        <v>130000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0</v>
      </c>
      <c r="Z5185" s="7" t="s">
        <v>223</v>
      </c>
      <c r="AA5185" s="7">
        <v>2019</v>
      </c>
      <c r="AB5185" s="7">
        <v>0</v>
      </c>
    </row>
    <row r="5186" spans="1:28" x14ac:dyDescent="0.25">
      <c r="A5186" s="7">
        <v>10</v>
      </c>
      <c r="B5186" s="7" t="s">
        <v>423</v>
      </c>
      <c r="C5186" s="7" t="s">
        <v>614</v>
      </c>
      <c r="D5186" s="7" t="s">
        <v>615</v>
      </c>
      <c r="E5186" s="7" t="s">
        <v>616</v>
      </c>
      <c r="F5186" s="7" t="s">
        <v>84</v>
      </c>
      <c r="G5186" s="7">
        <v>130000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 t="s">
        <v>223</v>
      </c>
      <c r="AA5186" s="7">
        <v>2019</v>
      </c>
      <c r="AB5186" s="7">
        <v>0</v>
      </c>
    </row>
    <row r="5187" spans="1:28" x14ac:dyDescent="0.25">
      <c r="A5187" s="7">
        <v>11</v>
      </c>
      <c r="B5187" s="7" t="s">
        <v>424</v>
      </c>
      <c r="C5187" s="7" t="s">
        <v>665</v>
      </c>
      <c r="D5187" s="7" t="s">
        <v>17</v>
      </c>
      <c r="E5187" s="7" t="s">
        <v>666</v>
      </c>
      <c r="F5187" s="7" t="s">
        <v>84</v>
      </c>
      <c r="G5187" s="7">
        <v>130000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0</v>
      </c>
      <c r="Y5187" s="7">
        <v>0</v>
      </c>
      <c r="Z5187" s="7" t="s">
        <v>223</v>
      </c>
      <c r="AA5187" s="7">
        <v>2019</v>
      </c>
      <c r="AB5187" s="7">
        <v>0</v>
      </c>
    </row>
    <row r="5188" spans="1:28" x14ac:dyDescent="0.25">
      <c r="A5188" s="7">
        <v>12</v>
      </c>
      <c r="B5188" s="7" t="s">
        <v>411</v>
      </c>
      <c r="C5188" s="7" t="s">
        <v>521</v>
      </c>
      <c r="D5188" s="7" t="s">
        <v>13</v>
      </c>
      <c r="E5188" s="7" t="s">
        <v>729</v>
      </c>
      <c r="F5188" s="7" t="s">
        <v>84</v>
      </c>
      <c r="G5188" s="7">
        <v>95000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 t="s">
        <v>223</v>
      </c>
      <c r="AA5188" s="7">
        <v>2019</v>
      </c>
      <c r="AB5188" s="7">
        <v>0</v>
      </c>
    </row>
    <row r="5189" spans="1:28" x14ac:dyDescent="0.25">
      <c r="A5189" s="7">
        <v>13</v>
      </c>
      <c r="B5189" s="7" t="s">
        <v>413</v>
      </c>
      <c r="C5189" s="7" t="s">
        <v>626</v>
      </c>
      <c r="D5189" s="7" t="s">
        <v>627</v>
      </c>
      <c r="E5189" s="7" t="s">
        <v>628</v>
      </c>
      <c r="F5189" s="7" t="s">
        <v>84</v>
      </c>
      <c r="G5189" s="7">
        <v>95000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0</v>
      </c>
      <c r="Z5189" s="7" t="s">
        <v>223</v>
      </c>
      <c r="AA5189" s="7">
        <v>2019</v>
      </c>
      <c r="AB5189" s="7">
        <v>0</v>
      </c>
    </row>
    <row r="5190" spans="1:28" x14ac:dyDescent="0.25">
      <c r="A5190" s="7">
        <v>14</v>
      </c>
      <c r="B5190" s="7" t="s">
        <v>414</v>
      </c>
      <c r="C5190" s="7" t="s">
        <v>523</v>
      </c>
      <c r="D5190" s="7" t="s">
        <v>21</v>
      </c>
      <c r="E5190" s="7" t="s">
        <v>731</v>
      </c>
      <c r="F5190" s="7" t="s">
        <v>84</v>
      </c>
      <c r="G5190" s="7">
        <v>95000</v>
      </c>
      <c r="H5190" s="7">
        <v>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0</v>
      </c>
      <c r="Z5190" s="7" t="s">
        <v>223</v>
      </c>
      <c r="AA5190" s="7">
        <v>2019</v>
      </c>
      <c r="AB5190" s="7">
        <v>0</v>
      </c>
    </row>
    <row r="5191" spans="1:28" x14ac:dyDescent="0.25">
      <c r="A5191" s="7">
        <v>15</v>
      </c>
      <c r="B5191" s="7" t="s">
        <v>415</v>
      </c>
      <c r="C5191" s="7" t="s">
        <v>525</v>
      </c>
      <c r="D5191" s="7" t="s">
        <v>10</v>
      </c>
      <c r="E5191" s="7" t="s">
        <v>69</v>
      </c>
      <c r="F5191" s="7" t="s">
        <v>84</v>
      </c>
      <c r="G5191" s="7">
        <v>95000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7">
        <v>0</v>
      </c>
      <c r="Z5191" s="7" t="s">
        <v>223</v>
      </c>
      <c r="AA5191" s="7">
        <v>2019</v>
      </c>
      <c r="AB5191" s="7">
        <v>0</v>
      </c>
    </row>
    <row r="5192" spans="1:28" x14ac:dyDescent="0.25">
      <c r="A5192" s="7">
        <v>16</v>
      </c>
      <c r="B5192" s="7" t="s">
        <v>416</v>
      </c>
      <c r="C5192" s="7" t="s">
        <v>679</v>
      </c>
      <c r="D5192" s="7" t="s">
        <v>6</v>
      </c>
      <c r="E5192" s="7" t="s">
        <v>680</v>
      </c>
      <c r="F5192" s="7" t="s">
        <v>84</v>
      </c>
      <c r="G5192" s="7">
        <v>95000</v>
      </c>
      <c r="H5192" s="7">
        <v>0</v>
      </c>
      <c r="I5192" s="7">
        <v>0</v>
      </c>
      <c r="J5192" s="7">
        <v>0</v>
      </c>
      <c r="K5192" s="7">
        <v>0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0</v>
      </c>
      <c r="Z5192" s="7" t="s">
        <v>223</v>
      </c>
      <c r="AA5192" s="7">
        <v>2019</v>
      </c>
      <c r="AB5192" s="7">
        <v>0</v>
      </c>
    </row>
    <row r="5193" spans="1:28" x14ac:dyDescent="0.25">
      <c r="A5193" s="7">
        <v>17</v>
      </c>
      <c r="B5193" s="7" t="s">
        <v>412</v>
      </c>
      <c r="C5193" s="7" t="s">
        <v>527</v>
      </c>
      <c r="D5193" s="7" t="s">
        <v>17</v>
      </c>
      <c r="E5193" s="7" t="s">
        <v>613</v>
      </c>
      <c r="F5193" s="7" t="s">
        <v>84</v>
      </c>
      <c r="G5193" s="7">
        <v>85000</v>
      </c>
      <c r="H5193" s="7">
        <v>0</v>
      </c>
      <c r="I5193" s="7">
        <v>0</v>
      </c>
      <c r="J5193" s="7">
        <v>0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0</v>
      </c>
      <c r="Z5193" s="7" t="s">
        <v>223</v>
      </c>
      <c r="AA5193" s="7">
        <v>2019</v>
      </c>
      <c r="AB5193" s="7">
        <v>0</v>
      </c>
    </row>
    <row r="5194" spans="1:28" x14ac:dyDescent="0.25">
      <c r="A5194" s="7">
        <v>18</v>
      </c>
      <c r="B5194" s="7" t="s">
        <v>410</v>
      </c>
      <c r="C5194" s="7" t="s">
        <v>685</v>
      </c>
      <c r="D5194" s="7" t="s">
        <v>21</v>
      </c>
      <c r="E5194" s="7" t="s">
        <v>734</v>
      </c>
      <c r="F5194" s="7" t="s">
        <v>84</v>
      </c>
      <c r="G5194" s="7">
        <v>85000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0</v>
      </c>
      <c r="Z5194" s="7" t="s">
        <v>223</v>
      </c>
      <c r="AA5194" s="7">
        <v>2019</v>
      </c>
      <c r="AB5194" s="7">
        <v>0</v>
      </c>
    </row>
    <row r="5195" spans="1:28" x14ac:dyDescent="0.25">
      <c r="A5195" s="7">
        <v>19</v>
      </c>
      <c r="B5195" s="7" t="s">
        <v>373</v>
      </c>
      <c r="C5195" s="7" t="s">
        <v>688</v>
      </c>
      <c r="D5195" s="7" t="s">
        <v>94</v>
      </c>
      <c r="E5195" s="7" t="s">
        <v>689</v>
      </c>
      <c r="F5195" s="7" t="s">
        <v>84</v>
      </c>
      <c r="G5195" s="7">
        <v>80000</v>
      </c>
      <c r="H5195" s="7">
        <v>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 t="s">
        <v>223</v>
      </c>
      <c r="AA5195" s="7">
        <v>2019</v>
      </c>
      <c r="AB5195" s="7">
        <v>0</v>
      </c>
    </row>
    <row r="5196" spans="1:28" x14ac:dyDescent="0.25">
      <c r="A5196" s="7">
        <v>20</v>
      </c>
      <c r="B5196" s="7" t="s">
        <v>408</v>
      </c>
      <c r="C5196" s="7" t="s">
        <v>712</v>
      </c>
      <c r="D5196" s="7" t="s">
        <v>632</v>
      </c>
      <c r="E5196" s="7" t="s">
        <v>713</v>
      </c>
      <c r="F5196" s="7" t="s">
        <v>84</v>
      </c>
      <c r="G5196" s="7">
        <v>80000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 t="s">
        <v>223</v>
      </c>
      <c r="AA5196" s="7">
        <v>2019</v>
      </c>
      <c r="AB5196" s="7">
        <v>0</v>
      </c>
    </row>
    <row r="5197" spans="1:28" x14ac:dyDescent="0.25">
      <c r="A5197" s="7">
        <v>21</v>
      </c>
      <c r="B5197" s="7" t="s">
        <v>407</v>
      </c>
      <c r="C5197" s="7" t="s">
        <v>532</v>
      </c>
      <c r="D5197" s="7" t="s">
        <v>12</v>
      </c>
      <c r="E5197" s="7" t="s">
        <v>35</v>
      </c>
      <c r="F5197" s="7" t="s">
        <v>84</v>
      </c>
      <c r="G5197" s="7">
        <v>75000</v>
      </c>
      <c r="H5197" s="7">
        <v>0</v>
      </c>
      <c r="I5197" s="7">
        <v>0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0</v>
      </c>
      <c r="Z5197" s="7" t="s">
        <v>223</v>
      </c>
      <c r="AA5197" s="7">
        <v>2019</v>
      </c>
      <c r="AB5197" s="7">
        <v>0</v>
      </c>
    </row>
    <row r="5198" spans="1:28" x14ac:dyDescent="0.25">
      <c r="A5198" s="7">
        <v>22</v>
      </c>
      <c r="B5198" s="7" t="s">
        <v>406</v>
      </c>
      <c r="C5198" s="7" t="s">
        <v>533</v>
      </c>
      <c r="D5198" s="7" t="s">
        <v>6</v>
      </c>
      <c r="E5198" s="7" t="s">
        <v>735</v>
      </c>
      <c r="F5198" s="7" t="s">
        <v>84</v>
      </c>
      <c r="G5198" s="7">
        <v>70000</v>
      </c>
      <c r="H5198" s="7">
        <v>0</v>
      </c>
      <c r="I5198" s="7">
        <v>0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 t="s">
        <v>223</v>
      </c>
      <c r="AA5198" s="7">
        <v>2019</v>
      </c>
      <c r="AB5198" s="7">
        <v>0</v>
      </c>
    </row>
    <row r="5199" spans="1:28" x14ac:dyDescent="0.25">
      <c r="A5199" s="7">
        <v>23</v>
      </c>
      <c r="B5199" s="7" t="s">
        <v>389</v>
      </c>
      <c r="C5199" s="7" t="s">
        <v>529</v>
      </c>
      <c r="D5199" s="7" t="s">
        <v>18</v>
      </c>
      <c r="E5199" s="7" t="s">
        <v>55</v>
      </c>
      <c r="F5199" s="7" t="s">
        <v>84</v>
      </c>
      <c r="G5199" s="7">
        <v>65000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0</v>
      </c>
      <c r="Z5199" s="7" t="s">
        <v>223</v>
      </c>
      <c r="AA5199" s="7">
        <v>2019</v>
      </c>
      <c r="AB5199" s="7">
        <v>0</v>
      </c>
    </row>
    <row r="5200" spans="1:28" x14ac:dyDescent="0.25">
      <c r="A5200" s="7">
        <v>24</v>
      </c>
      <c r="B5200" s="7" t="s">
        <v>402</v>
      </c>
      <c r="C5200" s="7" t="s">
        <v>526</v>
      </c>
      <c r="D5200" s="7" t="s">
        <v>4</v>
      </c>
      <c r="E5200" s="7" t="s">
        <v>737</v>
      </c>
      <c r="F5200" s="7" t="s">
        <v>84</v>
      </c>
      <c r="G5200" s="7">
        <v>65000</v>
      </c>
      <c r="H5200" s="7">
        <v>0</v>
      </c>
      <c r="I5200" s="7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 t="s">
        <v>223</v>
      </c>
      <c r="AA5200" s="7">
        <v>2019</v>
      </c>
      <c r="AB5200" s="7">
        <v>0</v>
      </c>
    </row>
    <row r="5201" spans="1:28" x14ac:dyDescent="0.25">
      <c r="A5201" s="7">
        <v>25</v>
      </c>
      <c r="B5201" s="7" t="s">
        <v>403</v>
      </c>
      <c r="C5201" s="7" t="s">
        <v>703</v>
      </c>
      <c r="D5201" s="7" t="s">
        <v>13</v>
      </c>
      <c r="E5201" s="7" t="s">
        <v>704</v>
      </c>
      <c r="F5201" s="7" t="s">
        <v>84</v>
      </c>
      <c r="G5201" s="7">
        <v>65000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 t="s">
        <v>223</v>
      </c>
      <c r="AA5201" s="7">
        <v>2019</v>
      </c>
      <c r="AB5201" s="7">
        <v>0</v>
      </c>
    </row>
    <row r="5202" spans="1:28" x14ac:dyDescent="0.25">
      <c r="A5202" s="7">
        <v>26</v>
      </c>
      <c r="B5202" s="7" t="s">
        <v>404</v>
      </c>
      <c r="C5202" s="7" t="s">
        <v>534</v>
      </c>
      <c r="D5202" s="7" t="s">
        <v>10</v>
      </c>
      <c r="E5202" s="7" t="s">
        <v>39</v>
      </c>
      <c r="F5202" s="7" t="s">
        <v>84</v>
      </c>
      <c r="G5202" s="7">
        <v>65000</v>
      </c>
      <c r="H5202" s="7">
        <v>0</v>
      </c>
      <c r="I5202" s="7">
        <v>0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0</v>
      </c>
      <c r="Z5202" s="7" t="s">
        <v>223</v>
      </c>
      <c r="AA5202" s="7">
        <v>2019</v>
      </c>
      <c r="AB5202" s="7">
        <v>0</v>
      </c>
    </row>
    <row r="5203" spans="1:28" x14ac:dyDescent="0.25">
      <c r="A5203" s="7">
        <v>27</v>
      </c>
      <c r="B5203" s="7" t="s">
        <v>405</v>
      </c>
      <c r="C5203" s="7" t="s">
        <v>535</v>
      </c>
      <c r="D5203" s="7" t="s">
        <v>16</v>
      </c>
      <c r="E5203" s="7" t="s">
        <v>61</v>
      </c>
      <c r="F5203" s="7" t="s">
        <v>84</v>
      </c>
      <c r="G5203" s="7">
        <v>65000</v>
      </c>
      <c r="H5203" s="7">
        <v>0</v>
      </c>
      <c r="I5203" s="7">
        <v>0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0</v>
      </c>
      <c r="Z5203" s="7" t="s">
        <v>223</v>
      </c>
      <c r="AA5203" s="7">
        <v>2019</v>
      </c>
      <c r="AB5203" s="7">
        <v>0</v>
      </c>
    </row>
    <row r="5204" spans="1:28" x14ac:dyDescent="0.25">
      <c r="A5204" s="7">
        <v>28</v>
      </c>
      <c r="B5204" s="7" t="s">
        <v>400</v>
      </c>
      <c r="C5204" s="7" t="s">
        <v>536</v>
      </c>
      <c r="D5204" s="7" t="s">
        <v>4</v>
      </c>
      <c r="E5204" s="7" t="s">
        <v>64</v>
      </c>
      <c r="F5204" s="7" t="s">
        <v>84</v>
      </c>
      <c r="G5204" s="7">
        <v>60000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0</v>
      </c>
      <c r="Z5204" s="7" t="s">
        <v>223</v>
      </c>
      <c r="AA5204" s="7">
        <v>2019</v>
      </c>
      <c r="AB5204" s="7">
        <v>0</v>
      </c>
    </row>
    <row r="5205" spans="1:28" x14ac:dyDescent="0.25">
      <c r="A5205" s="7">
        <v>29</v>
      </c>
      <c r="B5205" s="7" t="s">
        <v>401</v>
      </c>
      <c r="C5205" s="7" t="s">
        <v>537</v>
      </c>
      <c r="D5205" s="7" t="s">
        <v>7</v>
      </c>
      <c r="E5205" s="7" t="s">
        <v>75</v>
      </c>
      <c r="F5205" s="7" t="s">
        <v>84</v>
      </c>
      <c r="G5205" s="7">
        <v>60000</v>
      </c>
      <c r="H5205" s="7">
        <v>0</v>
      </c>
      <c r="I5205" s="7">
        <v>0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0</v>
      </c>
      <c r="Z5205" s="7" t="s">
        <v>223</v>
      </c>
      <c r="AA5205" s="7">
        <v>2019</v>
      </c>
      <c r="AB5205" s="7">
        <v>0</v>
      </c>
    </row>
    <row r="5206" spans="1:28" x14ac:dyDescent="0.25">
      <c r="A5206" s="7">
        <v>30</v>
      </c>
      <c r="B5206" s="7" t="s">
        <v>429</v>
      </c>
      <c r="C5206" s="7" t="s">
        <v>538</v>
      </c>
      <c r="D5206" s="7" t="s">
        <v>14</v>
      </c>
      <c r="E5206" s="7" t="s">
        <v>66</v>
      </c>
      <c r="F5206" s="7" t="s">
        <v>84</v>
      </c>
      <c r="G5206" s="7">
        <v>55000</v>
      </c>
      <c r="H5206" s="7">
        <v>0</v>
      </c>
      <c r="I5206" s="7">
        <v>0</v>
      </c>
      <c r="J5206" s="7">
        <v>0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0</v>
      </c>
      <c r="Z5206" s="7" t="s">
        <v>223</v>
      </c>
      <c r="AA5206" s="7">
        <v>2019</v>
      </c>
      <c r="AB5206" s="7">
        <v>0</v>
      </c>
    </row>
    <row r="5207" spans="1:28" x14ac:dyDescent="0.25">
      <c r="A5207" s="7">
        <v>31</v>
      </c>
      <c r="B5207" s="7" t="s">
        <v>342</v>
      </c>
      <c r="C5207" s="7" t="s">
        <v>539</v>
      </c>
      <c r="D5207" s="7" t="s">
        <v>15</v>
      </c>
      <c r="E5207" s="7" t="s">
        <v>540</v>
      </c>
      <c r="F5207" s="7" t="s">
        <v>84</v>
      </c>
      <c r="G5207" s="7">
        <v>55000</v>
      </c>
      <c r="H5207" s="7">
        <v>0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0</v>
      </c>
      <c r="Z5207" s="7" t="s">
        <v>223</v>
      </c>
      <c r="AA5207" s="7">
        <v>2019</v>
      </c>
      <c r="AB5207" s="7">
        <v>0</v>
      </c>
    </row>
    <row r="5208" spans="1:28" x14ac:dyDescent="0.25">
      <c r="A5208" s="7">
        <v>32</v>
      </c>
      <c r="B5208" s="7" t="s">
        <v>399</v>
      </c>
      <c r="C5208" s="7" t="s">
        <v>514</v>
      </c>
      <c r="D5208" s="7" t="s">
        <v>16</v>
      </c>
      <c r="E5208" s="7" t="s">
        <v>79</v>
      </c>
      <c r="F5208" s="7" t="s">
        <v>84</v>
      </c>
      <c r="G5208" s="7">
        <v>54000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0</v>
      </c>
      <c r="Z5208" s="7" t="s">
        <v>223</v>
      </c>
      <c r="AA5208" s="7">
        <v>2019</v>
      </c>
      <c r="AB5208" s="7">
        <v>0</v>
      </c>
    </row>
    <row r="5209" spans="1:28" x14ac:dyDescent="0.25">
      <c r="A5209" s="7">
        <v>33</v>
      </c>
      <c r="B5209" s="7" t="s">
        <v>396</v>
      </c>
      <c r="C5209" s="7" t="s">
        <v>541</v>
      </c>
      <c r="D5209" s="7" t="s">
        <v>21</v>
      </c>
      <c r="E5209" s="7" t="s">
        <v>70</v>
      </c>
      <c r="F5209" s="7" t="s">
        <v>84</v>
      </c>
      <c r="G5209" s="7">
        <v>50000</v>
      </c>
      <c r="H5209" s="7">
        <v>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0</v>
      </c>
      <c r="Z5209" s="7" t="s">
        <v>223</v>
      </c>
      <c r="AA5209" s="7">
        <v>2019</v>
      </c>
      <c r="AB5209" s="7">
        <v>0</v>
      </c>
    </row>
    <row r="5210" spans="1:28" x14ac:dyDescent="0.25">
      <c r="A5210" s="7">
        <v>34</v>
      </c>
      <c r="B5210" s="7" t="s">
        <v>397</v>
      </c>
      <c r="C5210" s="7" t="s">
        <v>542</v>
      </c>
      <c r="D5210" s="7" t="s">
        <v>17</v>
      </c>
      <c r="E5210" s="7" t="s">
        <v>76</v>
      </c>
      <c r="F5210" s="7" t="s">
        <v>84</v>
      </c>
      <c r="G5210" s="7">
        <v>50000</v>
      </c>
      <c r="H5210" s="7">
        <v>0</v>
      </c>
      <c r="I5210" s="7">
        <v>0</v>
      </c>
      <c r="J5210" s="7">
        <v>0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0</v>
      </c>
      <c r="Z5210" s="7" t="s">
        <v>223</v>
      </c>
      <c r="AA5210" s="7">
        <v>2019</v>
      </c>
      <c r="AB5210" s="7">
        <v>0</v>
      </c>
    </row>
    <row r="5211" spans="1:28" x14ac:dyDescent="0.25">
      <c r="A5211" s="7">
        <v>35</v>
      </c>
      <c r="B5211" s="7" t="s">
        <v>379</v>
      </c>
      <c r="C5211" s="7" t="s">
        <v>544</v>
      </c>
      <c r="D5211" s="7" t="s">
        <v>10</v>
      </c>
      <c r="E5211" s="7" t="s">
        <v>43</v>
      </c>
      <c r="F5211" s="7" t="s">
        <v>84</v>
      </c>
      <c r="G5211" s="7">
        <v>45000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 t="s">
        <v>223</v>
      </c>
      <c r="AA5211" s="7">
        <v>2019</v>
      </c>
      <c r="AB5211" s="7">
        <v>0</v>
      </c>
    </row>
    <row r="5212" spans="1:28" x14ac:dyDescent="0.25">
      <c r="A5212" s="7">
        <v>36</v>
      </c>
      <c r="B5212" s="7" t="s">
        <v>388</v>
      </c>
      <c r="C5212" s="7" t="s">
        <v>646</v>
      </c>
      <c r="D5212" s="7" t="s">
        <v>647</v>
      </c>
      <c r="E5212" s="7" t="s">
        <v>24</v>
      </c>
      <c r="F5212" s="7" t="s">
        <v>84</v>
      </c>
      <c r="G5212" s="7">
        <v>45000</v>
      </c>
      <c r="H5212" s="7">
        <v>0</v>
      </c>
      <c r="I5212" s="7">
        <v>0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 t="s">
        <v>223</v>
      </c>
      <c r="AA5212" s="7">
        <v>2019</v>
      </c>
      <c r="AB5212" s="7">
        <v>0</v>
      </c>
    </row>
    <row r="5213" spans="1:28" x14ac:dyDescent="0.25">
      <c r="A5213" s="7">
        <v>37</v>
      </c>
      <c r="B5213" s="7" t="s">
        <v>390</v>
      </c>
      <c r="C5213" s="7" t="s">
        <v>531</v>
      </c>
      <c r="D5213" s="7" t="s">
        <v>5</v>
      </c>
      <c r="E5213" s="7" t="s">
        <v>25</v>
      </c>
      <c r="F5213" s="7" t="s">
        <v>84</v>
      </c>
      <c r="G5213" s="7">
        <v>45000</v>
      </c>
      <c r="H5213" s="7">
        <v>0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 t="s">
        <v>223</v>
      </c>
      <c r="AA5213" s="7">
        <v>2019</v>
      </c>
      <c r="AB5213" s="7">
        <v>0</v>
      </c>
    </row>
    <row r="5214" spans="1:28" x14ac:dyDescent="0.25">
      <c r="A5214" s="7">
        <v>38</v>
      </c>
      <c r="B5214" s="7" t="s">
        <v>368</v>
      </c>
      <c r="C5214" s="7" t="s">
        <v>720</v>
      </c>
      <c r="D5214" s="7" t="s">
        <v>13</v>
      </c>
      <c r="E5214" s="7" t="s">
        <v>738</v>
      </c>
      <c r="F5214" s="7" t="s">
        <v>84</v>
      </c>
      <c r="G5214" s="7">
        <v>45000</v>
      </c>
      <c r="H5214" s="7">
        <v>0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 t="s">
        <v>223</v>
      </c>
      <c r="AA5214" s="7">
        <v>2019</v>
      </c>
      <c r="AB5214" s="7">
        <v>0</v>
      </c>
    </row>
    <row r="5215" spans="1:28" x14ac:dyDescent="0.25">
      <c r="A5215" s="7">
        <v>39</v>
      </c>
      <c r="B5215" s="7" t="s">
        <v>391</v>
      </c>
      <c r="C5215" s="7" t="s">
        <v>545</v>
      </c>
      <c r="D5215" s="7" t="s">
        <v>4</v>
      </c>
      <c r="E5215" s="7" t="s">
        <v>24</v>
      </c>
      <c r="F5215" s="7" t="s">
        <v>84</v>
      </c>
      <c r="G5215" s="7">
        <v>45000</v>
      </c>
      <c r="H5215" s="7">
        <v>0</v>
      </c>
      <c r="I5215" s="7">
        <v>0</v>
      </c>
      <c r="J5215" s="7">
        <v>0</v>
      </c>
      <c r="K5215" s="7">
        <v>0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0</v>
      </c>
      <c r="Z5215" s="7" t="s">
        <v>223</v>
      </c>
      <c r="AA5215" s="7">
        <v>2019</v>
      </c>
      <c r="AB5215" s="7">
        <v>0</v>
      </c>
    </row>
    <row r="5216" spans="1:28" x14ac:dyDescent="0.25">
      <c r="A5216" s="7">
        <v>40</v>
      </c>
      <c r="B5216" s="7" t="s">
        <v>392</v>
      </c>
      <c r="C5216" s="7" t="s">
        <v>547</v>
      </c>
      <c r="D5216" s="7" t="s">
        <v>10</v>
      </c>
      <c r="E5216" s="7" t="s">
        <v>50</v>
      </c>
      <c r="F5216" s="7" t="s">
        <v>84</v>
      </c>
      <c r="G5216" s="7">
        <v>45000</v>
      </c>
      <c r="H5216" s="7">
        <v>0</v>
      </c>
      <c r="I5216" s="7">
        <v>0</v>
      </c>
      <c r="J5216" s="7">
        <v>0</v>
      </c>
      <c r="K5216" s="7">
        <v>0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0</v>
      </c>
      <c r="Z5216" s="7" t="s">
        <v>223</v>
      </c>
      <c r="AA5216" s="7">
        <v>2019</v>
      </c>
      <c r="AB5216" s="7">
        <v>0</v>
      </c>
    </row>
    <row r="5217" spans="1:28" x14ac:dyDescent="0.25">
      <c r="A5217" s="7">
        <v>41</v>
      </c>
      <c r="B5217" s="7" t="s">
        <v>393</v>
      </c>
      <c r="C5217" s="7" t="s">
        <v>717</v>
      </c>
      <c r="D5217" s="7" t="s">
        <v>10</v>
      </c>
      <c r="E5217" s="7" t="s">
        <v>43</v>
      </c>
      <c r="F5217" s="7" t="s">
        <v>84</v>
      </c>
      <c r="G5217" s="7">
        <v>45000</v>
      </c>
      <c r="H5217" s="7">
        <v>0</v>
      </c>
      <c r="I5217" s="7">
        <v>0</v>
      </c>
      <c r="J5217" s="7">
        <v>0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0</v>
      </c>
      <c r="Z5217" s="7" t="s">
        <v>223</v>
      </c>
      <c r="AA5217" s="7">
        <v>2019</v>
      </c>
      <c r="AB5217" s="7">
        <v>0</v>
      </c>
    </row>
    <row r="5218" spans="1:28" x14ac:dyDescent="0.25">
      <c r="A5218" s="7">
        <v>42</v>
      </c>
      <c r="B5218" s="7" t="s">
        <v>387</v>
      </c>
      <c r="C5218" s="7" t="s">
        <v>549</v>
      </c>
      <c r="D5218" s="7" t="s">
        <v>16</v>
      </c>
      <c r="E5218" s="7" t="s">
        <v>45</v>
      </c>
      <c r="F5218" s="7" t="s">
        <v>84</v>
      </c>
      <c r="G5218" s="7">
        <v>44000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 t="s">
        <v>223</v>
      </c>
      <c r="AA5218" s="7">
        <v>2019</v>
      </c>
      <c r="AB5218" s="7">
        <v>0</v>
      </c>
    </row>
    <row r="5219" spans="1:28" x14ac:dyDescent="0.25">
      <c r="A5219" s="7">
        <v>43</v>
      </c>
      <c r="B5219" s="7" t="s">
        <v>375</v>
      </c>
      <c r="C5219" s="7" t="s">
        <v>705</v>
      </c>
      <c r="D5219" s="7" t="s">
        <v>10</v>
      </c>
      <c r="E5219" s="7" t="s">
        <v>739</v>
      </c>
      <c r="F5219" s="7" t="s">
        <v>84</v>
      </c>
      <c r="G5219" s="7">
        <v>40000</v>
      </c>
      <c r="H5219" s="7">
        <v>0</v>
      </c>
      <c r="I5219" s="7">
        <v>0</v>
      </c>
      <c r="J5219" s="7">
        <v>0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 t="s">
        <v>223</v>
      </c>
      <c r="AA5219" s="7">
        <v>2019</v>
      </c>
      <c r="AB5219" s="7">
        <v>0</v>
      </c>
    </row>
    <row r="5220" spans="1:28" x14ac:dyDescent="0.25">
      <c r="A5220" s="7">
        <v>44</v>
      </c>
      <c r="B5220" s="7" t="s">
        <v>370</v>
      </c>
      <c r="C5220" s="7" t="s">
        <v>648</v>
      </c>
      <c r="D5220" s="7" t="s">
        <v>94</v>
      </c>
      <c r="E5220" s="7" t="s">
        <v>740</v>
      </c>
      <c r="F5220" s="7" t="s">
        <v>84</v>
      </c>
      <c r="G5220" s="7">
        <v>40000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0</v>
      </c>
      <c r="Z5220" s="7" t="s">
        <v>223</v>
      </c>
      <c r="AA5220" s="7">
        <v>2019</v>
      </c>
      <c r="AB5220" s="7">
        <v>0</v>
      </c>
    </row>
    <row r="5221" spans="1:28" x14ac:dyDescent="0.25">
      <c r="A5221" s="7">
        <v>45</v>
      </c>
      <c r="B5221" s="7" t="s">
        <v>376</v>
      </c>
      <c r="C5221" s="7" t="s">
        <v>551</v>
      </c>
      <c r="D5221" s="7" t="s">
        <v>10</v>
      </c>
      <c r="E5221" s="7" t="s">
        <v>44</v>
      </c>
      <c r="F5221" s="7" t="s">
        <v>84</v>
      </c>
      <c r="G5221" s="7">
        <v>40000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0</v>
      </c>
      <c r="Z5221" s="7" t="s">
        <v>223</v>
      </c>
      <c r="AA5221" s="7">
        <v>2019</v>
      </c>
      <c r="AB5221" s="7">
        <v>0</v>
      </c>
    </row>
    <row r="5222" spans="1:28" x14ac:dyDescent="0.25">
      <c r="A5222" s="7">
        <v>46</v>
      </c>
      <c r="B5222" s="7" t="s">
        <v>382</v>
      </c>
      <c r="C5222" s="7" t="s">
        <v>552</v>
      </c>
      <c r="D5222" s="7" t="s">
        <v>94</v>
      </c>
      <c r="E5222" s="7" t="s">
        <v>65</v>
      </c>
      <c r="F5222" s="7" t="s">
        <v>84</v>
      </c>
      <c r="G5222" s="7">
        <v>40000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 t="s">
        <v>223</v>
      </c>
      <c r="AA5222" s="7">
        <v>2019</v>
      </c>
      <c r="AB5222" s="7">
        <v>0</v>
      </c>
    </row>
    <row r="5223" spans="1:28" x14ac:dyDescent="0.25">
      <c r="A5223" s="7">
        <v>47</v>
      </c>
      <c r="B5223" s="7" t="s">
        <v>385</v>
      </c>
      <c r="C5223" s="7" t="s">
        <v>629</v>
      </c>
      <c r="D5223" s="7" t="s">
        <v>12</v>
      </c>
      <c r="E5223" s="7" t="s">
        <v>698</v>
      </c>
      <c r="F5223" s="7" t="s">
        <v>84</v>
      </c>
      <c r="G5223" s="7">
        <v>40000</v>
      </c>
      <c r="H5223" s="7">
        <v>0</v>
      </c>
      <c r="I5223" s="7">
        <v>0</v>
      </c>
      <c r="J5223" s="7">
        <v>0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 t="s">
        <v>223</v>
      </c>
      <c r="AA5223" s="7">
        <v>2019</v>
      </c>
      <c r="AB5223" s="7">
        <v>0</v>
      </c>
    </row>
    <row r="5224" spans="1:28" x14ac:dyDescent="0.25">
      <c r="A5224" s="7">
        <v>48</v>
      </c>
      <c r="B5224" s="7" t="s">
        <v>386</v>
      </c>
      <c r="C5224" s="7" t="s">
        <v>631</v>
      </c>
      <c r="D5224" s="7" t="s">
        <v>6</v>
      </c>
      <c r="E5224" s="7" t="s">
        <v>740</v>
      </c>
      <c r="F5224" s="7" t="s">
        <v>84</v>
      </c>
      <c r="G5224" s="7">
        <v>40000</v>
      </c>
      <c r="H5224" s="7">
        <v>0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0</v>
      </c>
      <c r="Z5224" s="7" t="s">
        <v>223</v>
      </c>
      <c r="AA5224" s="7">
        <v>2019</v>
      </c>
      <c r="AB5224" s="7">
        <v>0</v>
      </c>
    </row>
    <row r="5225" spans="1:28" x14ac:dyDescent="0.25">
      <c r="A5225" s="7">
        <v>49</v>
      </c>
      <c r="B5225" s="7" t="s">
        <v>381</v>
      </c>
      <c r="C5225" s="7" t="s">
        <v>553</v>
      </c>
      <c r="D5225" s="7" t="s">
        <v>10</v>
      </c>
      <c r="E5225" s="7" t="s">
        <v>740</v>
      </c>
      <c r="F5225" s="7" t="s">
        <v>84</v>
      </c>
      <c r="G5225" s="7">
        <v>38000</v>
      </c>
      <c r="H5225" s="7">
        <v>0</v>
      </c>
      <c r="I5225" s="7">
        <v>0</v>
      </c>
      <c r="J5225" s="7">
        <v>0</v>
      </c>
      <c r="K5225" s="7">
        <v>0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0</v>
      </c>
      <c r="Z5225" s="7" t="s">
        <v>223</v>
      </c>
      <c r="AA5225" s="7">
        <v>2019</v>
      </c>
      <c r="AB5225" s="7">
        <v>0</v>
      </c>
    </row>
    <row r="5226" spans="1:28" x14ac:dyDescent="0.25">
      <c r="A5226" s="7">
        <v>50</v>
      </c>
      <c r="B5226" s="7" t="s">
        <v>377</v>
      </c>
      <c r="C5226" s="7" t="s">
        <v>554</v>
      </c>
      <c r="D5226" s="7" t="s">
        <v>10</v>
      </c>
      <c r="E5226" s="7" t="s">
        <v>44</v>
      </c>
      <c r="F5226" s="7" t="s">
        <v>84</v>
      </c>
      <c r="G5226" s="7">
        <v>36000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 t="s">
        <v>223</v>
      </c>
      <c r="AA5226" s="7">
        <v>2019</v>
      </c>
      <c r="AB5226" s="7">
        <v>0</v>
      </c>
    </row>
    <row r="5227" spans="1:28" x14ac:dyDescent="0.25">
      <c r="A5227" s="7">
        <v>51</v>
      </c>
      <c r="B5227" s="7" t="s">
        <v>378</v>
      </c>
      <c r="C5227" s="7" t="s">
        <v>556</v>
      </c>
      <c r="D5227" s="7" t="s">
        <v>10</v>
      </c>
      <c r="E5227" s="7" t="s">
        <v>44</v>
      </c>
      <c r="F5227" s="7" t="s">
        <v>84</v>
      </c>
      <c r="G5227" s="7">
        <v>36000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0</v>
      </c>
      <c r="Z5227" s="7" t="s">
        <v>223</v>
      </c>
      <c r="AA5227" s="7">
        <v>2019</v>
      </c>
      <c r="AB5227" s="7">
        <v>0</v>
      </c>
    </row>
    <row r="5228" spans="1:28" x14ac:dyDescent="0.25">
      <c r="A5228" s="7">
        <v>52</v>
      </c>
      <c r="B5228" s="7" t="s">
        <v>380</v>
      </c>
      <c r="C5228" s="7" t="s">
        <v>543</v>
      </c>
      <c r="D5228" s="7" t="s">
        <v>21</v>
      </c>
      <c r="E5228" s="7" t="s">
        <v>741</v>
      </c>
      <c r="F5228" s="7" t="s">
        <v>84</v>
      </c>
      <c r="G5228" s="7">
        <v>36000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0</v>
      </c>
      <c r="Z5228" s="7" t="s">
        <v>223</v>
      </c>
      <c r="AA5228" s="7">
        <v>2019</v>
      </c>
      <c r="AB5228" s="7">
        <v>0</v>
      </c>
    </row>
    <row r="5229" spans="1:28" x14ac:dyDescent="0.25">
      <c r="A5229" s="7">
        <v>53</v>
      </c>
      <c r="B5229" s="7" t="s">
        <v>360</v>
      </c>
      <c r="C5229" s="7" t="s">
        <v>560</v>
      </c>
      <c r="D5229" s="7" t="s">
        <v>12</v>
      </c>
      <c r="E5229" s="7" t="s">
        <v>742</v>
      </c>
      <c r="F5229" s="7" t="s">
        <v>84</v>
      </c>
      <c r="G5229" s="7">
        <v>32000</v>
      </c>
      <c r="H5229" s="7">
        <v>0</v>
      </c>
      <c r="I5229" s="7">
        <v>0</v>
      </c>
      <c r="J5229" s="7">
        <v>0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0</v>
      </c>
      <c r="Z5229" s="7" t="s">
        <v>223</v>
      </c>
      <c r="AA5229" s="7">
        <v>2019</v>
      </c>
      <c r="AB5229" s="7">
        <v>0</v>
      </c>
    </row>
    <row r="5230" spans="1:28" x14ac:dyDescent="0.25">
      <c r="A5230" s="7">
        <v>54</v>
      </c>
      <c r="B5230" s="7" t="s">
        <v>369</v>
      </c>
      <c r="C5230" s="7" t="s">
        <v>562</v>
      </c>
      <c r="D5230" s="7" t="s">
        <v>94</v>
      </c>
      <c r="E5230" s="7" t="s">
        <v>563</v>
      </c>
      <c r="F5230" s="7" t="s">
        <v>84</v>
      </c>
      <c r="G5230" s="7">
        <v>32000</v>
      </c>
      <c r="H5230" s="7">
        <v>0</v>
      </c>
      <c r="I5230" s="7">
        <v>0</v>
      </c>
      <c r="J5230" s="7">
        <v>0</v>
      </c>
      <c r="K5230" s="7">
        <v>0</v>
      </c>
      <c r="L5230" s="7">
        <v>0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0</v>
      </c>
      <c r="Z5230" s="7" t="s">
        <v>223</v>
      </c>
      <c r="AA5230" s="7">
        <v>2019</v>
      </c>
      <c r="AB5230" s="7">
        <v>0</v>
      </c>
    </row>
    <row r="5231" spans="1:28" x14ac:dyDescent="0.25">
      <c r="A5231" s="7">
        <v>55</v>
      </c>
      <c r="B5231" s="7" t="s">
        <v>371</v>
      </c>
      <c r="C5231" s="7" t="s">
        <v>550</v>
      </c>
      <c r="D5231" s="7" t="s">
        <v>94</v>
      </c>
      <c r="E5231" s="7" t="s">
        <v>58</v>
      </c>
      <c r="F5231" s="7" t="s">
        <v>84</v>
      </c>
      <c r="G5231" s="7">
        <v>32000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0</v>
      </c>
      <c r="Z5231" s="7" t="s">
        <v>223</v>
      </c>
      <c r="AA5231" s="7">
        <v>2019</v>
      </c>
      <c r="AB5231" s="7">
        <v>0</v>
      </c>
    </row>
    <row r="5232" spans="1:28" x14ac:dyDescent="0.25">
      <c r="A5232" s="7">
        <v>56</v>
      </c>
      <c r="B5232" s="7" t="s">
        <v>372</v>
      </c>
      <c r="C5232" s="7" t="s">
        <v>707</v>
      </c>
      <c r="D5232" s="7" t="s">
        <v>94</v>
      </c>
      <c r="E5232" s="7" t="s">
        <v>630</v>
      </c>
      <c r="F5232" s="7" t="s">
        <v>84</v>
      </c>
      <c r="G5232" s="7">
        <v>32000</v>
      </c>
      <c r="H5232" s="7">
        <v>0</v>
      </c>
      <c r="I5232" s="7">
        <v>0</v>
      </c>
      <c r="J5232" s="7">
        <v>0</v>
      </c>
      <c r="K5232" s="7">
        <v>0</v>
      </c>
      <c r="L5232" s="7">
        <v>0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 t="s">
        <v>223</v>
      </c>
      <c r="AA5232" s="7">
        <v>2019</v>
      </c>
      <c r="AB5232" s="7">
        <v>0</v>
      </c>
    </row>
    <row r="5233" spans="1:28" x14ac:dyDescent="0.25">
      <c r="A5233" s="7">
        <v>57</v>
      </c>
      <c r="B5233" s="7" t="s">
        <v>373</v>
      </c>
      <c r="C5233" s="7" t="s">
        <v>566</v>
      </c>
      <c r="D5233" s="7" t="s">
        <v>14</v>
      </c>
      <c r="E5233" s="7" t="s">
        <v>743</v>
      </c>
      <c r="F5233" s="7" t="s">
        <v>84</v>
      </c>
      <c r="G5233" s="7">
        <v>32000</v>
      </c>
      <c r="H5233" s="7">
        <v>0</v>
      </c>
      <c r="I5233" s="7">
        <v>0</v>
      </c>
      <c r="J5233" s="7">
        <v>0</v>
      </c>
      <c r="K5233" s="7">
        <v>0</v>
      </c>
      <c r="L5233" s="7">
        <v>0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 t="s">
        <v>223</v>
      </c>
      <c r="AA5233" s="7">
        <v>2019</v>
      </c>
      <c r="AB5233" s="7">
        <v>0</v>
      </c>
    </row>
    <row r="5234" spans="1:28" x14ac:dyDescent="0.25">
      <c r="A5234" s="7">
        <v>58</v>
      </c>
      <c r="B5234" s="7" t="s">
        <v>366</v>
      </c>
      <c r="C5234" s="7" t="s">
        <v>727</v>
      </c>
      <c r="D5234" s="7" t="s">
        <v>14</v>
      </c>
      <c r="E5234" s="7" t="s">
        <v>744</v>
      </c>
      <c r="F5234" s="7" t="s">
        <v>84</v>
      </c>
      <c r="G5234" s="7">
        <v>31500</v>
      </c>
      <c r="H5234" s="7">
        <v>0</v>
      </c>
      <c r="I5234" s="7">
        <v>0</v>
      </c>
      <c r="J5234" s="7">
        <v>0</v>
      </c>
      <c r="K5234" s="7">
        <v>0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0</v>
      </c>
      <c r="Z5234" s="7" t="s">
        <v>223</v>
      </c>
      <c r="AA5234" s="7">
        <v>2019</v>
      </c>
      <c r="AB5234" s="7">
        <v>0</v>
      </c>
    </row>
    <row r="5235" spans="1:28" x14ac:dyDescent="0.25">
      <c r="A5235" s="7">
        <v>59</v>
      </c>
      <c r="B5235" s="7" t="s">
        <v>367</v>
      </c>
      <c r="C5235" s="7" t="s">
        <v>567</v>
      </c>
      <c r="D5235" s="7" t="s">
        <v>4</v>
      </c>
      <c r="E5235" s="7" t="s">
        <v>745</v>
      </c>
      <c r="F5235" s="7" t="s">
        <v>84</v>
      </c>
      <c r="G5235" s="7">
        <v>31500</v>
      </c>
      <c r="H5235" s="7">
        <v>0</v>
      </c>
      <c r="I5235" s="7">
        <v>0</v>
      </c>
      <c r="J5235" s="7">
        <v>0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0</v>
      </c>
      <c r="Z5235" s="7" t="s">
        <v>223</v>
      </c>
      <c r="AA5235" s="7">
        <v>2019</v>
      </c>
      <c r="AB5235" s="7">
        <v>0</v>
      </c>
    </row>
    <row r="5236" spans="1:28" x14ac:dyDescent="0.25">
      <c r="A5236" s="7">
        <v>60</v>
      </c>
      <c r="B5236" s="7" t="s">
        <v>346</v>
      </c>
      <c r="C5236" s="7" t="s">
        <v>583</v>
      </c>
      <c r="D5236" s="7" t="s">
        <v>12</v>
      </c>
      <c r="E5236" s="7" t="s">
        <v>36</v>
      </c>
      <c r="F5236" s="7" t="s">
        <v>84</v>
      </c>
      <c r="G5236" s="7">
        <v>28875</v>
      </c>
      <c r="H5236" s="7">
        <v>0</v>
      </c>
      <c r="I5236" s="7">
        <v>0</v>
      </c>
      <c r="J5236" s="7">
        <v>0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0</v>
      </c>
      <c r="Z5236" s="7" t="s">
        <v>223</v>
      </c>
      <c r="AA5236" s="7">
        <v>2019</v>
      </c>
      <c r="AB5236" s="7">
        <v>0</v>
      </c>
    </row>
    <row r="5237" spans="1:28" x14ac:dyDescent="0.25">
      <c r="A5237" s="7">
        <v>61</v>
      </c>
      <c r="B5237" s="7" t="s">
        <v>350</v>
      </c>
      <c r="C5237" s="7" t="s">
        <v>558</v>
      </c>
      <c r="D5237" s="7" t="s">
        <v>6</v>
      </c>
      <c r="E5237" s="7" t="s">
        <v>746</v>
      </c>
      <c r="F5237" s="7" t="s">
        <v>84</v>
      </c>
      <c r="G5237" s="7">
        <v>28875</v>
      </c>
      <c r="H5237" s="7">
        <v>0</v>
      </c>
      <c r="I5237" s="7">
        <v>0</v>
      </c>
      <c r="J5237" s="7">
        <v>0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0</v>
      </c>
      <c r="Z5237" s="7" t="s">
        <v>223</v>
      </c>
      <c r="AA5237" s="7">
        <v>2019</v>
      </c>
      <c r="AB5237" s="7">
        <v>0</v>
      </c>
    </row>
    <row r="5238" spans="1:28" x14ac:dyDescent="0.25">
      <c r="A5238" s="7">
        <v>62</v>
      </c>
      <c r="B5238" s="7" t="s">
        <v>361</v>
      </c>
      <c r="C5238" s="7" t="s">
        <v>622</v>
      </c>
      <c r="D5238" s="7" t="s">
        <v>12</v>
      </c>
      <c r="E5238" s="7" t="s">
        <v>26</v>
      </c>
      <c r="F5238" s="7" t="s">
        <v>84</v>
      </c>
      <c r="G5238" s="7">
        <v>28875</v>
      </c>
      <c r="H5238" s="7">
        <v>0</v>
      </c>
      <c r="I5238" s="7">
        <v>0</v>
      </c>
      <c r="J5238" s="7">
        <v>0</v>
      </c>
      <c r="K5238" s="7">
        <v>0</v>
      </c>
      <c r="L5238" s="7">
        <v>0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0</v>
      </c>
      <c r="Z5238" s="7" t="s">
        <v>223</v>
      </c>
      <c r="AA5238" s="7">
        <v>2019</v>
      </c>
      <c r="AB5238" s="7">
        <v>0</v>
      </c>
    </row>
    <row r="5239" spans="1:28" x14ac:dyDescent="0.25">
      <c r="A5239" s="7">
        <v>63</v>
      </c>
      <c r="B5239" s="7" t="s">
        <v>365</v>
      </c>
      <c r="C5239" s="7" t="s">
        <v>584</v>
      </c>
      <c r="D5239" s="7" t="s">
        <v>19</v>
      </c>
      <c r="E5239" s="7" t="s">
        <v>740</v>
      </c>
      <c r="F5239" s="7" t="s">
        <v>84</v>
      </c>
      <c r="G5239" s="7">
        <v>27300</v>
      </c>
      <c r="H5239" s="7">
        <v>0</v>
      </c>
      <c r="I5239" s="7">
        <v>0</v>
      </c>
      <c r="J5239" s="7">
        <v>0</v>
      </c>
      <c r="K5239" s="7">
        <v>0</v>
      </c>
      <c r="L5239" s="7">
        <v>0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0</v>
      </c>
      <c r="Z5239" s="7" t="s">
        <v>223</v>
      </c>
      <c r="AA5239" s="7">
        <v>2019</v>
      </c>
      <c r="AB5239" s="7">
        <v>0</v>
      </c>
    </row>
    <row r="5240" spans="1:28" x14ac:dyDescent="0.25">
      <c r="A5240" s="7">
        <v>64</v>
      </c>
      <c r="B5240" s="7" t="s">
        <v>364</v>
      </c>
      <c r="C5240" s="7" t="s">
        <v>555</v>
      </c>
      <c r="D5240" s="7" t="s">
        <v>94</v>
      </c>
      <c r="E5240" s="7" t="s">
        <v>74</v>
      </c>
      <c r="F5240" s="7" t="s">
        <v>84</v>
      </c>
      <c r="G5240" s="7">
        <v>26250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0</v>
      </c>
      <c r="Z5240" s="7" t="s">
        <v>223</v>
      </c>
      <c r="AA5240" s="7">
        <v>2019</v>
      </c>
      <c r="AB5240" s="7">
        <v>0</v>
      </c>
    </row>
    <row r="5241" spans="1:28" x14ac:dyDescent="0.25">
      <c r="A5241" s="7">
        <v>65</v>
      </c>
      <c r="B5241" s="7" t="s">
        <v>363</v>
      </c>
      <c r="C5241" s="7" t="s">
        <v>569</v>
      </c>
      <c r="D5241" s="7" t="s">
        <v>94</v>
      </c>
      <c r="E5241" s="7" t="s">
        <v>619</v>
      </c>
      <c r="F5241" s="7" t="s">
        <v>84</v>
      </c>
      <c r="G5241" s="7">
        <v>24255</v>
      </c>
      <c r="H5241" s="7">
        <v>0</v>
      </c>
      <c r="I5241" s="7">
        <v>0</v>
      </c>
      <c r="J5241" s="7">
        <v>0</v>
      </c>
      <c r="K5241" s="7">
        <v>0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0</v>
      </c>
      <c r="Z5241" s="7" t="s">
        <v>223</v>
      </c>
      <c r="AA5241" s="7">
        <v>2019</v>
      </c>
      <c r="AB5241" s="7">
        <v>0</v>
      </c>
    </row>
    <row r="5242" spans="1:28" x14ac:dyDescent="0.25">
      <c r="A5242" s="7">
        <v>66</v>
      </c>
      <c r="B5242" s="7" t="s">
        <v>362</v>
      </c>
      <c r="C5242" s="7" t="s">
        <v>570</v>
      </c>
      <c r="D5242" s="7" t="s">
        <v>94</v>
      </c>
      <c r="E5242" s="7" t="s">
        <v>620</v>
      </c>
      <c r="F5242" s="7" t="s">
        <v>84</v>
      </c>
      <c r="G5242" s="7">
        <v>24150</v>
      </c>
      <c r="H5242" s="7">
        <v>0</v>
      </c>
      <c r="I5242" s="7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 t="s">
        <v>223</v>
      </c>
      <c r="AA5242" s="7">
        <v>2019</v>
      </c>
      <c r="AB5242" s="7">
        <v>0</v>
      </c>
    </row>
    <row r="5243" spans="1:28" x14ac:dyDescent="0.25">
      <c r="A5243" s="7">
        <v>67</v>
      </c>
      <c r="B5243" s="7" t="s">
        <v>432</v>
      </c>
      <c r="C5243" s="7" t="s">
        <v>590</v>
      </c>
      <c r="D5243" s="7" t="s">
        <v>10</v>
      </c>
      <c r="E5243" s="7" t="s">
        <v>33</v>
      </c>
      <c r="F5243" s="7" t="s">
        <v>84</v>
      </c>
      <c r="G5243" s="7">
        <v>23100</v>
      </c>
      <c r="H5243" s="7">
        <v>0</v>
      </c>
      <c r="I5243" s="7">
        <v>0</v>
      </c>
      <c r="J5243" s="7">
        <v>0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 t="s">
        <v>223</v>
      </c>
      <c r="AA5243" s="7">
        <v>2019</v>
      </c>
      <c r="AB5243" s="7">
        <v>0</v>
      </c>
    </row>
    <row r="5244" spans="1:28" x14ac:dyDescent="0.25">
      <c r="A5244" s="7">
        <v>68</v>
      </c>
      <c r="B5244" s="7" t="s">
        <v>435</v>
      </c>
      <c r="C5244" s="7" t="s">
        <v>649</v>
      </c>
      <c r="D5244" s="7" t="s">
        <v>650</v>
      </c>
      <c r="E5244" s="7" t="s">
        <v>33</v>
      </c>
      <c r="F5244" s="7" t="s">
        <v>84</v>
      </c>
      <c r="G5244" s="7">
        <v>23100</v>
      </c>
      <c r="H5244" s="7">
        <v>0</v>
      </c>
      <c r="I5244" s="7">
        <v>0</v>
      </c>
      <c r="J5244" s="7">
        <v>0</v>
      </c>
      <c r="K5244" s="7">
        <v>0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 t="s">
        <v>223</v>
      </c>
      <c r="AA5244" s="7">
        <v>2019</v>
      </c>
      <c r="AB5244" s="7">
        <v>0</v>
      </c>
    </row>
    <row r="5245" spans="1:28" x14ac:dyDescent="0.25">
      <c r="A5245" s="7">
        <v>69</v>
      </c>
      <c r="B5245" s="7" t="s">
        <v>434</v>
      </c>
      <c r="C5245" s="7" t="s">
        <v>716</v>
      </c>
      <c r="D5245" s="7" t="s">
        <v>7</v>
      </c>
      <c r="E5245" s="7" t="s">
        <v>54</v>
      </c>
      <c r="F5245" s="7" t="s">
        <v>84</v>
      </c>
      <c r="G5245" s="7">
        <v>23100</v>
      </c>
      <c r="H5245" s="7">
        <v>0</v>
      </c>
      <c r="I5245" s="7">
        <v>0</v>
      </c>
      <c r="J5245" s="7">
        <v>0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 t="s">
        <v>223</v>
      </c>
      <c r="AA5245" s="7">
        <v>2019</v>
      </c>
      <c r="AB5245" s="7">
        <v>0</v>
      </c>
    </row>
    <row r="5246" spans="1:28" x14ac:dyDescent="0.25">
      <c r="A5246" s="7">
        <v>70</v>
      </c>
      <c r="B5246" s="7" t="s">
        <v>353</v>
      </c>
      <c r="C5246" s="7" t="s">
        <v>580</v>
      </c>
      <c r="D5246" s="7" t="s">
        <v>19</v>
      </c>
      <c r="E5246" s="7" t="s">
        <v>60</v>
      </c>
      <c r="F5246" s="7" t="s">
        <v>84</v>
      </c>
      <c r="G5246" s="7">
        <v>23100</v>
      </c>
      <c r="H5246" s="7">
        <v>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0</v>
      </c>
      <c r="Z5246" s="7" t="s">
        <v>223</v>
      </c>
      <c r="AA5246" s="7">
        <v>2019</v>
      </c>
      <c r="AB5246" s="7">
        <v>0</v>
      </c>
    </row>
    <row r="5247" spans="1:28" x14ac:dyDescent="0.25">
      <c r="A5247" s="7">
        <v>71</v>
      </c>
      <c r="B5247" s="7" t="s">
        <v>354</v>
      </c>
      <c r="C5247" s="7" t="s">
        <v>581</v>
      </c>
      <c r="D5247" s="7" t="s">
        <v>94</v>
      </c>
      <c r="E5247" s="7" t="s">
        <v>54</v>
      </c>
      <c r="F5247" s="7" t="s">
        <v>84</v>
      </c>
      <c r="G5247" s="7">
        <v>23100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 t="s">
        <v>223</v>
      </c>
      <c r="AA5247" s="7">
        <v>2019</v>
      </c>
      <c r="AB5247" s="7">
        <v>0</v>
      </c>
    </row>
    <row r="5248" spans="1:28" x14ac:dyDescent="0.25">
      <c r="A5248" s="7">
        <v>72</v>
      </c>
      <c r="B5248" s="7" t="s">
        <v>355</v>
      </c>
      <c r="C5248" s="7" t="s">
        <v>582</v>
      </c>
      <c r="D5248" s="7" t="s">
        <v>7</v>
      </c>
      <c r="E5248" s="7" t="s">
        <v>54</v>
      </c>
      <c r="F5248" s="7" t="s">
        <v>84</v>
      </c>
      <c r="G5248" s="7">
        <v>23100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0</v>
      </c>
      <c r="Z5248" s="7" t="s">
        <v>223</v>
      </c>
      <c r="AA5248" s="7">
        <v>2019</v>
      </c>
      <c r="AB5248" s="7">
        <v>0</v>
      </c>
    </row>
    <row r="5249" spans="1:28" x14ac:dyDescent="0.25">
      <c r="A5249" s="7">
        <v>73</v>
      </c>
      <c r="B5249" s="7" t="s">
        <v>356</v>
      </c>
      <c r="C5249" s="7" t="s">
        <v>571</v>
      </c>
      <c r="D5249" s="7" t="s">
        <v>6</v>
      </c>
      <c r="E5249" s="7" t="s">
        <v>747</v>
      </c>
      <c r="F5249" s="7" t="s">
        <v>84</v>
      </c>
      <c r="G5249" s="7">
        <v>23100</v>
      </c>
      <c r="H5249" s="7">
        <v>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 t="s">
        <v>223</v>
      </c>
      <c r="AA5249" s="7">
        <v>2019</v>
      </c>
      <c r="AB5249" s="7">
        <v>0</v>
      </c>
    </row>
    <row r="5250" spans="1:28" x14ac:dyDescent="0.25">
      <c r="A5250" s="7">
        <v>74</v>
      </c>
      <c r="B5250" s="7" t="s">
        <v>357</v>
      </c>
      <c r="C5250" s="7" t="s">
        <v>589</v>
      </c>
      <c r="D5250" s="7" t="s">
        <v>6</v>
      </c>
      <c r="E5250" s="7" t="s">
        <v>747</v>
      </c>
      <c r="F5250" s="7" t="s">
        <v>84</v>
      </c>
      <c r="G5250" s="7">
        <v>23100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 t="s">
        <v>223</v>
      </c>
      <c r="AA5250" s="7">
        <v>2019</v>
      </c>
      <c r="AB5250" s="7">
        <v>0</v>
      </c>
    </row>
    <row r="5251" spans="1:28" x14ac:dyDescent="0.25">
      <c r="A5251" s="7">
        <v>75</v>
      </c>
      <c r="B5251" s="7" t="s">
        <v>358</v>
      </c>
      <c r="C5251" s="7" t="s">
        <v>748</v>
      </c>
      <c r="D5251" s="7" t="s">
        <v>10</v>
      </c>
      <c r="E5251" s="7" t="s">
        <v>54</v>
      </c>
      <c r="F5251" s="7" t="s">
        <v>84</v>
      </c>
      <c r="G5251" s="7">
        <v>23100</v>
      </c>
      <c r="H5251" s="7">
        <v>0</v>
      </c>
      <c r="I5251" s="7">
        <v>0</v>
      </c>
      <c r="J5251" s="7">
        <v>0</v>
      </c>
      <c r="K5251" s="7">
        <v>0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 t="s">
        <v>223</v>
      </c>
      <c r="AA5251" s="7">
        <v>2019</v>
      </c>
      <c r="AB5251" s="7">
        <v>0</v>
      </c>
    </row>
    <row r="5252" spans="1:28" x14ac:dyDescent="0.25">
      <c r="A5252" s="7">
        <v>76</v>
      </c>
      <c r="B5252" s="7" t="s">
        <v>359</v>
      </c>
      <c r="C5252" s="7" t="s">
        <v>572</v>
      </c>
      <c r="D5252" s="7" t="s">
        <v>94</v>
      </c>
      <c r="E5252" s="7" t="s">
        <v>54</v>
      </c>
      <c r="F5252" s="7" t="s">
        <v>84</v>
      </c>
      <c r="G5252" s="7">
        <v>23100</v>
      </c>
      <c r="H5252" s="7">
        <v>0</v>
      </c>
      <c r="I5252" s="7">
        <v>0</v>
      </c>
      <c r="J5252" s="7">
        <v>0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 t="s">
        <v>223</v>
      </c>
      <c r="AA5252" s="7">
        <v>2019</v>
      </c>
      <c r="AB5252" s="7">
        <v>0</v>
      </c>
    </row>
    <row r="5253" spans="1:28" x14ac:dyDescent="0.25">
      <c r="A5253" s="7">
        <v>77</v>
      </c>
      <c r="B5253" s="7" t="s">
        <v>341</v>
      </c>
      <c r="C5253" s="7" t="s">
        <v>579</v>
      </c>
      <c r="D5253" s="7" t="s">
        <v>94</v>
      </c>
      <c r="E5253" s="7" t="s">
        <v>751</v>
      </c>
      <c r="F5253" s="7" t="s">
        <v>84</v>
      </c>
      <c r="G5253" s="7">
        <v>22000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 t="s">
        <v>223</v>
      </c>
      <c r="AA5253" s="7">
        <v>2019</v>
      </c>
      <c r="AB5253" s="7">
        <v>0</v>
      </c>
    </row>
    <row r="5254" spans="1:28" x14ac:dyDescent="0.25">
      <c r="A5254" s="7">
        <v>78</v>
      </c>
      <c r="B5254" s="7" t="s">
        <v>347</v>
      </c>
      <c r="C5254" s="7" t="s">
        <v>651</v>
      </c>
      <c r="D5254" s="7" t="s">
        <v>6</v>
      </c>
      <c r="E5254" s="7" t="s">
        <v>747</v>
      </c>
      <c r="F5254" s="7" t="s">
        <v>84</v>
      </c>
      <c r="G5254" s="7">
        <v>22000</v>
      </c>
      <c r="H5254" s="7">
        <v>0</v>
      </c>
      <c r="I5254" s="7">
        <v>0</v>
      </c>
      <c r="J5254" s="7">
        <v>0</v>
      </c>
      <c r="K5254" s="7">
        <v>0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 t="s">
        <v>223</v>
      </c>
      <c r="AA5254" s="7">
        <v>2019</v>
      </c>
      <c r="AB5254" s="7">
        <v>0</v>
      </c>
    </row>
    <row r="5255" spans="1:28" x14ac:dyDescent="0.25">
      <c r="A5255" s="7">
        <v>79</v>
      </c>
      <c r="B5255" s="7" t="s">
        <v>348</v>
      </c>
      <c r="C5255" s="7" t="s">
        <v>652</v>
      </c>
      <c r="D5255" s="7" t="s">
        <v>6</v>
      </c>
      <c r="E5255" s="7" t="s">
        <v>749</v>
      </c>
      <c r="F5255" s="7" t="s">
        <v>84</v>
      </c>
      <c r="G5255" s="7">
        <v>22000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 t="s">
        <v>223</v>
      </c>
      <c r="AA5255" s="7">
        <v>2019</v>
      </c>
      <c r="AB5255" s="7">
        <v>0</v>
      </c>
    </row>
    <row r="5256" spans="1:28" x14ac:dyDescent="0.25">
      <c r="A5256" s="7">
        <v>80</v>
      </c>
      <c r="B5256" s="7" t="s">
        <v>349</v>
      </c>
      <c r="C5256" s="7" t="s">
        <v>591</v>
      </c>
      <c r="D5256" s="7" t="s">
        <v>6</v>
      </c>
      <c r="E5256" s="7" t="s">
        <v>750</v>
      </c>
      <c r="F5256" s="7" t="s">
        <v>84</v>
      </c>
      <c r="G5256" s="7">
        <v>22000</v>
      </c>
      <c r="H5256" s="7">
        <v>0</v>
      </c>
      <c r="I5256" s="7">
        <v>0</v>
      </c>
      <c r="J5256" s="7">
        <v>0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 t="s">
        <v>223</v>
      </c>
      <c r="AA5256" s="7">
        <v>2019</v>
      </c>
      <c r="AB5256" s="7">
        <v>0</v>
      </c>
    </row>
    <row r="5257" spans="1:28" x14ac:dyDescent="0.25">
      <c r="A5257" s="7">
        <v>81</v>
      </c>
      <c r="B5257" s="7" t="s">
        <v>351</v>
      </c>
      <c r="C5257" s="7" t="s">
        <v>592</v>
      </c>
      <c r="D5257" s="7" t="s">
        <v>6</v>
      </c>
      <c r="E5257" s="7" t="s">
        <v>751</v>
      </c>
      <c r="F5257" s="7" t="s">
        <v>84</v>
      </c>
      <c r="G5257" s="7">
        <v>22000</v>
      </c>
      <c r="H5257" s="7">
        <v>0</v>
      </c>
      <c r="I5257" s="7">
        <v>0</v>
      </c>
      <c r="J5257" s="7">
        <v>0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 t="s">
        <v>223</v>
      </c>
      <c r="AA5257" s="7">
        <v>2019</v>
      </c>
      <c r="AB5257" s="7">
        <v>0</v>
      </c>
    </row>
    <row r="5258" spans="1:28" x14ac:dyDescent="0.25">
      <c r="A5258" s="7">
        <v>82</v>
      </c>
      <c r="B5258" s="7" t="s">
        <v>352</v>
      </c>
      <c r="C5258" s="7" t="s">
        <v>593</v>
      </c>
      <c r="D5258" s="7" t="s">
        <v>6</v>
      </c>
      <c r="E5258" s="7" t="s">
        <v>749</v>
      </c>
      <c r="F5258" s="7" t="s">
        <v>84</v>
      </c>
      <c r="G5258" s="7">
        <v>22000</v>
      </c>
      <c r="H5258" s="7">
        <v>0</v>
      </c>
      <c r="I5258" s="7">
        <v>0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 t="s">
        <v>223</v>
      </c>
      <c r="AA5258" s="7">
        <v>2019</v>
      </c>
      <c r="AB5258" s="7">
        <v>0</v>
      </c>
    </row>
    <row r="5259" spans="1:28" x14ac:dyDescent="0.25">
      <c r="A5259" s="7">
        <v>83</v>
      </c>
      <c r="B5259" s="7" t="s">
        <v>428</v>
      </c>
      <c r="C5259" s="7" t="s">
        <v>722</v>
      </c>
      <c r="D5259" s="7" t="s">
        <v>723</v>
      </c>
      <c r="E5259" s="7" t="s">
        <v>752</v>
      </c>
      <c r="F5259" s="7" t="s">
        <v>84</v>
      </c>
      <c r="G5259" s="7">
        <v>22000</v>
      </c>
      <c r="H5259" s="7">
        <v>0</v>
      </c>
      <c r="I5259" s="7">
        <v>0</v>
      </c>
      <c r="J5259" s="7">
        <v>0</v>
      </c>
      <c r="K5259" s="7">
        <v>0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 t="s">
        <v>223</v>
      </c>
      <c r="AA5259" s="7">
        <v>2019</v>
      </c>
      <c r="AB5259" s="7">
        <v>0</v>
      </c>
    </row>
    <row r="5260" spans="1:28" x14ac:dyDescent="0.25">
      <c r="A5260" s="7">
        <v>84</v>
      </c>
      <c r="B5260" s="7" t="s">
        <v>433</v>
      </c>
      <c r="C5260" s="7" t="s">
        <v>653</v>
      </c>
      <c r="D5260" s="7" t="s">
        <v>650</v>
      </c>
      <c r="E5260" s="7" t="s">
        <v>33</v>
      </c>
      <c r="F5260" s="7" t="s">
        <v>84</v>
      </c>
      <c r="G5260" s="7">
        <v>22000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 t="s">
        <v>223</v>
      </c>
      <c r="AA5260" s="7">
        <v>2019</v>
      </c>
      <c r="AB5260" s="7">
        <v>0</v>
      </c>
    </row>
    <row r="5261" spans="1:28" x14ac:dyDescent="0.25">
      <c r="A5261" s="7">
        <v>85</v>
      </c>
      <c r="B5261" s="7" t="s">
        <v>340</v>
      </c>
      <c r="C5261" s="7" t="s">
        <v>654</v>
      </c>
      <c r="D5261" s="7" t="s">
        <v>6</v>
      </c>
      <c r="E5261" s="7" t="s">
        <v>749</v>
      </c>
      <c r="F5261" s="7" t="s">
        <v>84</v>
      </c>
      <c r="G5261" s="7">
        <v>20000</v>
      </c>
      <c r="H5261" s="7">
        <v>0</v>
      </c>
      <c r="I5261" s="7">
        <v>0</v>
      </c>
      <c r="J5261" s="7">
        <v>0</v>
      </c>
      <c r="K5261" s="7">
        <v>0</v>
      </c>
      <c r="L5261" s="7">
        <v>0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0</v>
      </c>
      <c r="Z5261" s="7" t="s">
        <v>223</v>
      </c>
      <c r="AA5261" s="7">
        <v>2019</v>
      </c>
      <c r="AB5261" s="7">
        <v>0</v>
      </c>
    </row>
    <row r="5262" spans="1:28" x14ac:dyDescent="0.25">
      <c r="A5262" s="7">
        <v>86</v>
      </c>
      <c r="B5262" s="7" t="s">
        <v>344</v>
      </c>
      <c r="C5262" s="7" t="s">
        <v>588</v>
      </c>
      <c r="D5262" s="7" t="s">
        <v>94</v>
      </c>
      <c r="E5262" s="7" t="s">
        <v>41</v>
      </c>
      <c r="F5262" s="7" t="s">
        <v>84</v>
      </c>
      <c r="G5262" s="7">
        <v>19800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0</v>
      </c>
      <c r="Z5262" s="7" t="s">
        <v>223</v>
      </c>
      <c r="AA5262" s="7">
        <v>2019</v>
      </c>
      <c r="AB5262" s="7">
        <v>0</v>
      </c>
    </row>
    <row r="5263" spans="1:28" x14ac:dyDescent="0.25">
      <c r="A5263" s="7">
        <v>87</v>
      </c>
      <c r="B5263" s="7" t="s">
        <v>345</v>
      </c>
      <c r="C5263" s="7" t="s">
        <v>512</v>
      </c>
      <c r="D5263" s="7" t="s">
        <v>94</v>
      </c>
      <c r="E5263" s="7" t="s">
        <v>749</v>
      </c>
      <c r="F5263" s="7" t="s">
        <v>84</v>
      </c>
      <c r="G5263" s="7">
        <v>19800</v>
      </c>
      <c r="H5263" s="7">
        <v>0</v>
      </c>
      <c r="I5263" s="7">
        <v>0</v>
      </c>
      <c r="J5263" s="7">
        <v>0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0</v>
      </c>
      <c r="Z5263" s="7" t="s">
        <v>223</v>
      </c>
      <c r="AA5263" s="7">
        <v>2019</v>
      </c>
      <c r="AB5263" s="7">
        <v>0</v>
      </c>
    </row>
    <row r="5264" spans="1:28" x14ac:dyDescent="0.25">
      <c r="A5264" s="7">
        <v>88</v>
      </c>
      <c r="B5264" s="7" t="s">
        <v>342</v>
      </c>
      <c r="C5264" s="7" t="s">
        <v>559</v>
      </c>
      <c r="D5264" s="7" t="s">
        <v>94</v>
      </c>
      <c r="E5264" s="7" t="s">
        <v>37</v>
      </c>
      <c r="F5264" s="7" t="s">
        <v>84</v>
      </c>
      <c r="G5264" s="7">
        <v>16775</v>
      </c>
      <c r="H5264" s="7">
        <v>0</v>
      </c>
      <c r="I5264" s="7">
        <v>0</v>
      </c>
      <c r="J5264" s="7">
        <v>0</v>
      </c>
      <c r="K5264" s="7">
        <v>0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 t="s">
        <v>223</v>
      </c>
      <c r="AA5264" s="7">
        <v>2019</v>
      </c>
      <c r="AB5264" s="7">
        <v>0</v>
      </c>
    </row>
    <row r="5265" spans="1:28" x14ac:dyDescent="0.25">
      <c r="A5265" s="7">
        <v>89</v>
      </c>
      <c r="B5265" s="7" t="s">
        <v>343</v>
      </c>
      <c r="C5265" s="7" t="s">
        <v>633</v>
      </c>
      <c r="D5265" s="7" t="s">
        <v>6</v>
      </c>
      <c r="E5265" s="7" t="s">
        <v>37</v>
      </c>
      <c r="F5265" s="7" t="s">
        <v>84</v>
      </c>
      <c r="G5265" s="7">
        <v>16775</v>
      </c>
      <c r="H5265" s="7">
        <v>0</v>
      </c>
      <c r="I5265" s="7">
        <v>0</v>
      </c>
      <c r="J5265" s="7">
        <v>0</v>
      </c>
      <c r="K5265" s="7">
        <v>0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0</v>
      </c>
      <c r="Z5265" s="7" t="s">
        <v>223</v>
      </c>
      <c r="AA5265" s="7">
        <v>2019</v>
      </c>
      <c r="AB5265" s="7">
        <v>0</v>
      </c>
    </row>
    <row r="5266" spans="1:28" x14ac:dyDescent="0.25">
      <c r="A5266" s="7">
        <v>90</v>
      </c>
      <c r="B5266" s="7" t="s">
        <v>338</v>
      </c>
      <c r="C5266" s="7" t="s">
        <v>594</v>
      </c>
      <c r="D5266" s="7" t="s">
        <v>6</v>
      </c>
      <c r="E5266" s="7" t="s">
        <v>28</v>
      </c>
      <c r="F5266" s="7" t="s">
        <v>84</v>
      </c>
      <c r="G5266" s="7">
        <v>16500</v>
      </c>
      <c r="H5266" s="7">
        <v>0</v>
      </c>
      <c r="I5266" s="7">
        <v>0</v>
      </c>
      <c r="J5266" s="7">
        <v>0</v>
      </c>
      <c r="K5266" s="7">
        <v>0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 t="s">
        <v>223</v>
      </c>
      <c r="AA5266" s="7">
        <v>2019</v>
      </c>
      <c r="AB5266" s="7">
        <v>0</v>
      </c>
    </row>
    <row r="5267" spans="1:28" x14ac:dyDescent="0.25">
      <c r="A5267" s="7">
        <v>91</v>
      </c>
      <c r="B5267" s="7" t="s">
        <v>339</v>
      </c>
      <c r="C5267" s="7" t="s">
        <v>595</v>
      </c>
      <c r="D5267" s="7" t="s">
        <v>94</v>
      </c>
      <c r="E5267" s="7" t="s">
        <v>57</v>
      </c>
      <c r="F5267" s="7" t="s">
        <v>84</v>
      </c>
      <c r="G5267" s="7">
        <v>16500</v>
      </c>
      <c r="H5267" s="7">
        <v>0</v>
      </c>
      <c r="I5267" s="7">
        <v>0</v>
      </c>
      <c r="J5267" s="7">
        <v>0</v>
      </c>
      <c r="K5267" s="7">
        <v>0</v>
      </c>
      <c r="L5267" s="7">
        <v>0</v>
      </c>
      <c r="M5267" s="7">
        <v>0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 t="s">
        <v>223</v>
      </c>
      <c r="AA5267" s="7">
        <v>2019</v>
      </c>
      <c r="AB5267" s="7">
        <v>0</v>
      </c>
    </row>
    <row r="5268" spans="1:28" x14ac:dyDescent="0.25">
      <c r="A5268" s="7">
        <v>92</v>
      </c>
      <c r="B5268" s="7" t="s">
        <v>431</v>
      </c>
      <c r="C5268" s="7" t="s">
        <v>600</v>
      </c>
      <c r="D5268" s="7" t="s">
        <v>94</v>
      </c>
      <c r="E5268" s="7" t="s">
        <v>37</v>
      </c>
      <c r="F5268" s="7" t="s">
        <v>84</v>
      </c>
      <c r="G5268" s="7">
        <v>13750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 t="s">
        <v>223</v>
      </c>
      <c r="AA5268" s="7">
        <v>2019</v>
      </c>
      <c r="AB5268" s="7">
        <v>0</v>
      </c>
    </row>
    <row r="5269" spans="1:28" x14ac:dyDescent="0.25">
      <c r="A5269" s="7">
        <v>93</v>
      </c>
      <c r="B5269" s="7" t="s">
        <v>336</v>
      </c>
      <c r="C5269" s="7" t="s">
        <v>603</v>
      </c>
      <c r="D5269" s="7" t="s">
        <v>6</v>
      </c>
      <c r="E5269" s="7" t="s">
        <v>37</v>
      </c>
      <c r="F5269" s="7" t="s">
        <v>84</v>
      </c>
      <c r="G5269" s="7">
        <v>10000</v>
      </c>
      <c r="H5269" s="7">
        <v>0</v>
      </c>
      <c r="I5269" s="7">
        <v>0</v>
      </c>
      <c r="J5269" s="7">
        <v>0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 t="s">
        <v>223</v>
      </c>
      <c r="AA5269" s="7">
        <v>2019</v>
      </c>
      <c r="AB5269" s="7">
        <v>0</v>
      </c>
    </row>
    <row r="5270" spans="1:28" x14ac:dyDescent="0.25">
      <c r="A5270" s="7">
        <v>94</v>
      </c>
      <c r="B5270" s="7" t="s">
        <v>337</v>
      </c>
      <c r="C5270" s="7" t="s">
        <v>725</v>
      </c>
      <c r="D5270" s="7" t="s">
        <v>6</v>
      </c>
      <c r="E5270" s="7" t="s">
        <v>37</v>
      </c>
      <c r="F5270" s="7" t="s">
        <v>84</v>
      </c>
      <c r="G5270" s="7">
        <v>10000</v>
      </c>
      <c r="H5270" s="7">
        <v>0</v>
      </c>
      <c r="I5270" s="7">
        <v>0</v>
      </c>
      <c r="J5270" s="7">
        <v>0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0</v>
      </c>
      <c r="Z5270" s="7" t="s">
        <v>224</v>
      </c>
      <c r="AA5270" s="7">
        <v>2019</v>
      </c>
      <c r="AB5270" s="7">
        <v>0</v>
      </c>
    </row>
    <row r="5271" spans="1:28" x14ac:dyDescent="0.25">
      <c r="A5271" s="7">
        <v>1</v>
      </c>
      <c r="B5271" s="7" t="s">
        <v>373</v>
      </c>
      <c r="C5271" s="7" t="s">
        <v>708</v>
      </c>
      <c r="D5271" s="7" t="s">
        <v>7</v>
      </c>
      <c r="E5271" s="7" t="s">
        <v>27</v>
      </c>
      <c r="F5271" s="7" t="s">
        <v>84</v>
      </c>
      <c r="G5271" s="7">
        <v>360000</v>
      </c>
      <c r="H5271" s="7">
        <v>0</v>
      </c>
      <c r="I5271" s="7">
        <v>0</v>
      </c>
      <c r="J5271" s="7">
        <v>0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0</v>
      </c>
      <c r="Z5271" s="7" t="s">
        <v>224</v>
      </c>
      <c r="AA5271" s="7">
        <v>2019</v>
      </c>
      <c r="AB5271" s="7">
        <v>0</v>
      </c>
    </row>
    <row r="5272" spans="1:28" x14ac:dyDescent="0.25">
      <c r="A5272" s="7">
        <v>2</v>
      </c>
      <c r="B5272" s="7" t="s">
        <v>426</v>
      </c>
      <c r="C5272" s="7" t="s">
        <v>502</v>
      </c>
      <c r="D5272" s="7" t="s">
        <v>10</v>
      </c>
      <c r="E5272" s="7" t="s">
        <v>53</v>
      </c>
      <c r="F5272" s="7" t="s">
        <v>84</v>
      </c>
      <c r="G5272" s="7">
        <v>280000</v>
      </c>
      <c r="H5272" s="7">
        <v>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 t="s">
        <v>224</v>
      </c>
      <c r="AA5272" s="7">
        <v>2019</v>
      </c>
      <c r="AB5272" s="7">
        <v>0</v>
      </c>
    </row>
    <row r="5273" spans="1:28" x14ac:dyDescent="0.25">
      <c r="A5273" s="7">
        <v>3</v>
      </c>
      <c r="B5273" s="7" t="s">
        <v>427</v>
      </c>
      <c r="C5273" s="7" t="s">
        <v>709</v>
      </c>
      <c r="D5273" s="7" t="s">
        <v>19</v>
      </c>
      <c r="E5273" s="7" t="s">
        <v>71</v>
      </c>
      <c r="F5273" s="7" t="s">
        <v>84</v>
      </c>
      <c r="G5273" s="7">
        <v>280000</v>
      </c>
      <c r="H5273" s="7">
        <v>0</v>
      </c>
      <c r="I5273" s="7">
        <v>0</v>
      </c>
      <c r="J5273" s="7">
        <v>0</v>
      </c>
      <c r="K5273" s="7">
        <v>0</v>
      </c>
      <c r="L5273" s="7">
        <v>0</v>
      </c>
      <c r="M5273" s="7">
        <v>0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0</v>
      </c>
      <c r="Z5273" s="7" t="s">
        <v>224</v>
      </c>
      <c r="AA5273" s="7">
        <v>2019</v>
      </c>
      <c r="AB5273" s="7">
        <v>0</v>
      </c>
    </row>
    <row r="5274" spans="1:28" x14ac:dyDescent="0.25">
      <c r="A5274" s="7">
        <v>4</v>
      </c>
      <c r="B5274" s="7" t="s">
        <v>417</v>
      </c>
      <c r="C5274" s="7" t="s">
        <v>512</v>
      </c>
      <c r="D5274" s="7" t="s">
        <v>21</v>
      </c>
      <c r="E5274" s="7" t="s">
        <v>81</v>
      </c>
      <c r="F5274" s="7" t="s">
        <v>84</v>
      </c>
      <c r="G5274" s="7">
        <v>130000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 t="s">
        <v>224</v>
      </c>
      <c r="AA5274" s="7">
        <v>2019</v>
      </c>
      <c r="AB5274" s="7">
        <v>0</v>
      </c>
    </row>
    <row r="5275" spans="1:28" x14ac:dyDescent="0.25">
      <c r="A5275" s="7">
        <v>5</v>
      </c>
      <c r="B5275" s="7" t="s">
        <v>418</v>
      </c>
      <c r="C5275" s="7" t="s">
        <v>710</v>
      </c>
      <c r="D5275" s="7" t="s">
        <v>94</v>
      </c>
      <c r="E5275" s="7" t="s">
        <v>711</v>
      </c>
      <c r="F5275" s="7" t="s">
        <v>84</v>
      </c>
      <c r="G5275" s="7">
        <v>130000</v>
      </c>
      <c r="H5275" s="7">
        <v>0</v>
      </c>
      <c r="I5275" s="7">
        <v>0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 t="s">
        <v>224</v>
      </c>
      <c r="AA5275" s="7">
        <v>2019</v>
      </c>
      <c r="AB5275" s="7">
        <v>0</v>
      </c>
    </row>
    <row r="5276" spans="1:28" x14ac:dyDescent="0.25">
      <c r="A5276" s="7">
        <v>6</v>
      </c>
      <c r="B5276" s="7" t="s">
        <v>419</v>
      </c>
      <c r="C5276" s="7" t="s">
        <v>518</v>
      </c>
      <c r="D5276" s="7" t="s">
        <v>16</v>
      </c>
      <c r="E5276" s="7" t="s">
        <v>701</v>
      </c>
      <c r="F5276" s="7" t="s">
        <v>84</v>
      </c>
      <c r="G5276" s="7">
        <v>130000</v>
      </c>
      <c r="H5276" s="7">
        <v>0</v>
      </c>
      <c r="I5276" s="7">
        <v>0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 t="s">
        <v>224</v>
      </c>
      <c r="AA5276" s="7">
        <v>2019</v>
      </c>
      <c r="AB5276" s="7">
        <v>0</v>
      </c>
    </row>
    <row r="5277" spans="1:28" x14ac:dyDescent="0.25">
      <c r="A5277" s="7">
        <v>7</v>
      </c>
      <c r="B5277" s="7" t="s">
        <v>420</v>
      </c>
      <c r="C5277" s="7" t="s">
        <v>513</v>
      </c>
      <c r="D5277" s="7" t="s">
        <v>14</v>
      </c>
      <c r="E5277" s="7" t="s">
        <v>333</v>
      </c>
      <c r="F5277" s="7" t="s">
        <v>84</v>
      </c>
      <c r="G5277" s="7">
        <v>130000</v>
      </c>
      <c r="H5277" s="7">
        <v>0</v>
      </c>
      <c r="I5277" s="7">
        <v>0</v>
      </c>
      <c r="J5277" s="7">
        <v>0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0</v>
      </c>
      <c r="Z5277" s="7" t="s">
        <v>224</v>
      </c>
      <c r="AA5277" s="7">
        <v>2019</v>
      </c>
      <c r="AB5277" s="7">
        <v>0</v>
      </c>
    </row>
    <row r="5278" spans="1:28" x14ac:dyDescent="0.25">
      <c r="A5278" s="7">
        <v>8</v>
      </c>
      <c r="B5278" s="7" t="s">
        <v>421</v>
      </c>
      <c r="C5278" s="7" t="s">
        <v>515</v>
      </c>
      <c r="D5278" s="7" t="s">
        <v>4</v>
      </c>
      <c r="E5278" s="7" t="s">
        <v>516</v>
      </c>
      <c r="F5278" s="7" t="s">
        <v>84</v>
      </c>
      <c r="G5278" s="7">
        <v>130000</v>
      </c>
      <c r="H5278" s="7">
        <v>0</v>
      </c>
      <c r="I5278" s="7">
        <v>0</v>
      </c>
      <c r="J5278" s="7">
        <v>0</v>
      </c>
      <c r="K5278" s="7">
        <v>0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 t="s">
        <v>224</v>
      </c>
      <c r="AA5278" s="7">
        <v>2019</v>
      </c>
      <c r="AB5278" s="7">
        <v>0</v>
      </c>
    </row>
    <row r="5279" spans="1:28" x14ac:dyDescent="0.25">
      <c r="A5279" s="7">
        <v>9</v>
      </c>
      <c r="B5279" s="7" t="s">
        <v>422</v>
      </c>
      <c r="C5279" s="7" t="s">
        <v>504</v>
      </c>
      <c r="D5279" s="7" t="s">
        <v>5</v>
      </c>
      <c r="E5279" s="7" t="s">
        <v>702</v>
      </c>
      <c r="F5279" s="7" t="s">
        <v>84</v>
      </c>
      <c r="G5279" s="7">
        <v>130000</v>
      </c>
      <c r="H5279" s="7">
        <v>0</v>
      </c>
      <c r="I5279" s="7">
        <v>0</v>
      </c>
      <c r="J5279" s="7">
        <v>0</v>
      </c>
      <c r="K5279" s="7">
        <v>0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0</v>
      </c>
      <c r="Z5279" s="7" t="s">
        <v>224</v>
      </c>
      <c r="AA5279" s="7">
        <v>2019</v>
      </c>
      <c r="AB5279" s="7">
        <v>0</v>
      </c>
    </row>
    <row r="5280" spans="1:28" x14ac:dyDescent="0.25">
      <c r="A5280" s="7">
        <v>10</v>
      </c>
      <c r="B5280" s="7" t="s">
        <v>423</v>
      </c>
      <c r="C5280" s="7" t="s">
        <v>614</v>
      </c>
      <c r="D5280" s="7" t="s">
        <v>615</v>
      </c>
      <c r="E5280" s="7" t="s">
        <v>616</v>
      </c>
      <c r="F5280" s="7" t="s">
        <v>84</v>
      </c>
      <c r="G5280" s="7">
        <v>130000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0</v>
      </c>
      <c r="Z5280" s="7" t="s">
        <v>224</v>
      </c>
      <c r="AA5280" s="7">
        <v>2019</v>
      </c>
      <c r="AB5280" s="7">
        <v>0</v>
      </c>
    </row>
    <row r="5281" spans="1:28" x14ac:dyDescent="0.25">
      <c r="A5281" s="7">
        <v>11</v>
      </c>
      <c r="B5281" s="7" t="s">
        <v>424</v>
      </c>
      <c r="C5281" s="7" t="s">
        <v>665</v>
      </c>
      <c r="D5281" s="7" t="s">
        <v>17</v>
      </c>
      <c r="E5281" s="7" t="s">
        <v>666</v>
      </c>
      <c r="F5281" s="7" t="s">
        <v>84</v>
      </c>
      <c r="G5281" s="7">
        <v>130000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 t="s">
        <v>224</v>
      </c>
      <c r="AA5281" s="7">
        <v>2019</v>
      </c>
      <c r="AB5281" s="7">
        <v>0</v>
      </c>
    </row>
    <row r="5282" spans="1:28" x14ac:dyDescent="0.25">
      <c r="A5282" s="7">
        <v>12</v>
      </c>
      <c r="B5282" s="7" t="s">
        <v>411</v>
      </c>
      <c r="C5282" s="7" t="s">
        <v>521</v>
      </c>
      <c r="D5282" s="7" t="s">
        <v>13</v>
      </c>
      <c r="E5282" s="7" t="s">
        <v>729</v>
      </c>
      <c r="F5282" s="7" t="s">
        <v>84</v>
      </c>
      <c r="G5282" s="7">
        <v>95000</v>
      </c>
      <c r="H5282" s="7">
        <v>0</v>
      </c>
      <c r="I5282" s="7">
        <v>0</v>
      </c>
      <c r="J5282" s="7">
        <v>0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0</v>
      </c>
      <c r="Z5282" s="7" t="s">
        <v>224</v>
      </c>
      <c r="AA5282" s="7">
        <v>2019</v>
      </c>
      <c r="AB5282" s="7">
        <v>0</v>
      </c>
    </row>
    <row r="5283" spans="1:28" x14ac:dyDescent="0.25">
      <c r="A5283" s="7">
        <v>13</v>
      </c>
      <c r="B5283" s="7" t="s">
        <v>413</v>
      </c>
      <c r="C5283" s="7" t="s">
        <v>626</v>
      </c>
      <c r="D5283" s="7" t="s">
        <v>627</v>
      </c>
      <c r="E5283" s="7" t="s">
        <v>628</v>
      </c>
      <c r="F5283" s="7" t="s">
        <v>84</v>
      </c>
      <c r="G5283" s="7">
        <v>95000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0</v>
      </c>
      <c r="Z5283" s="7" t="s">
        <v>224</v>
      </c>
      <c r="AA5283" s="7">
        <v>2019</v>
      </c>
      <c r="AB5283" s="7">
        <v>0</v>
      </c>
    </row>
    <row r="5284" spans="1:28" x14ac:dyDescent="0.25">
      <c r="A5284" s="7">
        <v>14</v>
      </c>
      <c r="B5284" s="7" t="s">
        <v>414</v>
      </c>
      <c r="C5284" s="7" t="s">
        <v>523</v>
      </c>
      <c r="D5284" s="7" t="s">
        <v>21</v>
      </c>
      <c r="E5284" s="7" t="s">
        <v>731</v>
      </c>
      <c r="F5284" s="7" t="s">
        <v>84</v>
      </c>
      <c r="G5284" s="7">
        <v>95000</v>
      </c>
      <c r="H5284" s="7">
        <v>0</v>
      </c>
      <c r="I5284" s="7">
        <v>0</v>
      </c>
      <c r="J5284" s="7">
        <v>0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0</v>
      </c>
      <c r="Z5284" s="7" t="s">
        <v>224</v>
      </c>
      <c r="AA5284" s="7">
        <v>2019</v>
      </c>
      <c r="AB5284" s="7">
        <v>0</v>
      </c>
    </row>
    <row r="5285" spans="1:28" x14ac:dyDescent="0.25">
      <c r="A5285" s="7">
        <v>15</v>
      </c>
      <c r="B5285" s="7" t="s">
        <v>415</v>
      </c>
      <c r="C5285" s="7" t="s">
        <v>525</v>
      </c>
      <c r="D5285" s="7" t="s">
        <v>10</v>
      </c>
      <c r="E5285" s="7" t="s">
        <v>69</v>
      </c>
      <c r="F5285" s="7" t="s">
        <v>84</v>
      </c>
      <c r="G5285" s="7">
        <v>95000</v>
      </c>
      <c r="H5285" s="7">
        <v>0</v>
      </c>
      <c r="I5285" s="7">
        <v>0</v>
      </c>
      <c r="J5285" s="7">
        <v>0</v>
      </c>
      <c r="K5285" s="7">
        <v>0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0</v>
      </c>
      <c r="Z5285" s="7" t="s">
        <v>224</v>
      </c>
      <c r="AA5285" s="7">
        <v>2019</v>
      </c>
      <c r="AB5285" s="7">
        <v>0</v>
      </c>
    </row>
    <row r="5286" spans="1:28" x14ac:dyDescent="0.25">
      <c r="A5286" s="7">
        <v>16</v>
      </c>
      <c r="B5286" s="7" t="s">
        <v>416</v>
      </c>
      <c r="C5286" s="7" t="s">
        <v>679</v>
      </c>
      <c r="D5286" s="7" t="s">
        <v>6</v>
      </c>
      <c r="E5286" s="7" t="s">
        <v>680</v>
      </c>
      <c r="F5286" s="7" t="s">
        <v>84</v>
      </c>
      <c r="G5286" s="7">
        <v>95000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0</v>
      </c>
      <c r="Z5286" s="7" t="s">
        <v>224</v>
      </c>
      <c r="AA5286" s="7">
        <v>2019</v>
      </c>
      <c r="AB5286" s="7">
        <v>0</v>
      </c>
    </row>
    <row r="5287" spans="1:28" x14ac:dyDescent="0.25">
      <c r="A5287" s="7">
        <v>17</v>
      </c>
      <c r="B5287" s="7" t="s">
        <v>412</v>
      </c>
      <c r="C5287" s="7" t="s">
        <v>527</v>
      </c>
      <c r="D5287" s="7" t="s">
        <v>17</v>
      </c>
      <c r="E5287" s="7" t="s">
        <v>613</v>
      </c>
      <c r="F5287" s="7" t="s">
        <v>84</v>
      </c>
      <c r="G5287" s="7">
        <v>85000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 t="s">
        <v>224</v>
      </c>
      <c r="AA5287" s="7">
        <v>2019</v>
      </c>
      <c r="AB5287" s="7">
        <v>0</v>
      </c>
    </row>
    <row r="5288" spans="1:28" x14ac:dyDescent="0.25">
      <c r="A5288" s="7">
        <v>18</v>
      </c>
      <c r="B5288" s="7" t="s">
        <v>410</v>
      </c>
      <c r="C5288" s="7" t="s">
        <v>685</v>
      </c>
      <c r="D5288" s="7" t="s">
        <v>21</v>
      </c>
      <c r="E5288" s="7" t="s">
        <v>734</v>
      </c>
      <c r="F5288" s="7" t="s">
        <v>84</v>
      </c>
      <c r="G5288" s="7">
        <v>85000</v>
      </c>
      <c r="H5288" s="7">
        <v>0</v>
      </c>
      <c r="I5288" s="7">
        <v>0</v>
      </c>
      <c r="J5288" s="7">
        <v>0</v>
      </c>
      <c r="K5288" s="7">
        <v>0</v>
      </c>
      <c r="L5288" s="7">
        <v>0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0</v>
      </c>
      <c r="Z5288" s="7" t="s">
        <v>224</v>
      </c>
      <c r="AA5288" s="7">
        <v>2019</v>
      </c>
      <c r="AB5288" s="7">
        <v>0</v>
      </c>
    </row>
    <row r="5289" spans="1:28" x14ac:dyDescent="0.25">
      <c r="A5289" s="7">
        <v>19</v>
      </c>
      <c r="B5289" s="7" t="s">
        <v>373</v>
      </c>
      <c r="C5289" s="7" t="s">
        <v>688</v>
      </c>
      <c r="D5289" s="7" t="s">
        <v>94</v>
      </c>
      <c r="E5289" s="7" t="s">
        <v>689</v>
      </c>
      <c r="F5289" s="7" t="s">
        <v>84</v>
      </c>
      <c r="G5289" s="7">
        <v>80000</v>
      </c>
      <c r="H5289" s="7">
        <v>0</v>
      </c>
      <c r="I5289" s="7">
        <v>0</v>
      </c>
      <c r="J5289" s="7">
        <v>0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 t="s">
        <v>224</v>
      </c>
      <c r="AA5289" s="7">
        <v>2019</v>
      </c>
      <c r="AB5289" s="7">
        <v>0</v>
      </c>
    </row>
    <row r="5290" spans="1:28" x14ac:dyDescent="0.25">
      <c r="A5290" s="7">
        <v>20</v>
      </c>
      <c r="B5290" s="7" t="s">
        <v>408</v>
      </c>
      <c r="C5290" s="7" t="s">
        <v>712</v>
      </c>
      <c r="D5290" s="7" t="s">
        <v>632</v>
      </c>
      <c r="E5290" s="7" t="s">
        <v>713</v>
      </c>
      <c r="F5290" s="7" t="s">
        <v>84</v>
      </c>
      <c r="G5290" s="7">
        <v>80000</v>
      </c>
      <c r="H5290" s="7">
        <v>0</v>
      </c>
      <c r="I5290" s="7">
        <v>0</v>
      </c>
      <c r="J5290" s="7">
        <v>0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0</v>
      </c>
      <c r="Z5290" s="7" t="s">
        <v>224</v>
      </c>
      <c r="AA5290" s="7">
        <v>2019</v>
      </c>
      <c r="AB5290" s="7">
        <v>0</v>
      </c>
    </row>
    <row r="5291" spans="1:28" x14ac:dyDescent="0.25">
      <c r="A5291" s="7">
        <v>21</v>
      </c>
      <c r="B5291" s="7" t="s">
        <v>407</v>
      </c>
      <c r="C5291" s="7" t="s">
        <v>532</v>
      </c>
      <c r="D5291" s="7" t="s">
        <v>12</v>
      </c>
      <c r="E5291" s="7" t="s">
        <v>35</v>
      </c>
      <c r="F5291" s="7" t="s">
        <v>84</v>
      </c>
      <c r="G5291" s="7">
        <v>75000</v>
      </c>
      <c r="H5291" s="7">
        <v>0</v>
      </c>
      <c r="I5291" s="7">
        <v>0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0</v>
      </c>
      <c r="Z5291" s="7" t="s">
        <v>224</v>
      </c>
      <c r="AA5291" s="7">
        <v>2019</v>
      </c>
      <c r="AB5291" s="7">
        <v>0</v>
      </c>
    </row>
    <row r="5292" spans="1:28" x14ac:dyDescent="0.25">
      <c r="A5292" s="7">
        <v>22</v>
      </c>
      <c r="B5292" s="7" t="s">
        <v>406</v>
      </c>
      <c r="C5292" s="7" t="s">
        <v>533</v>
      </c>
      <c r="D5292" s="7" t="s">
        <v>6</v>
      </c>
      <c r="E5292" s="7" t="s">
        <v>735</v>
      </c>
      <c r="F5292" s="7" t="s">
        <v>84</v>
      </c>
      <c r="G5292" s="7">
        <v>70000</v>
      </c>
      <c r="H5292" s="7">
        <v>0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 t="s">
        <v>224</v>
      </c>
      <c r="AA5292" s="7">
        <v>2019</v>
      </c>
      <c r="AB5292" s="7">
        <v>0</v>
      </c>
    </row>
    <row r="5293" spans="1:28" x14ac:dyDescent="0.25">
      <c r="A5293" s="7">
        <v>23</v>
      </c>
      <c r="B5293" s="7" t="s">
        <v>389</v>
      </c>
      <c r="C5293" s="7" t="s">
        <v>529</v>
      </c>
      <c r="D5293" s="7" t="s">
        <v>18</v>
      </c>
      <c r="E5293" s="7" t="s">
        <v>55</v>
      </c>
      <c r="F5293" s="7" t="s">
        <v>84</v>
      </c>
      <c r="G5293" s="7">
        <v>65000</v>
      </c>
      <c r="H5293" s="7">
        <v>0</v>
      </c>
      <c r="I5293" s="7">
        <v>0</v>
      </c>
      <c r="J5293" s="7">
        <v>0</v>
      </c>
      <c r="K5293" s="7">
        <v>0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0</v>
      </c>
      <c r="Z5293" s="7" t="s">
        <v>224</v>
      </c>
      <c r="AA5293" s="7">
        <v>2019</v>
      </c>
      <c r="AB5293" s="7">
        <v>0</v>
      </c>
    </row>
    <row r="5294" spans="1:28" x14ac:dyDescent="0.25">
      <c r="A5294" s="7">
        <v>24</v>
      </c>
      <c r="B5294" s="7" t="s">
        <v>402</v>
      </c>
      <c r="C5294" s="7" t="s">
        <v>526</v>
      </c>
      <c r="D5294" s="7" t="s">
        <v>4</v>
      </c>
      <c r="E5294" s="7" t="s">
        <v>737</v>
      </c>
      <c r="F5294" s="7" t="s">
        <v>84</v>
      </c>
      <c r="G5294" s="7">
        <v>65000</v>
      </c>
      <c r="H5294" s="7">
        <v>0</v>
      </c>
      <c r="I5294" s="7">
        <v>0</v>
      </c>
      <c r="J5294" s="7">
        <v>0</v>
      </c>
      <c r="K5294" s="7">
        <v>0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0</v>
      </c>
      <c r="Z5294" s="7" t="s">
        <v>224</v>
      </c>
      <c r="AA5294" s="7">
        <v>2019</v>
      </c>
      <c r="AB5294" s="7">
        <v>0</v>
      </c>
    </row>
    <row r="5295" spans="1:28" x14ac:dyDescent="0.25">
      <c r="A5295" s="7">
        <v>25</v>
      </c>
      <c r="B5295" s="7" t="s">
        <v>403</v>
      </c>
      <c r="C5295" s="7" t="s">
        <v>703</v>
      </c>
      <c r="D5295" s="7" t="s">
        <v>13</v>
      </c>
      <c r="E5295" s="7" t="s">
        <v>704</v>
      </c>
      <c r="F5295" s="7" t="s">
        <v>84</v>
      </c>
      <c r="G5295" s="7">
        <v>65000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0</v>
      </c>
      <c r="Z5295" s="7" t="s">
        <v>224</v>
      </c>
      <c r="AA5295" s="7">
        <v>2019</v>
      </c>
      <c r="AB5295" s="7">
        <v>0</v>
      </c>
    </row>
    <row r="5296" spans="1:28" x14ac:dyDescent="0.25">
      <c r="A5296" s="7">
        <v>26</v>
      </c>
      <c r="B5296" s="7" t="s">
        <v>404</v>
      </c>
      <c r="C5296" s="7" t="s">
        <v>534</v>
      </c>
      <c r="D5296" s="7" t="s">
        <v>10</v>
      </c>
      <c r="E5296" s="7" t="s">
        <v>39</v>
      </c>
      <c r="F5296" s="7" t="s">
        <v>84</v>
      </c>
      <c r="G5296" s="7">
        <v>65000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0</v>
      </c>
      <c r="Z5296" s="7" t="s">
        <v>224</v>
      </c>
      <c r="AA5296" s="7">
        <v>2019</v>
      </c>
      <c r="AB5296" s="7">
        <v>0</v>
      </c>
    </row>
    <row r="5297" spans="1:28" x14ac:dyDescent="0.25">
      <c r="A5297" s="7">
        <v>27</v>
      </c>
      <c r="B5297" s="7" t="s">
        <v>405</v>
      </c>
      <c r="C5297" s="7" t="s">
        <v>535</v>
      </c>
      <c r="D5297" s="7" t="s">
        <v>16</v>
      </c>
      <c r="E5297" s="7" t="s">
        <v>61</v>
      </c>
      <c r="F5297" s="7" t="s">
        <v>84</v>
      </c>
      <c r="G5297" s="7">
        <v>65000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0</v>
      </c>
      <c r="Z5297" s="7" t="s">
        <v>224</v>
      </c>
      <c r="AA5297" s="7">
        <v>2019</v>
      </c>
      <c r="AB5297" s="7">
        <v>0</v>
      </c>
    </row>
    <row r="5298" spans="1:28" x14ac:dyDescent="0.25">
      <c r="A5298" s="7">
        <v>28</v>
      </c>
      <c r="B5298" s="7" t="s">
        <v>400</v>
      </c>
      <c r="C5298" s="7" t="s">
        <v>536</v>
      </c>
      <c r="D5298" s="7" t="s">
        <v>4</v>
      </c>
      <c r="E5298" s="7" t="s">
        <v>64</v>
      </c>
      <c r="F5298" s="7" t="s">
        <v>84</v>
      </c>
      <c r="G5298" s="7">
        <v>60000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0</v>
      </c>
      <c r="Z5298" s="7" t="s">
        <v>224</v>
      </c>
      <c r="AA5298" s="7">
        <v>2019</v>
      </c>
      <c r="AB5298" s="7">
        <v>0</v>
      </c>
    </row>
    <row r="5299" spans="1:28" x14ac:dyDescent="0.25">
      <c r="A5299" s="7">
        <v>29</v>
      </c>
      <c r="B5299" s="7" t="s">
        <v>401</v>
      </c>
      <c r="C5299" s="7" t="s">
        <v>537</v>
      </c>
      <c r="D5299" s="7" t="s">
        <v>7</v>
      </c>
      <c r="E5299" s="7" t="s">
        <v>75</v>
      </c>
      <c r="F5299" s="7" t="s">
        <v>84</v>
      </c>
      <c r="G5299" s="7">
        <v>60000</v>
      </c>
      <c r="H5299" s="7">
        <v>0</v>
      </c>
      <c r="I5299" s="7">
        <v>0</v>
      </c>
      <c r="J5299" s="7">
        <v>0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0</v>
      </c>
      <c r="Z5299" s="7" t="s">
        <v>224</v>
      </c>
      <c r="AA5299" s="7">
        <v>2019</v>
      </c>
      <c r="AB5299" s="7">
        <v>0</v>
      </c>
    </row>
    <row r="5300" spans="1:28" x14ac:dyDescent="0.25">
      <c r="A5300" s="7">
        <v>30</v>
      </c>
      <c r="B5300" s="7" t="s">
        <v>429</v>
      </c>
      <c r="C5300" s="7" t="s">
        <v>538</v>
      </c>
      <c r="D5300" s="7" t="s">
        <v>14</v>
      </c>
      <c r="E5300" s="7" t="s">
        <v>66</v>
      </c>
      <c r="F5300" s="7" t="s">
        <v>84</v>
      </c>
      <c r="G5300" s="7">
        <v>55000</v>
      </c>
      <c r="H5300" s="7">
        <v>0</v>
      </c>
      <c r="I5300" s="7">
        <v>0</v>
      </c>
      <c r="J5300" s="7">
        <v>0</v>
      </c>
      <c r="K5300" s="7">
        <v>0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0</v>
      </c>
      <c r="Z5300" s="7" t="s">
        <v>224</v>
      </c>
      <c r="AA5300" s="7">
        <v>2019</v>
      </c>
      <c r="AB5300" s="7">
        <v>0</v>
      </c>
    </row>
    <row r="5301" spans="1:28" x14ac:dyDescent="0.25">
      <c r="A5301" s="7">
        <v>31</v>
      </c>
      <c r="B5301" s="7" t="s">
        <v>342</v>
      </c>
      <c r="C5301" s="7" t="s">
        <v>539</v>
      </c>
      <c r="D5301" s="7" t="s">
        <v>15</v>
      </c>
      <c r="E5301" s="7" t="s">
        <v>540</v>
      </c>
      <c r="F5301" s="7" t="s">
        <v>84</v>
      </c>
      <c r="G5301" s="7">
        <v>55000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0</v>
      </c>
      <c r="Z5301" s="7" t="s">
        <v>224</v>
      </c>
      <c r="AA5301" s="7">
        <v>2019</v>
      </c>
      <c r="AB5301" s="7">
        <v>0</v>
      </c>
    </row>
    <row r="5302" spans="1:28" x14ac:dyDescent="0.25">
      <c r="A5302" s="7">
        <v>32</v>
      </c>
      <c r="B5302" s="7" t="s">
        <v>399</v>
      </c>
      <c r="C5302" s="7" t="s">
        <v>514</v>
      </c>
      <c r="D5302" s="7" t="s">
        <v>16</v>
      </c>
      <c r="E5302" s="7" t="s">
        <v>79</v>
      </c>
      <c r="F5302" s="7" t="s">
        <v>84</v>
      </c>
      <c r="G5302" s="7">
        <v>54000</v>
      </c>
      <c r="H5302" s="7">
        <v>0</v>
      </c>
      <c r="I5302" s="7">
        <v>0</v>
      </c>
      <c r="J5302" s="7">
        <v>0</v>
      </c>
      <c r="K5302" s="7">
        <v>0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0</v>
      </c>
      <c r="Z5302" s="7" t="s">
        <v>224</v>
      </c>
      <c r="AA5302" s="7">
        <v>2019</v>
      </c>
      <c r="AB5302" s="7">
        <v>0</v>
      </c>
    </row>
    <row r="5303" spans="1:28" x14ac:dyDescent="0.25">
      <c r="A5303" s="7">
        <v>33</v>
      </c>
      <c r="B5303" s="7" t="s">
        <v>396</v>
      </c>
      <c r="C5303" s="7" t="s">
        <v>541</v>
      </c>
      <c r="D5303" s="7" t="s">
        <v>21</v>
      </c>
      <c r="E5303" s="7" t="s">
        <v>70</v>
      </c>
      <c r="F5303" s="7" t="s">
        <v>84</v>
      </c>
      <c r="G5303" s="7">
        <v>50000</v>
      </c>
      <c r="H5303" s="7">
        <v>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0</v>
      </c>
      <c r="Z5303" s="7" t="s">
        <v>224</v>
      </c>
      <c r="AA5303" s="7">
        <v>2019</v>
      </c>
      <c r="AB5303" s="7">
        <v>0</v>
      </c>
    </row>
    <row r="5304" spans="1:28" x14ac:dyDescent="0.25">
      <c r="A5304" s="7">
        <v>34</v>
      </c>
      <c r="B5304" s="7" t="s">
        <v>397</v>
      </c>
      <c r="C5304" s="7" t="s">
        <v>542</v>
      </c>
      <c r="D5304" s="7" t="s">
        <v>17</v>
      </c>
      <c r="E5304" s="7" t="s">
        <v>76</v>
      </c>
      <c r="F5304" s="7" t="s">
        <v>84</v>
      </c>
      <c r="G5304" s="7">
        <v>50000</v>
      </c>
      <c r="H5304" s="7">
        <v>0</v>
      </c>
      <c r="I5304" s="7">
        <v>0</v>
      </c>
      <c r="J5304" s="7">
        <v>0</v>
      </c>
      <c r="K5304" s="7">
        <v>0</v>
      </c>
      <c r="L5304" s="7">
        <v>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0</v>
      </c>
      <c r="Z5304" s="7" t="s">
        <v>224</v>
      </c>
      <c r="AA5304" s="7">
        <v>2019</v>
      </c>
      <c r="AB5304" s="7">
        <v>0</v>
      </c>
    </row>
    <row r="5305" spans="1:28" x14ac:dyDescent="0.25">
      <c r="A5305" s="7">
        <v>35</v>
      </c>
      <c r="B5305" s="7" t="s">
        <v>379</v>
      </c>
      <c r="C5305" s="7" t="s">
        <v>544</v>
      </c>
      <c r="D5305" s="7" t="s">
        <v>10</v>
      </c>
      <c r="E5305" s="7" t="s">
        <v>43</v>
      </c>
      <c r="F5305" s="7" t="s">
        <v>84</v>
      </c>
      <c r="G5305" s="7">
        <v>45000</v>
      </c>
      <c r="H5305" s="7">
        <v>0</v>
      </c>
      <c r="I5305" s="7">
        <v>0</v>
      </c>
      <c r="J5305" s="7">
        <v>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0</v>
      </c>
      <c r="Y5305" s="7">
        <v>0</v>
      </c>
      <c r="Z5305" s="7" t="s">
        <v>224</v>
      </c>
      <c r="AA5305" s="7">
        <v>2019</v>
      </c>
      <c r="AB5305" s="7">
        <v>0</v>
      </c>
    </row>
    <row r="5306" spans="1:28" x14ac:dyDescent="0.25">
      <c r="A5306" s="7">
        <v>36</v>
      </c>
      <c r="B5306" s="7" t="s">
        <v>388</v>
      </c>
      <c r="C5306" s="7" t="s">
        <v>646</v>
      </c>
      <c r="D5306" s="7" t="s">
        <v>647</v>
      </c>
      <c r="E5306" s="7" t="s">
        <v>24</v>
      </c>
      <c r="F5306" s="7" t="s">
        <v>84</v>
      </c>
      <c r="G5306" s="7">
        <v>45000</v>
      </c>
      <c r="H5306" s="7">
        <v>0</v>
      </c>
      <c r="I5306" s="7">
        <v>0</v>
      </c>
      <c r="J5306" s="7">
        <v>0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 t="s">
        <v>224</v>
      </c>
      <c r="AA5306" s="7">
        <v>2019</v>
      </c>
      <c r="AB5306" s="7">
        <v>0</v>
      </c>
    </row>
    <row r="5307" spans="1:28" x14ac:dyDescent="0.25">
      <c r="A5307" s="7">
        <v>37</v>
      </c>
      <c r="B5307" s="7" t="s">
        <v>390</v>
      </c>
      <c r="C5307" s="7" t="s">
        <v>531</v>
      </c>
      <c r="D5307" s="7" t="s">
        <v>5</v>
      </c>
      <c r="E5307" s="7" t="s">
        <v>25</v>
      </c>
      <c r="F5307" s="7" t="s">
        <v>84</v>
      </c>
      <c r="G5307" s="7">
        <v>45000</v>
      </c>
      <c r="H5307" s="7">
        <v>0</v>
      </c>
      <c r="I5307" s="7">
        <v>0</v>
      </c>
      <c r="J5307" s="7">
        <v>0</v>
      </c>
      <c r="K5307" s="7">
        <v>0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 t="s">
        <v>224</v>
      </c>
      <c r="AA5307" s="7">
        <v>2019</v>
      </c>
      <c r="AB5307" s="7">
        <v>0</v>
      </c>
    </row>
    <row r="5308" spans="1:28" x14ac:dyDescent="0.25">
      <c r="A5308" s="7">
        <v>38</v>
      </c>
      <c r="B5308" s="7" t="s">
        <v>368</v>
      </c>
      <c r="C5308" s="7" t="s">
        <v>720</v>
      </c>
      <c r="D5308" s="7" t="s">
        <v>13</v>
      </c>
      <c r="E5308" s="7" t="s">
        <v>738</v>
      </c>
      <c r="F5308" s="7" t="s">
        <v>84</v>
      </c>
      <c r="G5308" s="7">
        <v>45000</v>
      </c>
      <c r="H5308" s="7">
        <v>0</v>
      </c>
      <c r="I5308" s="7">
        <v>0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0</v>
      </c>
      <c r="Z5308" s="7" t="s">
        <v>224</v>
      </c>
      <c r="AA5308" s="7">
        <v>2019</v>
      </c>
      <c r="AB5308" s="7">
        <v>0</v>
      </c>
    </row>
    <row r="5309" spans="1:28" x14ac:dyDescent="0.25">
      <c r="A5309" s="7">
        <v>39</v>
      </c>
      <c r="B5309" s="7" t="s">
        <v>391</v>
      </c>
      <c r="C5309" s="7" t="s">
        <v>545</v>
      </c>
      <c r="D5309" s="7" t="s">
        <v>4</v>
      </c>
      <c r="E5309" s="7" t="s">
        <v>24</v>
      </c>
      <c r="F5309" s="7" t="s">
        <v>84</v>
      </c>
      <c r="G5309" s="7">
        <v>45000</v>
      </c>
      <c r="H5309" s="7">
        <v>0</v>
      </c>
      <c r="I5309" s="7">
        <v>0</v>
      </c>
      <c r="J5309" s="7">
        <v>0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0</v>
      </c>
      <c r="Z5309" s="7" t="s">
        <v>224</v>
      </c>
      <c r="AA5309" s="7">
        <v>2019</v>
      </c>
      <c r="AB5309" s="7">
        <v>0</v>
      </c>
    </row>
    <row r="5310" spans="1:28" x14ac:dyDescent="0.25">
      <c r="A5310" s="7">
        <v>40</v>
      </c>
      <c r="B5310" s="7" t="s">
        <v>392</v>
      </c>
      <c r="C5310" s="7" t="s">
        <v>547</v>
      </c>
      <c r="D5310" s="7" t="s">
        <v>10</v>
      </c>
      <c r="E5310" s="7" t="s">
        <v>50</v>
      </c>
      <c r="F5310" s="7" t="s">
        <v>84</v>
      </c>
      <c r="G5310" s="7">
        <v>45000</v>
      </c>
      <c r="H5310" s="7">
        <v>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0</v>
      </c>
      <c r="Z5310" s="7" t="s">
        <v>224</v>
      </c>
      <c r="AA5310" s="7">
        <v>2019</v>
      </c>
      <c r="AB5310" s="7">
        <v>0</v>
      </c>
    </row>
    <row r="5311" spans="1:28" x14ac:dyDescent="0.25">
      <c r="A5311" s="7">
        <v>41</v>
      </c>
      <c r="B5311" s="7" t="s">
        <v>393</v>
      </c>
      <c r="C5311" s="7" t="s">
        <v>717</v>
      </c>
      <c r="D5311" s="7" t="s">
        <v>10</v>
      </c>
      <c r="E5311" s="7" t="s">
        <v>43</v>
      </c>
      <c r="F5311" s="7" t="s">
        <v>84</v>
      </c>
      <c r="G5311" s="7">
        <v>45000</v>
      </c>
      <c r="H5311" s="7">
        <v>0</v>
      </c>
      <c r="I5311" s="7">
        <v>0</v>
      </c>
      <c r="J5311" s="7">
        <v>0</v>
      </c>
      <c r="K5311" s="7">
        <v>0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0</v>
      </c>
      <c r="Z5311" s="7" t="s">
        <v>224</v>
      </c>
      <c r="AA5311" s="7">
        <v>2019</v>
      </c>
      <c r="AB5311" s="7">
        <v>0</v>
      </c>
    </row>
    <row r="5312" spans="1:28" x14ac:dyDescent="0.25">
      <c r="A5312" s="7">
        <v>42</v>
      </c>
      <c r="B5312" s="7" t="s">
        <v>387</v>
      </c>
      <c r="C5312" s="7" t="s">
        <v>549</v>
      </c>
      <c r="D5312" s="7" t="s">
        <v>16</v>
      </c>
      <c r="E5312" s="7" t="s">
        <v>45</v>
      </c>
      <c r="F5312" s="7" t="s">
        <v>84</v>
      </c>
      <c r="G5312" s="7">
        <v>44000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0</v>
      </c>
      <c r="Z5312" s="7" t="s">
        <v>224</v>
      </c>
      <c r="AA5312" s="7">
        <v>2019</v>
      </c>
      <c r="AB5312" s="7">
        <v>0</v>
      </c>
    </row>
    <row r="5313" spans="1:28" x14ac:dyDescent="0.25">
      <c r="A5313" s="7">
        <v>43</v>
      </c>
      <c r="B5313" s="7" t="s">
        <v>375</v>
      </c>
      <c r="C5313" s="7" t="s">
        <v>705</v>
      </c>
      <c r="D5313" s="7" t="s">
        <v>10</v>
      </c>
      <c r="E5313" s="7" t="s">
        <v>739</v>
      </c>
      <c r="F5313" s="7" t="s">
        <v>84</v>
      </c>
      <c r="G5313" s="7">
        <v>40000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 t="s">
        <v>224</v>
      </c>
      <c r="AA5313" s="7">
        <v>2019</v>
      </c>
      <c r="AB5313" s="7">
        <v>0</v>
      </c>
    </row>
    <row r="5314" spans="1:28" x14ac:dyDescent="0.25">
      <c r="A5314" s="7">
        <v>44</v>
      </c>
      <c r="B5314" s="7" t="s">
        <v>370</v>
      </c>
      <c r="C5314" s="7" t="s">
        <v>648</v>
      </c>
      <c r="D5314" s="7" t="s">
        <v>94</v>
      </c>
      <c r="E5314" s="7" t="s">
        <v>740</v>
      </c>
      <c r="F5314" s="7" t="s">
        <v>84</v>
      </c>
      <c r="G5314" s="7">
        <v>40000</v>
      </c>
      <c r="H5314" s="7">
        <v>0</v>
      </c>
      <c r="I5314" s="7">
        <v>0</v>
      </c>
      <c r="J5314" s="7">
        <v>0</v>
      </c>
      <c r="K5314" s="7">
        <v>0</v>
      </c>
      <c r="L5314" s="7">
        <v>0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0</v>
      </c>
      <c r="Z5314" s="7" t="s">
        <v>224</v>
      </c>
      <c r="AA5314" s="7">
        <v>2019</v>
      </c>
      <c r="AB5314" s="7">
        <v>0</v>
      </c>
    </row>
    <row r="5315" spans="1:28" x14ac:dyDescent="0.25">
      <c r="A5315" s="7">
        <v>45</v>
      </c>
      <c r="B5315" s="7" t="s">
        <v>376</v>
      </c>
      <c r="C5315" s="7" t="s">
        <v>551</v>
      </c>
      <c r="D5315" s="7" t="s">
        <v>10</v>
      </c>
      <c r="E5315" s="7" t="s">
        <v>44</v>
      </c>
      <c r="F5315" s="7" t="s">
        <v>84</v>
      </c>
      <c r="G5315" s="7">
        <v>40000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0</v>
      </c>
      <c r="Z5315" s="7" t="s">
        <v>224</v>
      </c>
      <c r="AA5315" s="7">
        <v>2019</v>
      </c>
      <c r="AB5315" s="7">
        <v>0</v>
      </c>
    </row>
    <row r="5316" spans="1:28" x14ac:dyDescent="0.25">
      <c r="A5316" s="7">
        <v>46</v>
      </c>
      <c r="B5316" s="7" t="s">
        <v>382</v>
      </c>
      <c r="C5316" s="7" t="s">
        <v>552</v>
      </c>
      <c r="D5316" s="7" t="s">
        <v>94</v>
      </c>
      <c r="E5316" s="7" t="s">
        <v>65</v>
      </c>
      <c r="F5316" s="7" t="s">
        <v>84</v>
      </c>
      <c r="G5316" s="7">
        <v>40000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 t="s">
        <v>224</v>
      </c>
      <c r="AA5316" s="7">
        <v>2019</v>
      </c>
      <c r="AB5316" s="7">
        <v>0</v>
      </c>
    </row>
    <row r="5317" spans="1:28" x14ac:dyDescent="0.25">
      <c r="A5317" s="7">
        <v>47</v>
      </c>
      <c r="B5317" s="7" t="s">
        <v>385</v>
      </c>
      <c r="C5317" s="7" t="s">
        <v>629</v>
      </c>
      <c r="D5317" s="7" t="s">
        <v>12</v>
      </c>
      <c r="E5317" s="7" t="s">
        <v>698</v>
      </c>
      <c r="F5317" s="7" t="s">
        <v>84</v>
      </c>
      <c r="G5317" s="7">
        <v>40000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0</v>
      </c>
      <c r="Z5317" s="7" t="s">
        <v>224</v>
      </c>
      <c r="AA5317" s="7">
        <v>2019</v>
      </c>
      <c r="AB5317" s="7">
        <v>0</v>
      </c>
    </row>
    <row r="5318" spans="1:28" x14ac:dyDescent="0.25">
      <c r="A5318" s="7">
        <v>48</v>
      </c>
      <c r="B5318" s="7" t="s">
        <v>386</v>
      </c>
      <c r="C5318" s="7" t="s">
        <v>631</v>
      </c>
      <c r="D5318" s="7" t="s">
        <v>6</v>
      </c>
      <c r="E5318" s="7" t="s">
        <v>740</v>
      </c>
      <c r="F5318" s="7" t="s">
        <v>84</v>
      </c>
      <c r="G5318" s="7">
        <v>40000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0</v>
      </c>
      <c r="Z5318" s="7" t="s">
        <v>224</v>
      </c>
      <c r="AA5318" s="7">
        <v>2019</v>
      </c>
      <c r="AB5318" s="7">
        <v>0</v>
      </c>
    </row>
    <row r="5319" spans="1:28" x14ac:dyDescent="0.25">
      <c r="A5319" s="7">
        <v>49</v>
      </c>
      <c r="B5319" s="7" t="s">
        <v>381</v>
      </c>
      <c r="C5319" s="7" t="s">
        <v>553</v>
      </c>
      <c r="D5319" s="7" t="s">
        <v>10</v>
      </c>
      <c r="E5319" s="7" t="s">
        <v>740</v>
      </c>
      <c r="F5319" s="7" t="s">
        <v>84</v>
      </c>
      <c r="G5319" s="7">
        <v>38000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 t="s">
        <v>224</v>
      </c>
      <c r="AA5319" s="7">
        <v>2019</v>
      </c>
      <c r="AB5319" s="7">
        <v>0</v>
      </c>
    </row>
    <row r="5320" spans="1:28" x14ac:dyDescent="0.25">
      <c r="A5320" s="7">
        <v>50</v>
      </c>
      <c r="B5320" s="7" t="s">
        <v>377</v>
      </c>
      <c r="C5320" s="7" t="s">
        <v>554</v>
      </c>
      <c r="D5320" s="7" t="s">
        <v>10</v>
      </c>
      <c r="E5320" s="7" t="s">
        <v>44</v>
      </c>
      <c r="F5320" s="7" t="s">
        <v>84</v>
      </c>
      <c r="G5320" s="7">
        <v>36000</v>
      </c>
      <c r="H5320" s="7">
        <v>0</v>
      </c>
      <c r="I5320" s="7">
        <v>0</v>
      </c>
      <c r="J5320" s="7">
        <v>0</v>
      </c>
      <c r="K5320" s="7">
        <v>0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0</v>
      </c>
      <c r="Z5320" s="7" t="s">
        <v>224</v>
      </c>
      <c r="AA5320" s="7">
        <v>2019</v>
      </c>
      <c r="AB5320" s="7">
        <v>0</v>
      </c>
    </row>
    <row r="5321" spans="1:28" x14ac:dyDescent="0.25">
      <c r="A5321" s="7">
        <v>51</v>
      </c>
      <c r="B5321" s="7" t="s">
        <v>378</v>
      </c>
      <c r="C5321" s="7" t="s">
        <v>556</v>
      </c>
      <c r="D5321" s="7" t="s">
        <v>10</v>
      </c>
      <c r="E5321" s="7" t="s">
        <v>44</v>
      </c>
      <c r="F5321" s="7" t="s">
        <v>84</v>
      </c>
      <c r="G5321" s="7">
        <v>36000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7">
        <v>0</v>
      </c>
      <c r="Z5321" s="7" t="s">
        <v>224</v>
      </c>
      <c r="AA5321" s="7">
        <v>2019</v>
      </c>
      <c r="AB5321" s="7">
        <v>0</v>
      </c>
    </row>
    <row r="5322" spans="1:28" x14ac:dyDescent="0.25">
      <c r="A5322" s="7">
        <v>52</v>
      </c>
      <c r="B5322" s="7" t="s">
        <v>380</v>
      </c>
      <c r="C5322" s="7" t="s">
        <v>543</v>
      </c>
      <c r="D5322" s="7" t="s">
        <v>21</v>
      </c>
      <c r="E5322" s="7" t="s">
        <v>741</v>
      </c>
      <c r="F5322" s="7" t="s">
        <v>84</v>
      </c>
      <c r="G5322" s="7">
        <v>36000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0</v>
      </c>
      <c r="Z5322" s="7" t="s">
        <v>224</v>
      </c>
      <c r="AA5322" s="7">
        <v>2019</v>
      </c>
      <c r="AB5322" s="7">
        <v>0</v>
      </c>
    </row>
    <row r="5323" spans="1:28" x14ac:dyDescent="0.25">
      <c r="A5323" s="7">
        <v>53</v>
      </c>
      <c r="B5323" s="7" t="s">
        <v>360</v>
      </c>
      <c r="C5323" s="7" t="s">
        <v>560</v>
      </c>
      <c r="D5323" s="7" t="s">
        <v>12</v>
      </c>
      <c r="E5323" s="7" t="s">
        <v>742</v>
      </c>
      <c r="F5323" s="7" t="s">
        <v>84</v>
      </c>
      <c r="G5323" s="7">
        <v>32000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0</v>
      </c>
      <c r="Z5323" s="7" t="s">
        <v>224</v>
      </c>
      <c r="AA5323" s="7">
        <v>2019</v>
      </c>
      <c r="AB5323" s="7">
        <v>0</v>
      </c>
    </row>
    <row r="5324" spans="1:28" x14ac:dyDescent="0.25">
      <c r="A5324" s="7">
        <v>54</v>
      </c>
      <c r="B5324" s="7" t="s">
        <v>369</v>
      </c>
      <c r="C5324" s="7" t="s">
        <v>562</v>
      </c>
      <c r="D5324" s="7" t="s">
        <v>94</v>
      </c>
      <c r="E5324" s="7" t="s">
        <v>563</v>
      </c>
      <c r="F5324" s="7" t="s">
        <v>84</v>
      </c>
      <c r="G5324" s="7">
        <v>32000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 t="s">
        <v>224</v>
      </c>
      <c r="AA5324" s="7">
        <v>2019</v>
      </c>
      <c r="AB5324" s="7">
        <v>0</v>
      </c>
    </row>
    <row r="5325" spans="1:28" x14ac:dyDescent="0.25">
      <c r="A5325" s="7">
        <v>55</v>
      </c>
      <c r="B5325" s="7" t="s">
        <v>371</v>
      </c>
      <c r="C5325" s="7" t="s">
        <v>550</v>
      </c>
      <c r="D5325" s="7" t="s">
        <v>94</v>
      </c>
      <c r="E5325" s="7" t="s">
        <v>58</v>
      </c>
      <c r="F5325" s="7" t="s">
        <v>84</v>
      </c>
      <c r="G5325" s="7">
        <v>32000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0</v>
      </c>
      <c r="Z5325" s="7" t="s">
        <v>224</v>
      </c>
      <c r="AA5325" s="7">
        <v>2019</v>
      </c>
      <c r="AB5325" s="7">
        <v>0</v>
      </c>
    </row>
    <row r="5326" spans="1:28" x14ac:dyDescent="0.25">
      <c r="A5326" s="7">
        <v>56</v>
      </c>
      <c r="B5326" s="7" t="s">
        <v>372</v>
      </c>
      <c r="C5326" s="7" t="s">
        <v>707</v>
      </c>
      <c r="D5326" s="7" t="s">
        <v>94</v>
      </c>
      <c r="E5326" s="7" t="s">
        <v>630</v>
      </c>
      <c r="F5326" s="7" t="s">
        <v>84</v>
      </c>
      <c r="G5326" s="7">
        <v>32000</v>
      </c>
      <c r="H5326" s="7">
        <v>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0</v>
      </c>
      <c r="Z5326" s="7" t="s">
        <v>224</v>
      </c>
      <c r="AA5326" s="7">
        <v>2019</v>
      </c>
      <c r="AB5326" s="7">
        <v>0</v>
      </c>
    </row>
    <row r="5327" spans="1:28" x14ac:dyDescent="0.25">
      <c r="A5327" s="7">
        <v>57</v>
      </c>
      <c r="B5327" s="7" t="s">
        <v>373</v>
      </c>
      <c r="C5327" s="7" t="s">
        <v>566</v>
      </c>
      <c r="D5327" s="7" t="s">
        <v>14</v>
      </c>
      <c r="E5327" s="7" t="s">
        <v>743</v>
      </c>
      <c r="F5327" s="7" t="s">
        <v>84</v>
      </c>
      <c r="G5327" s="7">
        <v>32000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0</v>
      </c>
      <c r="Z5327" s="7" t="s">
        <v>224</v>
      </c>
      <c r="AA5327" s="7">
        <v>2019</v>
      </c>
      <c r="AB5327" s="7">
        <v>0</v>
      </c>
    </row>
    <row r="5328" spans="1:28" x14ac:dyDescent="0.25">
      <c r="A5328" s="7">
        <v>58</v>
      </c>
      <c r="B5328" s="7" t="s">
        <v>366</v>
      </c>
      <c r="C5328" s="7" t="s">
        <v>727</v>
      </c>
      <c r="D5328" s="7" t="s">
        <v>14</v>
      </c>
      <c r="E5328" s="7" t="s">
        <v>744</v>
      </c>
      <c r="F5328" s="7" t="s">
        <v>84</v>
      </c>
      <c r="G5328" s="7">
        <v>31500</v>
      </c>
      <c r="H5328" s="7">
        <v>0</v>
      </c>
      <c r="I5328" s="7">
        <v>0</v>
      </c>
      <c r="J5328" s="7">
        <v>0</v>
      </c>
      <c r="K5328" s="7">
        <v>0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0</v>
      </c>
      <c r="Z5328" s="7" t="s">
        <v>224</v>
      </c>
      <c r="AA5328" s="7">
        <v>2019</v>
      </c>
      <c r="AB5328" s="7">
        <v>0</v>
      </c>
    </row>
    <row r="5329" spans="1:28" x14ac:dyDescent="0.25">
      <c r="A5329" s="7">
        <v>59</v>
      </c>
      <c r="B5329" s="7" t="s">
        <v>367</v>
      </c>
      <c r="C5329" s="7" t="s">
        <v>567</v>
      </c>
      <c r="D5329" s="7" t="s">
        <v>4</v>
      </c>
      <c r="E5329" s="7" t="s">
        <v>745</v>
      </c>
      <c r="F5329" s="7" t="s">
        <v>84</v>
      </c>
      <c r="G5329" s="7">
        <v>31500</v>
      </c>
      <c r="H5329" s="7">
        <v>0</v>
      </c>
      <c r="I5329" s="7">
        <v>0</v>
      </c>
      <c r="J5329" s="7">
        <v>0</v>
      </c>
      <c r="K5329" s="7">
        <v>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0</v>
      </c>
      <c r="Y5329" s="7">
        <v>0</v>
      </c>
      <c r="Z5329" s="7" t="s">
        <v>224</v>
      </c>
      <c r="AA5329" s="7">
        <v>2019</v>
      </c>
      <c r="AB5329" s="7">
        <v>0</v>
      </c>
    </row>
    <row r="5330" spans="1:28" x14ac:dyDescent="0.25">
      <c r="A5330" s="7">
        <v>60</v>
      </c>
      <c r="B5330" s="7" t="s">
        <v>346</v>
      </c>
      <c r="C5330" s="7" t="s">
        <v>583</v>
      </c>
      <c r="D5330" s="7" t="s">
        <v>12</v>
      </c>
      <c r="E5330" s="7" t="s">
        <v>36</v>
      </c>
      <c r="F5330" s="7" t="s">
        <v>84</v>
      </c>
      <c r="G5330" s="7">
        <v>28875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 t="s">
        <v>224</v>
      </c>
      <c r="AA5330" s="7">
        <v>2019</v>
      </c>
      <c r="AB5330" s="7">
        <v>0</v>
      </c>
    </row>
    <row r="5331" spans="1:28" x14ac:dyDescent="0.25">
      <c r="A5331" s="7">
        <v>61</v>
      </c>
      <c r="B5331" s="7" t="s">
        <v>350</v>
      </c>
      <c r="C5331" s="7" t="s">
        <v>558</v>
      </c>
      <c r="D5331" s="7" t="s">
        <v>6</v>
      </c>
      <c r="E5331" s="7" t="s">
        <v>746</v>
      </c>
      <c r="F5331" s="7" t="s">
        <v>84</v>
      </c>
      <c r="G5331" s="7">
        <v>28875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0</v>
      </c>
      <c r="Z5331" s="7" t="s">
        <v>224</v>
      </c>
      <c r="AA5331" s="7">
        <v>2019</v>
      </c>
      <c r="AB5331" s="7">
        <v>0</v>
      </c>
    </row>
    <row r="5332" spans="1:28" x14ac:dyDescent="0.25">
      <c r="A5332" s="7">
        <v>62</v>
      </c>
      <c r="B5332" s="7" t="s">
        <v>361</v>
      </c>
      <c r="C5332" s="7" t="s">
        <v>622</v>
      </c>
      <c r="D5332" s="7" t="s">
        <v>12</v>
      </c>
      <c r="E5332" s="7" t="s">
        <v>26</v>
      </c>
      <c r="F5332" s="7" t="s">
        <v>84</v>
      </c>
      <c r="G5332" s="7">
        <v>28875</v>
      </c>
      <c r="H5332" s="7">
        <v>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0</v>
      </c>
      <c r="Z5332" s="7" t="s">
        <v>224</v>
      </c>
      <c r="AA5332" s="7">
        <v>2019</v>
      </c>
      <c r="AB5332" s="7">
        <v>0</v>
      </c>
    </row>
    <row r="5333" spans="1:28" x14ac:dyDescent="0.25">
      <c r="A5333" s="7">
        <v>63</v>
      </c>
      <c r="B5333" s="7" t="s">
        <v>365</v>
      </c>
      <c r="C5333" s="7" t="s">
        <v>584</v>
      </c>
      <c r="D5333" s="7" t="s">
        <v>19</v>
      </c>
      <c r="E5333" s="7" t="s">
        <v>740</v>
      </c>
      <c r="F5333" s="7" t="s">
        <v>84</v>
      </c>
      <c r="G5333" s="7">
        <v>27300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0</v>
      </c>
      <c r="Z5333" s="7" t="s">
        <v>224</v>
      </c>
      <c r="AA5333" s="7">
        <v>2019</v>
      </c>
      <c r="AB5333" s="7">
        <v>0</v>
      </c>
    </row>
    <row r="5334" spans="1:28" x14ac:dyDescent="0.25">
      <c r="A5334" s="7">
        <v>64</v>
      </c>
      <c r="B5334" s="7" t="s">
        <v>364</v>
      </c>
      <c r="C5334" s="7" t="s">
        <v>555</v>
      </c>
      <c r="D5334" s="7" t="s">
        <v>94</v>
      </c>
      <c r="E5334" s="7" t="s">
        <v>74</v>
      </c>
      <c r="F5334" s="7" t="s">
        <v>84</v>
      </c>
      <c r="G5334" s="7">
        <v>26250</v>
      </c>
      <c r="H5334" s="7">
        <v>0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0</v>
      </c>
      <c r="Z5334" s="7" t="s">
        <v>224</v>
      </c>
      <c r="AA5334" s="7">
        <v>2019</v>
      </c>
      <c r="AB5334" s="7">
        <v>0</v>
      </c>
    </row>
    <row r="5335" spans="1:28" x14ac:dyDescent="0.25">
      <c r="A5335" s="7">
        <v>65</v>
      </c>
      <c r="B5335" s="7" t="s">
        <v>363</v>
      </c>
      <c r="C5335" s="7" t="s">
        <v>569</v>
      </c>
      <c r="D5335" s="7" t="s">
        <v>94</v>
      </c>
      <c r="E5335" s="7" t="s">
        <v>619</v>
      </c>
      <c r="F5335" s="7" t="s">
        <v>84</v>
      </c>
      <c r="G5335" s="7">
        <v>24255</v>
      </c>
      <c r="H5335" s="7">
        <v>0</v>
      </c>
      <c r="I5335" s="7">
        <v>0</v>
      </c>
      <c r="J5335" s="7">
        <v>0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 t="s">
        <v>224</v>
      </c>
      <c r="AA5335" s="7">
        <v>2019</v>
      </c>
      <c r="AB5335" s="7">
        <v>0</v>
      </c>
    </row>
    <row r="5336" spans="1:28" x14ac:dyDescent="0.25">
      <c r="A5336" s="7">
        <v>66</v>
      </c>
      <c r="B5336" s="7" t="s">
        <v>362</v>
      </c>
      <c r="C5336" s="7" t="s">
        <v>570</v>
      </c>
      <c r="D5336" s="7" t="s">
        <v>94</v>
      </c>
      <c r="E5336" s="7" t="s">
        <v>620</v>
      </c>
      <c r="F5336" s="7" t="s">
        <v>84</v>
      </c>
      <c r="G5336" s="7">
        <v>24150</v>
      </c>
      <c r="H5336" s="7">
        <v>0</v>
      </c>
      <c r="I5336" s="7">
        <v>0</v>
      </c>
      <c r="J5336" s="7">
        <v>0</v>
      </c>
      <c r="K5336" s="7">
        <v>0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0</v>
      </c>
      <c r="Z5336" s="7" t="s">
        <v>224</v>
      </c>
      <c r="AA5336" s="7">
        <v>2019</v>
      </c>
      <c r="AB5336" s="7">
        <v>0</v>
      </c>
    </row>
    <row r="5337" spans="1:28" x14ac:dyDescent="0.25">
      <c r="A5337" s="7">
        <v>67</v>
      </c>
      <c r="B5337" s="7" t="s">
        <v>432</v>
      </c>
      <c r="C5337" s="7" t="s">
        <v>590</v>
      </c>
      <c r="D5337" s="7" t="s">
        <v>10</v>
      </c>
      <c r="E5337" s="7" t="s">
        <v>33</v>
      </c>
      <c r="F5337" s="7" t="s">
        <v>84</v>
      </c>
      <c r="G5337" s="7">
        <v>23100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0</v>
      </c>
      <c r="Z5337" s="7" t="s">
        <v>224</v>
      </c>
      <c r="AA5337" s="7">
        <v>2019</v>
      </c>
      <c r="AB5337" s="7">
        <v>0</v>
      </c>
    </row>
    <row r="5338" spans="1:28" x14ac:dyDescent="0.25">
      <c r="A5338" s="7">
        <v>68</v>
      </c>
      <c r="B5338" s="7" t="s">
        <v>435</v>
      </c>
      <c r="C5338" s="7" t="s">
        <v>649</v>
      </c>
      <c r="D5338" s="7" t="s">
        <v>650</v>
      </c>
      <c r="E5338" s="7" t="s">
        <v>33</v>
      </c>
      <c r="F5338" s="7" t="s">
        <v>84</v>
      </c>
      <c r="G5338" s="7">
        <v>23100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0</v>
      </c>
      <c r="Z5338" s="7" t="s">
        <v>224</v>
      </c>
      <c r="AA5338" s="7">
        <v>2019</v>
      </c>
      <c r="AB5338" s="7">
        <v>0</v>
      </c>
    </row>
    <row r="5339" spans="1:28" x14ac:dyDescent="0.25">
      <c r="A5339" s="7">
        <v>69</v>
      </c>
      <c r="B5339" s="7" t="s">
        <v>434</v>
      </c>
      <c r="C5339" s="7" t="s">
        <v>716</v>
      </c>
      <c r="D5339" s="7" t="s">
        <v>7</v>
      </c>
      <c r="E5339" s="7" t="s">
        <v>54</v>
      </c>
      <c r="F5339" s="7" t="s">
        <v>84</v>
      </c>
      <c r="G5339" s="7">
        <v>23100</v>
      </c>
      <c r="H5339" s="7">
        <v>0</v>
      </c>
      <c r="I5339" s="7">
        <v>0</v>
      </c>
      <c r="J5339" s="7">
        <v>0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0</v>
      </c>
      <c r="Z5339" s="7" t="s">
        <v>224</v>
      </c>
      <c r="AA5339" s="7">
        <v>2019</v>
      </c>
      <c r="AB5339" s="7">
        <v>0</v>
      </c>
    </row>
    <row r="5340" spans="1:28" x14ac:dyDescent="0.25">
      <c r="A5340" s="7">
        <v>70</v>
      </c>
      <c r="B5340" s="7" t="s">
        <v>353</v>
      </c>
      <c r="C5340" s="7" t="s">
        <v>580</v>
      </c>
      <c r="D5340" s="7" t="s">
        <v>19</v>
      </c>
      <c r="E5340" s="7" t="s">
        <v>60</v>
      </c>
      <c r="F5340" s="7" t="s">
        <v>84</v>
      </c>
      <c r="G5340" s="7">
        <v>23100</v>
      </c>
      <c r="H5340" s="7">
        <v>0</v>
      </c>
      <c r="I5340" s="7">
        <v>0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0</v>
      </c>
      <c r="Z5340" s="7" t="s">
        <v>224</v>
      </c>
      <c r="AA5340" s="7">
        <v>2019</v>
      </c>
      <c r="AB5340" s="7">
        <v>0</v>
      </c>
    </row>
    <row r="5341" spans="1:28" x14ac:dyDescent="0.25">
      <c r="A5341" s="7">
        <v>71</v>
      </c>
      <c r="B5341" s="7" t="s">
        <v>354</v>
      </c>
      <c r="C5341" s="7" t="s">
        <v>581</v>
      </c>
      <c r="D5341" s="7" t="s">
        <v>94</v>
      </c>
      <c r="E5341" s="7" t="s">
        <v>54</v>
      </c>
      <c r="F5341" s="7" t="s">
        <v>84</v>
      </c>
      <c r="G5341" s="7">
        <v>23100</v>
      </c>
      <c r="H5341" s="7">
        <v>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0</v>
      </c>
      <c r="Z5341" s="7" t="s">
        <v>224</v>
      </c>
      <c r="AA5341" s="7">
        <v>2019</v>
      </c>
      <c r="AB5341" s="7">
        <v>0</v>
      </c>
    </row>
    <row r="5342" spans="1:28" x14ac:dyDescent="0.25">
      <c r="A5342" s="7">
        <v>72</v>
      </c>
      <c r="B5342" s="7" t="s">
        <v>355</v>
      </c>
      <c r="C5342" s="7" t="s">
        <v>582</v>
      </c>
      <c r="D5342" s="7" t="s">
        <v>7</v>
      </c>
      <c r="E5342" s="7" t="s">
        <v>54</v>
      </c>
      <c r="F5342" s="7" t="s">
        <v>84</v>
      </c>
      <c r="G5342" s="7">
        <v>23100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7">
        <v>0</v>
      </c>
      <c r="Z5342" s="7" t="s">
        <v>224</v>
      </c>
      <c r="AA5342" s="7">
        <v>2019</v>
      </c>
      <c r="AB5342" s="7">
        <v>0</v>
      </c>
    </row>
    <row r="5343" spans="1:28" x14ac:dyDescent="0.25">
      <c r="A5343" s="7">
        <v>73</v>
      </c>
      <c r="B5343" s="7" t="s">
        <v>356</v>
      </c>
      <c r="C5343" s="7" t="s">
        <v>571</v>
      </c>
      <c r="D5343" s="7" t="s">
        <v>6</v>
      </c>
      <c r="E5343" s="7" t="s">
        <v>747</v>
      </c>
      <c r="F5343" s="7" t="s">
        <v>84</v>
      </c>
      <c r="G5343" s="7">
        <v>23100</v>
      </c>
      <c r="H5343" s="7">
        <v>0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0</v>
      </c>
      <c r="Z5343" s="7" t="s">
        <v>224</v>
      </c>
      <c r="AA5343" s="7">
        <v>2019</v>
      </c>
      <c r="AB5343" s="7">
        <v>0</v>
      </c>
    </row>
    <row r="5344" spans="1:28" x14ac:dyDescent="0.25">
      <c r="A5344" s="7">
        <v>74</v>
      </c>
      <c r="B5344" s="7" t="s">
        <v>357</v>
      </c>
      <c r="C5344" s="7" t="s">
        <v>589</v>
      </c>
      <c r="D5344" s="7" t="s">
        <v>6</v>
      </c>
      <c r="E5344" s="7" t="s">
        <v>747</v>
      </c>
      <c r="F5344" s="7" t="s">
        <v>84</v>
      </c>
      <c r="G5344" s="7">
        <v>23100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0</v>
      </c>
      <c r="Z5344" s="7" t="s">
        <v>224</v>
      </c>
      <c r="AA5344" s="7">
        <v>2019</v>
      </c>
      <c r="AB5344" s="7">
        <v>0</v>
      </c>
    </row>
    <row r="5345" spans="1:28" x14ac:dyDescent="0.25">
      <c r="A5345" s="7">
        <v>75</v>
      </c>
      <c r="B5345" s="7" t="s">
        <v>358</v>
      </c>
      <c r="C5345" s="7" t="s">
        <v>748</v>
      </c>
      <c r="D5345" s="7" t="s">
        <v>10</v>
      </c>
      <c r="E5345" s="7" t="s">
        <v>54</v>
      </c>
      <c r="F5345" s="7" t="s">
        <v>84</v>
      </c>
      <c r="G5345" s="7">
        <v>23100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0</v>
      </c>
      <c r="Z5345" s="7" t="s">
        <v>224</v>
      </c>
      <c r="AA5345" s="7">
        <v>2019</v>
      </c>
      <c r="AB5345" s="7">
        <v>0</v>
      </c>
    </row>
    <row r="5346" spans="1:28" x14ac:dyDescent="0.25">
      <c r="A5346" s="7">
        <v>76</v>
      </c>
      <c r="B5346" s="7" t="s">
        <v>359</v>
      </c>
      <c r="C5346" s="7" t="s">
        <v>572</v>
      </c>
      <c r="D5346" s="7" t="s">
        <v>94</v>
      </c>
      <c r="E5346" s="7" t="s">
        <v>54</v>
      </c>
      <c r="F5346" s="7" t="s">
        <v>84</v>
      </c>
      <c r="G5346" s="7">
        <v>23100</v>
      </c>
      <c r="H5346" s="7">
        <v>0</v>
      </c>
      <c r="I5346" s="7">
        <v>0</v>
      </c>
      <c r="J5346" s="7">
        <v>0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0</v>
      </c>
      <c r="Z5346" s="7" t="s">
        <v>224</v>
      </c>
      <c r="AA5346" s="7">
        <v>2019</v>
      </c>
      <c r="AB5346" s="7">
        <v>0</v>
      </c>
    </row>
    <row r="5347" spans="1:28" x14ac:dyDescent="0.25">
      <c r="A5347" s="7">
        <v>77</v>
      </c>
      <c r="B5347" s="7" t="s">
        <v>341</v>
      </c>
      <c r="C5347" s="7" t="s">
        <v>579</v>
      </c>
      <c r="D5347" s="7" t="s">
        <v>94</v>
      </c>
      <c r="E5347" s="7" t="s">
        <v>751</v>
      </c>
      <c r="F5347" s="7" t="s">
        <v>84</v>
      </c>
      <c r="G5347" s="7">
        <v>22000</v>
      </c>
      <c r="H5347" s="7">
        <v>0</v>
      </c>
      <c r="I5347" s="7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0</v>
      </c>
      <c r="Z5347" s="7" t="s">
        <v>224</v>
      </c>
      <c r="AA5347" s="7">
        <v>2019</v>
      </c>
      <c r="AB5347" s="7">
        <v>0</v>
      </c>
    </row>
    <row r="5348" spans="1:28" x14ac:dyDescent="0.25">
      <c r="A5348" s="7">
        <v>78</v>
      </c>
      <c r="B5348" s="7" t="s">
        <v>347</v>
      </c>
      <c r="C5348" s="7" t="s">
        <v>651</v>
      </c>
      <c r="D5348" s="7" t="s">
        <v>6</v>
      </c>
      <c r="E5348" s="7" t="s">
        <v>747</v>
      </c>
      <c r="F5348" s="7" t="s">
        <v>84</v>
      </c>
      <c r="G5348" s="7">
        <v>22000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0</v>
      </c>
      <c r="Z5348" s="7" t="s">
        <v>224</v>
      </c>
      <c r="AA5348" s="7">
        <v>2019</v>
      </c>
      <c r="AB5348" s="7">
        <v>0</v>
      </c>
    </row>
    <row r="5349" spans="1:28" x14ac:dyDescent="0.25">
      <c r="A5349" s="7">
        <v>79</v>
      </c>
      <c r="B5349" s="7" t="s">
        <v>348</v>
      </c>
      <c r="C5349" s="7" t="s">
        <v>652</v>
      </c>
      <c r="D5349" s="7" t="s">
        <v>6</v>
      </c>
      <c r="E5349" s="7" t="s">
        <v>749</v>
      </c>
      <c r="F5349" s="7" t="s">
        <v>84</v>
      </c>
      <c r="G5349" s="7">
        <v>22000</v>
      </c>
      <c r="H5349" s="7">
        <v>0</v>
      </c>
      <c r="I5349" s="7">
        <v>0</v>
      </c>
      <c r="J5349" s="7">
        <v>0</v>
      </c>
      <c r="K5349" s="7">
        <v>0</v>
      </c>
      <c r="L5349" s="7">
        <v>0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0</v>
      </c>
      <c r="Z5349" s="7" t="s">
        <v>224</v>
      </c>
      <c r="AA5349" s="7">
        <v>2019</v>
      </c>
      <c r="AB5349" s="7">
        <v>0</v>
      </c>
    </row>
    <row r="5350" spans="1:28" x14ac:dyDescent="0.25">
      <c r="A5350" s="7">
        <v>80</v>
      </c>
      <c r="B5350" s="7" t="s">
        <v>349</v>
      </c>
      <c r="C5350" s="7" t="s">
        <v>591</v>
      </c>
      <c r="D5350" s="7" t="s">
        <v>6</v>
      </c>
      <c r="E5350" s="7" t="s">
        <v>750</v>
      </c>
      <c r="F5350" s="7" t="s">
        <v>84</v>
      </c>
      <c r="G5350" s="7">
        <v>22000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0</v>
      </c>
      <c r="Z5350" s="7" t="s">
        <v>224</v>
      </c>
      <c r="AA5350" s="7">
        <v>2019</v>
      </c>
      <c r="AB5350" s="7">
        <v>0</v>
      </c>
    </row>
    <row r="5351" spans="1:28" x14ac:dyDescent="0.25">
      <c r="A5351" s="7">
        <v>81</v>
      </c>
      <c r="B5351" s="7" t="s">
        <v>351</v>
      </c>
      <c r="C5351" s="7" t="s">
        <v>592</v>
      </c>
      <c r="D5351" s="7" t="s">
        <v>6</v>
      </c>
      <c r="E5351" s="7" t="s">
        <v>751</v>
      </c>
      <c r="F5351" s="7" t="s">
        <v>84</v>
      </c>
      <c r="G5351" s="7">
        <v>22000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0</v>
      </c>
      <c r="Z5351" s="7" t="s">
        <v>224</v>
      </c>
      <c r="AA5351" s="7">
        <v>2019</v>
      </c>
      <c r="AB5351" s="7">
        <v>0</v>
      </c>
    </row>
    <row r="5352" spans="1:28" x14ac:dyDescent="0.25">
      <c r="A5352" s="7">
        <v>82</v>
      </c>
      <c r="B5352" s="7" t="s">
        <v>352</v>
      </c>
      <c r="C5352" s="7" t="s">
        <v>593</v>
      </c>
      <c r="D5352" s="7" t="s">
        <v>6</v>
      </c>
      <c r="E5352" s="7" t="s">
        <v>749</v>
      </c>
      <c r="F5352" s="7" t="s">
        <v>84</v>
      </c>
      <c r="G5352" s="7">
        <v>22000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0</v>
      </c>
      <c r="Z5352" s="7" t="s">
        <v>224</v>
      </c>
      <c r="AA5352" s="7">
        <v>2019</v>
      </c>
      <c r="AB5352" s="7">
        <v>0</v>
      </c>
    </row>
    <row r="5353" spans="1:28" x14ac:dyDescent="0.25">
      <c r="A5353" s="7">
        <v>83</v>
      </c>
      <c r="B5353" s="7" t="s">
        <v>428</v>
      </c>
      <c r="C5353" s="7" t="s">
        <v>722</v>
      </c>
      <c r="D5353" s="7" t="s">
        <v>723</v>
      </c>
      <c r="E5353" s="7" t="s">
        <v>752</v>
      </c>
      <c r="F5353" s="7" t="s">
        <v>84</v>
      </c>
      <c r="G5353" s="7">
        <v>22000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0</v>
      </c>
      <c r="Z5353" s="7" t="s">
        <v>224</v>
      </c>
      <c r="AA5353" s="7">
        <v>2019</v>
      </c>
      <c r="AB5353" s="7">
        <v>0</v>
      </c>
    </row>
    <row r="5354" spans="1:28" x14ac:dyDescent="0.25">
      <c r="A5354" s="7">
        <v>84</v>
      </c>
      <c r="B5354" s="7" t="s">
        <v>433</v>
      </c>
      <c r="C5354" s="7" t="s">
        <v>653</v>
      </c>
      <c r="D5354" s="7" t="s">
        <v>650</v>
      </c>
      <c r="E5354" s="7" t="s">
        <v>33</v>
      </c>
      <c r="F5354" s="7" t="s">
        <v>84</v>
      </c>
      <c r="G5354" s="7">
        <v>22000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0</v>
      </c>
      <c r="Z5354" s="7" t="s">
        <v>224</v>
      </c>
      <c r="AA5354" s="7">
        <v>2019</v>
      </c>
      <c r="AB5354" s="7">
        <v>0</v>
      </c>
    </row>
    <row r="5355" spans="1:28" x14ac:dyDescent="0.25">
      <c r="A5355" s="7">
        <v>85</v>
      </c>
      <c r="B5355" s="7" t="s">
        <v>340</v>
      </c>
      <c r="C5355" s="7" t="s">
        <v>654</v>
      </c>
      <c r="D5355" s="7" t="s">
        <v>6</v>
      </c>
      <c r="E5355" s="7" t="s">
        <v>749</v>
      </c>
      <c r="F5355" s="7" t="s">
        <v>84</v>
      </c>
      <c r="G5355" s="7">
        <v>20000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0</v>
      </c>
      <c r="Z5355" s="7" t="s">
        <v>224</v>
      </c>
      <c r="AA5355" s="7">
        <v>2019</v>
      </c>
      <c r="AB5355" s="7">
        <v>0</v>
      </c>
    </row>
    <row r="5356" spans="1:28" x14ac:dyDescent="0.25">
      <c r="A5356" s="7">
        <v>86</v>
      </c>
      <c r="B5356" s="7" t="s">
        <v>344</v>
      </c>
      <c r="C5356" s="7" t="s">
        <v>588</v>
      </c>
      <c r="D5356" s="7" t="s">
        <v>94</v>
      </c>
      <c r="E5356" s="7" t="s">
        <v>41</v>
      </c>
      <c r="F5356" s="7" t="s">
        <v>84</v>
      </c>
      <c r="G5356" s="7">
        <v>19800</v>
      </c>
      <c r="H5356" s="7">
        <v>0</v>
      </c>
      <c r="I5356" s="7">
        <v>0</v>
      </c>
      <c r="J5356" s="7">
        <v>0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0</v>
      </c>
      <c r="Z5356" s="7" t="s">
        <v>224</v>
      </c>
      <c r="AA5356" s="7">
        <v>2019</v>
      </c>
      <c r="AB5356" s="7">
        <v>0</v>
      </c>
    </row>
    <row r="5357" spans="1:28" x14ac:dyDescent="0.25">
      <c r="A5357" s="7">
        <v>87</v>
      </c>
      <c r="B5357" s="7" t="s">
        <v>345</v>
      </c>
      <c r="C5357" s="7" t="s">
        <v>512</v>
      </c>
      <c r="D5357" s="7" t="s">
        <v>94</v>
      </c>
      <c r="E5357" s="7" t="s">
        <v>749</v>
      </c>
      <c r="F5357" s="7" t="s">
        <v>84</v>
      </c>
      <c r="G5357" s="7">
        <v>19800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0</v>
      </c>
      <c r="Z5357" s="7" t="s">
        <v>224</v>
      </c>
      <c r="AA5357" s="7">
        <v>2019</v>
      </c>
      <c r="AB5357" s="7">
        <v>0</v>
      </c>
    </row>
    <row r="5358" spans="1:28" x14ac:dyDescent="0.25">
      <c r="A5358" s="7">
        <v>88</v>
      </c>
      <c r="B5358" s="7" t="s">
        <v>342</v>
      </c>
      <c r="C5358" s="7" t="s">
        <v>559</v>
      </c>
      <c r="D5358" s="7" t="s">
        <v>94</v>
      </c>
      <c r="E5358" s="7" t="s">
        <v>37</v>
      </c>
      <c r="F5358" s="7" t="s">
        <v>84</v>
      </c>
      <c r="G5358" s="7">
        <v>16775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0</v>
      </c>
      <c r="Y5358" s="7">
        <v>0</v>
      </c>
      <c r="Z5358" s="7" t="s">
        <v>224</v>
      </c>
      <c r="AA5358" s="7">
        <v>2019</v>
      </c>
      <c r="AB5358" s="7">
        <v>0</v>
      </c>
    </row>
    <row r="5359" spans="1:28" x14ac:dyDescent="0.25">
      <c r="A5359" s="7">
        <v>89</v>
      </c>
      <c r="B5359" s="7" t="s">
        <v>343</v>
      </c>
      <c r="C5359" s="7" t="s">
        <v>633</v>
      </c>
      <c r="D5359" s="7" t="s">
        <v>6</v>
      </c>
      <c r="E5359" s="7" t="s">
        <v>37</v>
      </c>
      <c r="F5359" s="7" t="s">
        <v>84</v>
      </c>
      <c r="G5359" s="7">
        <v>16775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 t="s">
        <v>224</v>
      </c>
      <c r="AA5359" s="7">
        <v>2019</v>
      </c>
      <c r="AB5359" s="7">
        <v>0</v>
      </c>
    </row>
    <row r="5360" spans="1:28" x14ac:dyDescent="0.25">
      <c r="A5360" s="7">
        <v>90</v>
      </c>
      <c r="B5360" s="7" t="s">
        <v>338</v>
      </c>
      <c r="C5360" s="7" t="s">
        <v>594</v>
      </c>
      <c r="D5360" s="7" t="s">
        <v>6</v>
      </c>
      <c r="E5360" s="7" t="s">
        <v>28</v>
      </c>
      <c r="F5360" s="7" t="s">
        <v>84</v>
      </c>
      <c r="G5360" s="7">
        <v>16500</v>
      </c>
      <c r="H5360" s="7">
        <v>0</v>
      </c>
      <c r="I5360" s="7">
        <v>0</v>
      </c>
      <c r="J5360" s="7">
        <v>0</v>
      </c>
      <c r="K5360" s="7">
        <v>0</v>
      </c>
      <c r="L5360" s="7">
        <v>0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7">
        <v>0</v>
      </c>
      <c r="Z5360" s="7" t="s">
        <v>224</v>
      </c>
      <c r="AA5360" s="7">
        <v>2019</v>
      </c>
      <c r="AB5360" s="7">
        <v>0</v>
      </c>
    </row>
    <row r="5361" spans="1:28" x14ac:dyDescent="0.25">
      <c r="A5361" s="7">
        <v>91</v>
      </c>
      <c r="B5361" s="7" t="s">
        <v>339</v>
      </c>
      <c r="C5361" s="7" t="s">
        <v>595</v>
      </c>
      <c r="D5361" s="7" t="s">
        <v>94</v>
      </c>
      <c r="E5361" s="7" t="s">
        <v>57</v>
      </c>
      <c r="F5361" s="7" t="s">
        <v>84</v>
      </c>
      <c r="G5361" s="7">
        <v>16500</v>
      </c>
      <c r="H5361" s="7">
        <v>0</v>
      </c>
      <c r="I5361" s="7">
        <v>0</v>
      </c>
      <c r="J5361" s="7">
        <v>0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0</v>
      </c>
      <c r="W5361" s="7">
        <v>0</v>
      </c>
      <c r="X5361" s="7">
        <v>0</v>
      </c>
      <c r="Y5361" s="7">
        <v>0</v>
      </c>
      <c r="Z5361" s="7" t="s">
        <v>224</v>
      </c>
      <c r="AA5361" s="7">
        <v>2019</v>
      </c>
      <c r="AB5361" s="7">
        <v>0</v>
      </c>
    </row>
    <row r="5362" spans="1:28" x14ac:dyDescent="0.25">
      <c r="A5362" s="7">
        <v>92</v>
      </c>
      <c r="B5362" s="7" t="s">
        <v>431</v>
      </c>
      <c r="C5362" s="7" t="s">
        <v>600</v>
      </c>
      <c r="D5362" s="7" t="s">
        <v>94</v>
      </c>
      <c r="E5362" s="7" t="s">
        <v>37</v>
      </c>
      <c r="F5362" s="7" t="s">
        <v>84</v>
      </c>
      <c r="G5362" s="7">
        <v>13750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0</v>
      </c>
      <c r="Z5362" s="7" t="s">
        <v>224</v>
      </c>
      <c r="AA5362" s="7">
        <v>2019</v>
      </c>
      <c r="AB5362" s="7">
        <v>0</v>
      </c>
    </row>
    <row r="5363" spans="1:28" x14ac:dyDescent="0.25">
      <c r="A5363" s="7">
        <v>93</v>
      </c>
      <c r="B5363" s="7" t="s">
        <v>336</v>
      </c>
      <c r="C5363" s="7" t="s">
        <v>603</v>
      </c>
      <c r="D5363" s="7" t="s">
        <v>6</v>
      </c>
      <c r="E5363" s="7" t="s">
        <v>37</v>
      </c>
      <c r="F5363" s="7" t="s">
        <v>84</v>
      </c>
      <c r="G5363" s="7">
        <v>10000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0</v>
      </c>
      <c r="Z5363" s="7" t="s">
        <v>224</v>
      </c>
      <c r="AA5363" s="7">
        <v>2019</v>
      </c>
      <c r="AB5363" s="7">
        <v>0</v>
      </c>
    </row>
    <row r="5364" spans="1:28" x14ac:dyDescent="0.25">
      <c r="A5364" s="7">
        <v>94</v>
      </c>
      <c r="B5364" s="7" t="s">
        <v>337</v>
      </c>
      <c r="C5364" s="7" t="s">
        <v>725</v>
      </c>
      <c r="D5364" s="7" t="s">
        <v>6</v>
      </c>
      <c r="E5364" s="7" t="s">
        <v>37</v>
      </c>
      <c r="F5364" s="7" t="s">
        <v>84</v>
      </c>
      <c r="G5364" s="7">
        <v>10000</v>
      </c>
      <c r="H5364" s="7">
        <v>0</v>
      </c>
      <c r="I5364" s="7">
        <v>0</v>
      </c>
      <c r="J5364" s="7">
        <v>0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0</v>
      </c>
      <c r="Z5364" s="7" t="s">
        <v>225</v>
      </c>
      <c r="AA5364" s="7">
        <v>2019</v>
      </c>
      <c r="AB5364" s="7">
        <v>0</v>
      </c>
    </row>
    <row r="5365" spans="1:28" x14ac:dyDescent="0.25">
      <c r="A5365" s="7">
        <v>1</v>
      </c>
      <c r="B5365" s="7" t="s">
        <v>373</v>
      </c>
      <c r="C5365" s="7" t="s">
        <v>708</v>
      </c>
      <c r="D5365" s="7" t="s">
        <v>7</v>
      </c>
      <c r="E5365" s="7" t="s">
        <v>27</v>
      </c>
      <c r="F5365" s="7" t="s">
        <v>84</v>
      </c>
      <c r="G5365" s="7">
        <v>360000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0</v>
      </c>
      <c r="Z5365" s="7" t="s">
        <v>225</v>
      </c>
      <c r="AA5365" s="7">
        <v>2019</v>
      </c>
      <c r="AB5365" s="7">
        <v>0</v>
      </c>
    </row>
    <row r="5366" spans="1:28" x14ac:dyDescent="0.25">
      <c r="A5366" s="7">
        <v>2</v>
      </c>
      <c r="B5366" s="7" t="s">
        <v>426</v>
      </c>
      <c r="C5366" s="7" t="s">
        <v>502</v>
      </c>
      <c r="D5366" s="7" t="s">
        <v>10</v>
      </c>
      <c r="E5366" s="7" t="s">
        <v>53</v>
      </c>
      <c r="F5366" s="7" t="s">
        <v>84</v>
      </c>
      <c r="G5366" s="7">
        <v>280000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0</v>
      </c>
      <c r="Z5366" s="7" t="s">
        <v>225</v>
      </c>
      <c r="AA5366" s="7">
        <v>2019</v>
      </c>
      <c r="AB5366" s="7">
        <v>0</v>
      </c>
    </row>
    <row r="5367" spans="1:28" x14ac:dyDescent="0.25">
      <c r="A5367" s="7">
        <v>3</v>
      </c>
      <c r="B5367" s="7" t="s">
        <v>427</v>
      </c>
      <c r="C5367" s="7" t="s">
        <v>709</v>
      </c>
      <c r="D5367" s="7" t="s">
        <v>19</v>
      </c>
      <c r="E5367" s="7" t="s">
        <v>71</v>
      </c>
      <c r="F5367" s="7" t="s">
        <v>84</v>
      </c>
      <c r="G5367" s="7">
        <v>280000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0</v>
      </c>
      <c r="V5367" s="7">
        <v>0</v>
      </c>
      <c r="W5367" s="7">
        <v>0</v>
      </c>
      <c r="X5367" s="7">
        <v>0</v>
      </c>
      <c r="Y5367" s="7">
        <v>0</v>
      </c>
      <c r="Z5367" s="7" t="s">
        <v>225</v>
      </c>
      <c r="AA5367" s="7">
        <v>2019</v>
      </c>
      <c r="AB5367" s="7">
        <v>0</v>
      </c>
    </row>
    <row r="5368" spans="1:28" x14ac:dyDescent="0.25">
      <c r="A5368" s="7">
        <v>4</v>
      </c>
      <c r="B5368" s="7" t="s">
        <v>417</v>
      </c>
      <c r="C5368" s="7" t="s">
        <v>512</v>
      </c>
      <c r="D5368" s="7" t="s">
        <v>21</v>
      </c>
      <c r="E5368" s="7" t="s">
        <v>81</v>
      </c>
      <c r="F5368" s="7" t="s">
        <v>84</v>
      </c>
      <c r="G5368" s="7">
        <v>130000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0</v>
      </c>
      <c r="Z5368" s="7" t="s">
        <v>225</v>
      </c>
      <c r="AA5368" s="7">
        <v>2019</v>
      </c>
      <c r="AB5368" s="7">
        <v>0</v>
      </c>
    </row>
    <row r="5369" spans="1:28" x14ac:dyDescent="0.25">
      <c r="A5369" s="7">
        <v>5</v>
      </c>
      <c r="B5369" s="7" t="s">
        <v>418</v>
      </c>
      <c r="C5369" s="7" t="s">
        <v>710</v>
      </c>
      <c r="D5369" s="7" t="s">
        <v>94</v>
      </c>
      <c r="E5369" s="7" t="s">
        <v>711</v>
      </c>
      <c r="F5369" s="7" t="s">
        <v>84</v>
      </c>
      <c r="G5369" s="7">
        <v>130000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 t="s">
        <v>225</v>
      </c>
      <c r="AA5369" s="7">
        <v>2019</v>
      </c>
      <c r="AB5369" s="7">
        <v>0</v>
      </c>
    </row>
    <row r="5370" spans="1:28" x14ac:dyDescent="0.25">
      <c r="A5370" s="7">
        <v>6</v>
      </c>
      <c r="B5370" s="7" t="s">
        <v>419</v>
      </c>
      <c r="C5370" s="7" t="s">
        <v>518</v>
      </c>
      <c r="D5370" s="7" t="s">
        <v>16</v>
      </c>
      <c r="E5370" s="7" t="s">
        <v>701</v>
      </c>
      <c r="F5370" s="7" t="s">
        <v>84</v>
      </c>
      <c r="G5370" s="7">
        <v>130000</v>
      </c>
      <c r="H5370" s="7">
        <v>0</v>
      </c>
      <c r="I5370" s="7">
        <v>0</v>
      </c>
      <c r="J5370" s="7">
        <v>0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7">
        <v>0</v>
      </c>
      <c r="Z5370" s="7" t="s">
        <v>225</v>
      </c>
      <c r="AA5370" s="7">
        <v>2019</v>
      </c>
      <c r="AB5370" s="7">
        <v>0</v>
      </c>
    </row>
    <row r="5371" spans="1:28" x14ac:dyDescent="0.25">
      <c r="A5371" s="7">
        <v>7</v>
      </c>
      <c r="B5371" s="7" t="s">
        <v>420</v>
      </c>
      <c r="C5371" s="7" t="s">
        <v>513</v>
      </c>
      <c r="D5371" s="7" t="s">
        <v>14</v>
      </c>
      <c r="E5371" s="7" t="s">
        <v>333</v>
      </c>
      <c r="F5371" s="7" t="s">
        <v>84</v>
      </c>
      <c r="G5371" s="7">
        <v>130000</v>
      </c>
      <c r="H5371" s="7">
        <v>0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0</v>
      </c>
      <c r="Z5371" s="7" t="s">
        <v>225</v>
      </c>
      <c r="AA5371" s="7">
        <v>2019</v>
      </c>
      <c r="AB5371" s="7">
        <v>0</v>
      </c>
    </row>
    <row r="5372" spans="1:28" x14ac:dyDescent="0.25">
      <c r="A5372" s="7">
        <v>8</v>
      </c>
      <c r="B5372" s="7" t="s">
        <v>421</v>
      </c>
      <c r="C5372" s="7" t="s">
        <v>515</v>
      </c>
      <c r="D5372" s="7" t="s">
        <v>4</v>
      </c>
      <c r="E5372" s="7" t="s">
        <v>516</v>
      </c>
      <c r="F5372" s="7" t="s">
        <v>84</v>
      </c>
      <c r="G5372" s="7">
        <v>130000</v>
      </c>
      <c r="H5372" s="7">
        <v>0</v>
      </c>
      <c r="I5372" s="7">
        <v>0</v>
      </c>
      <c r="J5372" s="7">
        <v>0</v>
      </c>
      <c r="K5372" s="7">
        <v>0</v>
      </c>
      <c r="L5372" s="7">
        <v>0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0</v>
      </c>
      <c r="Z5372" s="7" t="s">
        <v>225</v>
      </c>
      <c r="AA5372" s="7">
        <v>2019</v>
      </c>
      <c r="AB5372" s="7">
        <v>0</v>
      </c>
    </row>
    <row r="5373" spans="1:28" x14ac:dyDescent="0.25">
      <c r="A5373" s="7">
        <v>9</v>
      </c>
      <c r="B5373" s="7" t="s">
        <v>422</v>
      </c>
      <c r="C5373" s="7" t="s">
        <v>504</v>
      </c>
      <c r="D5373" s="7" t="s">
        <v>5</v>
      </c>
      <c r="E5373" s="7" t="s">
        <v>702</v>
      </c>
      <c r="F5373" s="7" t="s">
        <v>84</v>
      </c>
      <c r="G5373" s="7">
        <v>130000</v>
      </c>
      <c r="H5373" s="7">
        <v>0</v>
      </c>
      <c r="I5373" s="7">
        <v>0</v>
      </c>
      <c r="J5373" s="7">
        <v>0</v>
      </c>
      <c r="K5373" s="7">
        <v>0</v>
      </c>
      <c r="L5373" s="7">
        <v>0</v>
      </c>
      <c r="M5373" s="7">
        <v>0</v>
      </c>
      <c r="N5373" s="7">
        <v>0</v>
      </c>
      <c r="O5373" s="7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 t="s">
        <v>225</v>
      </c>
      <c r="AA5373" s="7">
        <v>2019</v>
      </c>
      <c r="AB5373" s="7">
        <v>0</v>
      </c>
    </row>
    <row r="5374" spans="1:28" x14ac:dyDescent="0.25">
      <c r="A5374" s="7">
        <v>10</v>
      </c>
      <c r="B5374" s="7" t="s">
        <v>423</v>
      </c>
      <c r="C5374" s="7" t="s">
        <v>614</v>
      </c>
      <c r="D5374" s="7" t="s">
        <v>615</v>
      </c>
      <c r="E5374" s="7" t="s">
        <v>616</v>
      </c>
      <c r="F5374" s="7" t="s">
        <v>84</v>
      </c>
      <c r="G5374" s="7">
        <v>130000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0</v>
      </c>
      <c r="Z5374" s="7" t="s">
        <v>225</v>
      </c>
      <c r="AA5374" s="7">
        <v>2019</v>
      </c>
      <c r="AB5374" s="7">
        <v>0</v>
      </c>
    </row>
    <row r="5375" spans="1:28" x14ac:dyDescent="0.25">
      <c r="A5375" s="7">
        <v>11</v>
      </c>
      <c r="B5375" s="7" t="s">
        <v>424</v>
      </c>
      <c r="C5375" s="7" t="s">
        <v>665</v>
      </c>
      <c r="D5375" s="7" t="s">
        <v>17</v>
      </c>
      <c r="E5375" s="7" t="s">
        <v>666</v>
      </c>
      <c r="F5375" s="7" t="s">
        <v>84</v>
      </c>
      <c r="G5375" s="7">
        <v>130000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 t="s">
        <v>225</v>
      </c>
      <c r="AA5375" s="7">
        <v>2019</v>
      </c>
      <c r="AB5375" s="7">
        <v>0</v>
      </c>
    </row>
    <row r="5376" spans="1:28" x14ac:dyDescent="0.25">
      <c r="A5376" s="7">
        <v>12</v>
      </c>
      <c r="B5376" s="7" t="s">
        <v>411</v>
      </c>
      <c r="C5376" s="7" t="s">
        <v>521</v>
      </c>
      <c r="D5376" s="7" t="s">
        <v>13</v>
      </c>
      <c r="E5376" s="7" t="s">
        <v>729</v>
      </c>
      <c r="F5376" s="7" t="s">
        <v>84</v>
      </c>
      <c r="G5376" s="7">
        <v>95000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0</v>
      </c>
      <c r="Z5376" s="7" t="s">
        <v>225</v>
      </c>
      <c r="AA5376" s="7">
        <v>2019</v>
      </c>
      <c r="AB5376" s="7">
        <v>0</v>
      </c>
    </row>
    <row r="5377" spans="1:28" x14ac:dyDescent="0.25">
      <c r="A5377" s="7">
        <v>13</v>
      </c>
      <c r="B5377" s="7" t="s">
        <v>413</v>
      </c>
      <c r="C5377" s="7" t="s">
        <v>626</v>
      </c>
      <c r="D5377" s="7" t="s">
        <v>627</v>
      </c>
      <c r="E5377" s="7" t="s">
        <v>628</v>
      </c>
      <c r="F5377" s="7" t="s">
        <v>84</v>
      </c>
      <c r="G5377" s="7">
        <v>95000</v>
      </c>
      <c r="H5377" s="7">
        <v>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0</v>
      </c>
      <c r="Z5377" s="7" t="s">
        <v>225</v>
      </c>
      <c r="AA5377" s="7">
        <v>2019</v>
      </c>
      <c r="AB5377" s="7">
        <v>0</v>
      </c>
    </row>
    <row r="5378" spans="1:28" x14ac:dyDescent="0.25">
      <c r="A5378" s="7">
        <v>14</v>
      </c>
      <c r="B5378" s="7" t="s">
        <v>414</v>
      </c>
      <c r="C5378" s="7" t="s">
        <v>523</v>
      </c>
      <c r="D5378" s="7" t="s">
        <v>21</v>
      </c>
      <c r="E5378" s="7" t="s">
        <v>731</v>
      </c>
      <c r="F5378" s="7" t="s">
        <v>84</v>
      </c>
      <c r="G5378" s="7">
        <v>95000</v>
      </c>
      <c r="H5378" s="7">
        <v>0</v>
      </c>
      <c r="I5378" s="7">
        <v>0</v>
      </c>
      <c r="J5378" s="7">
        <v>0</v>
      </c>
      <c r="K5378" s="7">
        <v>0</v>
      </c>
      <c r="L5378" s="7">
        <v>0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0</v>
      </c>
      <c r="W5378" s="7">
        <v>0</v>
      </c>
      <c r="X5378" s="7">
        <v>0</v>
      </c>
      <c r="Y5378" s="7">
        <v>0</v>
      </c>
      <c r="Z5378" s="7" t="s">
        <v>225</v>
      </c>
      <c r="AA5378" s="7">
        <v>2019</v>
      </c>
      <c r="AB5378" s="7">
        <v>0</v>
      </c>
    </row>
    <row r="5379" spans="1:28" x14ac:dyDescent="0.25">
      <c r="A5379" s="7">
        <v>15</v>
      </c>
      <c r="B5379" s="7" t="s">
        <v>415</v>
      </c>
      <c r="C5379" s="7" t="s">
        <v>525</v>
      </c>
      <c r="D5379" s="7" t="s">
        <v>10</v>
      </c>
      <c r="E5379" s="7" t="s">
        <v>69</v>
      </c>
      <c r="F5379" s="7" t="s">
        <v>84</v>
      </c>
      <c r="G5379" s="7">
        <v>95000</v>
      </c>
      <c r="H5379" s="7">
        <v>0</v>
      </c>
      <c r="I5379" s="7">
        <v>0</v>
      </c>
      <c r="J5379" s="7">
        <v>0</v>
      </c>
      <c r="K5379" s="7">
        <v>0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 t="s">
        <v>225</v>
      </c>
      <c r="AA5379" s="7">
        <v>2019</v>
      </c>
      <c r="AB5379" s="7">
        <v>0</v>
      </c>
    </row>
    <row r="5380" spans="1:28" x14ac:dyDescent="0.25">
      <c r="A5380" s="7">
        <v>16</v>
      </c>
      <c r="B5380" s="7" t="s">
        <v>416</v>
      </c>
      <c r="C5380" s="7" t="s">
        <v>679</v>
      </c>
      <c r="D5380" s="7" t="s">
        <v>6</v>
      </c>
      <c r="E5380" s="7" t="s">
        <v>680</v>
      </c>
      <c r="F5380" s="7" t="s">
        <v>84</v>
      </c>
      <c r="G5380" s="7">
        <v>95000</v>
      </c>
      <c r="H5380" s="7">
        <v>0</v>
      </c>
      <c r="I5380" s="7">
        <v>0</v>
      </c>
      <c r="J5380" s="7">
        <v>0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0</v>
      </c>
      <c r="Z5380" s="7" t="s">
        <v>225</v>
      </c>
      <c r="AA5380" s="7">
        <v>2019</v>
      </c>
      <c r="AB5380" s="7">
        <v>0</v>
      </c>
    </row>
    <row r="5381" spans="1:28" x14ac:dyDescent="0.25">
      <c r="A5381" s="7">
        <v>17</v>
      </c>
      <c r="B5381" s="7" t="s">
        <v>412</v>
      </c>
      <c r="C5381" s="7" t="s">
        <v>527</v>
      </c>
      <c r="D5381" s="7" t="s">
        <v>17</v>
      </c>
      <c r="E5381" s="7" t="s">
        <v>613</v>
      </c>
      <c r="F5381" s="7" t="s">
        <v>84</v>
      </c>
      <c r="G5381" s="7">
        <v>85000</v>
      </c>
      <c r="H5381" s="7">
        <v>0</v>
      </c>
      <c r="I5381" s="7">
        <v>0</v>
      </c>
      <c r="J5381" s="7">
        <v>0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0</v>
      </c>
      <c r="Z5381" s="7" t="s">
        <v>225</v>
      </c>
      <c r="AA5381" s="7">
        <v>2019</v>
      </c>
      <c r="AB5381" s="7">
        <v>0</v>
      </c>
    </row>
    <row r="5382" spans="1:28" x14ac:dyDescent="0.25">
      <c r="A5382" s="7">
        <v>18</v>
      </c>
      <c r="B5382" s="7" t="s">
        <v>410</v>
      </c>
      <c r="C5382" s="7" t="s">
        <v>685</v>
      </c>
      <c r="D5382" s="7" t="s">
        <v>21</v>
      </c>
      <c r="E5382" s="7" t="s">
        <v>734</v>
      </c>
      <c r="F5382" s="7" t="s">
        <v>84</v>
      </c>
      <c r="G5382" s="7">
        <v>85000</v>
      </c>
      <c r="H5382" s="7">
        <v>0</v>
      </c>
      <c r="I5382" s="7">
        <v>0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0</v>
      </c>
      <c r="Z5382" s="7" t="s">
        <v>225</v>
      </c>
      <c r="AA5382" s="7">
        <v>2019</v>
      </c>
      <c r="AB5382" s="7">
        <v>0</v>
      </c>
    </row>
    <row r="5383" spans="1:28" x14ac:dyDescent="0.25">
      <c r="A5383" s="7">
        <v>19</v>
      </c>
      <c r="B5383" s="7" t="s">
        <v>373</v>
      </c>
      <c r="C5383" s="7" t="s">
        <v>688</v>
      </c>
      <c r="D5383" s="7" t="s">
        <v>94</v>
      </c>
      <c r="E5383" s="7" t="s">
        <v>689</v>
      </c>
      <c r="F5383" s="7" t="s">
        <v>84</v>
      </c>
      <c r="G5383" s="7">
        <v>80000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0</v>
      </c>
      <c r="Z5383" s="7" t="s">
        <v>225</v>
      </c>
      <c r="AA5383" s="7">
        <v>2019</v>
      </c>
      <c r="AB5383" s="7">
        <v>0</v>
      </c>
    </row>
    <row r="5384" spans="1:28" x14ac:dyDescent="0.25">
      <c r="A5384" s="7">
        <v>20</v>
      </c>
      <c r="B5384" s="7" t="s">
        <v>408</v>
      </c>
      <c r="C5384" s="7" t="s">
        <v>712</v>
      </c>
      <c r="D5384" s="7" t="s">
        <v>632</v>
      </c>
      <c r="E5384" s="7" t="s">
        <v>713</v>
      </c>
      <c r="F5384" s="7" t="s">
        <v>84</v>
      </c>
      <c r="G5384" s="7">
        <v>80000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0</v>
      </c>
      <c r="Z5384" s="7" t="s">
        <v>225</v>
      </c>
      <c r="AA5384" s="7">
        <v>2019</v>
      </c>
      <c r="AB5384" s="7">
        <v>0</v>
      </c>
    </row>
    <row r="5385" spans="1:28" x14ac:dyDescent="0.25">
      <c r="A5385" s="7">
        <v>21</v>
      </c>
      <c r="B5385" s="7" t="s">
        <v>407</v>
      </c>
      <c r="C5385" s="7" t="s">
        <v>532</v>
      </c>
      <c r="D5385" s="7" t="s">
        <v>12</v>
      </c>
      <c r="E5385" s="7" t="s">
        <v>35</v>
      </c>
      <c r="F5385" s="7" t="s">
        <v>84</v>
      </c>
      <c r="G5385" s="7">
        <v>75000</v>
      </c>
      <c r="H5385" s="7">
        <v>0</v>
      </c>
      <c r="I5385" s="7">
        <v>0</v>
      </c>
      <c r="J5385" s="7">
        <v>0</v>
      </c>
      <c r="K5385" s="7">
        <v>0</v>
      </c>
      <c r="L5385" s="7">
        <v>0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0</v>
      </c>
      <c r="Z5385" s="7" t="s">
        <v>225</v>
      </c>
      <c r="AA5385" s="7">
        <v>2019</v>
      </c>
      <c r="AB5385" s="7">
        <v>0</v>
      </c>
    </row>
    <row r="5386" spans="1:28" x14ac:dyDescent="0.25">
      <c r="A5386" s="7">
        <v>22</v>
      </c>
      <c r="B5386" s="7" t="s">
        <v>406</v>
      </c>
      <c r="C5386" s="7" t="s">
        <v>533</v>
      </c>
      <c r="D5386" s="7" t="s">
        <v>6</v>
      </c>
      <c r="E5386" s="7" t="s">
        <v>735</v>
      </c>
      <c r="F5386" s="7" t="s">
        <v>84</v>
      </c>
      <c r="G5386" s="7">
        <v>70000</v>
      </c>
      <c r="H5386" s="7">
        <v>0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0</v>
      </c>
      <c r="Z5386" s="7" t="s">
        <v>225</v>
      </c>
      <c r="AA5386" s="7">
        <v>2019</v>
      </c>
      <c r="AB5386" s="7">
        <v>0</v>
      </c>
    </row>
    <row r="5387" spans="1:28" x14ac:dyDescent="0.25">
      <c r="A5387" s="7">
        <v>23</v>
      </c>
      <c r="B5387" s="7" t="s">
        <v>389</v>
      </c>
      <c r="C5387" s="7" t="s">
        <v>529</v>
      </c>
      <c r="D5387" s="7" t="s">
        <v>18</v>
      </c>
      <c r="E5387" s="7" t="s">
        <v>55</v>
      </c>
      <c r="F5387" s="7" t="s">
        <v>84</v>
      </c>
      <c r="G5387" s="7">
        <v>65000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0</v>
      </c>
      <c r="Z5387" s="7" t="s">
        <v>225</v>
      </c>
      <c r="AA5387" s="7">
        <v>2019</v>
      </c>
      <c r="AB5387" s="7">
        <v>0</v>
      </c>
    </row>
    <row r="5388" spans="1:28" x14ac:dyDescent="0.25">
      <c r="A5388" s="7">
        <v>24</v>
      </c>
      <c r="B5388" s="7" t="s">
        <v>402</v>
      </c>
      <c r="C5388" s="7" t="s">
        <v>526</v>
      </c>
      <c r="D5388" s="7" t="s">
        <v>4</v>
      </c>
      <c r="E5388" s="7" t="s">
        <v>737</v>
      </c>
      <c r="F5388" s="7" t="s">
        <v>84</v>
      </c>
      <c r="G5388" s="7">
        <v>65000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 t="s">
        <v>225</v>
      </c>
      <c r="AA5388" s="7">
        <v>2019</v>
      </c>
      <c r="AB5388" s="7">
        <v>0</v>
      </c>
    </row>
    <row r="5389" spans="1:28" x14ac:dyDescent="0.25">
      <c r="A5389" s="7">
        <v>25</v>
      </c>
      <c r="B5389" s="7" t="s">
        <v>403</v>
      </c>
      <c r="C5389" s="7" t="s">
        <v>703</v>
      </c>
      <c r="D5389" s="7" t="s">
        <v>13</v>
      </c>
      <c r="E5389" s="7" t="s">
        <v>704</v>
      </c>
      <c r="F5389" s="7" t="s">
        <v>84</v>
      </c>
      <c r="G5389" s="7">
        <v>65000</v>
      </c>
      <c r="H5389" s="7">
        <v>0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0</v>
      </c>
      <c r="Z5389" s="7" t="s">
        <v>225</v>
      </c>
      <c r="AA5389" s="7">
        <v>2019</v>
      </c>
      <c r="AB5389" s="7">
        <v>0</v>
      </c>
    </row>
    <row r="5390" spans="1:28" x14ac:dyDescent="0.25">
      <c r="A5390" s="7">
        <v>26</v>
      </c>
      <c r="B5390" s="7" t="s">
        <v>404</v>
      </c>
      <c r="C5390" s="7" t="s">
        <v>534</v>
      </c>
      <c r="D5390" s="7" t="s">
        <v>10</v>
      </c>
      <c r="E5390" s="7" t="s">
        <v>39</v>
      </c>
      <c r="F5390" s="7" t="s">
        <v>84</v>
      </c>
      <c r="G5390" s="7">
        <v>65000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 t="s">
        <v>225</v>
      </c>
      <c r="AA5390" s="7">
        <v>2019</v>
      </c>
      <c r="AB5390" s="7">
        <v>0</v>
      </c>
    </row>
    <row r="5391" spans="1:28" x14ac:dyDescent="0.25">
      <c r="A5391" s="7">
        <v>27</v>
      </c>
      <c r="B5391" s="7" t="s">
        <v>405</v>
      </c>
      <c r="C5391" s="7" t="s">
        <v>535</v>
      </c>
      <c r="D5391" s="7" t="s">
        <v>16</v>
      </c>
      <c r="E5391" s="7" t="s">
        <v>61</v>
      </c>
      <c r="F5391" s="7" t="s">
        <v>84</v>
      </c>
      <c r="G5391" s="7">
        <v>65000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0</v>
      </c>
      <c r="Z5391" s="7" t="s">
        <v>225</v>
      </c>
      <c r="AA5391" s="7">
        <v>2019</v>
      </c>
      <c r="AB5391" s="7">
        <v>0</v>
      </c>
    </row>
    <row r="5392" spans="1:28" x14ac:dyDescent="0.25">
      <c r="A5392" s="7">
        <v>28</v>
      </c>
      <c r="B5392" s="7" t="s">
        <v>400</v>
      </c>
      <c r="C5392" s="7" t="s">
        <v>536</v>
      </c>
      <c r="D5392" s="7" t="s">
        <v>4</v>
      </c>
      <c r="E5392" s="7" t="s">
        <v>64</v>
      </c>
      <c r="F5392" s="7" t="s">
        <v>84</v>
      </c>
      <c r="G5392" s="7">
        <v>60000</v>
      </c>
      <c r="H5392" s="7">
        <v>0</v>
      </c>
      <c r="I5392" s="7">
        <v>0</v>
      </c>
      <c r="J5392" s="7">
        <v>0</v>
      </c>
      <c r="K5392" s="7">
        <v>0</v>
      </c>
      <c r="L5392" s="7">
        <v>0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0</v>
      </c>
      <c r="Z5392" s="7" t="s">
        <v>225</v>
      </c>
      <c r="AA5392" s="7">
        <v>2019</v>
      </c>
      <c r="AB5392" s="7">
        <v>0</v>
      </c>
    </row>
    <row r="5393" spans="1:28" x14ac:dyDescent="0.25">
      <c r="A5393" s="7">
        <v>29</v>
      </c>
      <c r="B5393" s="7" t="s">
        <v>401</v>
      </c>
      <c r="C5393" s="7" t="s">
        <v>537</v>
      </c>
      <c r="D5393" s="7" t="s">
        <v>7</v>
      </c>
      <c r="E5393" s="7" t="s">
        <v>75</v>
      </c>
      <c r="F5393" s="7" t="s">
        <v>84</v>
      </c>
      <c r="G5393" s="7">
        <v>60000</v>
      </c>
      <c r="H5393" s="7">
        <v>0</v>
      </c>
      <c r="I5393" s="7">
        <v>0</v>
      </c>
      <c r="J5393" s="7">
        <v>0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0</v>
      </c>
      <c r="V5393" s="7">
        <v>0</v>
      </c>
      <c r="W5393" s="7">
        <v>0</v>
      </c>
      <c r="X5393" s="7">
        <v>0</v>
      </c>
      <c r="Y5393" s="7">
        <v>0</v>
      </c>
      <c r="Z5393" s="7" t="s">
        <v>225</v>
      </c>
      <c r="AA5393" s="7">
        <v>2019</v>
      </c>
      <c r="AB5393" s="7">
        <v>0</v>
      </c>
    </row>
    <row r="5394" spans="1:28" x14ac:dyDescent="0.25">
      <c r="A5394" s="7">
        <v>30</v>
      </c>
      <c r="B5394" s="7" t="s">
        <v>429</v>
      </c>
      <c r="C5394" s="7" t="s">
        <v>538</v>
      </c>
      <c r="D5394" s="7" t="s">
        <v>14</v>
      </c>
      <c r="E5394" s="7" t="s">
        <v>66</v>
      </c>
      <c r="F5394" s="7" t="s">
        <v>84</v>
      </c>
      <c r="G5394" s="7">
        <v>55000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0</v>
      </c>
      <c r="Z5394" s="7" t="s">
        <v>225</v>
      </c>
      <c r="AA5394" s="7">
        <v>2019</v>
      </c>
      <c r="AB5394" s="7">
        <v>0</v>
      </c>
    </row>
    <row r="5395" spans="1:28" x14ac:dyDescent="0.25">
      <c r="A5395" s="7">
        <v>31</v>
      </c>
      <c r="B5395" s="7" t="s">
        <v>342</v>
      </c>
      <c r="C5395" s="7" t="s">
        <v>539</v>
      </c>
      <c r="D5395" s="7" t="s">
        <v>15</v>
      </c>
      <c r="E5395" s="7" t="s">
        <v>540</v>
      </c>
      <c r="F5395" s="7" t="s">
        <v>84</v>
      </c>
      <c r="G5395" s="7">
        <v>55000</v>
      </c>
      <c r="H5395" s="7">
        <v>0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 t="s">
        <v>225</v>
      </c>
      <c r="AA5395" s="7">
        <v>2019</v>
      </c>
      <c r="AB5395" s="7">
        <v>0</v>
      </c>
    </row>
    <row r="5396" spans="1:28" x14ac:dyDescent="0.25">
      <c r="A5396" s="7">
        <v>32</v>
      </c>
      <c r="B5396" s="7" t="s">
        <v>399</v>
      </c>
      <c r="C5396" s="7" t="s">
        <v>514</v>
      </c>
      <c r="D5396" s="7" t="s">
        <v>16</v>
      </c>
      <c r="E5396" s="7" t="s">
        <v>79</v>
      </c>
      <c r="F5396" s="7" t="s">
        <v>84</v>
      </c>
      <c r="G5396" s="7">
        <v>54000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0</v>
      </c>
      <c r="Z5396" s="7" t="s">
        <v>225</v>
      </c>
      <c r="AA5396" s="7">
        <v>2019</v>
      </c>
      <c r="AB5396" s="7">
        <v>0</v>
      </c>
    </row>
    <row r="5397" spans="1:28" x14ac:dyDescent="0.25">
      <c r="A5397" s="7">
        <v>33</v>
      </c>
      <c r="B5397" s="7" t="s">
        <v>396</v>
      </c>
      <c r="C5397" s="7" t="s">
        <v>541</v>
      </c>
      <c r="D5397" s="7" t="s">
        <v>21</v>
      </c>
      <c r="E5397" s="7" t="s">
        <v>70</v>
      </c>
      <c r="F5397" s="7" t="s">
        <v>84</v>
      </c>
      <c r="G5397" s="7">
        <v>50000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0</v>
      </c>
      <c r="N5397" s="7">
        <v>0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0</v>
      </c>
      <c r="Z5397" s="7" t="s">
        <v>225</v>
      </c>
      <c r="AA5397" s="7">
        <v>2019</v>
      </c>
      <c r="AB5397" s="7">
        <v>0</v>
      </c>
    </row>
    <row r="5398" spans="1:28" x14ac:dyDescent="0.25">
      <c r="A5398" s="7">
        <v>34</v>
      </c>
      <c r="B5398" s="7" t="s">
        <v>397</v>
      </c>
      <c r="C5398" s="7" t="s">
        <v>542</v>
      </c>
      <c r="D5398" s="7" t="s">
        <v>17</v>
      </c>
      <c r="E5398" s="7" t="s">
        <v>76</v>
      </c>
      <c r="F5398" s="7" t="s">
        <v>84</v>
      </c>
      <c r="G5398" s="7">
        <v>50000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0</v>
      </c>
      <c r="Z5398" s="7" t="s">
        <v>225</v>
      </c>
      <c r="AA5398" s="7">
        <v>2019</v>
      </c>
      <c r="AB5398" s="7">
        <v>0</v>
      </c>
    </row>
    <row r="5399" spans="1:28" x14ac:dyDescent="0.25">
      <c r="A5399" s="7">
        <v>35</v>
      </c>
      <c r="B5399" s="7" t="s">
        <v>379</v>
      </c>
      <c r="C5399" s="7" t="s">
        <v>544</v>
      </c>
      <c r="D5399" s="7" t="s">
        <v>10</v>
      </c>
      <c r="E5399" s="7" t="s">
        <v>43</v>
      </c>
      <c r="F5399" s="7" t="s">
        <v>84</v>
      </c>
      <c r="G5399" s="7">
        <v>45000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0</v>
      </c>
      <c r="Z5399" s="7" t="s">
        <v>225</v>
      </c>
      <c r="AA5399" s="7">
        <v>2019</v>
      </c>
      <c r="AB5399" s="7">
        <v>0</v>
      </c>
    </row>
    <row r="5400" spans="1:28" x14ac:dyDescent="0.25">
      <c r="A5400" s="7">
        <v>36</v>
      </c>
      <c r="B5400" s="7" t="s">
        <v>388</v>
      </c>
      <c r="C5400" s="7" t="s">
        <v>646</v>
      </c>
      <c r="D5400" s="7" t="s">
        <v>647</v>
      </c>
      <c r="E5400" s="7" t="s">
        <v>24</v>
      </c>
      <c r="F5400" s="7" t="s">
        <v>84</v>
      </c>
      <c r="G5400" s="7">
        <v>45000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 t="s">
        <v>225</v>
      </c>
      <c r="AA5400" s="7">
        <v>2019</v>
      </c>
      <c r="AB5400" s="7">
        <v>0</v>
      </c>
    </row>
    <row r="5401" spans="1:28" x14ac:dyDescent="0.25">
      <c r="A5401" s="7">
        <v>37</v>
      </c>
      <c r="B5401" s="7" t="s">
        <v>390</v>
      </c>
      <c r="C5401" s="7" t="s">
        <v>531</v>
      </c>
      <c r="D5401" s="7" t="s">
        <v>5</v>
      </c>
      <c r="E5401" s="7" t="s">
        <v>25</v>
      </c>
      <c r="F5401" s="7" t="s">
        <v>84</v>
      </c>
      <c r="G5401" s="7">
        <v>45000</v>
      </c>
      <c r="H5401" s="7">
        <v>0</v>
      </c>
      <c r="I5401" s="7">
        <v>0</v>
      </c>
      <c r="J5401" s="7">
        <v>0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0</v>
      </c>
      <c r="Z5401" s="7" t="s">
        <v>225</v>
      </c>
      <c r="AA5401" s="7">
        <v>2019</v>
      </c>
      <c r="AB5401" s="7">
        <v>0</v>
      </c>
    </row>
    <row r="5402" spans="1:28" x14ac:dyDescent="0.25">
      <c r="A5402" s="7">
        <v>38</v>
      </c>
      <c r="B5402" s="7" t="s">
        <v>368</v>
      </c>
      <c r="C5402" s="7" t="s">
        <v>720</v>
      </c>
      <c r="D5402" s="7" t="s">
        <v>13</v>
      </c>
      <c r="E5402" s="7" t="s">
        <v>738</v>
      </c>
      <c r="F5402" s="7" t="s">
        <v>84</v>
      </c>
      <c r="G5402" s="7">
        <v>45000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0</v>
      </c>
      <c r="Z5402" s="7" t="s">
        <v>225</v>
      </c>
      <c r="AA5402" s="7">
        <v>2019</v>
      </c>
      <c r="AB5402" s="7">
        <v>0</v>
      </c>
    </row>
    <row r="5403" spans="1:28" x14ac:dyDescent="0.25">
      <c r="A5403" s="7">
        <v>39</v>
      </c>
      <c r="B5403" s="7" t="s">
        <v>391</v>
      </c>
      <c r="C5403" s="7" t="s">
        <v>545</v>
      </c>
      <c r="D5403" s="7" t="s">
        <v>4</v>
      </c>
      <c r="E5403" s="7" t="s">
        <v>24</v>
      </c>
      <c r="F5403" s="7" t="s">
        <v>84</v>
      </c>
      <c r="G5403" s="7">
        <v>45000</v>
      </c>
      <c r="H5403" s="7">
        <v>0</v>
      </c>
      <c r="I5403" s="7">
        <v>0</v>
      </c>
      <c r="J5403" s="7">
        <v>0</v>
      </c>
      <c r="K5403" s="7">
        <v>0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0</v>
      </c>
      <c r="Z5403" s="7" t="s">
        <v>225</v>
      </c>
      <c r="AA5403" s="7">
        <v>2019</v>
      </c>
      <c r="AB5403" s="7">
        <v>0</v>
      </c>
    </row>
    <row r="5404" spans="1:28" x14ac:dyDescent="0.25">
      <c r="A5404" s="7">
        <v>40</v>
      </c>
      <c r="B5404" s="7" t="s">
        <v>392</v>
      </c>
      <c r="C5404" s="7" t="s">
        <v>547</v>
      </c>
      <c r="D5404" s="7" t="s">
        <v>10</v>
      </c>
      <c r="E5404" s="7" t="s">
        <v>50</v>
      </c>
      <c r="F5404" s="7" t="s">
        <v>84</v>
      </c>
      <c r="G5404" s="7">
        <v>45000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0</v>
      </c>
      <c r="Z5404" s="7" t="s">
        <v>225</v>
      </c>
      <c r="AA5404" s="7">
        <v>2019</v>
      </c>
      <c r="AB5404" s="7">
        <v>0</v>
      </c>
    </row>
    <row r="5405" spans="1:28" x14ac:dyDescent="0.25">
      <c r="A5405" s="7">
        <v>41</v>
      </c>
      <c r="B5405" s="7" t="s">
        <v>393</v>
      </c>
      <c r="C5405" s="7" t="s">
        <v>717</v>
      </c>
      <c r="D5405" s="7" t="s">
        <v>10</v>
      </c>
      <c r="E5405" s="7" t="s">
        <v>43</v>
      </c>
      <c r="F5405" s="7" t="s">
        <v>84</v>
      </c>
      <c r="G5405" s="7">
        <v>45000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 t="s">
        <v>225</v>
      </c>
      <c r="AA5405" s="7">
        <v>2019</v>
      </c>
      <c r="AB5405" s="7">
        <v>0</v>
      </c>
    </row>
    <row r="5406" spans="1:28" x14ac:dyDescent="0.25">
      <c r="A5406" s="7">
        <v>42</v>
      </c>
      <c r="B5406" s="7" t="s">
        <v>387</v>
      </c>
      <c r="C5406" s="7" t="s">
        <v>549</v>
      </c>
      <c r="D5406" s="7" t="s">
        <v>16</v>
      </c>
      <c r="E5406" s="7" t="s">
        <v>45</v>
      </c>
      <c r="F5406" s="7" t="s">
        <v>84</v>
      </c>
      <c r="G5406" s="7">
        <v>44000</v>
      </c>
      <c r="H5406" s="7">
        <v>0</v>
      </c>
      <c r="I5406" s="7">
        <v>0</v>
      </c>
      <c r="J5406" s="7">
        <v>0</v>
      </c>
      <c r="K5406" s="7">
        <v>0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 t="s">
        <v>225</v>
      </c>
      <c r="AA5406" s="7">
        <v>2019</v>
      </c>
      <c r="AB5406" s="7">
        <v>0</v>
      </c>
    </row>
    <row r="5407" spans="1:28" x14ac:dyDescent="0.25">
      <c r="A5407" s="7">
        <v>43</v>
      </c>
      <c r="B5407" s="7" t="s">
        <v>375</v>
      </c>
      <c r="C5407" s="7" t="s">
        <v>705</v>
      </c>
      <c r="D5407" s="7" t="s">
        <v>10</v>
      </c>
      <c r="E5407" s="7" t="s">
        <v>739</v>
      </c>
      <c r="F5407" s="7" t="s">
        <v>84</v>
      </c>
      <c r="G5407" s="7">
        <v>40000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0</v>
      </c>
      <c r="Z5407" s="7" t="s">
        <v>225</v>
      </c>
      <c r="AA5407" s="7">
        <v>2019</v>
      </c>
      <c r="AB5407" s="7">
        <v>0</v>
      </c>
    </row>
    <row r="5408" spans="1:28" x14ac:dyDescent="0.25">
      <c r="A5408" s="7">
        <v>44</v>
      </c>
      <c r="B5408" s="7" t="s">
        <v>376</v>
      </c>
      <c r="C5408" s="7" t="s">
        <v>551</v>
      </c>
      <c r="D5408" s="7" t="s">
        <v>10</v>
      </c>
      <c r="E5408" s="7" t="s">
        <v>44</v>
      </c>
      <c r="F5408" s="7" t="s">
        <v>84</v>
      </c>
      <c r="G5408" s="7">
        <v>40000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 t="s">
        <v>225</v>
      </c>
      <c r="AA5408" s="7">
        <v>2019</v>
      </c>
      <c r="AB5408" s="7">
        <v>0</v>
      </c>
    </row>
    <row r="5409" spans="1:28" x14ac:dyDescent="0.25">
      <c r="A5409" s="7">
        <v>45</v>
      </c>
      <c r="B5409" s="7" t="s">
        <v>382</v>
      </c>
      <c r="C5409" s="7" t="s">
        <v>552</v>
      </c>
      <c r="D5409" s="7" t="s">
        <v>94</v>
      </c>
      <c r="E5409" s="7" t="s">
        <v>65</v>
      </c>
      <c r="F5409" s="7" t="s">
        <v>84</v>
      </c>
      <c r="G5409" s="7">
        <v>40000</v>
      </c>
      <c r="H5409" s="7">
        <v>0</v>
      </c>
      <c r="I5409" s="7">
        <v>0</v>
      </c>
      <c r="J5409" s="7">
        <v>0</v>
      </c>
      <c r="K5409" s="7">
        <v>0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0</v>
      </c>
      <c r="Z5409" s="7" t="s">
        <v>225</v>
      </c>
      <c r="AA5409" s="7">
        <v>2019</v>
      </c>
      <c r="AB5409" s="7">
        <v>0</v>
      </c>
    </row>
    <row r="5410" spans="1:28" x14ac:dyDescent="0.25">
      <c r="A5410" s="7">
        <v>46</v>
      </c>
      <c r="B5410" s="7" t="s">
        <v>385</v>
      </c>
      <c r="C5410" s="7" t="s">
        <v>629</v>
      </c>
      <c r="D5410" s="7" t="s">
        <v>12</v>
      </c>
      <c r="E5410" s="7" t="s">
        <v>698</v>
      </c>
      <c r="F5410" s="7" t="s">
        <v>84</v>
      </c>
      <c r="G5410" s="7">
        <v>40000</v>
      </c>
      <c r="H5410" s="7">
        <v>0</v>
      </c>
      <c r="I5410" s="7">
        <v>0</v>
      </c>
      <c r="J5410" s="7">
        <v>0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0</v>
      </c>
      <c r="Z5410" s="7" t="s">
        <v>225</v>
      </c>
      <c r="AA5410" s="7">
        <v>2019</v>
      </c>
      <c r="AB5410" s="7">
        <v>0</v>
      </c>
    </row>
    <row r="5411" spans="1:28" x14ac:dyDescent="0.25">
      <c r="A5411" s="7">
        <v>47</v>
      </c>
      <c r="B5411" s="7" t="s">
        <v>386</v>
      </c>
      <c r="C5411" s="7" t="s">
        <v>631</v>
      </c>
      <c r="D5411" s="7" t="s">
        <v>6</v>
      </c>
      <c r="E5411" s="7" t="s">
        <v>740</v>
      </c>
      <c r="F5411" s="7" t="s">
        <v>84</v>
      </c>
      <c r="G5411" s="7">
        <v>40000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0</v>
      </c>
      <c r="Z5411" s="7" t="s">
        <v>225</v>
      </c>
      <c r="AA5411" s="7">
        <v>2019</v>
      </c>
      <c r="AB5411" s="7">
        <v>0</v>
      </c>
    </row>
    <row r="5412" spans="1:28" x14ac:dyDescent="0.25">
      <c r="A5412" s="7">
        <v>48</v>
      </c>
      <c r="B5412" s="7" t="s">
        <v>381</v>
      </c>
      <c r="C5412" s="7" t="s">
        <v>553</v>
      </c>
      <c r="D5412" s="7" t="s">
        <v>10</v>
      </c>
      <c r="E5412" s="7" t="s">
        <v>740</v>
      </c>
      <c r="F5412" s="7" t="s">
        <v>84</v>
      </c>
      <c r="G5412" s="7">
        <v>38000</v>
      </c>
      <c r="H5412" s="7">
        <v>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 t="s">
        <v>225</v>
      </c>
      <c r="AA5412" s="7">
        <v>2019</v>
      </c>
      <c r="AB5412" s="7">
        <v>0</v>
      </c>
    </row>
    <row r="5413" spans="1:28" x14ac:dyDescent="0.25">
      <c r="A5413" s="7">
        <v>49</v>
      </c>
      <c r="B5413" s="7" t="s">
        <v>377</v>
      </c>
      <c r="C5413" s="7" t="s">
        <v>554</v>
      </c>
      <c r="D5413" s="7" t="s">
        <v>10</v>
      </c>
      <c r="E5413" s="7" t="s">
        <v>44</v>
      </c>
      <c r="F5413" s="7" t="s">
        <v>84</v>
      </c>
      <c r="G5413" s="7">
        <v>36000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 t="s">
        <v>225</v>
      </c>
      <c r="AA5413" s="7">
        <v>2019</v>
      </c>
      <c r="AB5413" s="7">
        <v>0</v>
      </c>
    </row>
    <row r="5414" spans="1:28" x14ac:dyDescent="0.25">
      <c r="A5414" s="7">
        <v>50</v>
      </c>
      <c r="B5414" s="7" t="s">
        <v>378</v>
      </c>
      <c r="C5414" s="7" t="s">
        <v>556</v>
      </c>
      <c r="D5414" s="7" t="s">
        <v>10</v>
      </c>
      <c r="E5414" s="7" t="s">
        <v>44</v>
      </c>
      <c r="F5414" s="7" t="s">
        <v>84</v>
      </c>
      <c r="G5414" s="7">
        <v>36000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 t="s">
        <v>225</v>
      </c>
      <c r="AA5414" s="7">
        <v>2019</v>
      </c>
      <c r="AB5414" s="7">
        <v>0</v>
      </c>
    </row>
    <row r="5415" spans="1:28" x14ac:dyDescent="0.25">
      <c r="A5415" s="7">
        <v>51</v>
      </c>
      <c r="B5415" s="7" t="s">
        <v>380</v>
      </c>
      <c r="C5415" s="7" t="s">
        <v>543</v>
      </c>
      <c r="D5415" s="7" t="s">
        <v>21</v>
      </c>
      <c r="E5415" s="7" t="s">
        <v>741</v>
      </c>
      <c r="F5415" s="7" t="s">
        <v>84</v>
      </c>
      <c r="G5415" s="7">
        <v>36000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 t="s">
        <v>225</v>
      </c>
      <c r="AA5415" s="7">
        <v>2019</v>
      </c>
      <c r="AB5415" s="7">
        <v>0</v>
      </c>
    </row>
    <row r="5416" spans="1:28" x14ac:dyDescent="0.25">
      <c r="A5416" s="7">
        <v>52</v>
      </c>
      <c r="B5416" s="7" t="s">
        <v>360</v>
      </c>
      <c r="C5416" s="7" t="s">
        <v>560</v>
      </c>
      <c r="D5416" s="7" t="s">
        <v>12</v>
      </c>
      <c r="E5416" s="7" t="s">
        <v>742</v>
      </c>
      <c r="F5416" s="7" t="s">
        <v>84</v>
      </c>
      <c r="G5416" s="7">
        <v>32000</v>
      </c>
      <c r="H5416" s="7">
        <v>0</v>
      </c>
      <c r="I5416" s="7">
        <v>0</v>
      </c>
      <c r="J5416" s="7">
        <v>0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 t="s">
        <v>225</v>
      </c>
      <c r="AA5416" s="7">
        <v>2019</v>
      </c>
      <c r="AB5416" s="7">
        <v>0</v>
      </c>
    </row>
    <row r="5417" spans="1:28" x14ac:dyDescent="0.25">
      <c r="A5417" s="7">
        <v>53</v>
      </c>
      <c r="B5417" s="7" t="s">
        <v>369</v>
      </c>
      <c r="C5417" s="7" t="s">
        <v>562</v>
      </c>
      <c r="D5417" s="7" t="s">
        <v>94</v>
      </c>
      <c r="E5417" s="7" t="s">
        <v>563</v>
      </c>
      <c r="F5417" s="7" t="s">
        <v>84</v>
      </c>
      <c r="G5417" s="7">
        <v>32000</v>
      </c>
      <c r="H5417" s="7">
        <v>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 t="s">
        <v>225</v>
      </c>
      <c r="AA5417" s="7">
        <v>2019</v>
      </c>
      <c r="AB5417" s="7">
        <v>0</v>
      </c>
    </row>
    <row r="5418" spans="1:28" x14ac:dyDescent="0.25">
      <c r="A5418" s="7">
        <v>54</v>
      </c>
      <c r="B5418" s="7" t="s">
        <v>370</v>
      </c>
      <c r="C5418" s="7" t="s">
        <v>648</v>
      </c>
      <c r="D5418" s="7" t="s">
        <v>94</v>
      </c>
      <c r="E5418" s="7" t="s">
        <v>740</v>
      </c>
      <c r="F5418" s="7" t="s">
        <v>84</v>
      </c>
      <c r="G5418" s="7">
        <v>32000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 t="s">
        <v>225</v>
      </c>
      <c r="AA5418" s="7">
        <v>2019</v>
      </c>
      <c r="AB5418" s="7">
        <v>0</v>
      </c>
    </row>
    <row r="5419" spans="1:28" x14ac:dyDescent="0.25">
      <c r="A5419" s="7">
        <v>55</v>
      </c>
      <c r="B5419" s="7" t="s">
        <v>371</v>
      </c>
      <c r="C5419" s="7" t="s">
        <v>550</v>
      </c>
      <c r="D5419" s="7" t="s">
        <v>94</v>
      </c>
      <c r="E5419" s="7" t="s">
        <v>58</v>
      </c>
      <c r="F5419" s="7" t="s">
        <v>84</v>
      </c>
      <c r="G5419" s="7">
        <v>32000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0</v>
      </c>
      <c r="Z5419" s="7" t="s">
        <v>225</v>
      </c>
      <c r="AA5419" s="7">
        <v>2019</v>
      </c>
      <c r="AB5419" s="7">
        <v>0</v>
      </c>
    </row>
    <row r="5420" spans="1:28" x14ac:dyDescent="0.25">
      <c r="A5420" s="7">
        <v>56</v>
      </c>
      <c r="B5420" s="7" t="s">
        <v>372</v>
      </c>
      <c r="C5420" s="7" t="s">
        <v>707</v>
      </c>
      <c r="D5420" s="7" t="s">
        <v>94</v>
      </c>
      <c r="E5420" s="7" t="s">
        <v>630</v>
      </c>
      <c r="F5420" s="7" t="s">
        <v>84</v>
      </c>
      <c r="G5420" s="7">
        <v>32000</v>
      </c>
      <c r="H5420" s="7">
        <v>0</v>
      </c>
      <c r="I5420" s="7">
        <v>0</v>
      </c>
      <c r="J5420" s="7">
        <v>0</v>
      </c>
      <c r="K5420" s="7">
        <v>0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0</v>
      </c>
      <c r="Z5420" s="7" t="s">
        <v>225</v>
      </c>
      <c r="AA5420" s="7">
        <v>2019</v>
      </c>
      <c r="AB5420" s="7">
        <v>0</v>
      </c>
    </row>
    <row r="5421" spans="1:28" x14ac:dyDescent="0.25">
      <c r="A5421" s="7">
        <v>57</v>
      </c>
      <c r="B5421" s="7" t="s">
        <v>373</v>
      </c>
      <c r="C5421" s="7" t="s">
        <v>566</v>
      </c>
      <c r="D5421" s="7" t="s">
        <v>14</v>
      </c>
      <c r="E5421" s="7" t="s">
        <v>743</v>
      </c>
      <c r="F5421" s="7" t="s">
        <v>84</v>
      </c>
      <c r="G5421" s="7">
        <v>32000</v>
      </c>
      <c r="H5421" s="7">
        <v>0</v>
      </c>
      <c r="I5421" s="7">
        <v>0</v>
      </c>
      <c r="J5421" s="7">
        <v>0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7">
        <v>0</v>
      </c>
      <c r="Z5421" s="7" t="s">
        <v>225</v>
      </c>
      <c r="AA5421" s="7">
        <v>2019</v>
      </c>
      <c r="AB5421" s="7">
        <v>0</v>
      </c>
    </row>
    <row r="5422" spans="1:28" x14ac:dyDescent="0.25">
      <c r="A5422" s="7">
        <v>58</v>
      </c>
      <c r="B5422" s="7" t="s">
        <v>366</v>
      </c>
      <c r="C5422" s="7" t="s">
        <v>727</v>
      </c>
      <c r="D5422" s="7" t="s">
        <v>14</v>
      </c>
      <c r="E5422" s="7" t="s">
        <v>744</v>
      </c>
      <c r="F5422" s="7" t="s">
        <v>84</v>
      </c>
      <c r="G5422" s="7">
        <v>31500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 t="s">
        <v>225</v>
      </c>
      <c r="AA5422" s="7">
        <v>2019</v>
      </c>
      <c r="AB5422" s="7">
        <v>0</v>
      </c>
    </row>
    <row r="5423" spans="1:28" x14ac:dyDescent="0.25">
      <c r="A5423" s="7">
        <v>59</v>
      </c>
      <c r="B5423" s="7" t="s">
        <v>367</v>
      </c>
      <c r="C5423" s="7" t="s">
        <v>567</v>
      </c>
      <c r="D5423" s="7" t="s">
        <v>4</v>
      </c>
      <c r="E5423" s="7" t="s">
        <v>745</v>
      </c>
      <c r="F5423" s="7" t="s">
        <v>84</v>
      </c>
      <c r="G5423" s="7">
        <v>31500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0</v>
      </c>
      <c r="Z5423" s="7" t="s">
        <v>225</v>
      </c>
      <c r="AA5423" s="7">
        <v>2019</v>
      </c>
      <c r="AB5423" s="7">
        <v>0</v>
      </c>
    </row>
    <row r="5424" spans="1:28" x14ac:dyDescent="0.25">
      <c r="A5424" s="7">
        <v>60</v>
      </c>
      <c r="B5424" s="7" t="s">
        <v>346</v>
      </c>
      <c r="C5424" s="7" t="s">
        <v>583</v>
      </c>
      <c r="D5424" s="7" t="s">
        <v>12</v>
      </c>
      <c r="E5424" s="7" t="s">
        <v>36</v>
      </c>
      <c r="F5424" s="7" t="s">
        <v>84</v>
      </c>
      <c r="G5424" s="7">
        <v>28875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0</v>
      </c>
      <c r="Z5424" s="7" t="s">
        <v>225</v>
      </c>
      <c r="AA5424" s="7">
        <v>2019</v>
      </c>
      <c r="AB5424" s="7">
        <v>0</v>
      </c>
    </row>
    <row r="5425" spans="1:28" x14ac:dyDescent="0.25">
      <c r="A5425" s="7">
        <v>61</v>
      </c>
      <c r="B5425" s="7" t="s">
        <v>350</v>
      </c>
      <c r="C5425" s="7" t="s">
        <v>558</v>
      </c>
      <c r="D5425" s="7" t="s">
        <v>6</v>
      </c>
      <c r="E5425" s="7" t="s">
        <v>746</v>
      </c>
      <c r="F5425" s="7" t="s">
        <v>84</v>
      </c>
      <c r="G5425" s="7">
        <v>28875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 t="s">
        <v>225</v>
      </c>
      <c r="AA5425" s="7">
        <v>2019</v>
      </c>
      <c r="AB5425" s="7">
        <v>0</v>
      </c>
    </row>
    <row r="5426" spans="1:28" x14ac:dyDescent="0.25">
      <c r="A5426" s="7">
        <v>62</v>
      </c>
      <c r="B5426" s="7" t="s">
        <v>361</v>
      </c>
      <c r="C5426" s="7" t="s">
        <v>622</v>
      </c>
      <c r="D5426" s="7" t="s">
        <v>12</v>
      </c>
      <c r="E5426" s="7" t="s">
        <v>26</v>
      </c>
      <c r="F5426" s="7" t="s">
        <v>84</v>
      </c>
      <c r="G5426" s="7">
        <v>28875</v>
      </c>
      <c r="H5426" s="7">
        <v>0</v>
      </c>
      <c r="I5426" s="7">
        <v>0</v>
      </c>
      <c r="J5426" s="7">
        <v>0</v>
      </c>
      <c r="K5426" s="7">
        <v>0</v>
      </c>
      <c r="L5426" s="7">
        <v>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 t="s">
        <v>225</v>
      </c>
      <c r="AA5426" s="7">
        <v>2019</v>
      </c>
      <c r="AB5426" s="7">
        <v>0</v>
      </c>
    </row>
    <row r="5427" spans="1:28" x14ac:dyDescent="0.25">
      <c r="A5427" s="7">
        <v>63</v>
      </c>
      <c r="B5427" s="7" t="s">
        <v>365</v>
      </c>
      <c r="C5427" s="7" t="s">
        <v>584</v>
      </c>
      <c r="D5427" s="7" t="s">
        <v>19</v>
      </c>
      <c r="E5427" s="7" t="s">
        <v>740</v>
      </c>
      <c r="F5427" s="7" t="s">
        <v>84</v>
      </c>
      <c r="G5427" s="7">
        <v>27300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 t="s">
        <v>225</v>
      </c>
      <c r="AA5427" s="7">
        <v>2019</v>
      </c>
      <c r="AB5427" s="7">
        <v>0</v>
      </c>
    </row>
    <row r="5428" spans="1:28" x14ac:dyDescent="0.25">
      <c r="A5428" s="7">
        <v>64</v>
      </c>
      <c r="B5428" s="7" t="s">
        <v>364</v>
      </c>
      <c r="C5428" s="7" t="s">
        <v>555</v>
      </c>
      <c r="D5428" s="7" t="s">
        <v>94</v>
      </c>
      <c r="E5428" s="7" t="s">
        <v>74</v>
      </c>
      <c r="F5428" s="7" t="s">
        <v>84</v>
      </c>
      <c r="G5428" s="7">
        <v>26250</v>
      </c>
      <c r="H5428" s="7">
        <v>0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0</v>
      </c>
      <c r="Z5428" s="7" t="s">
        <v>225</v>
      </c>
      <c r="AA5428" s="7">
        <v>2019</v>
      </c>
      <c r="AB5428" s="7">
        <v>0</v>
      </c>
    </row>
    <row r="5429" spans="1:28" x14ac:dyDescent="0.25">
      <c r="A5429" s="7">
        <v>65</v>
      </c>
      <c r="B5429" s="7" t="s">
        <v>363</v>
      </c>
      <c r="C5429" s="7" t="s">
        <v>569</v>
      </c>
      <c r="D5429" s="7" t="s">
        <v>94</v>
      </c>
      <c r="E5429" s="7" t="s">
        <v>619</v>
      </c>
      <c r="F5429" s="7" t="s">
        <v>84</v>
      </c>
      <c r="G5429" s="7">
        <v>24255</v>
      </c>
      <c r="H5429" s="7">
        <v>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0</v>
      </c>
      <c r="Z5429" s="7" t="s">
        <v>225</v>
      </c>
      <c r="AA5429" s="7">
        <v>2019</v>
      </c>
      <c r="AB5429" s="7">
        <v>0</v>
      </c>
    </row>
    <row r="5430" spans="1:28" x14ac:dyDescent="0.25">
      <c r="A5430" s="7">
        <v>66</v>
      </c>
      <c r="B5430" s="7" t="s">
        <v>362</v>
      </c>
      <c r="C5430" s="7" t="s">
        <v>570</v>
      </c>
      <c r="D5430" s="7" t="s">
        <v>94</v>
      </c>
      <c r="E5430" s="7" t="s">
        <v>620</v>
      </c>
      <c r="F5430" s="7" t="s">
        <v>84</v>
      </c>
      <c r="G5430" s="7">
        <v>24150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0</v>
      </c>
      <c r="Z5430" s="7" t="s">
        <v>225</v>
      </c>
      <c r="AA5430" s="7">
        <v>2019</v>
      </c>
      <c r="AB5430" s="7">
        <v>0</v>
      </c>
    </row>
    <row r="5431" spans="1:28" x14ac:dyDescent="0.25">
      <c r="A5431" s="7">
        <v>67</v>
      </c>
      <c r="B5431" s="7" t="s">
        <v>432</v>
      </c>
      <c r="C5431" s="7" t="s">
        <v>590</v>
      </c>
      <c r="D5431" s="7" t="s">
        <v>10</v>
      </c>
      <c r="E5431" s="7" t="s">
        <v>33</v>
      </c>
      <c r="F5431" s="7" t="s">
        <v>84</v>
      </c>
      <c r="G5431" s="7">
        <v>23100</v>
      </c>
      <c r="H5431" s="7">
        <v>0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 t="s">
        <v>225</v>
      </c>
      <c r="AA5431" s="7">
        <v>2019</v>
      </c>
      <c r="AB5431" s="7">
        <v>0</v>
      </c>
    </row>
    <row r="5432" spans="1:28" x14ac:dyDescent="0.25">
      <c r="A5432" s="7">
        <v>68</v>
      </c>
      <c r="B5432" s="7" t="s">
        <v>435</v>
      </c>
      <c r="C5432" s="7" t="s">
        <v>649</v>
      </c>
      <c r="D5432" s="7" t="s">
        <v>650</v>
      </c>
      <c r="E5432" s="7" t="s">
        <v>33</v>
      </c>
      <c r="F5432" s="7" t="s">
        <v>84</v>
      </c>
      <c r="G5432" s="7">
        <v>23100</v>
      </c>
      <c r="H5432" s="7">
        <v>0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0</v>
      </c>
      <c r="Z5432" s="7" t="s">
        <v>225</v>
      </c>
      <c r="AA5432" s="7">
        <v>2019</v>
      </c>
      <c r="AB5432" s="7">
        <v>0</v>
      </c>
    </row>
    <row r="5433" spans="1:28" x14ac:dyDescent="0.25">
      <c r="A5433" s="7">
        <v>69</v>
      </c>
      <c r="B5433" s="7" t="s">
        <v>434</v>
      </c>
      <c r="C5433" s="7" t="s">
        <v>716</v>
      </c>
      <c r="D5433" s="7" t="s">
        <v>7</v>
      </c>
      <c r="E5433" s="7" t="s">
        <v>54</v>
      </c>
      <c r="F5433" s="7" t="s">
        <v>84</v>
      </c>
      <c r="G5433" s="7">
        <v>23100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 t="s">
        <v>225</v>
      </c>
      <c r="AA5433" s="7">
        <v>2019</v>
      </c>
      <c r="AB5433" s="7">
        <v>0</v>
      </c>
    </row>
    <row r="5434" spans="1:28" x14ac:dyDescent="0.25">
      <c r="A5434" s="7">
        <v>70</v>
      </c>
      <c r="B5434" s="7" t="s">
        <v>353</v>
      </c>
      <c r="C5434" s="7" t="s">
        <v>580</v>
      </c>
      <c r="D5434" s="7" t="s">
        <v>19</v>
      </c>
      <c r="E5434" s="7" t="s">
        <v>60</v>
      </c>
      <c r="F5434" s="7" t="s">
        <v>84</v>
      </c>
      <c r="G5434" s="7">
        <v>23100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 t="s">
        <v>225</v>
      </c>
      <c r="AA5434" s="7">
        <v>2019</v>
      </c>
      <c r="AB5434" s="7">
        <v>0</v>
      </c>
    </row>
    <row r="5435" spans="1:28" x14ac:dyDescent="0.25">
      <c r="A5435" s="7">
        <v>71</v>
      </c>
      <c r="B5435" s="7" t="s">
        <v>354</v>
      </c>
      <c r="C5435" s="7" t="s">
        <v>581</v>
      </c>
      <c r="D5435" s="7" t="s">
        <v>94</v>
      </c>
      <c r="E5435" s="7" t="s">
        <v>54</v>
      </c>
      <c r="F5435" s="7" t="s">
        <v>84</v>
      </c>
      <c r="G5435" s="7">
        <v>23100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0</v>
      </c>
      <c r="Z5435" s="7" t="s">
        <v>225</v>
      </c>
      <c r="AA5435" s="7">
        <v>2019</v>
      </c>
      <c r="AB5435" s="7">
        <v>0</v>
      </c>
    </row>
    <row r="5436" spans="1:28" x14ac:dyDescent="0.25">
      <c r="A5436" s="7">
        <v>72</v>
      </c>
      <c r="B5436" s="7" t="s">
        <v>355</v>
      </c>
      <c r="C5436" s="7" t="s">
        <v>582</v>
      </c>
      <c r="D5436" s="7" t="s">
        <v>7</v>
      </c>
      <c r="E5436" s="7" t="s">
        <v>54</v>
      </c>
      <c r="F5436" s="7" t="s">
        <v>84</v>
      </c>
      <c r="G5436" s="7">
        <v>23100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 t="s">
        <v>225</v>
      </c>
      <c r="AA5436" s="7">
        <v>2019</v>
      </c>
      <c r="AB5436" s="7">
        <v>0</v>
      </c>
    </row>
    <row r="5437" spans="1:28" x14ac:dyDescent="0.25">
      <c r="A5437" s="7">
        <v>73</v>
      </c>
      <c r="B5437" s="7" t="s">
        <v>356</v>
      </c>
      <c r="C5437" s="7" t="s">
        <v>571</v>
      </c>
      <c r="D5437" s="7" t="s">
        <v>6</v>
      </c>
      <c r="E5437" s="7" t="s">
        <v>747</v>
      </c>
      <c r="F5437" s="7" t="s">
        <v>84</v>
      </c>
      <c r="G5437" s="7">
        <v>23100</v>
      </c>
      <c r="H5437" s="7">
        <v>0</v>
      </c>
      <c r="I5437" s="7">
        <v>0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0</v>
      </c>
      <c r="Z5437" s="7" t="s">
        <v>225</v>
      </c>
      <c r="AA5437" s="7">
        <v>2019</v>
      </c>
      <c r="AB5437" s="7">
        <v>0</v>
      </c>
    </row>
    <row r="5438" spans="1:28" x14ac:dyDescent="0.25">
      <c r="A5438" s="7">
        <v>74</v>
      </c>
      <c r="B5438" s="7" t="s">
        <v>357</v>
      </c>
      <c r="C5438" s="7" t="s">
        <v>589</v>
      </c>
      <c r="D5438" s="7" t="s">
        <v>6</v>
      </c>
      <c r="E5438" s="7" t="s">
        <v>747</v>
      </c>
      <c r="F5438" s="7" t="s">
        <v>84</v>
      </c>
      <c r="G5438" s="7">
        <v>23100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0</v>
      </c>
      <c r="Z5438" s="7" t="s">
        <v>225</v>
      </c>
      <c r="AA5438" s="7">
        <v>2019</v>
      </c>
      <c r="AB5438" s="7">
        <v>0</v>
      </c>
    </row>
    <row r="5439" spans="1:28" x14ac:dyDescent="0.25">
      <c r="A5439" s="7">
        <v>75</v>
      </c>
      <c r="B5439" s="7" t="s">
        <v>358</v>
      </c>
      <c r="C5439" s="7" t="s">
        <v>748</v>
      </c>
      <c r="D5439" s="7" t="s">
        <v>10</v>
      </c>
      <c r="E5439" s="7" t="s">
        <v>54</v>
      </c>
      <c r="F5439" s="7" t="s">
        <v>84</v>
      </c>
      <c r="G5439" s="7">
        <v>23100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 t="s">
        <v>225</v>
      </c>
      <c r="AA5439" s="7">
        <v>2019</v>
      </c>
      <c r="AB5439" s="7">
        <v>0</v>
      </c>
    </row>
    <row r="5440" spans="1:28" x14ac:dyDescent="0.25">
      <c r="A5440" s="7">
        <v>76</v>
      </c>
      <c r="B5440" s="7" t="s">
        <v>359</v>
      </c>
      <c r="C5440" s="7" t="s">
        <v>572</v>
      </c>
      <c r="D5440" s="7" t="s">
        <v>94</v>
      </c>
      <c r="E5440" s="7" t="s">
        <v>54</v>
      </c>
      <c r="F5440" s="7" t="s">
        <v>84</v>
      </c>
      <c r="G5440" s="7">
        <v>23100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 t="s">
        <v>225</v>
      </c>
      <c r="AA5440" s="7">
        <v>2019</v>
      </c>
      <c r="AB5440" s="7">
        <v>0</v>
      </c>
    </row>
    <row r="5441" spans="1:28" x14ac:dyDescent="0.25">
      <c r="A5441" s="7">
        <v>77</v>
      </c>
      <c r="B5441" s="7" t="s">
        <v>347</v>
      </c>
      <c r="C5441" s="7" t="s">
        <v>651</v>
      </c>
      <c r="D5441" s="7" t="s">
        <v>6</v>
      </c>
      <c r="E5441" s="7" t="s">
        <v>747</v>
      </c>
      <c r="F5441" s="7" t="s">
        <v>84</v>
      </c>
      <c r="G5441" s="7">
        <v>22000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0</v>
      </c>
      <c r="Z5441" s="7" t="s">
        <v>225</v>
      </c>
      <c r="AA5441" s="7">
        <v>2019</v>
      </c>
      <c r="AB5441" s="7">
        <v>0</v>
      </c>
    </row>
    <row r="5442" spans="1:28" x14ac:dyDescent="0.25">
      <c r="A5442" s="7">
        <v>78</v>
      </c>
      <c r="B5442" s="7" t="s">
        <v>348</v>
      </c>
      <c r="C5442" s="7" t="s">
        <v>652</v>
      </c>
      <c r="D5442" s="7" t="s">
        <v>6</v>
      </c>
      <c r="E5442" s="7" t="s">
        <v>749</v>
      </c>
      <c r="F5442" s="7" t="s">
        <v>84</v>
      </c>
      <c r="G5442" s="7">
        <v>22000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0</v>
      </c>
      <c r="Z5442" s="7" t="s">
        <v>225</v>
      </c>
      <c r="AA5442" s="7">
        <v>2019</v>
      </c>
      <c r="AB5442" s="7">
        <v>0</v>
      </c>
    </row>
    <row r="5443" spans="1:28" x14ac:dyDescent="0.25">
      <c r="A5443" s="7">
        <v>79</v>
      </c>
      <c r="B5443" s="7" t="s">
        <v>349</v>
      </c>
      <c r="C5443" s="7" t="s">
        <v>591</v>
      </c>
      <c r="D5443" s="7" t="s">
        <v>6</v>
      </c>
      <c r="E5443" s="7" t="s">
        <v>750</v>
      </c>
      <c r="F5443" s="7" t="s">
        <v>84</v>
      </c>
      <c r="G5443" s="7">
        <v>22000</v>
      </c>
      <c r="H5443" s="7">
        <v>0</v>
      </c>
      <c r="I5443" s="7">
        <v>0</v>
      </c>
      <c r="J5443" s="7">
        <v>0</v>
      </c>
      <c r="K5443" s="7">
        <v>0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 t="s">
        <v>225</v>
      </c>
      <c r="AA5443" s="7">
        <v>2019</v>
      </c>
      <c r="AB5443" s="7">
        <v>0</v>
      </c>
    </row>
    <row r="5444" spans="1:28" x14ac:dyDescent="0.25">
      <c r="A5444" s="7">
        <v>80</v>
      </c>
      <c r="B5444" s="7" t="s">
        <v>351</v>
      </c>
      <c r="C5444" s="7" t="s">
        <v>592</v>
      </c>
      <c r="D5444" s="7" t="s">
        <v>6</v>
      </c>
      <c r="E5444" s="7" t="s">
        <v>751</v>
      </c>
      <c r="F5444" s="7" t="s">
        <v>84</v>
      </c>
      <c r="G5444" s="7">
        <v>22000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 t="s">
        <v>225</v>
      </c>
      <c r="AA5444" s="7">
        <v>2019</v>
      </c>
      <c r="AB5444" s="7">
        <v>0</v>
      </c>
    </row>
    <row r="5445" spans="1:28" x14ac:dyDescent="0.25">
      <c r="A5445" s="7">
        <v>81</v>
      </c>
      <c r="B5445" s="7" t="s">
        <v>352</v>
      </c>
      <c r="C5445" s="7" t="s">
        <v>593</v>
      </c>
      <c r="D5445" s="7" t="s">
        <v>6</v>
      </c>
      <c r="E5445" s="7" t="s">
        <v>749</v>
      </c>
      <c r="F5445" s="7" t="s">
        <v>84</v>
      </c>
      <c r="G5445" s="7">
        <v>22000</v>
      </c>
      <c r="H5445" s="7">
        <v>0</v>
      </c>
      <c r="I5445" s="7">
        <v>0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7">
        <v>0</v>
      </c>
      <c r="Z5445" s="7" t="s">
        <v>225</v>
      </c>
      <c r="AA5445" s="7">
        <v>2019</v>
      </c>
      <c r="AB5445" s="7">
        <v>0</v>
      </c>
    </row>
    <row r="5446" spans="1:28" x14ac:dyDescent="0.25">
      <c r="A5446" s="7">
        <v>82</v>
      </c>
      <c r="B5446" s="7" t="s">
        <v>428</v>
      </c>
      <c r="C5446" s="7" t="s">
        <v>722</v>
      </c>
      <c r="D5446" s="7" t="s">
        <v>723</v>
      </c>
      <c r="E5446" s="7" t="s">
        <v>752</v>
      </c>
      <c r="F5446" s="7" t="s">
        <v>84</v>
      </c>
      <c r="G5446" s="7">
        <v>22000</v>
      </c>
      <c r="H5446" s="7">
        <v>0</v>
      </c>
      <c r="I5446" s="7">
        <v>0</v>
      </c>
      <c r="J5446" s="7">
        <v>0</v>
      </c>
      <c r="K5446" s="7">
        <v>0</v>
      </c>
      <c r="L5446" s="7">
        <v>0</v>
      </c>
      <c r="M5446" s="7">
        <v>0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0</v>
      </c>
      <c r="Z5446" s="7" t="s">
        <v>225</v>
      </c>
      <c r="AA5446" s="7">
        <v>2019</v>
      </c>
      <c r="AB5446" s="7">
        <v>0</v>
      </c>
    </row>
    <row r="5447" spans="1:28" x14ac:dyDescent="0.25">
      <c r="A5447" s="7">
        <v>83</v>
      </c>
      <c r="B5447" s="7" t="s">
        <v>433</v>
      </c>
      <c r="C5447" s="7" t="s">
        <v>653</v>
      </c>
      <c r="D5447" s="7" t="s">
        <v>650</v>
      </c>
      <c r="E5447" s="7" t="s">
        <v>33</v>
      </c>
      <c r="F5447" s="7" t="s">
        <v>84</v>
      </c>
      <c r="G5447" s="7">
        <v>22000</v>
      </c>
      <c r="H5447" s="7">
        <v>0</v>
      </c>
      <c r="I5447" s="7">
        <v>0</v>
      </c>
      <c r="J5447" s="7">
        <v>0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0</v>
      </c>
      <c r="Z5447" s="7" t="s">
        <v>225</v>
      </c>
      <c r="AA5447" s="7">
        <v>2019</v>
      </c>
      <c r="AB5447" s="7">
        <v>0</v>
      </c>
    </row>
    <row r="5448" spans="1:28" x14ac:dyDescent="0.25">
      <c r="A5448" s="7">
        <v>84</v>
      </c>
      <c r="B5448" s="7" t="s">
        <v>344</v>
      </c>
      <c r="C5448" s="7" t="s">
        <v>588</v>
      </c>
      <c r="D5448" s="7" t="s">
        <v>94</v>
      </c>
      <c r="E5448" s="7" t="s">
        <v>41</v>
      </c>
      <c r="F5448" s="7" t="s">
        <v>84</v>
      </c>
      <c r="G5448" s="7">
        <v>19800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0</v>
      </c>
      <c r="Z5448" s="7" t="s">
        <v>225</v>
      </c>
      <c r="AA5448" s="7">
        <v>2019</v>
      </c>
      <c r="AB5448" s="7">
        <v>0</v>
      </c>
    </row>
    <row r="5449" spans="1:28" x14ac:dyDescent="0.25">
      <c r="A5449" s="7">
        <v>85</v>
      </c>
      <c r="B5449" s="7" t="s">
        <v>345</v>
      </c>
      <c r="C5449" s="7" t="s">
        <v>512</v>
      </c>
      <c r="D5449" s="7" t="s">
        <v>94</v>
      </c>
      <c r="E5449" s="7" t="s">
        <v>749</v>
      </c>
      <c r="F5449" s="7" t="s">
        <v>84</v>
      </c>
      <c r="G5449" s="7">
        <v>19800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0</v>
      </c>
      <c r="Z5449" s="7" t="s">
        <v>225</v>
      </c>
      <c r="AA5449" s="7">
        <v>2019</v>
      </c>
      <c r="AB5449" s="7">
        <v>0</v>
      </c>
    </row>
    <row r="5450" spans="1:28" x14ac:dyDescent="0.25">
      <c r="A5450" s="7">
        <v>86</v>
      </c>
      <c r="B5450" s="7" t="s">
        <v>341</v>
      </c>
      <c r="C5450" s="7" t="s">
        <v>579</v>
      </c>
      <c r="D5450" s="7" t="s">
        <v>94</v>
      </c>
      <c r="E5450" s="7" t="s">
        <v>751</v>
      </c>
      <c r="F5450" s="7" t="s">
        <v>84</v>
      </c>
      <c r="G5450" s="7">
        <v>16775</v>
      </c>
      <c r="H5450" s="7">
        <v>0</v>
      </c>
      <c r="I5450" s="7">
        <v>0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0</v>
      </c>
      <c r="Z5450" s="7" t="s">
        <v>225</v>
      </c>
      <c r="AA5450" s="7">
        <v>2019</v>
      </c>
      <c r="AB5450" s="7">
        <v>0</v>
      </c>
    </row>
    <row r="5451" spans="1:28" x14ac:dyDescent="0.25">
      <c r="A5451" s="7">
        <v>87</v>
      </c>
      <c r="B5451" s="7" t="s">
        <v>342</v>
      </c>
      <c r="C5451" s="7" t="s">
        <v>559</v>
      </c>
      <c r="D5451" s="7" t="s">
        <v>94</v>
      </c>
      <c r="E5451" s="7" t="s">
        <v>37</v>
      </c>
      <c r="F5451" s="7" t="s">
        <v>84</v>
      </c>
      <c r="G5451" s="7">
        <v>16775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0</v>
      </c>
      <c r="Z5451" s="7" t="s">
        <v>225</v>
      </c>
      <c r="AA5451" s="7">
        <v>2019</v>
      </c>
      <c r="AB5451" s="7">
        <v>0</v>
      </c>
    </row>
    <row r="5452" spans="1:28" x14ac:dyDescent="0.25">
      <c r="A5452" s="7">
        <v>88</v>
      </c>
      <c r="B5452" s="7" t="s">
        <v>343</v>
      </c>
      <c r="C5452" s="7" t="s">
        <v>633</v>
      </c>
      <c r="D5452" s="7" t="s">
        <v>6</v>
      </c>
      <c r="E5452" s="7" t="s">
        <v>37</v>
      </c>
      <c r="F5452" s="7" t="s">
        <v>84</v>
      </c>
      <c r="G5452" s="7">
        <v>16775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0</v>
      </c>
      <c r="Z5452" s="7" t="s">
        <v>225</v>
      </c>
      <c r="AA5452" s="7">
        <v>2019</v>
      </c>
      <c r="AB5452" s="7">
        <v>0</v>
      </c>
    </row>
    <row r="5453" spans="1:28" x14ac:dyDescent="0.25">
      <c r="A5453" s="7">
        <v>89</v>
      </c>
      <c r="B5453" s="7" t="s">
        <v>338</v>
      </c>
      <c r="C5453" s="7" t="s">
        <v>594</v>
      </c>
      <c r="D5453" s="7" t="s">
        <v>6</v>
      </c>
      <c r="E5453" s="7" t="s">
        <v>28</v>
      </c>
      <c r="F5453" s="7" t="s">
        <v>84</v>
      </c>
      <c r="G5453" s="7">
        <v>16500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0</v>
      </c>
      <c r="Z5453" s="7" t="s">
        <v>225</v>
      </c>
      <c r="AA5453" s="7">
        <v>2019</v>
      </c>
      <c r="AB5453" s="7">
        <v>0</v>
      </c>
    </row>
    <row r="5454" spans="1:28" x14ac:dyDescent="0.25">
      <c r="A5454" s="7">
        <v>90</v>
      </c>
      <c r="B5454" s="7" t="s">
        <v>339</v>
      </c>
      <c r="C5454" s="7" t="s">
        <v>595</v>
      </c>
      <c r="D5454" s="7" t="s">
        <v>94</v>
      </c>
      <c r="E5454" s="7" t="s">
        <v>57</v>
      </c>
      <c r="F5454" s="7" t="s">
        <v>84</v>
      </c>
      <c r="G5454" s="7">
        <v>16500</v>
      </c>
      <c r="H5454" s="7">
        <v>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0</v>
      </c>
      <c r="Z5454" s="7" t="s">
        <v>225</v>
      </c>
      <c r="AA5454" s="7">
        <v>2019</v>
      </c>
      <c r="AB5454" s="7">
        <v>0</v>
      </c>
    </row>
    <row r="5455" spans="1:28" x14ac:dyDescent="0.25">
      <c r="A5455" s="7">
        <v>91</v>
      </c>
      <c r="B5455" s="7" t="s">
        <v>340</v>
      </c>
      <c r="C5455" s="7" t="s">
        <v>654</v>
      </c>
      <c r="D5455" s="7" t="s">
        <v>6</v>
      </c>
      <c r="E5455" s="7" t="s">
        <v>749</v>
      </c>
      <c r="F5455" s="7" t="s">
        <v>84</v>
      </c>
      <c r="G5455" s="7">
        <v>16500</v>
      </c>
      <c r="H5455" s="7">
        <v>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0</v>
      </c>
      <c r="Z5455" s="7" t="s">
        <v>225</v>
      </c>
      <c r="AA5455" s="7">
        <v>2019</v>
      </c>
      <c r="AB5455" s="7">
        <v>0</v>
      </c>
    </row>
    <row r="5456" spans="1:28" x14ac:dyDescent="0.25">
      <c r="A5456" s="7">
        <v>92</v>
      </c>
      <c r="B5456" s="7" t="s">
        <v>431</v>
      </c>
      <c r="C5456" s="7" t="s">
        <v>600</v>
      </c>
      <c r="D5456" s="7" t="s">
        <v>94</v>
      </c>
      <c r="E5456" s="7" t="s">
        <v>37</v>
      </c>
      <c r="F5456" s="7" t="s">
        <v>84</v>
      </c>
      <c r="G5456" s="7">
        <v>13750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0</v>
      </c>
      <c r="Z5456" s="7" t="s">
        <v>225</v>
      </c>
      <c r="AA5456" s="7">
        <v>2019</v>
      </c>
      <c r="AB5456" s="7">
        <v>0</v>
      </c>
    </row>
    <row r="5457" spans="1:28" x14ac:dyDescent="0.25">
      <c r="A5457" s="7">
        <v>93</v>
      </c>
      <c r="B5457" s="7" t="s">
        <v>336</v>
      </c>
      <c r="C5457" s="7" t="s">
        <v>603</v>
      </c>
      <c r="D5457" s="7" t="s">
        <v>6</v>
      </c>
      <c r="E5457" s="7" t="s">
        <v>37</v>
      </c>
      <c r="F5457" s="7" t="s">
        <v>84</v>
      </c>
      <c r="G5457" s="7">
        <v>10000</v>
      </c>
      <c r="H5457" s="7">
        <v>0</v>
      </c>
      <c r="I5457" s="7">
        <v>0</v>
      </c>
      <c r="J5457" s="7">
        <v>0</v>
      </c>
      <c r="K5457" s="7">
        <v>0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0</v>
      </c>
      <c r="Z5457" s="7" t="s">
        <v>225</v>
      </c>
      <c r="AA5457" s="7">
        <v>2019</v>
      </c>
      <c r="AB5457" s="7">
        <v>0</v>
      </c>
    </row>
    <row r="5458" spans="1:28" x14ac:dyDescent="0.25">
      <c r="A5458" s="7">
        <v>94</v>
      </c>
      <c r="B5458" s="7" t="s">
        <v>337</v>
      </c>
      <c r="C5458" s="7" t="s">
        <v>725</v>
      </c>
      <c r="D5458" s="7" t="s">
        <v>6</v>
      </c>
      <c r="E5458" s="7" t="s">
        <v>37</v>
      </c>
      <c r="F5458" s="7" t="s">
        <v>84</v>
      </c>
      <c r="G5458" s="7">
        <v>10000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 t="s">
        <v>226</v>
      </c>
      <c r="AA5458" s="7">
        <v>2019</v>
      </c>
      <c r="AB5458" s="7">
        <v>0</v>
      </c>
    </row>
    <row r="5459" spans="1:28" x14ac:dyDescent="0.25">
      <c r="A5459" s="7">
        <v>1</v>
      </c>
      <c r="B5459" s="7" t="s">
        <v>373</v>
      </c>
      <c r="C5459" s="7" t="s">
        <v>708</v>
      </c>
      <c r="D5459" s="7" t="s">
        <v>7</v>
      </c>
      <c r="E5459" s="7" t="s">
        <v>27</v>
      </c>
      <c r="F5459" s="7" t="s">
        <v>84</v>
      </c>
      <c r="G5459" s="7">
        <v>360000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 t="s">
        <v>226</v>
      </c>
      <c r="AA5459" s="7">
        <v>2019</v>
      </c>
      <c r="AB5459" s="7">
        <v>0</v>
      </c>
    </row>
    <row r="5460" spans="1:28" x14ac:dyDescent="0.25">
      <c r="A5460" s="7">
        <v>2</v>
      </c>
      <c r="B5460" s="7" t="s">
        <v>426</v>
      </c>
      <c r="C5460" s="7" t="s">
        <v>502</v>
      </c>
      <c r="D5460" s="7" t="s">
        <v>10</v>
      </c>
      <c r="E5460" s="7" t="s">
        <v>53</v>
      </c>
      <c r="F5460" s="7" t="s">
        <v>84</v>
      </c>
      <c r="G5460" s="7">
        <v>280000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 t="s">
        <v>226</v>
      </c>
      <c r="AA5460" s="7">
        <v>2019</v>
      </c>
      <c r="AB5460" s="7">
        <v>0</v>
      </c>
    </row>
    <row r="5461" spans="1:28" x14ac:dyDescent="0.25">
      <c r="A5461" s="7">
        <v>3</v>
      </c>
      <c r="B5461" s="7" t="s">
        <v>427</v>
      </c>
      <c r="C5461" s="7" t="s">
        <v>709</v>
      </c>
      <c r="D5461" s="7" t="s">
        <v>19</v>
      </c>
      <c r="E5461" s="7" t="s">
        <v>71</v>
      </c>
      <c r="F5461" s="7" t="s">
        <v>84</v>
      </c>
      <c r="G5461" s="7">
        <v>280000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 t="s">
        <v>226</v>
      </c>
      <c r="AA5461" s="7">
        <v>2019</v>
      </c>
      <c r="AB5461" s="7">
        <v>0</v>
      </c>
    </row>
    <row r="5462" spans="1:28" x14ac:dyDescent="0.25">
      <c r="A5462" s="7">
        <v>4</v>
      </c>
      <c r="B5462" s="7" t="s">
        <v>417</v>
      </c>
      <c r="C5462" s="7" t="s">
        <v>512</v>
      </c>
      <c r="D5462" s="7" t="s">
        <v>21</v>
      </c>
      <c r="E5462" s="7" t="s">
        <v>81</v>
      </c>
      <c r="F5462" s="7" t="s">
        <v>84</v>
      </c>
      <c r="G5462" s="7">
        <v>130000</v>
      </c>
      <c r="H5462" s="7">
        <v>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0</v>
      </c>
      <c r="Z5462" s="7" t="s">
        <v>226</v>
      </c>
      <c r="AA5462" s="7">
        <v>2019</v>
      </c>
      <c r="AB5462" s="7">
        <v>0</v>
      </c>
    </row>
    <row r="5463" spans="1:28" x14ac:dyDescent="0.25">
      <c r="A5463" s="7">
        <v>5</v>
      </c>
      <c r="B5463" s="7" t="s">
        <v>418</v>
      </c>
      <c r="C5463" s="7" t="s">
        <v>710</v>
      </c>
      <c r="D5463" s="7" t="s">
        <v>94</v>
      </c>
      <c r="E5463" s="7" t="s">
        <v>711</v>
      </c>
      <c r="F5463" s="7" t="s">
        <v>84</v>
      </c>
      <c r="G5463" s="7">
        <v>130000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0</v>
      </c>
      <c r="Z5463" s="7" t="s">
        <v>226</v>
      </c>
      <c r="AA5463" s="7">
        <v>2019</v>
      </c>
      <c r="AB5463" s="7">
        <v>0</v>
      </c>
    </row>
    <row r="5464" spans="1:28" x14ac:dyDescent="0.25">
      <c r="A5464" s="7">
        <v>6</v>
      </c>
      <c r="B5464" s="7" t="s">
        <v>419</v>
      </c>
      <c r="C5464" s="7" t="s">
        <v>518</v>
      </c>
      <c r="D5464" s="7" t="s">
        <v>16</v>
      </c>
      <c r="E5464" s="7" t="s">
        <v>701</v>
      </c>
      <c r="F5464" s="7" t="s">
        <v>84</v>
      </c>
      <c r="G5464" s="7">
        <v>130000</v>
      </c>
      <c r="H5464" s="7">
        <v>0</v>
      </c>
      <c r="I5464" s="7">
        <v>0</v>
      </c>
      <c r="J5464" s="7">
        <v>0</v>
      </c>
      <c r="K5464" s="7">
        <v>0</v>
      </c>
      <c r="L5464" s="7">
        <v>0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0</v>
      </c>
      <c r="Z5464" s="7" t="s">
        <v>226</v>
      </c>
      <c r="AA5464" s="7">
        <v>2019</v>
      </c>
      <c r="AB5464" s="7">
        <v>0</v>
      </c>
    </row>
    <row r="5465" spans="1:28" x14ac:dyDescent="0.25">
      <c r="A5465" s="7">
        <v>7</v>
      </c>
      <c r="B5465" s="7" t="s">
        <v>420</v>
      </c>
      <c r="C5465" s="7" t="s">
        <v>513</v>
      </c>
      <c r="D5465" s="7" t="s">
        <v>14</v>
      </c>
      <c r="E5465" s="7" t="s">
        <v>333</v>
      </c>
      <c r="F5465" s="7" t="s">
        <v>84</v>
      </c>
      <c r="G5465" s="7">
        <v>130000</v>
      </c>
      <c r="H5465" s="7">
        <v>0</v>
      </c>
      <c r="I5465" s="7">
        <v>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0</v>
      </c>
      <c r="Z5465" s="7" t="s">
        <v>226</v>
      </c>
      <c r="AA5465" s="7">
        <v>2019</v>
      </c>
      <c r="AB5465" s="7">
        <v>0</v>
      </c>
    </row>
    <row r="5466" spans="1:28" x14ac:dyDescent="0.25">
      <c r="A5466" s="7">
        <v>8</v>
      </c>
      <c r="B5466" s="7" t="s">
        <v>421</v>
      </c>
      <c r="C5466" s="7" t="s">
        <v>515</v>
      </c>
      <c r="D5466" s="7" t="s">
        <v>4</v>
      </c>
      <c r="E5466" s="7" t="s">
        <v>516</v>
      </c>
      <c r="F5466" s="7" t="s">
        <v>84</v>
      </c>
      <c r="G5466" s="7">
        <v>130000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0</v>
      </c>
      <c r="Z5466" s="7" t="s">
        <v>226</v>
      </c>
      <c r="AA5466" s="7">
        <v>2019</v>
      </c>
      <c r="AB5466" s="7">
        <v>0</v>
      </c>
    </row>
    <row r="5467" spans="1:28" x14ac:dyDescent="0.25">
      <c r="A5467" s="7">
        <v>9</v>
      </c>
      <c r="B5467" s="7" t="s">
        <v>422</v>
      </c>
      <c r="C5467" s="7" t="s">
        <v>504</v>
      </c>
      <c r="D5467" s="7" t="s">
        <v>5</v>
      </c>
      <c r="E5467" s="7" t="s">
        <v>702</v>
      </c>
      <c r="F5467" s="7" t="s">
        <v>84</v>
      </c>
      <c r="G5467" s="7">
        <v>130000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0</v>
      </c>
      <c r="Z5467" s="7" t="s">
        <v>226</v>
      </c>
      <c r="AA5467" s="7">
        <v>2019</v>
      </c>
      <c r="AB5467" s="7">
        <v>0</v>
      </c>
    </row>
    <row r="5468" spans="1:28" x14ac:dyDescent="0.25">
      <c r="A5468" s="7">
        <v>10</v>
      </c>
      <c r="B5468" s="7" t="s">
        <v>423</v>
      </c>
      <c r="C5468" s="7" t="s">
        <v>614</v>
      </c>
      <c r="D5468" s="7" t="s">
        <v>615</v>
      </c>
      <c r="E5468" s="7" t="s">
        <v>616</v>
      </c>
      <c r="F5468" s="7" t="s">
        <v>84</v>
      </c>
      <c r="G5468" s="7">
        <v>130000</v>
      </c>
      <c r="H5468" s="7">
        <v>0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0</v>
      </c>
      <c r="Z5468" s="7" t="s">
        <v>226</v>
      </c>
      <c r="AA5468" s="7">
        <v>2019</v>
      </c>
      <c r="AB5468" s="7">
        <v>0</v>
      </c>
    </row>
    <row r="5469" spans="1:28" x14ac:dyDescent="0.25">
      <c r="A5469" s="7">
        <v>11</v>
      </c>
      <c r="B5469" s="7" t="s">
        <v>424</v>
      </c>
      <c r="C5469" s="7" t="s">
        <v>665</v>
      </c>
      <c r="D5469" s="7" t="s">
        <v>17</v>
      </c>
      <c r="E5469" s="7" t="s">
        <v>666</v>
      </c>
      <c r="F5469" s="7" t="s">
        <v>84</v>
      </c>
      <c r="G5469" s="7">
        <v>130000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 t="s">
        <v>226</v>
      </c>
      <c r="AA5469" s="7">
        <v>2019</v>
      </c>
      <c r="AB5469" s="7">
        <v>0</v>
      </c>
    </row>
    <row r="5470" spans="1:28" x14ac:dyDescent="0.25">
      <c r="A5470" s="7">
        <v>12</v>
      </c>
      <c r="B5470" s="7" t="s">
        <v>411</v>
      </c>
      <c r="C5470" s="7" t="s">
        <v>521</v>
      </c>
      <c r="D5470" s="7" t="s">
        <v>13</v>
      </c>
      <c r="E5470" s="7" t="s">
        <v>729</v>
      </c>
      <c r="F5470" s="7" t="s">
        <v>84</v>
      </c>
      <c r="G5470" s="7">
        <v>95000</v>
      </c>
      <c r="H5470" s="7">
        <v>0</v>
      </c>
      <c r="I5470" s="7">
        <v>0</v>
      </c>
      <c r="J5470" s="7">
        <v>0</v>
      </c>
      <c r="K5470" s="7">
        <v>0</v>
      </c>
      <c r="L5470" s="7">
        <v>0</v>
      </c>
      <c r="M5470" s="7">
        <v>0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0</v>
      </c>
      <c r="Z5470" s="7" t="s">
        <v>226</v>
      </c>
      <c r="AA5470" s="7">
        <v>2019</v>
      </c>
      <c r="AB5470" s="7">
        <v>0</v>
      </c>
    </row>
    <row r="5471" spans="1:28" x14ac:dyDescent="0.25">
      <c r="A5471" s="7">
        <v>13</v>
      </c>
      <c r="B5471" s="7" t="s">
        <v>413</v>
      </c>
      <c r="C5471" s="7" t="s">
        <v>626</v>
      </c>
      <c r="D5471" s="7" t="s">
        <v>627</v>
      </c>
      <c r="E5471" s="7" t="s">
        <v>730</v>
      </c>
      <c r="F5471" s="7" t="s">
        <v>84</v>
      </c>
      <c r="G5471" s="7">
        <v>95000</v>
      </c>
      <c r="H5471" s="7">
        <v>0</v>
      </c>
      <c r="I5471" s="7">
        <v>0</v>
      </c>
      <c r="J5471" s="7">
        <v>0</v>
      </c>
      <c r="K5471" s="7">
        <v>0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0</v>
      </c>
      <c r="Z5471" s="7" t="s">
        <v>226</v>
      </c>
      <c r="AA5471" s="7">
        <v>2019</v>
      </c>
      <c r="AB5471" s="7">
        <v>0</v>
      </c>
    </row>
    <row r="5472" spans="1:28" x14ac:dyDescent="0.25">
      <c r="A5472" s="7">
        <v>14</v>
      </c>
      <c r="B5472" s="7" t="s">
        <v>414</v>
      </c>
      <c r="C5472" s="7" t="s">
        <v>523</v>
      </c>
      <c r="D5472" s="7" t="s">
        <v>21</v>
      </c>
      <c r="E5472" s="7" t="s">
        <v>731</v>
      </c>
      <c r="F5472" s="7" t="s">
        <v>84</v>
      </c>
      <c r="G5472" s="7">
        <v>95000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0</v>
      </c>
      <c r="Z5472" s="7" t="s">
        <v>226</v>
      </c>
      <c r="AA5472" s="7">
        <v>2019</v>
      </c>
      <c r="AB5472" s="7">
        <v>0</v>
      </c>
    </row>
    <row r="5473" spans="1:28" x14ac:dyDescent="0.25">
      <c r="A5473" s="7">
        <v>15</v>
      </c>
      <c r="B5473" s="7" t="s">
        <v>415</v>
      </c>
      <c r="C5473" s="7" t="s">
        <v>525</v>
      </c>
      <c r="D5473" s="7" t="s">
        <v>10</v>
      </c>
      <c r="E5473" s="7" t="s">
        <v>69</v>
      </c>
      <c r="F5473" s="7" t="s">
        <v>84</v>
      </c>
      <c r="G5473" s="7">
        <v>95000</v>
      </c>
      <c r="H5473" s="7">
        <v>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0</v>
      </c>
      <c r="Z5473" s="7" t="s">
        <v>226</v>
      </c>
      <c r="AA5473" s="7">
        <v>2019</v>
      </c>
      <c r="AB5473" s="7">
        <v>0</v>
      </c>
    </row>
    <row r="5474" spans="1:28" x14ac:dyDescent="0.25">
      <c r="A5474" s="7">
        <v>16</v>
      </c>
      <c r="B5474" s="7" t="s">
        <v>416</v>
      </c>
      <c r="C5474" s="7" t="s">
        <v>679</v>
      </c>
      <c r="D5474" s="7" t="s">
        <v>6</v>
      </c>
      <c r="E5474" s="7" t="s">
        <v>732</v>
      </c>
      <c r="F5474" s="7" t="s">
        <v>84</v>
      </c>
      <c r="G5474" s="7">
        <v>95000</v>
      </c>
      <c r="H5474" s="7">
        <v>0</v>
      </c>
      <c r="I5474" s="7">
        <v>0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0</v>
      </c>
      <c r="Z5474" s="7" t="s">
        <v>226</v>
      </c>
      <c r="AA5474" s="7">
        <v>2019</v>
      </c>
      <c r="AB5474" s="7">
        <v>0</v>
      </c>
    </row>
    <row r="5475" spans="1:28" x14ac:dyDescent="0.25">
      <c r="A5475" s="7">
        <v>17</v>
      </c>
      <c r="B5475" s="7" t="s">
        <v>412</v>
      </c>
      <c r="C5475" s="7" t="s">
        <v>527</v>
      </c>
      <c r="D5475" s="7" t="s">
        <v>17</v>
      </c>
      <c r="E5475" s="7" t="s">
        <v>613</v>
      </c>
      <c r="F5475" s="7" t="s">
        <v>84</v>
      </c>
      <c r="G5475" s="7">
        <v>85000</v>
      </c>
      <c r="H5475" s="7">
        <v>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0</v>
      </c>
      <c r="Z5475" s="7" t="s">
        <v>226</v>
      </c>
      <c r="AA5475" s="7">
        <v>2019</v>
      </c>
      <c r="AB5475" s="7">
        <v>0</v>
      </c>
    </row>
    <row r="5476" spans="1:28" x14ac:dyDescent="0.25">
      <c r="A5476" s="7">
        <v>18</v>
      </c>
      <c r="B5476" s="7" t="s">
        <v>410</v>
      </c>
      <c r="C5476" s="7" t="s">
        <v>685</v>
      </c>
      <c r="D5476" s="7" t="s">
        <v>21</v>
      </c>
      <c r="E5476" s="7" t="s">
        <v>734</v>
      </c>
      <c r="F5476" s="7" t="s">
        <v>84</v>
      </c>
      <c r="G5476" s="7">
        <v>85000</v>
      </c>
      <c r="H5476" s="7">
        <v>0</v>
      </c>
      <c r="I5476" s="7">
        <v>0</v>
      </c>
      <c r="J5476" s="7">
        <v>0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0</v>
      </c>
      <c r="Z5476" s="7" t="s">
        <v>226</v>
      </c>
      <c r="AA5476" s="7">
        <v>2019</v>
      </c>
      <c r="AB5476" s="7">
        <v>0</v>
      </c>
    </row>
    <row r="5477" spans="1:28" x14ac:dyDescent="0.25">
      <c r="A5477" s="7">
        <v>19</v>
      </c>
      <c r="B5477" s="7" t="s">
        <v>373</v>
      </c>
      <c r="C5477" s="7" t="s">
        <v>688</v>
      </c>
      <c r="D5477" s="7" t="s">
        <v>94</v>
      </c>
      <c r="E5477" s="7" t="s">
        <v>689</v>
      </c>
      <c r="F5477" s="7" t="s">
        <v>84</v>
      </c>
      <c r="G5477" s="7">
        <v>80000</v>
      </c>
      <c r="H5477" s="7">
        <v>0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0</v>
      </c>
      <c r="Z5477" s="7" t="s">
        <v>226</v>
      </c>
      <c r="AA5477" s="7">
        <v>2019</v>
      </c>
      <c r="AB5477" s="7">
        <v>0</v>
      </c>
    </row>
    <row r="5478" spans="1:28" x14ac:dyDescent="0.25">
      <c r="A5478" s="7">
        <v>20</v>
      </c>
      <c r="B5478" s="7" t="s">
        <v>408</v>
      </c>
      <c r="C5478" s="7" t="s">
        <v>712</v>
      </c>
      <c r="D5478" s="7" t="s">
        <v>632</v>
      </c>
      <c r="E5478" s="7" t="s">
        <v>713</v>
      </c>
      <c r="F5478" s="7" t="s">
        <v>84</v>
      </c>
      <c r="G5478" s="7">
        <v>80000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0</v>
      </c>
      <c r="Z5478" s="7" t="s">
        <v>226</v>
      </c>
      <c r="AA5478" s="7">
        <v>2019</v>
      </c>
      <c r="AB5478" s="7">
        <v>0</v>
      </c>
    </row>
    <row r="5479" spans="1:28" x14ac:dyDescent="0.25">
      <c r="A5479" s="7">
        <v>21</v>
      </c>
      <c r="B5479" s="7" t="s">
        <v>407</v>
      </c>
      <c r="C5479" s="7" t="s">
        <v>532</v>
      </c>
      <c r="D5479" s="7" t="s">
        <v>12</v>
      </c>
      <c r="E5479" s="7" t="s">
        <v>35</v>
      </c>
      <c r="F5479" s="7" t="s">
        <v>84</v>
      </c>
      <c r="G5479" s="7">
        <v>75000</v>
      </c>
      <c r="H5479" s="7">
        <v>0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 t="s">
        <v>226</v>
      </c>
      <c r="AA5479" s="7">
        <v>2019</v>
      </c>
      <c r="AB5479" s="7">
        <v>0</v>
      </c>
    </row>
    <row r="5480" spans="1:28" x14ac:dyDescent="0.25">
      <c r="A5480" s="7">
        <v>22</v>
      </c>
      <c r="B5480" s="7" t="s">
        <v>406</v>
      </c>
      <c r="C5480" s="7" t="s">
        <v>533</v>
      </c>
      <c r="D5480" s="7" t="s">
        <v>6</v>
      </c>
      <c r="E5480" s="7" t="s">
        <v>735</v>
      </c>
      <c r="F5480" s="7" t="s">
        <v>84</v>
      </c>
      <c r="G5480" s="7">
        <v>70000</v>
      </c>
      <c r="H5480" s="7">
        <v>0</v>
      </c>
      <c r="I5480" s="7">
        <v>0</v>
      </c>
      <c r="J5480" s="7">
        <v>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0</v>
      </c>
      <c r="Z5480" s="7" t="s">
        <v>226</v>
      </c>
      <c r="AA5480" s="7">
        <v>2019</v>
      </c>
      <c r="AB5480" s="7">
        <v>0</v>
      </c>
    </row>
    <row r="5481" spans="1:28" x14ac:dyDescent="0.25">
      <c r="A5481" s="7">
        <v>23</v>
      </c>
      <c r="B5481" s="7" t="s">
        <v>389</v>
      </c>
      <c r="C5481" s="7" t="s">
        <v>529</v>
      </c>
      <c r="D5481" s="7" t="s">
        <v>18</v>
      </c>
      <c r="E5481" s="7" t="s">
        <v>736</v>
      </c>
      <c r="F5481" s="7" t="s">
        <v>84</v>
      </c>
      <c r="G5481" s="7">
        <v>65000</v>
      </c>
      <c r="H5481" s="7">
        <v>0</v>
      </c>
      <c r="I5481" s="7">
        <v>0</v>
      </c>
      <c r="J5481" s="7">
        <v>0</v>
      </c>
      <c r="K5481" s="7">
        <v>0</v>
      </c>
      <c r="L5481" s="7">
        <v>0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 t="s">
        <v>226</v>
      </c>
      <c r="AA5481" s="7">
        <v>2019</v>
      </c>
      <c r="AB5481" s="7">
        <v>0</v>
      </c>
    </row>
    <row r="5482" spans="1:28" x14ac:dyDescent="0.25">
      <c r="A5482" s="7">
        <v>24</v>
      </c>
      <c r="B5482" s="7" t="s">
        <v>402</v>
      </c>
      <c r="C5482" s="7" t="s">
        <v>526</v>
      </c>
      <c r="D5482" s="7" t="s">
        <v>4</v>
      </c>
      <c r="E5482" s="7" t="s">
        <v>737</v>
      </c>
      <c r="F5482" s="7" t="s">
        <v>84</v>
      </c>
      <c r="G5482" s="7">
        <v>65000</v>
      </c>
      <c r="H5482" s="7">
        <v>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0</v>
      </c>
      <c r="Z5482" s="7" t="s">
        <v>226</v>
      </c>
      <c r="AA5482" s="7">
        <v>2019</v>
      </c>
      <c r="AB5482" s="7">
        <v>0</v>
      </c>
    </row>
    <row r="5483" spans="1:28" x14ac:dyDescent="0.25">
      <c r="A5483" s="7">
        <v>25</v>
      </c>
      <c r="B5483" s="7" t="s">
        <v>403</v>
      </c>
      <c r="C5483" s="7" t="s">
        <v>703</v>
      </c>
      <c r="D5483" s="7" t="s">
        <v>13</v>
      </c>
      <c r="E5483" s="7" t="s">
        <v>704</v>
      </c>
      <c r="F5483" s="7" t="s">
        <v>84</v>
      </c>
      <c r="G5483" s="7">
        <v>65000</v>
      </c>
      <c r="H5483" s="7">
        <v>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0</v>
      </c>
      <c r="Z5483" s="7" t="s">
        <v>226</v>
      </c>
      <c r="AA5483" s="7">
        <v>2019</v>
      </c>
      <c r="AB5483" s="7">
        <v>0</v>
      </c>
    </row>
    <row r="5484" spans="1:28" x14ac:dyDescent="0.25">
      <c r="A5484" s="7">
        <v>26</v>
      </c>
      <c r="B5484" s="7" t="s">
        <v>404</v>
      </c>
      <c r="C5484" s="7" t="s">
        <v>534</v>
      </c>
      <c r="D5484" s="7" t="s">
        <v>10</v>
      </c>
      <c r="E5484" s="7" t="s">
        <v>39</v>
      </c>
      <c r="F5484" s="7" t="s">
        <v>84</v>
      </c>
      <c r="G5484" s="7">
        <v>65000</v>
      </c>
      <c r="H5484" s="7">
        <v>0</v>
      </c>
      <c r="I5484" s="7">
        <v>0</v>
      </c>
      <c r="J5484" s="7">
        <v>0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0</v>
      </c>
      <c r="Z5484" s="7" t="s">
        <v>226</v>
      </c>
      <c r="AA5484" s="7">
        <v>2019</v>
      </c>
      <c r="AB5484" s="7">
        <v>0</v>
      </c>
    </row>
    <row r="5485" spans="1:28" x14ac:dyDescent="0.25">
      <c r="A5485" s="7">
        <v>27</v>
      </c>
      <c r="B5485" s="7" t="s">
        <v>405</v>
      </c>
      <c r="C5485" s="7" t="s">
        <v>535</v>
      </c>
      <c r="D5485" s="7" t="s">
        <v>16</v>
      </c>
      <c r="E5485" s="7" t="s">
        <v>61</v>
      </c>
      <c r="F5485" s="7" t="s">
        <v>84</v>
      </c>
      <c r="G5485" s="7">
        <v>65000</v>
      </c>
      <c r="H5485" s="7">
        <v>0</v>
      </c>
      <c r="I5485" s="7">
        <v>0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 t="s">
        <v>226</v>
      </c>
      <c r="AA5485" s="7">
        <v>2019</v>
      </c>
      <c r="AB5485" s="7">
        <v>0</v>
      </c>
    </row>
    <row r="5486" spans="1:28" x14ac:dyDescent="0.25">
      <c r="A5486" s="7">
        <v>28</v>
      </c>
      <c r="B5486" s="7" t="s">
        <v>400</v>
      </c>
      <c r="C5486" s="7" t="s">
        <v>536</v>
      </c>
      <c r="D5486" s="7" t="s">
        <v>4</v>
      </c>
      <c r="E5486" s="7" t="s">
        <v>64</v>
      </c>
      <c r="F5486" s="7" t="s">
        <v>84</v>
      </c>
      <c r="G5486" s="7">
        <v>60000</v>
      </c>
      <c r="H5486" s="7">
        <v>0</v>
      </c>
      <c r="I5486" s="7">
        <v>0</v>
      </c>
      <c r="J5486" s="7">
        <v>0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0</v>
      </c>
      <c r="Z5486" s="7" t="s">
        <v>226</v>
      </c>
      <c r="AA5486" s="7">
        <v>2019</v>
      </c>
      <c r="AB5486" s="7">
        <v>0</v>
      </c>
    </row>
    <row r="5487" spans="1:28" x14ac:dyDescent="0.25">
      <c r="A5487" s="7">
        <v>29</v>
      </c>
      <c r="B5487" s="7" t="s">
        <v>401</v>
      </c>
      <c r="C5487" s="7" t="s">
        <v>537</v>
      </c>
      <c r="D5487" s="7" t="s">
        <v>7</v>
      </c>
      <c r="E5487" s="7" t="s">
        <v>75</v>
      </c>
      <c r="F5487" s="7" t="s">
        <v>84</v>
      </c>
      <c r="G5487" s="7">
        <v>60000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0</v>
      </c>
      <c r="Z5487" s="7" t="s">
        <v>226</v>
      </c>
      <c r="AA5487" s="7">
        <v>2019</v>
      </c>
      <c r="AB5487" s="7">
        <v>0</v>
      </c>
    </row>
    <row r="5488" spans="1:28" x14ac:dyDescent="0.25">
      <c r="A5488" s="7">
        <v>30</v>
      </c>
      <c r="B5488" s="7" t="s">
        <v>429</v>
      </c>
      <c r="C5488" s="7" t="s">
        <v>538</v>
      </c>
      <c r="D5488" s="7" t="s">
        <v>14</v>
      </c>
      <c r="E5488" s="7" t="s">
        <v>66</v>
      </c>
      <c r="F5488" s="7" t="s">
        <v>84</v>
      </c>
      <c r="G5488" s="7">
        <v>55000</v>
      </c>
      <c r="H5488" s="7">
        <v>0</v>
      </c>
      <c r="I5488" s="7">
        <v>0</v>
      </c>
      <c r="J5488" s="7">
        <v>0</v>
      </c>
      <c r="K5488" s="7">
        <v>0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 t="s">
        <v>226</v>
      </c>
      <c r="AA5488" s="7">
        <v>2019</v>
      </c>
      <c r="AB5488" s="7">
        <v>0</v>
      </c>
    </row>
    <row r="5489" spans="1:28" x14ac:dyDescent="0.25">
      <c r="A5489" s="7">
        <v>31</v>
      </c>
      <c r="B5489" s="7" t="s">
        <v>342</v>
      </c>
      <c r="C5489" s="7" t="s">
        <v>539</v>
      </c>
      <c r="D5489" s="7" t="s">
        <v>15</v>
      </c>
      <c r="E5489" s="7" t="s">
        <v>540</v>
      </c>
      <c r="F5489" s="7" t="s">
        <v>84</v>
      </c>
      <c r="G5489" s="7">
        <v>55000</v>
      </c>
      <c r="H5489" s="7">
        <v>0</v>
      </c>
      <c r="I5489" s="7">
        <v>0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0</v>
      </c>
      <c r="Z5489" s="7" t="s">
        <v>226</v>
      </c>
      <c r="AA5489" s="7">
        <v>2019</v>
      </c>
      <c r="AB5489" s="7">
        <v>0</v>
      </c>
    </row>
    <row r="5490" spans="1:28" x14ac:dyDescent="0.25">
      <c r="A5490" s="7">
        <v>32</v>
      </c>
      <c r="B5490" s="7" t="s">
        <v>399</v>
      </c>
      <c r="C5490" s="7" t="s">
        <v>514</v>
      </c>
      <c r="D5490" s="7" t="s">
        <v>16</v>
      </c>
      <c r="E5490" s="7" t="s">
        <v>79</v>
      </c>
      <c r="F5490" s="7" t="s">
        <v>84</v>
      </c>
      <c r="G5490" s="7">
        <v>54000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0</v>
      </c>
      <c r="Z5490" s="7" t="s">
        <v>226</v>
      </c>
      <c r="AA5490" s="7">
        <v>2019</v>
      </c>
      <c r="AB5490" s="7">
        <v>0</v>
      </c>
    </row>
    <row r="5491" spans="1:28" x14ac:dyDescent="0.25">
      <c r="A5491" s="7">
        <v>33</v>
      </c>
      <c r="B5491" s="7" t="s">
        <v>396</v>
      </c>
      <c r="C5491" s="7" t="s">
        <v>541</v>
      </c>
      <c r="D5491" s="7" t="s">
        <v>21</v>
      </c>
      <c r="E5491" s="7" t="s">
        <v>70</v>
      </c>
      <c r="F5491" s="7" t="s">
        <v>84</v>
      </c>
      <c r="G5491" s="7">
        <v>50000</v>
      </c>
      <c r="H5491" s="7">
        <v>0</v>
      </c>
      <c r="I5491" s="7">
        <v>0</v>
      </c>
      <c r="J5491" s="7">
        <v>0</v>
      </c>
      <c r="K5491" s="7">
        <v>0</v>
      </c>
      <c r="L5491" s="7">
        <v>0</v>
      </c>
      <c r="M5491" s="7">
        <v>0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0</v>
      </c>
      <c r="Z5491" s="7" t="s">
        <v>226</v>
      </c>
      <c r="AA5491" s="7">
        <v>2019</v>
      </c>
      <c r="AB5491" s="7">
        <v>0</v>
      </c>
    </row>
    <row r="5492" spans="1:28" x14ac:dyDescent="0.25">
      <c r="A5492" s="7">
        <v>34</v>
      </c>
      <c r="B5492" s="7" t="s">
        <v>397</v>
      </c>
      <c r="C5492" s="7" t="s">
        <v>542</v>
      </c>
      <c r="D5492" s="7" t="s">
        <v>17</v>
      </c>
      <c r="E5492" s="7" t="s">
        <v>76</v>
      </c>
      <c r="F5492" s="7" t="s">
        <v>84</v>
      </c>
      <c r="G5492" s="7">
        <v>50000</v>
      </c>
      <c r="H5492" s="7">
        <v>0</v>
      </c>
      <c r="I5492" s="7">
        <v>0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 t="s">
        <v>226</v>
      </c>
      <c r="AA5492" s="7">
        <v>2019</v>
      </c>
      <c r="AB5492" s="7">
        <v>0</v>
      </c>
    </row>
    <row r="5493" spans="1:28" x14ac:dyDescent="0.25">
      <c r="A5493" s="7">
        <v>35</v>
      </c>
      <c r="B5493" s="7" t="s">
        <v>379</v>
      </c>
      <c r="C5493" s="7" t="s">
        <v>544</v>
      </c>
      <c r="D5493" s="7" t="s">
        <v>10</v>
      </c>
      <c r="E5493" s="7" t="s">
        <v>43</v>
      </c>
      <c r="F5493" s="7" t="s">
        <v>84</v>
      </c>
      <c r="G5493" s="7">
        <v>45000</v>
      </c>
      <c r="H5493" s="7">
        <v>0</v>
      </c>
      <c r="I5493" s="7">
        <v>0</v>
      </c>
      <c r="J5493" s="7">
        <v>0</v>
      </c>
      <c r="K5493" s="7">
        <v>0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0</v>
      </c>
      <c r="Z5493" s="7" t="s">
        <v>226</v>
      </c>
      <c r="AA5493" s="7">
        <v>2019</v>
      </c>
      <c r="AB5493" s="7">
        <v>0</v>
      </c>
    </row>
    <row r="5494" spans="1:28" x14ac:dyDescent="0.25">
      <c r="A5494" s="7">
        <v>36</v>
      </c>
      <c r="B5494" s="7" t="s">
        <v>388</v>
      </c>
      <c r="C5494" s="7" t="s">
        <v>646</v>
      </c>
      <c r="D5494" s="7" t="s">
        <v>647</v>
      </c>
      <c r="E5494" s="7" t="s">
        <v>24</v>
      </c>
      <c r="F5494" s="7" t="s">
        <v>84</v>
      </c>
      <c r="G5494" s="7">
        <v>45000</v>
      </c>
      <c r="H5494" s="7">
        <v>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0</v>
      </c>
      <c r="Z5494" s="7" t="s">
        <v>226</v>
      </c>
      <c r="AA5494" s="7">
        <v>2019</v>
      </c>
      <c r="AB5494" s="7">
        <v>0</v>
      </c>
    </row>
    <row r="5495" spans="1:28" x14ac:dyDescent="0.25">
      <c r="A5495" s="7">
        <v>37</v>
      </c>
      <c r="B5495" s="7" t="s">
        <v>390</v>
      </c>
      <c r="C5495" s="7" t="s">
        <v>531</v>
      </c>
      <c r="D5495" s="7" t="s">
        <v>5</v>
      </c>
      <c r="E5495" s="7" t="s">
        <v>25</v>
      </c>
      <c r="F5495" s="7" t="s">
        <v>84</v>
      </c>
      <c r="G5495" s="7">
        <v>45000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 t="s">
        <v>226</v>
      </c>
      <c r="AA5495" s="7">
        <v>2019</v>
      </c>
      <c r="AB5495" s="7">
        <v>0</v>
      </c>
    </row>
    <row r="5496" spans="1:28" x14ac:dyDescent="0.25">
      <c r="A5496" s="7">
        <v>38</v>
      </c>
      <c r="B5496" s="7" t="s">
        <v>368</v>
      </c>
      <c r="C5496" s="7" t="s">
        <v>720</v>
      </c>
      <c r="D5496" s="7" t="s">
        <v>13</v>
      </c>
      <c r="E5496" s="7" t="s">
        <v>738</v>
      </c>
      <c r="F5496" s="7" t="s">
        <v>84</v>
      </c>
      <c r="G5496" s="7">
        <v>45000</v>
      </c>
      <c r="H5496" s="7">
        <v>0</v>
      </c>
      <c r="I5496" s="7">
        <v>0</v>
      </c>
      <c r="J5496" s="7">
        <v>0</v>
      </c>
      <c r="K5496" s="7">
        <v>0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 t="s">
        <v>226</v>
      </c>
      <c r="AA5496" s="7">
        <v>2019</v>
      </c>
      <c r="AB5496" s="7">
        <v>0</v>
      </c>
    </row>
    <row r="5497" spans="1:28" x14ac:dyDescent="0.25">
      <c r="A5497" s="7">
        <v>39</v>
      </c>
      <c r="B5497" s="7" t="s">
        <v>391</v>
      </c>
      <c r="C5497" s="7" t="s">
        <v>545</v>
      </c>
      <c r="D5497" s="7" t="s">
        <v>4</v>
      </c>
      <c r="E5497" s="7" t="s">
        <v>24</v>
      </c>
      <c r="F5497" s="7" t="s">
        <v>84</v>
      </c>
      <c r="G5497" s="7">
        <v>45000</v>
      </c>
      <c r="H5497" s="7">
        <v>0</v>
      </c>
      <c r="I5497" s="7">
        <v>0</v>
      </c>
      <c r="J5497" s="7">
        <v>0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0</v>
      </c>
      <c r="Z5497" s="7" t="s">
        <v>226</v>
      </c>
      <c r="AA5497" s="7">
        <v>2019</v>
      </c>
      <c r="AB5497" s="7">
        <v>0</v>
      </c>
    </row>
    <row r="5498" spans="1:28" x14ac:dyDescent="0.25">
      <c r="A5498" s="7">
        <v>40</v>
      </c>
      <c r="B5498" s="7" t="s">
        <v>392</v>
      </c>
      <c r="C5498" s="7" t="s">
        <v>547</v>
      </c>
      <c r="D5498" s="7" t="s">
        <v>10</v>
      </c>
      <c r="E5498" s="7" t="s">
        <v>50</v>
      </c>
      <c r="F5498" s="7" t="s">
        <v>84</v>
      </c>
      <c r="G5498" s="7">
        <v>45000</v>
      </c>
      <c r="H5498" s="7">
        <v>0</v>
      </c>
      <c r="I5498" s="7">
        <v>0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 t="s">
        <v>226</v>
      </c>
      <c r="AA5498" s="7">
        <v>2019</v>
      </c>
      <c r="AB5498" s="7">
        <v>0</v>
      </c>
    </row>
    <row r="5499" spans="1:28" x14ac:dyDescent="0.25">
      <c r="A5499" s="7">
        <v>41</v>
      </c>
      <c r="B5499" s="7" t="s">
        <v>393</v>
      </c>
      <c r="C5499" s="7" t="s">
        <v>717</v>
      </c>
      <c r="D5499" s="7" t="s">
        <v>10</v>
      </c>
      <c r="E5499" s="7" t="s">
        <v>43</v>
      </c>
      <c r="F5499" s="7" t="s">
        <v>84</v>
      </c>
      <c r="G5499" s="7">
        <v>45000</v>
      </c>
      <c r="H5499" s="7">
        <v>0</v>
      </c>
      <c r="I5499" s="7">
        <v>0</v>
      </c>
      <c r="J5499" s="7">
        <v>0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 t="s">
        <v>226</v>
      </c>
      <c r="AA5499" s="7">
        <v>2019</v>
      </c>
      <c r="AB5499" s="7">
        <v>0</v>
      </c>
    </row>
    <row r="5500" spans="1:28" x14ac:dyDescent="0.25">
      <c r="A5500" s="7">
        <v>42</v>
      </c>
      <c r="B5500" s="7" t="s">
        <v>387</v>
      </c>
      <c r="C5500" s="7" t="s">
        <v>549</v>
      </c>
      <c r="D5500" s="7" t="s">
        <v>16</v>
      </c>
      <c r="E5500" s="7" t="s">
        <v>45</v>
      </c>
      <c r="F5500" s="7" t="s">
        <v>84</v>
      </c>
      <c r="G5500" s="7">
        <v>44000</v>
      </c>
      <c r="H5500" s="7">
        <v>0</v>
      </c>
      <c r="I5500" s="7">
        <v>0</v>
      </c>
      <c r="J5500" s="7">
        <v>0</v>
      </c>
      <c r="K5500" s="7">
        <v>0</v>
      </c>
      <c r="L5500" s="7">
        <v>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0</v>
      </c>
      <c r="Z5500" s="7" t="s">
        <v>226</v>
      </c>
      <c r="AA5500" s="7">
        <v>2019</v>
      </c>
      <c r="AB5500" s="7">
        <v>0</v>
      </c>
    </row>
    <row r="5501" spans="1:28" x14ac:dyDescent="0.25">
      <c r="A5501" s="7">
        <v>43</v>
      </c>
      <c r="B5501" s="7" t="s">
        <v>375</v>
      </c>
      <c r="C5501" s="7" t="s">
        <v>705</v>
      </c>
      <c r="D5501" s="7" t="s">
        <v>10</v>
      </c>
      <c r="E5501" s="7" t="s">
        <v>739</v>
      </c>
      <c r="F5501" s="7" t="s">
        <v>84</v>
      </c>
      <c r="G5501" s="7">
        <v>40000</v>
      </c>
      <c r="H5501" s="7">
        <v>0</v>
      </c>
      <c r="I5501" s="7">
        <v>0</v>
      </c>
      <c r="J5501" s="7">
        <v>0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0</v>
      </c>
      <c r="Z5501" s="7" t="s">
        <v>226</v>
      </c>
      <c r="AA5501" s="7">
        <v>2019</v>
      </c>
      <c r="AB5501" s="7">
        <v>0</v>
      </c>
    </row>
    <row r="5502" spans="1:28" x14ac:dyDescent="0.25">
      <c r="A5502" s="7">
        <v>44</v>
      </c>
      <c r="B5502" s="7" t="s">
        <v>376</v>
      </c>
      <c r="C5502" s="7" t="s">
        <v>551</v>
      </c>
      <c r="D5502" s="7" t="s">
        <v>10</v>
      </c>
      <c r="E5502" s="7" t="s">
        <v>44</v>
      </c>
      <c r="F5502" s="7" t="s">
        <v>84</v>
      </c>
      <c r="G5502" s="7">
        <v>40000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0</v>
      </c>
      <c r="Z5502" s="7" t="s">
        <v>226</v>
      </c>
      <c r="AA5502" s="7">
        <v>2019</v>
      </c>
      <c r="AB5502" s="7">
        <v>0</v>
      </c>
    </row>
    <row r="5503" spans="1:28" x14ac:dyDescent="0.25">
      <c r="A5503" s="7">
        <v>45</v>
      </c>
      <c r="B5503" s="7" t="s">
        <v>382</v>
      </c>
      <c r="C5503" s="7" t="s">
        <v>552</v>
      </c>
      <c r="D5503" s="7" t="s">
        <v>94</v>
      </c>
      <c r="E5503" s="7" t="s">
        <v>65</v>
      </c>
      <c r="F5503" s="7" t="s">
        <v>84</v>
      </c>
      <c r="G5503" s="7">
        <v>40000</v>
      </c>
      <c r="H5503" s="7">
        <v>0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0</v>
      </c>
      <c r="Z5503" s="7" t="s">
        <v>226</v>
      </c>
      <c r="AA5503" s="7">
        <v>2019</v>
      </c>
      <c r="AB5503" s="7">
        <v>0</v>
      </c>
    </row>
    <row r="5504" spans="1:28" x14ac:dyDescent="0.25">
      <c r="A5504" s="7">
        <v>46</v>
      </c>
      <c r="B5504" s="7" t="s">
        <v>385</v>
      </c>
      <c r="C5504" s="7" t="s">
        <v>629</v>
      </c>
      <c r="D5504" s="7" t="s">
        <v>12</v>
      </c>
      <c r="E5504" s="7" t="s">
        <v>698</v>
      </c>
      <c r="F5504" s="7" t="s">
        <v>84</v>
      </c>
      <c r="G5504" s="7">
        <v>40000</v>
      </c>
      <c r="H5504" s="7">
        <v>0</v>
      </c>
      <c r="I5504" s="7">
        <v>0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0</v>
      </c>
      <c r="Z5504" s="7" t="s">
        <v>226</v>
      </c>
      <c r="AA5504" s="7">
        <v>2019</v>
      </c>
      <c r="AB5504" s="7">
        <v>0</v>
      </c>
    </row>
    <row r="5505" spans="1:28" x14ac:dyDescent="0.25">
      <c r="A5505" s="7">
        <v>47</v>
      </c>
      <c r="B5505" s="7" t="s">
        <v>386</v>
      </c>
      <c r="C5505" s="7" t="s">
        <v>631</v>
      </c>
      <c r="D5505" s="7" t="s">
        <v>6</v>
      </c>
      <c r="E5505" s="7" t="s">
        <v>740</v>
      </c>
      <c r="F5505" s="7" t="s">
        <v>84</v>
      </c>
      <c r="G5505" s="7">
        <v>40000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 t="s">
        <v>226</v>
      </c>
      <c r="AA5505" s="7">
        <v>2019</v>
      </c>
      <c r="AB5505" s="7">
        <v>0</v>
      </c>
    </row>
    <row r="5506" spans="1:28" x14ac:dyDescent="0.25">
      <c r="A5506" s="7">
        <v>48</v>
      </c>
      <c r="B5506" s="7" t="s">
        <v>381</v>
      </c>
      <c r="C5506" s="7" t="s">
        <v>553</v>
      </c>
      <c r="D5506" s="7" t="s">
        <v>10</v>
      </c>
      <c r="E5506" s="7" t="s">
        <v>740</v>
      </c>
      <c r="F5506" s="7" t="s">
        <v>84</v>
      </c>
      <c r="G5506" s="7">
        <v>38000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0</v>
      </c>
      <c r="Z5506" s="7" t="s">
        <v>226</v>
      </c>
      <c r="AA5506" s="7">
        <v>2019</v>
      </c>
      <c r="AB5506" s="7">
        <v>0</v>
      </c>
    </row>
    <row r="5507" spans="1:28" x14ac:dyDescent="0.25">
      <c r="A5507" s="7">
        <v>49</v>
      </c>
      <c r="B5507" s="7" t="s">
        <v>377</v>
      </c>
      <c r="C5507" s="7" t="s">
        <v>554</v>
      </c>
      <c r="D5507" s="7" t="s">
        <v>10</v>
      </c>
      <c r="E5507" s="7" t="s">
        <v>44</v>
      </c>
      <c r="F5507" s="7" t="s">
        <v>84</v>
      </c>
      <c r="G5507" s="7">
        <v>36000</v>
      </c>
      <c r="H5507" s="7">
        <v>0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 t="s">
        <v>226</v>
      </c>
      <c r="AA5507" s="7">
        <v>2019</v>
      </c>
      <c r="AB5507" s="7">
        <v>0</v>
      </c>
    </row>
    <row r="5508" spans="1:28" x14ac:dyDescent="0.25">
      <c r="A5508" s="7">
        <v>50</v>
      </c>
      <c r="B5508" s="7" t="s">
        <v>378</v>
      </c>
      <c r="C5508" s="7" t="s">
        <v>556</v>
      </c>
      <c r="D5508" s="7" t="s">
        <v>10</v>
      </c>
      <c r="E5508" s="7" t="s">
        <v>44</v>
      </c>
      <c r="F5508" s="7" t="s">
        <v>84</v>
      </c>
      <c r="G5508" s="7">
        <v>36000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 t="s">
        <v>226</v>
      </c>
      <c r="AA5508" s="7">
        <v>2019</v>
      </c>
      <c r="AB5508" s="7">
        <v>0</v>
      </c>
    </row>
    <row r="5509" spans="1:28" x14ac:dyDescent="0.25">
      <c r="A5509" s="7">
        <v>51</v>
      </c>
      <c r="B5509" s="7" t="s">
        <v>380</v>
      </c>
      <c r="C5509" s="7" t="s">
        <v>543</v>
      </c>
      <c r="D5509" s="7" t="s">
        <v>21</v>
      </c>
      <c r="E5509" s="7" t="s">
        <v>741</v>
      </c>
      <c r="F5509" s="7" t="s">
        <v>84</v>
      </c>
      <c r="G5509" s="7">
        <v>36000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 t="s">
        <v>226</v>
      </c>
      <c r="AA5509" s="7">
        <v>2019</v>
      </c>
      <c r="AB5509" s="7">
        <v>0</v>
      </c>
    </row>
    <row r="5510" spans="1:28" x14ac:dyDescent="0.25">
      <c r="A5510" s="7">
        <v>52</v>
      </c>
      <c r="B5510" s="7" t="s">
        <v>360</v>
      </c>
      <c r="C5510" s="7" t="s">
        <v>560</v>
      </c>
      <c r="D5510" s="7" t="s">
        <v>12</v>
      </c>
      <c r="E5510" s="7" t="s">
        <v>742</v>
      </c>
      <c r="F5510" s="7" t="s">
        <v>84</v>
      </c>
      <c r="G5510" s="7">
        <v>32000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0</v>
      </c>
      <c r="Z5510" s="7" t="s">
        <v>226</v>
      </c>
      <c r="AA5510" s="7">
        <v>2019</v>
      </c>
      <c r="AB5510" s="7">
        <v>0</v>
      </c>
    </row>
    <row r="5511" spans="1:28" x14ac:dyDescent="0.25">
      <c r="A5511" s="7">
        <v>53</v>
      </c>
      <c r="B5511" s="7" t="s">
        <v>369</v>
      </c>
      <c r="C5511" s="7" t="s">
        <v>562</v>
      </c>
      <c r="D5511" s="7" t="s">
        <v>94</v>
      </c>
      <c r="E5511" s="7" t="s">
        <v>563</v>
      </c>
      <c r="F5511" s="7" t="s">
        <v>84</v>
      </c>
      <c r="G5511" s="7">
        <v>32000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0</v>
      </c>
      <c r="Z5511" s="7" t="s">
        <v>226</v>
      </c>
      <c r="AA5511" s="7">
        <v>2019</v>
      </c>
      <c r="AB5511" s="7">
        <v>0</v>
      </c>
    </row>
    <row r="5512" spans="1:28" x14ac:dyDescent="0.25">
      <c r="A5512" s="7">
        <v>54</v>
      </c>
      <c r="B5512" s="7" t="s">
        <v>370</v>
      </c>
      <c r="C5512" s="7" t="s">
        <v>648</v>
      </c>
      <c r="D5512" s="7" t="s">
        <v>94</v>
      </c>
      <c r="E5512" s="7" t="s">
        <v>740</v>
      </c>
      <c r="F5512" s="7" t="s">
        <v>84</v>
      </c>
      <c r="G5512" s="7">
        <v>32000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0</v>
      </c>
      <c r="Z5512" s="7" t="s">
        <v>226</v>
      </c>
      <c r="AA5512" s="7">
        <v>2019</v>
      </c>
      <c r="AB5512" s="7">
        <v>0</v>
      </c>
    </row>
    <row r="5513" spans="1:28" x14ac:dyDescent="0.25">
      <c r="A5513" s="7">
        <v>55</v>
      </c>
      <c r="B5513" s="7" t="s">
        <v>371</v>
      </c>
      <c r="C5513" s="7" t="s">
        <v>550</v>
      </c>
      <c r="D5513" s="7" t="s">
        <v>94</v>
      </c>
      <c r="E5513" s="7" t="s">
        <v>58</v>
      </c>
      <c r="F5513" s="7" t="s">
        <v>84</v>
      </c>
      <c r="G5513" s="7">
        <v>32000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 t="s">
        <v>226</v>
      </c>
      <c r="AA5513" s="7">
        <v>2019</v>
      </c>
      <c r="AB5513" s="7">
        <v>0</v>
      </c>
    </row>
    <row r="5514" spans="1:28" x14ac:dyDescent="0.25">
      <c r="A5514" s="7">
        <v>56</v>
      </c>
      <c r="B5514" s="7" t="s">
        <v>372</v>
      </c>
      <c r="C5514" s="7" t="s">
        <v>707</v>
      </c>
      <c r="D5514" s="7" t="s">
        <v>94</v>
      </c>
      <c r="E5514" s="7" t="s">
        <v>630</v>
      </c>
      <c r="F5514" s="7" t="s">
        <v>84</v>
      </c>
      <c r="G5514" s="7">
        <v>32000</v>
      </c>
      <c r="H5514" s="7">
        <v>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0</v>
      </c>
      <c r="Z5514" s="7" t="s">
        <v>226</v>
      </c>
      <c r="AA5514" s="7">
        <v>2019</v>
      </c>
      <c r="AB5514" s="7">
        <v>0</v>
      </c>
    </row>
    <row r="5515" spans="1:28" x14ac:dyDescent="0.25">
      <c r="A5515" s="7">
        <v>57</v>
      </c>
      <c r="B5515" s="7" t="s">
        <v>373</v>
      </c>
      <c r="C5515" s="7" t="s">
        <v>566</v>
      </c>
      <c r="D5515" s="7" t="s">
        <v>14</v>
      </c>
      <c r="E5515" s="7" t="s">
        <v>743</v>
      </c>
      <c r="F5515" s="7" t="s">
        <v>84</v>
      </c>
      <c r="G5515" s="7">
        <v>32000</v>
      </c>
      <c r="H5515" s="7">
        <v>0</v>
      </c>
      <c r="I5515" s="7">
        <v>0</v>
      </c>
      <c r="J5515" s="7">
        <v>0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0</v>
      </c>
      <c r="Z5515" s="7" t="s">
        <v>226</v>
      </c>
      <c r="AA5515" s="7">
        <v>2019</v>
      </c>
      <c r="AB5515" s="7">
        <v>0</v>
      </c>
    </row>
    <row r="5516" spans="1:28" x14ac:dyDescent="0.25">
      <c r="A5516" s="7">
        <v>58</v>
      </c>
      <c r="B5516" s="7" t="s">
        <v>366</v>
      </c>
      <c r="C5516" s="7" t="s">
        <v>727</v>
      </c>
      <c r="D5516" s="7" t="s">
        <v>14</v>
      </c>
      <c r="E5516" s="7" t="s">
        <v>744</v>
      </c>
      <c r="F5516" s="7" t="s">
        <v>84</v>
      </c>
      <c r="G5516" s="7">
        <v>31500</v>
      </c>
      <c r="H5516" s="7">
        <v>0</v>
      </c>
      <c r="I5516" s="7">
        <v>0</v>
      </c>
      <c r="J5516" s="7">
        <v>0</v>
      </c>
      <c r="K5516" s="7">
        <v>0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 t="s">
        <v>226</v>
      </c>
      <c r="AA5516" s="7">
        <v>2019</v>
      </c>
      <c r="AB5516" s="7">
        <v>0</v>
      </c>
    </row>
    <row r="5517" spans="1:28" x14ac:dyDescent="0.25">
      <c r="A5517" s="7">
        <v>59</v>
      </c>
      <c r="B5517" s="7" t="s">
        <v>367</v>
      </c>
      <c r="C5517" s="7" t="s">
        <v>567</v>
      </c>
      <c r="D5517" s="7" t="s">
        <v>4</v>
      </c>
      <c r="E5517" s="7" t="s">
        <v>745</v>
      </c>
      <c r="F5517" s="7" t="s">
        <v>84</v>
      </c>
      <c r="G5517" s="7">
        <v>31500</v>
      </c>
      <c r="H5517" s="7">
        <v>0</v>
      </c>
      <c r="I5517" s="7">
        <v>0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 t="s">
        <v>226</v>
      </c>
      <c r="AA5517" s="7">
        <v>2019</v>
      </c>
      <c r="AB5517" s="7">
        <v>0</v>
      </c>
    </row>
    <row r="5518" spans="1:28" x14ac:dyDescent="0.25">
      <c r="A5518" s="7">
        <v>60</v>
      </c>
      <c r="B5518" s="7" t="s">
        <v>346</v>
      </c>
      <c r="C5518" s="7" t="s">
        <v>583</v>
      </c>
      <c r="D5518" s="7" t="s">
        <v>12</v>
      </c>
      <c r="E5518" s="7" t="s">
        <v>36</v>
      </c>
      <c r="F5518" s="7" t="s">
        <v>84</v>
      </c>
      <c r="G5518" s="7">
        <v>28875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0</v>
      </c>
      <c r="Z5518" s="7" t="s">
        <v>226</v>
      </c>
      <c r="AA5518" s="7">
        <v>2019</v>
      </c>
      <c r="AB5518" s="7">
        <v>0</v>
      </c>
    </row>
    <row r="5519" spans="1:28" x14ac:dyDescent="0.25">
      <c r="A5519" s="7">
        <v>61</v>
      </c>
      <c r="B5519" s="7" t="s">
        <v>350</v>
      </c>
      <c r="C5519" s="7" t="s">
        <v>558</v>
      </c>
      <c r="D5519" s="7" t="s">
        <v>6</v>
      </c>
      <c r="E5519" s="7" t="s">
        <v>746</v>
      </c>
      <c r="F5519" s="7" t="s">
        <v>84</v>
      </c>
      <c r="G5519" s="7">
        <v>28875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0</v>
      </c>
      <c r="Z5519" s="7" t="s">
        <v>226</v>
      </c>
      <c r="AA5519" s="7">
        <v>2019</v>
      </c>
      <c r="AB5519" s="7">
        <v>0</v>
      </c>
    </row>
    <row r="5520" spans="1:28" x14ac:dyDescent="0.25">
      <c r="A5520" s="7">
        <v>62</v>
      </c>
      <c r="B5520" s="7" t="s">
        <v>361</v>
      </c>
      <c r="C5520" s="7" t="s">
        <v>622</v>
      </c>
      <c r="D5520" s="7" t="s">
        <v>12</v>
      </c>
      <c r="E5520" s="7" t="s">
        <v>26</v>
      </c>
      <c r="F5520" s="7" t="s">
        <v>84</v>
      </c>
      <c r="G5520" s="7">
        <v>28875</v>
      </c>
      <c r="H5520" s="7">
        <v>0</v>
      </c>
      <c r="I5520" s="7">
        <v>0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0</v>
      </c>
      <c r="Z5520" s="7" t="s">
        <v>226</v>
      </c>
      <c r="AA5520" s="7">
        <v>2019</v>
      </c>
      <c r="AB5520" s="7">
        <v>0</v>
      </c>
    </row>
    <row r="5521" spans="1:28" x14ac:dyDescent="0.25">
      <c r="A5521" s="7">
        <v>63</v>
      </c>
      <c r="B5521" s="7" t="s">
        <v>365</v>
      </c>
      <c r="C5521" s="7" t="s">
        <v>584</v>
      </c>
      <c r="D5521" s="7" t="s">
        <v>19</v>
      </c>
      <c r="E5521" s="7" t="s">
        <v>740</v>
      </c>
      <c r="F5521" s="7" t="s">
        <v>84</v>
      </c>
      <c r="G5521" s="7">
        <v>27300</v>
      </c>
      <c r="H5521" s="7">
        <v>0</v>
      </c>
      <c r="I5521" s="7">
        <v>0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0</v>
      </c>
      <c r="Z5521" s="7" t="s">
        <v>226</v>
      </c>
      <c r="AA5521" s="7">
        <v>2019</v>
      </c>
      <c r="AB5521" s="7">
        <v>0</v>
      </c>
    </row>
    <row r="5522" spans="1:28" x14ac:dyDescent="0.25">
      <c r="A5522" s="7">
        <v>64</v>
      </c>
      <c r="B5522" s="7" t="s">
        <v>364</v>
      </c>
      <c r="C5522" s="7" t="s">
        <v>555</v>
      </c>
      <c r="D5522" s="7" t="s">
        <v>94</v>
      </c>
      <c r="E5522" s="7" t="s">
        <v>74</v>
      </c>
      <c r="F5522" s="7" t="s">
        <v>84</v>
      </c>
      <c r="G5522" s="7">
        <v>26250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0</v>
      </c>
      <c r="Z5522" s="7" t="s">
        <v>226</v>
      </c>
      <c r="AA5522" s="7">
        <v>2019</v>
      </c>
      <c r="AB5522" s="7">
        <v>0</v>
      </c>
    </row>
    <row r="5523" spans="1:28" x14ac:dyDescent="0.25">
      <c r="A5523" s="7">
        <v>65</v>
      </c>
      <c r="B5523" s="7" t="s">
        <v>363</v>
      </c>
      <c r="C5523" s="7" t="s">
        <v>569</v>
      </c>
      <c r="D5523" s="7" t="s">
        <v>94</v>
      </c>
      <c r="E5523" s="7" t="s">
        <v>619</v>
      </c>
      <c r="F5523" s="7" t="s">
        <v>84</v>
      </c>
      <c r="G5523" s="7">
        <v>24255</v>
      </c>
      <c r="H5523" s="7">
        <v>0</v>
      </c>
      <c r="I5523" s="7">
        <v>0</v>
      </c>
      <c r="J5523" s="7">
        <v>0</v>
      </c>
      <c r="K5523" s="7">
        <v>0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0</v>
      </c>
      <c r="Z5523" s="7" t="s">
        <v>226</v>
      </c>
      <c r="AA5523" s="7">
        <v>2019</v>
      </c>
      <c r="AB5523" s="7">
        <v>0</v>
      </c>
    </row>
    <row r="5524" spans="1:28" x14ac:dyDescent="0.25">
      <c r="A5524" s="7">
        <v>66</v>
      </c>
      <c r="B5524" s="7" t="s">
        <v>362</v>
      </c>
      <c r="C5524" s="7" t="s">
        <v>570</v>
      </c>
      <c r="D5524" s="7" t="s">
        <v>94</v>
      </c>
      <c r="E5524" s="7" t="s">
        <v>620</v>
      </c>
      <c r="F5524" s="7" t="s">
        <v>84</v>
      </c>
      <c r="G5524" s="7">
        <v>24150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0</v>
      </c>
      <c r="Z5524" s="7" t="s">
        <v>226</v>
      </c>
      <c r="AA5524" s="7">
        <v>2019</v>
      </c>
      <c r="AB5524" s="7">
        <v>0</v>
      </c>
    </row>
    <row r="5525" spans="1:28" x14ac:dyDescent="0.25">
      <c r="A5525" s="7">
        <v>67</v>
      </c>
      <c r="B5525" s="7" t="s">
        <v>432</v>
      </c>
      <c r="C5525" s="7" t="s">
        <v>590</v>
      </c>
      <c r="D5525" s="7" t="s">
        <v>10</v>
      </c>
      <c r="E5525" s="7" t="s">
        <v>33</v>
      </c>
      <c r="F5525" s="7" t="s">
        <v>84</v>
      </c>
      <c r="G5525" s="7">
        <v>23100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0</v>
      </c>
      <c r="Z5525" s="7" t="s">
        <v>226</v>
      </c>
      <c r="AA5525" s="7">
        <v>2019</v>
      </c>
      <c r="AB5525" s="7">
        <v>0</v>
      </c>
    </row>
    <row r="5526" spans="1:28" x14ac:dyDescent="0.25">
      <c r="A5526" s="7">
        <v>68</v>
      </c>
      <c r="B5526" s="7" t="s">
        <v>435</v>
      </c>
      <c r="C5526" s="7" t="s">
        <v>649</v>
      </c>
      <c r="D5526" s="7" t="s">
        <v>650</v>
      </c>
      <c r="E5526" s="7" t="s">
        <v>33</v>
      </c>
      <c r="F5526" s="7" t="s">
        <v>84</v>
      </c>
      <c r="G5526" s="7">
        <v>23100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0</v>
      </c>
      <c r="Z5526" s="7" t="s">
        <v>226</v>
      </c>
      <c r="AA5526" s="7">
        <v>2019</v>
      </c>
      <c r="AB5526" s="7">
        <v>0</v>
      </c>
    </row>
    <row r="5527" spans="1:28" x14ac:dyDescent="0.25">
      <c r="A5527" s="7">
        <v>69</v>
      </c>
      <c r="B5527" s="7" t="s">
        <v>434</v>
      </c>
      <c r="C5527" s="7" t="s">
        <v>716</v>
      </c>
      <c r="D5527" s="7" t="s">
        <v>7</v>
      </c>
      <c r="E5527" s="7" t="s">
        <v>54</v>
      </c>
      <c r="F5527" s="7" t="s">
        <v>84</v>
      </c>
      <c r="G5527" s="7">
        <v>23100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0</v>
      </c>
      <c r="Z5527" s="7" t="s">
        <v>226</v>
      </c>
      <c r="AA5527" s="7">
        <v>2019</v>
      </c>
      <c r="AB5527" s="7">
        <v>0</v>
      </c>
    </row>
    <row r="5528" spans="1:28" x14ac:dyDescent="0.25">
      <c r="A5528" s="7">
        <v>70</v>
      </c>
      <c r="B5528" s="7" t="s">
        <v>353</v>
      </c>
      <c r="C5528" s="7" t="s">
        <v>580</v>
      </c>
      <c r="D5528" s="7" t="s">
        <v>19</v>
      </c>
      <c r="E5528" s="7" t="s">
        <v>60</v>
      </c>
      <c r="F5528" s="7" t="s">
        <v>84</v>
      </c>
      <c r="G5528" s="7">
        <v>23100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 t="s">
        <v>226</v>
      </c>
      <c r="AA5528" s="7">
        <v>2019</v>
      </c>
      <c r="AB5528" s="7">
        <v>0</v>
      </c>
    </row>
    <row r="5529" spans="1:28" x14ac:dyDescent="0.25">
      <c r="A5529" s="7">
        <v>71</v>
      </c>
      <c r="B5529" s="7" t="s">
        <v>354</v>
      </c>
      <c r="C5529" s="7" t="s">
        <v>581</v>
      </c>
      <c r="D5529" s="7" t="s">
        <v>94</v>
      </c>
      <c r="E5529" s="7" t="s">
        <v>54</v>
      </c>
      <c r="F5529" s="7" t="s">
        <v>84</v>
      </c>
      <c r="G5529" s="7">
        <v>23100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0</v>
      </c>
      <c r="Z5529" s="7" t="s">
        <v>226</v>
      </c>
      <c r="AA5529" s="7">
        <v>2019</v>
      </c>
      <c r="AB5529" s="7">
        <v>0</v>
      </c>
    </row>
    <row r="5530" spans="1:28" x14ac:dyDescent="0.25">
      <c r="A5530" s="7">
        <v>72</v>
      </c>
      <c r="B5530" s="7" t="s">
        <v>355</v>
      </c>
      <c r="C5530" s="7" t="s">
        <v>582</v>
      </c>
      <c r="D5530" s="7" t="s">
        <v>7</v>
      </c>
      <c r="E5530" s="7" t="s">
        <v>54</v>
      </c>
      <c r="F5530" s="7" t="s">
        <v>84</v>
      </c>
      <c r="G5530" s="7">
        <v>23100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7">
        <v>0</v>
      </c>
      <c r="Z5530" s="7" t="s">
        <v>226</v>
      </c>
      <c r="AA5530" s="7">
        <v>2019</v>
      </c>
      <c r="AB5530" s="7">
        <v>0</v>
      </c>
    </row>
    <row r="5531" spans="1:28" x14ac:dyDescent="0.25">
      <c r="A5531" s="7">
        <v>73</v>
      </c>
      <c r="B5531" s="7" t="s">
        <v>356</v>
      </c>
      <c r="C5531" s="7" t="s">
        <v>571</v>
      </c>
      <c r="D5531" s="7" t="s">
        <v>6</v>
      </c>
      <c r="E5531" s="7" t="s">
        <v>747</v>
      </c>
      <c r="F5531" s="7" t="s">
        <v>84</v>
      </c>
      <c r="G5531" s="7">
        <v>23100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0</v>
      </c>
      <c r="Z5531" s="7" t="s">
        <v>226</v>
      </c>
      <c r="AA5531" s="7">
        <v>2019</v>
      </c>
      <c r="AB5531" s="7">
        <v>0</v>
      </c>
    </row>
    <row r="5532" spans="1:28" x14ac:dyDescent="0.25">
      <c r="A5532" s="7">
        <v>74</v>
      </c>
      <c r="B5532" s="7" t="s">
        <v>357</v>
      </c>
      <c r="C5532" s="7" t="s">
        <v>589</v>
      </c>
      <c r="D5532" s="7" t="s">
        <v>6</v>
      </c>
      <c r="E5532" s="7" t="s">
        <v>747</v>
      </c>
      <c r="F5532" s="7" t="s">
        <v>84</v>
      </c>
      <c r="G5532" s="7">
        <v>23100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 t="s">
        <v>226</v>
      </c>
      <c r="AA5532" s="7">
        <v>2019</v>
      </c>
      <c r="AB5532" s="7">
        <v>0</v>
      </c>
    </row>
    <row r="5533" spans="1:28" x14ac:dyDescent="0.25">
      <c r="A5533" s="7">
        <v>75</v>
      </c>
      <c r="B5533" s="7" t="s">
        <v>358</v>
      </c>
      <c r="C5533" s="7" t="s">
        <v>748</v>
      </c>
      <c r="D5533" s="7" t="s">
        <v>10</v>
      </c>
      <c r="E5533" s="7" t="s">
        <v>54</v>
      </c>
      <c r="F5533" s="7" t="s">
        <v>84</v>
      </c>
      <c r="G5533" s="7">
        <v>23100</v>
      </c>
      <c r="H5533" s="7">
        <v>0</v>
      </c>
      <c r="I5533" s="7">
        <v>0</v>
      </c>
      <c r="J5533" s="7">
        <v>0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0</v>
      </c>
      <c r="Z5533" s="7" t="s">
        <v>226</v>
      </c>
      <c r="AA5533" s="7">
        <v>2019</v>
      </c>
      <c r="AB5533" s="7">
        <v>0</v>
      </c>
    </row>
    <row r="5534" spans="1:28" x14ac:dyDescent="0.25">
      <c r="A5534" s="7">
        <v>76</v>
      </c>
      <c r="B5534" s="7" t="s">
        <v>359</v>
      </c>
      <c r="C5534" s="7" t="s">
        <v>572</v>
      </c>
      <c r="D5534" s="7" t="s">
        <v>94</v>
      </c>
      <c r="E5534" s="7" t="s">
        <v>54</v>
      </c>
      <c r="F5534" s="7" t="s">
        <v>84</v>
      </c>
      <c r="G5534" s="7">
        <v>23100</v>
      </c>
      <c r="H5534" s="7">
        <v>0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0</v>
      </c>
      <c r="Z5534" s="7" t="s">
        <v>226</v>
      </c>
      <c r="AA5534" s="7">
        <v>2019</v>
      </c>
      <c r="AB5534" s="7">
        <v>0</v>
      </c>
    </row>
    <row r="5535" spans="1:28" x14ac:dyDescent="0.25">
      <c r="A5535" s="7">
        <v>77</v>
      </c>
      <c r="B5535" s="7" t="s">
        <v>347</v>
      </c>
      <c r="C5535" s="7" t="s">
        <v>651</v>
      </c>
      <c r="D5535" s="7" t="s">
        <v>6</v>
      </c>
      <c r="E5535" s="7" t="s">
        <v>747</v>
      </c>
      <c r="F5535" s="7" t="s">
        <v>84</v>
      </c>
      <c r="G5535" s="7">
        <v>22000</v>
      </c>
      <c r="H5535" s="7">
        <v>0</v>
      </c>
      <c r="I5535" s="7">
        <v>0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0</v>
      </c>
      <c r="Z5535" s="7" t="s">
        <v>226</v>
      </c>
      <c r="AA5535" s="7">
        <v>2019</v>
      </c>
      <c r="AB5535" s="7">
        <v>0</v>
      </c>
    </row>
    <row r="5536" spans="1:28" x14ac:dyDescent="0.25">
      <c r="A5536" s="7">
        <v>78</v>
      </c>
      <c r="B5536" s="7" t="s">
        <v>348</v>
      </c>
      <c r="C5536" s="7" t="s">
        <v>652</v>
      </c>
      <c r="D5536" s="7" t="s">
        <v>6</v>
      </c>
      <c r="E5536" s="7" t="s">
        <v>749</v>
      </c>
      <c r="F5536" s="7" t="s">
        <v>84</v>
      </c>
      <c r="G5536" s="7">
        <v>22000</v>
      </c>
      <c r="H5536" s="7">
        <v>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0</v>
      </c>
      <c r="Z5536" s="7" t="s">
        <v>226</v>
      </c>
      <c r="AA5536" s="7">
        <v>2019</v>
      </c>
      <c r="AB5536" s="7">
        <v>0</v>
      </c>
    </row>
    <row r="5537" spans="1:28" x14ac:dyDescent="0.25">
      <c r="A5537" s="7">
        <v>79</v>
      </c>
      <c r="B5537" s="7" t="s">
        <v>349</v>
      </c>
      <c r="C5537" s="7" t="s">
        <v>591</v>
      </c>
      <c r="D5537" s="7" t="s">
        <v>6</v>
      </c>
      <c r="E5537" s="7" t="s">
        <v>750</v>
      </c>
      <c r="F5537" s="7" t="s">
        <v>84</v>
      </c>
      <c r="G5537" s="7">
        <v>22000</v>
      </c>
      <c r="H5537" s="7">
        <v>0</v>
      </c>
      <c r="I5537" s="7">
        <v>0</v>
      </c>
      <c r="J5537" s="7">
        <v>0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 t="s">
        <v>226</v>
      </c>
      <c r="AA5537" s="7">
        <v>2019</v>
      </c>
      <c r="AB5537" s="7">
        <v>0</v>
      </c>
    </row>
    <row r="5538" spans="1:28" x14ac:dyDescent="0.25">
      <c r="A5538" s="7">
        <v>80</v>
      </c>
      <c r="B5538" s="7" t="s">
        <v>351</v>
      </c>
      <c r="C5538" s="7" t="s">
        <v>592</v>
      </c>
      <c r="D5538" s="7" t="s">
        <v>6</v>
      </c>
      <c r="E5538" s="7" t="s">
        <v>751</v>
      </c>
      <c r="F5538" s="7" t="s">
        <v>84</v>
      </c>
      <c r="G5538" s="7">
        <v>22000</v>
      </c>
      <c r="H5538" s="7">
        <v>0</v>
      </c>
      <c r="I5538" s="7">
        <v>0</v>
      </c>
      <c r="J5538" s="7">
        <v>0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0</v>
      </c>
      <c r="Z5538" s="7" t="s">
        <v>226</v>
      </c>
      <c r="AA5538" s="7">
        <v>2019</v>
      </c>
      <c r="AB5538" s="7">
        <v>0</v>
      </c>
    </row>
    <row r="5539" spans="1:28" x14ac:dyDescent="0.25">
      <c r="A5539" s="7">
        <v>81</v>
      </c>
      <c r="B5539" s="7" t="s">
        <v>352</v>
      </c>
      <c r="C5539" s="7" t="s">
        <v>593</v>
      </c>
      <c r="D5539" s="7" t="s">
        <v>6</v>
      </c>
      <c r="E5539" s="7" t="s">
        <v>749</v>
      </c>
      <c r="F5539" s="7" t="s">
        <v>84</v>
      </c>
      <c r="G5539" s="7">
        <v>22000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 t="s">
        <v>226</v>
      </c>
      <c r="AA5539" s="7">
        <v>2019</v>
      </c>
      <c r="AB5539" s="7">
        <v>0</v>
      </c>
    </row>
    <row r="5540" spans="1:28" x14ac:dyDescent="0.25">
      <c r="A5540" s="7">
        <v>82</v>
      </c>
      <c r="B5540" s="7" t="s">
        <v>428</v>
      </c>
      <c r="C5540" s="7" t="s">
        <v>722</v>
      </c>
      <c r="D5540" s="7" t="s">
        <v>723</v>
      </c>
      <c r="E5540" s="7" t="s">
        <v>752</v>
      </c>
      <c r="F5540" s="7" t="s">
        <v>84</v>
      </c>
      <c r="G5540" s="7">
        <v>22000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 t="s">
        <v>226</v>
      </c>
      <c r="AA5540" s="7">
        <v>2019</v>
      </c>
      <c r="AB5540" s="7">
        <v>0</v>
      </c>
    </row>
    <row r="5541" spans="1:28" x14ac:dyDescent="0.25">
      <c r="A5541" s="7">
        <v>83</v>
      </c>
      <c r="B5541" s="7" t="s">
        <v>433</v>
      </c>
      <c r="C5541" s="7" t="s">
        <v>653</v>
      </c>
      <c r="D5541" s="7" t="s">
        <v>650</v>
      </c>
      <c r="E5541" s="7" t="s">
        <v>33</v>
      </c>
      <c r="F5541" s="7" t="s">
        <v>84</v>
      </c>
      <c r="G5541" s="7">
        <v>22000</v>
      </c>
      <c r="H5541" s="7">
        <v>0</v>
      </c>
      <c r="I5541" s="7">
        <v>0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0</v>
      </c>
      <c r="Z5541" s="7" t="s">
        <v>226</v>
      </c>
      <c r="AA5541" s="7">
        <v>2019</v>
      </c>
      <c r="AB5541" s="7">
        <v>0</v>
      </c>
    </row>
    <row r="5542" spans="1:28" x14ac:dyDescent="0.25">
      <c r="A5542" s="7">
        <v>84</v>
      </c>
      <c r="B5542" s="7" t="s">
        <v>344</v>
      </c>
      <c r="C5542" s="7" t="s">
        <v>588</v>
      </c>
      <c r="D5542" s="7" t="s">
        <v>94</v>
      </c>
      <c r="E5542" s="7" t="s">
        <v>41</v>
      </c>
      <c r="F5542" s="7" t="s">
        <v>84</v>
      </c>
      <c r="G5542" s="7">
        <v>19800</v>
      </c>
      <c r="H5542" s="7">
        <v>0</v>
      </c>
      <c r="I5542" s="7">
        <v>0</v>
      </c>
      <c r="J5542" s="7">
        <v>0</v>
      </c>
      <c r="K5542" s="7">
        <v>0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 t="s">
        <v>226</v>
      </c>
      <c r="AA5542" s="7">
        <v>2019</v>
      </c>
      <c r="AB5542" s="7">
        <v>0</v>
      </c>
    </row>
    <row r="5543" spans="1:28" x14ac:dyDescent="0.25">
      <c r="A5543" s="7">
        <v>85</v>
      </c>
      <c r="B5543" s="7" t="s">
        <v>345</v>
      </c>
      <c r="C5543" s="7" t="s">
        <v>512</v>
      </c>
      <c r="D5543" s="7" t="s">
        <v>94</v>
      </c>
      <c r="E5543" s="7" t="s">
        <v>749</v>
      </c>
      <c r="F5543" s="7" t="s">
        <v>84</v>
      </c>
      <c r="G5543" s="7">
        <v>19800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 t="s">
        <v>226</v>
      </c>
      <c r="AA5543" s="7">
        <v>2019</v>
      </c>
      <c r="AB5543" s="7">
        <v>0</v>
      </c>
    </row>
    <row r="5544" spans="1:28" x14ac:dyDescent="0.25">
      <c r="A5544" s="7">
        <v>86</v>
      </c>
      <c r="B5544" s="7" t="s">
        <v>341</v>
      </c>
      <c r="C5544" s="7" t="s">
        <v>579</v>
      </c>
      <c r="D5544" s="7" t="s">
        <v>94</v>
      </c>
      <c r="E5544" s="7" t="s">
        <v>751</v>
      </c>
      <c r="F5544" s="7" t="s">
        <v>84</v>
      </c>
      <c r="G5544" s="7">
        <v>16775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0</v>
      </c>
      <c r="Z5544" s="7" t="s">
        <v>226</v>
      </c>
      <c r="AA5544" s="7">
        <v>2019</v>
      </c>
      <c r="AB5544" s="7">
        <v>0</v>
      </c>
    </row>
    <row r="5545" spans="1:28" x14ac:dyDescent="0.25">
      <c r="A5545" s="7">
        <v>87</v>
      </c>
      <c r="B5545" s="7" t="s">
        <v>342</v>
      </c>
      <c r="C5545" s="7" t="s">
        <v>559</v>
      </c>
      <c r="D5545" s="7" t="s">
        <v>94</v>
      </c>
      <c r="E5545" s="7" t="s">
        <v>37</v>
      </c>
      <c r="F5545" s="7" t="s">
        <v>84</v>
      </c>
      <c r="G5545" s="7">
        <v>16775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 t="s">
        <v>226</v>
      </c>
      <c r="AA5545" s="7">
        <v>2019</v>
      </c>
      <c r="AB5545" s="7">
        <v>0</v>
      </c>
    </row>
    <row r="5546" spans="1:28" x14ac:dyDescent="0.25">
      <c r="A5546" s="7">
        <v>88</v>
      </c>
      <c r="B5546" s="7" t="s">
        <v>343</v>
      </c>
      <c r="C5546" s="7" t="s">
        <v>633</v>
      </c>
      <c r="D5546" s="7" t="s">
        <v>6</v>
      </c>
      <c r="E5546" s="7" t="s">
        <v>37</v>
      </c>
      <c r="F5546" s="7" t="s">
        <v>84</v>
      </c>
      <c r="G5546" s="7">
        <v>16775</v>
      </c>
      <c r="H5546" s="7">
        <v>0</v>
      </c>
      <c r="I5546" s="7">
        <v>0</v>
      </c>
      <c r="J5546" s="7">
        <v>0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0</v>
      </c>
      <c r="Z5546" s="7" t="s">
        <v>226</v>
      </c>
      <c r="AA5546" s="7">
        <v>2019</v>
      </c>
      <c r="AB5546" s="7">
        <v>0</v>
      </c>
    </row>
    <row r="5547" spans="1:28" x14ac:dyDescent="0.25">
      <c r="A5547" s="7">
        <v>89</v>
      </c>
      <c r="B5547" s="7" t="s">
        <v>338</v>
      </c>
      <c r="C5547" s="7" t="s">
        <v>594</v>
      </c>
      <c r="D5547" s="7" t="s">
        <v>6</v>
      </c>
      <c r="E5547" s="7" t="s">
        <v>28</v>
      </c>
      <c r="F5547" s="7" t="s">
        <v>84</v>
      </c>
      <c r="G5547" s="7">
        <v>16500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0</v>
      </c>
      <c r="Z5547" s="7" t="s">
        <v>226</v>
      </c>
      <c r="AA5547" s="7">
        <v>2019</v>
      </c>
      <c r="AB5547" s="7">
        <v>0</v>
      </c>
    </row>
    <row r="5548" spans="1:28" x14ac:dyDescent="0.25">
      <c r="A5548" s="7">
        <v>90</v>
      </c>
      <c r="B5548" s="7" t="s">
        <v>339</v>
      </c>
      <c r="C5548" s="7" t="s">
        <v>595</v>
      </c>
      <c r="D5548" s="7" t="s">
        <v>94</v>
      </c>
      <c r="E5548" s="7" t="s">
        <v>57</v>
      </c>
      <c r="F5548" s="7" t="s">
        <v>84</v>
      </c>
      <c r="G5548" s="7">
        <v>16500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0</v>
      </c>
      <c r="Z5548" s="7" t="s">
        <v>226</v>
      </c>
      <c r="AA5548" s="7">
        <v>2019</v>
      </c>
      <c r="AB5548" s="7">
        <v>0</v>
      </c>
    </row>
    <row r="5549" spans="1:28" x14ac:dyDescent="0.25">
      <c r="A5549" s="7">
        <v>91</v>
      </c>
      <c r="B5549" s="7" t="s">
        <v>340</v>
      </c>
      <c r="C5549" s="7" t="s">
        <v>654</v>
      </c>
      <c r="D5549" s="7" t="s">
        <v>6</v>
      </c>
      <c r="E5549" s="7" t="s">
        <v>749</v>
      </c>
      <c r="F5549" s="7" t="s">
        <v>84</v>
      </c>
      <c r="G5549" s="7">
        <v>16500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 t="s">
        <v>226</v>
      </c>
      <c r="AA5549" s="7">
        <v>2019</v>
      </c>
      <c r="AB5549" s="7">
        <v>0</v>
      </c>
    </row>
    <row r="5550" spans="1:28" x14ac:dyDescent="0.25">
      <c r="A5550" s="7">
        <v>92</v>
      </c>
      <c r="B5550" s="7" t="s">
        <v>431</v>
      </c>
      <c r="C5550" s="7" t="s">
        <v>600</v>
      </c>
      <c r="D5550" s="7" t="s">
        <v>94</v>
      </c>
      <c r="E5550" s="7" t="s">
        <v>37</v>
      </c>
      <c r="F5550" s="7" t="s">
        <v>84</v>
      </c>
      <c r="G5550" s="7">
        <v>13750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0</v>
      </c>
      <c r="Y5550" s="7">
        <v>0</v>
      </c>
      <c r="Z5550" s="7" t="s">
        <v>226</v>
      </c>
      <c r="AA5550" s="7">
        <v>2019</v>
      </c>
      <c r="AB5550" s="7">
        <v>0</v>
      </c>
    </row>
    <row r="5551" spans="1:28" x14ac:dyDescent="0.25">
      <c r="A5551" s="7">
        <v>93</v>
      </c>
      <c r="B5551" s="7" t="s">
        <v>336</v>
      </c>
      <c r="C5551" s="7" t="s">
        <v>603</v>
      </c>
      <c r="D5551" s="7" t="s">
        <v>6</v>
      </c>
      <c r="E5551" s="7" t="s">
        <v>37</v>
      </c>
      <c r="F5551" s="7" t="s">
        <v>84</v>
      </c>
      <c r="G5551" s="7">
        <v>10000</v>
      </c>
      <c r="H5551" s="7">
        <v>0</v>
      </c>
      <c r="I5551" s="7">
        <v>0</v>
      </c>
      <c r="J5551" s="7">
        <v>0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0</v>
      </c>
      <c r="Z5551" s="7" t="s">
        <v>226</v>
      </c>
      <c r="AA5551" s="7">
        <v>2019</v>
      </c>
      <c r="AB5551" s="7">
        <v>0</v>
      </c>
    </row>
    <row r="5552" spans="1:28" x14ac:dyDescent="0.25">
      <c r="A5552" s="7">
        <v>94</v>
      </c>
      <c r="B5552" s="7" t="s">
        <v>337</v>
      </c>
      <c r="C5552" s="7" t="s">
        <v>725</v>
      </c>
      <c r="D5552" s="7" t="s">
        <v>6</v>
      </c>
      <c r="E5552" s="7" t="s">
        <v>37</v>
      </c>
      <c r="F5552" s="7" t="s">
        <v>84</v>
      </c>
      <c r="G5552" s="7">
        <v>10000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0</v>
      </c>
      <c r="Z5552" s="7" t="s">
        <v>227</v>
      </c>
      <c r="AA5552" s="7">
        <v>2019</v>
      </c>
      <c r="AB5552" s="7">
        <v>0</v>
      </c>
    </row>
    <row r="5553" spans="1:28" x14ac:dyDescent="0.25">
      <c r="A5553" s="7">
        <v>1</v>
      </c>
      <c r="B5553" s="7" t="s">
        <v>373</v>
      </c>
      <c r="C5553" s="7" t="s">
        <v>708</v>
      </c>
      <c r="D5553" s="7" t="s">
        <v>7</v>
      </c>
      <c r="E5553" s="7" t="s">
        <v>27</v>
      </c>
      <c r="F5553" s="7" t="s">
        <v>84</v>
      </c>
      <c r="G5553" s="7">
        <v>360000</v>
      </c>
      <c r="H5553" s="7">
        <v>0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0</v>
      </c>
      <c r="Z5553" s="7" t="s">
        <v>227</v>
      </c>
      <c r="AA5553" s="7">
        <v>2019</v>
      </c>
      <c r="AB5553" s="7">
        <v>0</v>
      </c>
    </row>
    <row r="5554" spans="1:28" x14ac:dyDescent="0.25">
      <c r="A5554" s="7">
        <v>2</v>
      </c>
      <c r="B5554" s="7" t="s">
        <v>426</v>
      </c>
      <c r="C5554" s="7" t="s">
        <v>502</v>
      </c>
      <c r="D5554" s="7" t="s">
        <v>10</v>
      </c>
      <c r="E5554" s="7" t="s">
        <v>53</v>
      </c>
      <c r="F5554" s="7" t="s">
        <v>84</v>
      </c>
      <c r="G5554" s="7">
        <v>280000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0</v>
      </c>
      <c r="Z5554" s="7" t="s">
        <v>227</v>
      </c>
      <c r="AA5554" s="7">
        <v>2019</v>
      </c>
      <c r="AB5554" s="7">
        <v>0</v>
      </c>
    </row>
    <row r="5555" spans="1:28" x14ac:dyDescent="0.25">
      <c r="A5555" s="7">
        <v>3</v>
      </c>
      <c r="B5555" s="7" t="s">
        <v>427</v>
      </c>
      <c r="C5555" s="7" t="s">
        <v>709</v>
      </c>
      <c r="D5555" s="7" t="s">
        <v>19</v>
      </c>
      <c r="E5555" s="7" t="s">
        <v>71</v>
      </c>
      <c r="F5555" s="7" t="s">
        <v>84</v>
      </c>
      <c r="G5555" s="7">
        <v>280000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 t="s">
        <v>227</v>
      </c>
      <c r="AA5555" s="7">
        <v>2019</v>
      </c>
      <c r="AB5555" s="7">
        <v>0</v>
      </c>
    </row>
    <row r="5556" spans="1:28" x14ac:dyDescent="0.25">
      <c r="A5556" s="7">
        <v>4</v>
      </c>
      <c r="B5556" s="7" t="s">
        <v>417</v>
      </c>
      <c r="C5556" s="7" t="s">
        <v>512</v>
      </c>
      <c r="D5556" s="7" t="s">
        <v>21</v>
      </c>
      <c r="E5556" s="7" t="s">
        <v>81</v>
      </c>
      <c r="F5556" s="7" t="s">
        <v>84</v>
      </c>
      <c r="G5556" s="7">
        <v>130000</v>
      </c>
      <c r="H5556" s="7">
        <v>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7">
        <v>0</v>
      </c>
      <c r="Z5556" s="7" t="s">
        <v>227</v>
      </c>
      <c r="AA5556" s="7">
        <v>2019</v>
      </c>
      <c r="AB5556" s="7">
        <v>0</v>
      </c>
    </row>
    <row r="5557" spans="1:28" x14ac:dyDescent="0.25">
      <c r="A5557" s="7">
        <v>5</v>
      </c>
      <c r="B5557" s="7" t="s">
        <v>418</v>
      </c>
      <c r="C5557" s="7" t="s">
        <v>710</v>
      </c>
      <c r="D5557" s="7" t="s">
        <v>94</v>
      </c>
      <c r="E5557" s="7" t="s">
        <v>711</v>
      </c>
      <c r="F5557" s="7" t="s">
        <v>84</v>
      </c>
      <c r="G5557" s="7">
        <v>130000</v>
      </c>
      <c r="H5557" s="7">
        <v>0</v>
      </c>
      <c r="I5557" s="7">
        <v>0</v>
      </c>
      <c r="J5557" s="7">
        <v>0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0</v>
      </c>
      <c r="Y5557" s="7">
        <v>0</v>
      </c>
      <c r="Z5557" s="7" t="s">
        <v>227</v>
      </c>
      <c r="AA5557" s="7">
        <v>2019</v>
      </c>
      <c r="AB5557" s="7">
        <v>0</v>
      </c>
    </row>
    <row r="5558" spans="1:28" x14ac:dyDescent="0.25">
      <c r="A5558" s="7">
        <v>6</v>
      </c>
      <c r="B5558" s="7" t="s">
        <v>419</v>
      </c>
      <c r="C5558" s="7" t="s">
        <v>518</v>
      </c>
      <c r="D5558" s="7" t="s">
        <v>16</v>
      </c>
      <c r="E5558" s="7" t="s">
        <v>701</v>
      </c>
      <c r="F5558" s="7" t="s">
        <v>84</v>
      </c>
      <c r="G5558" s="7">
        <v>130000</v>
      </c>
      <c r="H5558" s="7">
        <v>0</v>
      </c>
      <c r="I5558" s="7">
        <v>0</v>
      </c>
      <c r="J5558" s="7">
        <v>0</v>
      </c>
      <c r="K5558" s="7">
        <v>0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0</v>
      </c>
      <c r="Z5558" s="7" t="s">
        <v>227</v>
      </c>
      <c r="AA5558" s="7">
        <v>2019</v>
      </c>
      <c r="AB5558" s="7">
        <v>0</v>
      </c>
    </row>
    <row r="5559" spans="1:28" x14ac:dyDescent="0.25">
      <c r="A5559" s="7">
        <v>7</v>
      </c>
      <c r="B5559" s="7" t="s">
        <v>420</v>
      </c>
      <c r="C5559" s="7" t="s">
        <v>513</v>
      </c>
      <c r="D5559" s="7" t="s">
        <v>14</v>
      </c>
      <c r="E5559" s="7" t="s">
        <v>333</v>
      </c>
      <c r="F5559" s="7" t="s">
        <v>84</v>
      </c>
      <c r="G5559" s="7">
        <v>130000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0</v>
      </c>
      <c r="Z5559" s="7" t="s">
        <v>227</v>
      </c>
      <c r="AA5559" s="7">
        <v>2019</v>
      </c>
      <c r="AB5559" s="7">
        <v>0</v>
      </c>
    </row>
    <row r="5560" spans="1:28" x14ac:dyDescent="0.25">
      <c r="A5560" s="7">
        <v>8</v>
      </c>
      <c r="B5560" s="7" t="s">
        <v>421</v>
      </c>
      <c r="C5560" s="7" t="s">
        <v>515</v>
      </c>
      <c r="D5560" s="7" t="s">
        <v>4</v>
      </c>
      <c r="E5560" s="7" t="s">
        <v>516</v>
      </c>
      <c r="F5560" s="7" t="s">
        <v>84</v>
      </c>
      <c r="G5560" s="7">
        <v>130000</v>
      </c>
      <c r="H5560" s="7">
        <v>0</v>
      </c>
      <c r="I5560" s="7">
        <v>0</v>
      </c>
      <c r="J5560" s="7">
        <v>0</v>
      </c>
      <c r="K5560" s="7">
        <v>0</v>
      </c>
      <c r="L5560" s="7">
        <v>0</v>
      </c>
      <c r="M5560" s="7">
        <v>0</v>
      </c>
      <c r="N5560" s="7">
        <v>0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0</v>
      </c>
      <c r="Z5560" s="7" t="s">
        <v>227</v>
      </c>
      <c r="AA5560" s="7">
        <v>2019</v>
      </c>
      <c r="AB5560" s="7">
        <v>0</v>
      </c>
    </row>
    <row r="5561" spans="1:28" x14ac:dyDescent="0.25">
      <c r="A5561" s="7">
        <v>9</v>
      </c>
      <c r="B5561" s="7" t="s">
        <v>422</v>
      </c>
      <c r="C5561" s="7" t="s">
        <v>504</v>
      </c>
      <c r="D5561" s="7" t="s">
        <v>5</v>
      </c>
      <c r="E5561" s="7" t="s">
        <v>702</v>
      </c>
      <c r="F5561" s="7" t="s">
        <v>84</v>
      </c>
      <c r="G5561" s="7">
        <v>130000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0</v>
      </c>
      <c r="Z5561" s="7" t="s">
        <v>227</v>
      </c>
      <c r="AA5561" s="7">
        <v>2019</v>
      </c>
      <c r="AB5561" s="7">
        <v>0</v>
      </c>
    </row>
    <row r="5562" spans="1:28" x14ac:dyDescent="0.25">
      <c r="A5562" s="7">
        <v>10</v>
      </c>
      <c r="B5562" s="7" t="s">
        <v>423</v>
      </c>
      <c r="C5562" s="7" t="s">
        <v>614</v>
      </c>
      <c r="D5562" s="7" t="s">
        <v>615</v>
      </c>
      <c r="E5562" s="7" t="s">
        <v>616</v>
      </c>
      <c r="F5562" s="7" t="s">
        <v>84</v>
      </c>
      <c r="G5562" s="7">
        <v>130000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0</v>
      </c>
      <c r="Z5562" s="7" t="s">
        <v>227</v>
      </c>
      <c r="AA5562" s="7">
        <v>2019</v>
      </c>
      <c r="AB5562" s="7">
        <v>0</v>
      </c>
    </row>
    <row r="5563" spans="1:28" x14ac:dyDescent="0.25">
      <c r="A5563" s="7">
        <v>11</v>
      </c>
      <c r="B5563" s="7" t="s">
        <v>424</v>
      </c>
      <c r="C5563" s="7" t="s">
        <v>665</v>
      </c>
      <c r="D5563" s="7" t="s">
        <v>17</v>
      </c>
      <c r="E5563" s="7" t="s">
        <v>666</v>
      </c>
      <c r="F5563" s="7" t="s">
        <v>84</v>
      </c>
      <c r="G5563" s="7">
        <v>130000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0</v>
      </c>
      <c r="Z5563" s="7" t="s">
        <v>227</v>
      </c>
      <c r="AA5563" s="7">
        <v>2019</v>
      </c>
      <c r="AB5563" s="7">
        <v>0</v>
      </c>
    </row>
    <row r="5564" spans="1:28" x14ac:dyDescent="0.25">
      <c r="A5564" s="7">
        <v>12</v>
      </c>
      <c r="B5564" s="7" t="s">
        <v>425</v>
      </c>
      <c r="C5564" s="7" t="s">
        <v>659</v>
      </c>
      <c r="D5564" s="7" t="s">
        <v>6</v>
      </c>
      <c r="E5564" s="7" t="s">
        <v>660</v>
      </c>
      <c r="F5564" s="7" t="s">
        <v>84</v>
      </c>
      <c r="G5564" s="7">
        <v>130000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 t="s">
        <v>227</v>
      </c>
      <c r="AA5564" s="7">
        <v>2019</v>
      </c>
      <c r="AB5564" s="7">
        <v>0</v>
      </c>
    </row>
    <row r="5565" spans="1:28" x14ac:dyDescent="0.25">
      <c r="A5565" s="7">
        <v>13</v>
      </c>
      <c r="B5565" s="7" t="s">
        <v>411</v>
      </c>
      <c r="C5565" s="7" t="s">
        <v>521</v>
      </c>
      <c r="D5565" s="7" t="s">
        <v>13</v>
      </c>
      <c r="E5565" s="7" t="s">
        <v>729</v>
      </c>
      <c r="F5565" s="7" t="s">
        <v>84</v>
      </c>
      <c r="G5565" s="7">
        <v>95000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7">
        <v>0</v>
      </c>
      <c r="Z5565" s="7" t="s">
        <v>227</v>
      </c>
      <c r="AA5565" s="7">
        <v>2019</v>
      </c>
      <c r="AB5565" s="7">
        <v>0</v>
      </c>
    </row>
    <row r="5566" spans="1:28" x14ac:dyDescent="0.25">
      <c r="A5566" s="7">
        <v>14</v>
      </c>
      <c r="B5566" s="7" t="s">
        <v>413</v>
      </c>
      <c r="C5566" s="7" t="s">
        <v>626</v>
      </c>
      <c r="D5566" s="7" t="s">
        <v>627</v>
      </c>
      <c r="E5566" s="7" t="s">
        <v>730</v>
      </c>
      <c r="F5566" s="7" t="s">
        <v>84</v>
      </c>
      <c r="G5566" s="7">
        <v>95000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0</v>
      </c>
      <c r="Z5566" s="7" t="s">
        <v>227</v>
      </c>
      <c r="AA5566" s="7">
        <v>2019</v>
      </c>
      <c r="AB5566" s="7">
        <v>0</v>
      </c>
    </row>
    <row r="5567" spans="1:28" x14ac:dyDescent="0.25">
      <c r="A5567" s="7">
        <v>15</v>
      </c>
      <c r="B5567" s="7" t="s">
        <v>414</v>
      </c>
      <c r="C5567" s="7" t="s">
        <v>523</v>
      </c>
      <c r="D5567" s="7" t="s">
        <v>21</v>
      </c>
      <c r="E5567" s="7" t="s">
        <v>731</v>
      </c>
      <c r="F5567" s="7" t="s">
        <v>84</v>
      </c>
      <c r="G5567" s="7">
        <v>95000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0</v>
      </c>
      <c r="Z5567" s="7" t="s">
        <v>227</v>
      </c>
      <c r="AA5567" s="7">
        <v>2019</v>
      </c>
      <c r="AB5567" s="7">
        <v>0</v>
      </c>
    </row>
    <row r="5568" spans="1:28" x14ac:dyDescent="0.25">
      <c r="A5568" s="7">
        <v>16</v>
      </c>
      <c r="B5568" s="7" t="s">
        <v>415</v>
      </c>
      <c r="C5568" s="7" t="s">
        <v>525</v>
      </c>
      <c r="D5568" s="7" t="s">
        <v>10</v>
      </c>
      <c r="E5568" s="7" t="s">
        <v>69</v>
      </c>
      <c r="F5568" s="7" t="s">
        <v>84</v>
      </c>
      <c r="G5568" s="7">
        <v>95000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 t="s">
        <v>227</v>
      </c>
      <c r="AA5568" s="7">
        <v>2019</v>
      </c>
      <c r="AB5568" s="7">
        <v>0</v>
      </c>
    </row>
    <row r="5569" spans="1:28" x14ac:dyDescent="0.25">
      <c r="A5569" s="7">
        <v>17</v>
      </c>
      <c r="B5569" s="7" t="s">
        <v>416</v>
      </c>
      <c r="C5569" s="7" t="s">
        <v>679</v>
      </c>
      <c r="D5569" s="7" t="s">
        <v>6</v>
      </c>
      <c r="E5569" s="7" t="s">
        <v>732</v>
      </c>
      <c r="F5569" s="7" t="s">
        <v>84</v>
      </c>
      <c r="G5569" s="7">
        <v>95000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0</v>
      </c>
      <c r="Z5569" s="7" t="s">
        <v>227</v>
      </c>
      <c r="AA5569" s="7">
        <v>2019</v>
      </c>
      <c r="AB5569" s="7">
        <v>0</v>
      </c>
    </row>
    <row r="5570" spans="1:28" x14ac:dyDescent="0.25">
      <c r="A5570" s="7">
        <v>18</v>
      </c>
      <c r="B5570" s="7" t="s">
        <v>412</v>
      </c>
      <c r="C5570" s="7" t="s">
        <v>527</v>
      </c>
      <c r="D5570" s="7" t="s">
        <v>17</v>
      </c>
      <c r="E5570" s="7" t="s">
        <v>613</v>
      </c>
      <c r="F5570" s="7" t="s">
        <v>84</v>
      </c>
      <c r="G5570" s="7">
        <v>85000</v>
      </c>
      <c r="H5570" s="7">
        <v>0</v>
      </c>
      <c r="I5570" s="7">
        <v>0</v>
      </c>
      <c r="J5570" s="7">
        <v>0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0</v>
      </c>
      <c r="Z5570" s="7" t="s">
        <v>227</v>
      </c>
      <c r="AA5570" s="7">
        <v>2019</v>
      </c>
      <c r="AB5570" s="7">
        <v>0</v>
      </c>
    </row>
    <row r="5571" spans="1:28" x14ac:dyDescent="0.25">
      <c r="A5571" s="7">
        <v>19</v>
      </c>
      <c r="B5571" s="7" t="s">
        <v>409</v>
      </c>
      <c r="C5571" s="7" t="s">
        <v>719</v>
      </c>
      <c r="D5571" s="7" t="s">
        <v>94</v>
      </c>
      <c r="E5571" s="7" t="s">
        <v>733</v>
      </c>
      <c r="F5571" s="7" t="s">
        <v>84</v>
      </c>
      <c r="G5571" s="7">
        <v>85000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0</v>
      </c>
      <c r="Z5571" s="7" t="s">
        <v>227</v>
      </c>
      <c r="AA5571" s="7">
        <v>2019</v>
      </c>
      <c r="AB5571" s="7">
        <v>0</v>
      </c>
    </row>
    <row r="5572" spans="1:28" x14ac:dyDescent="0.25">
      <c r="A5572" s="7">
        <v>20</v>
      </c>
      <c r="B5572" s="7" t="s">
        <v>410</v>
      </c>
      <c r="C5572" s="7" t="s">
        <v>685</v>
      </c>
      <c r="D5572" s="7" t="s">
        <v>21</v>
      </c>
      <c r="E5572" s="7" t="s">
        <v>734</v>
      </c>
      <c r="F5572" s="7" t="s">
        <v>84</v>
      </c>
      <c r="G5572" s="7">
        <v>85000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0</v>
      </c>
      <c r="Z5572" s="7" t="s">
        <v>227</v>
      </c>
      <c r="AA5572" s="7">
        <v>2019</v>
      </c>
      <c r="AB5572" s="7">
        <v>0</v>
      </c>
    </row>
    <row r="5573" spans="1:28" x14ac:dyDescent="0.25">
      <c r="A5573" s="7">
        <v>21</v>
      </c>
      <c r="B5573" s="7" t="s">
        <v>373</v>
      </c>
      <c r="C5573" s="7" t="s">
        <v>688</v>
      </c>
      <c r="D5573" s="7" t="s">
        <v>94</v>
      </c>
      <c r="E5573" s="7" t="s">
        <v>689</v>
      </c>
      <c r="F5573" s="7" t="s">
        <v>84</v>
      </c>
      <c r="G5573" s="7">
        <v>80000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0</v>
      </c>
      <c r="Z5573" s="7" t="s">
        <v>227</v>
      </c>
      <c r="AA5573" s="7">
        <v>2019</v>
      </c>
      <c r="AB5573" s="7">
        <v>0</v>
      </c>
    </row>
    <row r="5574" spans="1:28" x14ac:dyDescent="0.25">
      <c r="A5574" s="7">
        <v>22</v>
      </c>
      <c r="B5574" s="7" t="s">
        <v>408</v>
      </c>
      <c r="C5574" s="7" t="s">
        <v>712</v>
      </c>
      <c r="D5574" s="7" t="s">
        <v>632</v>
      </c>
      <c r="E5574" s="7" t="s">
        <v>713</v>
      </c>
      <c r="F5574" s="7" t="s">
        <v>84</v>
      </c>
      <c r="G5574" s="7">
        <v>80000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 t="s">
        <v>227</v>
      </c>
      <c r="AA5574" s="7">
        <v>2019</v>
      </c>
      <c r="AB5574" s="7">
        <v>0</v>
      </c>
    </row>
    <row r="5575" spans="1:28" x14ac:dyDescent="0.25">
      <c r="A5575" s="7">
        <v>23</v>
      </c>
      <c r="B5575" s="7" t="s">
        <v>407</v>
      </c>
      <c r="C5575" s="7" t="s">
        <v>532</v>
      </c>
      <c r="D5575" s="7" t="s">
        <v>12</v>
      </c>
      <c r="E5575" s="7" t="s">
        <v>35</v>
      </c>
      <c r="F5575" s="7" t="s">
        <v>84</v>
      </c>
      <c r="G5575" s="7">
        <v>75000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0</v>
      </c>
      <c r="Z5575" s="7" t="s">
        <v>227</v>
      </c>
      <c r="AA5575" s="7">
        <v>2019</v>
      </c>
      <c r="AB5575" s="7">
        <v>0</v>
      </c>
    </row>
    <row r="5576" spans="1:28" x14ac:dyDescent="0.25">
      <c r="A5576" s="7">
        <v>24</v>
      </c>
      <c r="B5576" s="7" t="s">
        <v>406</v>
      </c>
      <c r="C5576" s="7" t="s">
        <v>533</v>
      </c>
      <c r="D5576" s="7" t="s">
        <v>6</v>
      </c>
      <c r="E5576" s="7" t="s">
        <v>735</v>
      </c>
      <c r="F5576" s="7" t="s">
        <v>84</v>
      </c>
      <c r="G5576" s="7">
        <v>70000</v>
      </c>
      <c r="H5576" s="7">
        <v>0</v>
      </c>
      <c r="I5576" s="7">
        <v>0</v>
      </c>
      <c r="J5576" s="7">
        <v>0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0</v>
      </c>
      <c r="Z5576" s="7" t="s">
        <v>227</v>
      </c>
      <c r="AA5576" s="7">
        <v>2019</v>
      </c>
      <c r="AB5576" s="7">
        <v>0</v>
      </c>
    </row>
    <row r="5577" spans="1:28" x14ac:dyDescent="0.25">
      <c r="A5577" s="7">
        <v>25</v>
      </c>
      <c r="B5577" s="7" t="s">
        <v>389</v>
      </c>
      <c r="C5577" s="7" t="s">
        <v>529</v>
      </c>
      <c r="D5577" s="7" t="s">
        <v>18</v>
      </c>
      <c r="E5577" s="7" t="s">
        <v>736</v>
      </c>
      <c r="F5577" s="7" t="s">
        <v>84</v>
      </c>
      <c r="G5577" s="7">
        <v>65000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0</v>
      </c>
      <c r="Z5577" s="7" t="s">
        <v>227</v>
      </c>
      <c r="AA5577" s="7">
        <v>2019</v>
      </c>
      <c r="AB5577" s="7">
        <v>0</v>
      </c>
    </row>
    <row r="5578" spans="1:28" x14ac:dyDescent="0.25">
      <c r="A5578" s="7">
        <v>26</v>
      </c>
      <c r="B5578" s="7" t="s">
        <v>402</v>
      </c>
      <c r="C5578" s="7" t="s">
        <v>526</v>
      </c>
      <c r="D5578" s="7" t="s">
        <v>4</v>
      </c>
      <c r="E5578" s="7" t="s">
        <v>737</v>
      </c>
      <c r="F5578" s="7" t="s">
        <v>84</v>
      </c>
      <c r="G5578" s="7">
        <v>65000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0</v>
      </c>
      <c r="Z5578" s="7" t="s">
        <v>227</v>
      </c>
      <c r="AA5578" s="7">
        <v>2019</v>
      </c>
      <c r="AB5578" s="7">
        <v>0</v>
      </c>
    </row>
    <row r="5579" spans="1:28" x14ac:dyDescent="0.25">
      <c r="A5579" s="7">
        <v>27</v>
      </c>
      <c r="B5579" s="7" t="s">
        <v>403</v>
      </c>
      <c r="C5579" s="7" t="s">
        <v>703</v>
      </c>
      <c r="D5579" s="7" t="s">
        <v>13</v>
      </c>
      <c r="E5579" s="7" t="s">
        <v>704</v>
      </c>
      <c r="F5579" s="7" t="s">
        <v>84</v>
      </c>
      <c r="G5579" s="7">
        <v>65000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 t="s">
        <v>227</v>
      </c>
      <c r="AA5579" s="7">
        <v>2019</v>
      </c>
      <c r="AB5579" s="7">
        <v>0</v>
      </c>
    </row>
    <row r="5580" spans="1:28" x14ac:dyDescent="0.25">
      <c r="A5580" s="7">
        <v>28</v>
      </c>
      <c r="B5580" s="7" t="s">
        <v>404</v>
      </c>
      <c r="C5580" s="7" t="s">
        <v>534</v>
      </c>
      <c r="D5580" s="7" t="s">
        <v>10</v>
      </c>
      <c r="E5580" s="7" t="s">
        <v>39</v>
      </c>
      <c r="F5580" s="7" t="s">
        <v>84</v>
      </c>
      <c r="G5580" s="7">
        <v>65000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0</v>
      </c>
      <c r="Z5580" s="7" t="s">
        <v>227</v>
      </c>
      <c r="AA5580" s="7">
        <v>2019</v>
      </c>
      <c r="AB5580" s="7">
        <v>0</v>
      </c>
    </row>
    <row r="5581" spans="1:28" x14ac:dyDescent="0.25">
      <c r="A5581" s="7">
        <v>29</v>
      </c>
      <c r="B5581" s="7" t="s">
        <v>405</v>
      </c>
      <c r="C5581" s="7" t="s">
        <v>535</v>
      </c>
      <c r="D5581" s="7" t="s">
        <v>16</v>
      </c>
      <c r="E5581" s="7" t="s">
        <v>61</v>
      </c>
      <c r="F5581" s="7" t="s">
        <v>84</v>
      </c>
      <c r="G5581" s="7">
        <v>65000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0</v>
      </c>
      <c r="Z5581" s="7" t="s">
        <v>227</v>
      </c>
      <c r="AA5581" s="7">
        <v>2019</v>
      </c>
      <c r="AB5581" s="7">
        <v>0</v>
      </c>
    </row>
    <row r="5582" spans="1:28" x14ac:dyDescent="0.25">
      <c r="A5582" s="7">
        <v>30</v>
      </c>
      <c r="B5582" s="7" t="s">
        <v>400</v>
      </c>
      <c r="C5582" s="7" t="s">
        <v>536</v>
      </c>
      <c r="D5582" s="7" t="s">
        <v>4</v>
      </c>
      <c r="E5582" s="7" t="s">
        <v>64</v>
      </c>
      <c r="F5582" s="7" t="s">
        <v>84</v>
      </c>
      <c r="G5582" s="7">
        <v>60000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 t="s">
        <v>227</v>
      </c>
      <c r="AA5582" s="7">
        <v>2019</v>
      </c>
      <c r="AB5582" s="7">
        <v>0</v>
      </c>
    </row>
    <row r="5583" spans="1:28" x14ac:dyDescent="0.25">
      <c r="A5583" s="7">
        <v>31</v>
      </c>
      <c r="B5583" s="7" t="s">
        <v>401</v>
      </c>
      <c r="C5583" s="7" t="s">
        <v>537</v>
      </c>
      <c r="D5583" s="7" t="s">
        <v>7</v>
      </c>
      <c r="E5583" s="7" t="s">
        <v>75</v>
      </c>
      <c r="F5583" s="7" t="s">
        <v>84</v>
      </c>
      <c r="G5583" s="7">
        <v>60000</v>
      </c>
      <c r="H5583" s="7">
        <v>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 t="s">
        <v>227</v>
      </c>
      <c r="AA5583" s="7">
        <v>2019</v>
      </c>
      <c r="AB5583" s="7">
        <v>0</v>
      </c>
    </row>
    <row r="5584" spans="1:28" x14ac:dyDescent="0.25">
      <c r="A5584" s="7">
        <v>32</v>
      </c>
      <c r="B5584" s="7" t="s">
        <v>429</v>
      </c>
      <c r="C5584" s="7" t="s">
        <v>538</v>
      </c>
      <c r="D5584" s="7" t="s">
        <v>14</v>
      </c>
      <c r="E5584" s="7" t="s">
        <v>66</v>
      </c>
      <c r="F5584" s="7" t="s">
        <v>84</v>
      </c>
      <c r="G5584" s="7">
        <v>55000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 t="s">
        <v>227</v>
      </c>
      <c r="AA5584" s="7">
        <v>2019</v>
      </c>
      <c r="AB5584" s="7">
        <v>0</v>
      </c>
    </row>
    <row r="5585" spans="1:28" x14ac:dyDescent="0.25">
      <c r="A5585" s="7">
        <v>33</v>
      </c>
      <c r="B5585" s="7" t="s">
        <v>342</v>
      </c>
      <c r="C5585" s="7" t="s">
        <v>539</v>
      </c>
      <c r="D5585" s="7" t="s">
        <v>15</v>
      </c>
      <c r="E5585" s="7" t="s">
        <v>540</v>
      </c>
      <c r="F5585" s="7" t="s">
        <v>84</v>
      </c>
      <c r="G5585" s="7">
        <v>55000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 t="s">
        <v>227</v>
      </c>
      <c r="AA5585" s="7">
        <v>2019</v>
      </c>
      <c r="AB5585" s="7">
        <v>0</v>
      </c>
    </row>
    <row r="5586" spans="1:28" x14ac:dyDescent="0.25">
      <c r="A5586" s="7">
        <v>34</v>
      </c>
      <c r="B5586" s="7" t="s">
        <v>399</v>
      </c>
      <c r="C5586" s="7" t="s">
        <v>514</v>
      </c>
      <c r="D5586" s="7" t="s">
        <v>16</v>
      </c>
      <c r="E5586" s="7" t="s">
        <v>79</v>
      </c>
      <c r="F5586" s="7" t="s">
        <v>84</v>
      </c>
      <c r="G5586" s="7">
        <v>54000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 t="s">
        <v>227</v>
      </c>
      <c r="AA5586" s="7">
        <v>2019</v>
      </c>
      <c r="AB5586" s="7">
        <v>0</v>
      </c>
    </row>
    <row r="5587" spans="1:28" x14ac:dyDescent="0.25">
      <c r="A5587" s="7">
        <v>35</v>
      </c>
      <c r="B5587" s="7" t="s">
        <v>396</v>
      </c>
      <c r="C5587" s="7" t="s">
        <v>541</v>
      </c>
      <c r="D5587" s="7" t="s">
        <v>21</v>
      </c>
      <c r="E5587" s="7" t="s">
        <v>70</v>
      </c>
      <c r="F5587" s="7" t="s">
        <v>84</v>
      </c>
      <c r="G5587" s="7">
        <v>50000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 t="s">
        <v>227</v>
      </c>
      <c r="AA5587" s="7">
        <v>2019</v>
      </c>
      <c r="AB5587" s="7">
        <v>0</v>
      </c>
    </row>
    <row r="5588" spans="1:28" x14ac:dyDescent="0.25">
      <c r="A5588" s="7">
        <v>36</v>
      </c>
      <c r="B5588" s="7" t="s">
        <v>397</v>
      </c>
      <c r="C5588" s="7" t="s">
        <v>542</v>
      </c>
      <c r="D5588" s="7" t="s">
        <v>17</v>
      </c>
      <c r="E5588" s="7" t="s">
        <v>76</v>
      </c>
      <c r="F5588" s="7" t="s">
        <v>84</v>
      </c>
      <c r="G5588" s="7">
        <v>50000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0</v>
      </c>
      <c r="Z5588" s="7" t="s">
        <v>227</v>
      </c>
      <c r="AA5588" s="7">
        <v>2019</v>
      </c>
      <c r="AB5588" s="7">
        <v>0</v>
      </c>
    </row>
    <row r="5589" spans="1:28" x14ac:dyDescent="0.25">
      <c r="A5589" s="7">
        <v>37</v>
      </c>
      <c r="B5589" s="7" t="s">
        <v>379</v>
      </c>
      <c r="C5589" s="7" t="s">
        <v>544</v>
      </c>
      <c r="D5589" s="7" t="s">
        <v>10</v>
      </c>
      <c r="E5589" s="7" t="s">
        <v>43</v>
      </c>
      <c r="F5589" s="7" t="s">
        <v>84</v>
      </c>
      <c r="G5589" s="7">
        <v>45000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 t="s">
        <v>227</v>
      </c>
      <c r="AA5589" s="7">
        <v>2019</v>
      </c>
      <c r="AB5589" s="7">
        <v>0</v>
      </c>
    </row>
    <row r="5590" spans="1:28" x14ac:dyDescent="0.25">
      <c r="A5590" s="7">
        <v>38</v>
      </c>
      <c r="B5590" s="7" t="s">
        <v>388</v>
      </c>
      <c r="C5590" s="7" t="s">
        <v>646</v>
      </c>
      <c r="D5590" s="7" t="s">
        <v>647</v>
      </c>
      <c r="E5590" s="7" t="s">
        <v>24</v>
      </c>
      <c r="F5590" s="7" t="s">
        <v>84</v>
      </c>
      <c r="G5590" s="7">
        <v>45000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 t="s">
        <v>227</v>
      </c>
      <c r="AA5590" s="7">
        <v>2019</v>
      </c>
      <c r="AB5590" s="7">
        <v>0</v>
      </c>
    </row>
    <row r="5591" spans="1:28" x14ac:dyDescent="0.25">
      <c r="A5591" s="7">
        <v>39</v>
      </c>
      <c r="B5591" s="7" t="s">
        <v>390</v>
      </c>
      <c r="C5591" s="7" t="s">
        <v>531</v>
      </c>
      <c r="D5591" s="7" t="s">
        <v>5</v>
      </c>
      <c r="E5591" s="7" t="s">
        <v>25</v>
      </c>
      <c r="F5591" s="7" t="s">
        <v>84</v>
      </c>
      <c r="G5591" s="7">
        <v>45000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0</v>
      </c>
      <c r="Z5591" s="7" t="s">
        <v>227</v>
      </c>
      <c r="AA5591" s="7">
        <v>2019</v>
      </c>
      <c r="AB5591" s="7">
        <v>0</v>
      </c>
    </row>
    <row r="5592" spans="1:28" x14ac:dyDescent="0.25">
      <c r="A5592" s="7">
        <v>40</v>
      </c>
      <c r="B5592" s="7" t="s">
        <v>368</v>
      </c>
      <c r="C5592" s="7" t="s">
        <v>720</v>
      </c>
      <c r="D5592" s="7" t="s">
        <v>13</v>
      </c>
      <c r="E5592" s="7" t="s">
        <v>738</v>
      </c>
      <c r="F5592" s="7" t="s">
        <v>84</v>
      </c>
      <c r="G5592" s="7">
        <v>45000</v>
      </c>
      <c r="H5592" s="7">
        <v>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0</v>
      </c>
      <c r="Z5592" s="7" t="s">
        <v>227</v>
      </c>
      <c r="AA5592" s="7">
        <v>2019</v>
      </c>
      <c r="AB5592" s="7">
        <v>0</v>
      </c>
    </row>
    <row r="5593" spans="1:28" x14ac:dyDescent="0.25">
      <c r="A5593" s="7">
        <v>41</v>
      </c>
      <c r="B5593" s="7" t="s">
        <v>391</v>
      </c>
      <c r="C5593" s="7" t="s">
        <v>545</v>
      </c>
      <c r="D5593" s="7" t="s">
        <v>4</v>
      </c>
      <c r="E5593" s="7" t="s">
        <v>24</v>
      </c>
      <c r="F5593" s="7" t="s">
        <v>84</v>
      </c>
      <c r="G5593" s="7">
        <v>45000</v>
      </c>
      <c r="H5593" s="7">
        <v>0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0</v>
      </c>
      <c r="Z5593" s="7" t="s">
        <v>227</v>
      </c>
      <c r="AA5593" s="7">
        <v>2019</v>
      </c>
      <c r="AB5593" s="7">
        <v>0</v>
      </c>
    </row>
    <row r="5594" spans="1:28" x14ac:dyDescent="0.25">
      <c r="A5594" s="7">
        <v>42</v>
      </c>
      <c r="B5594" s="7" t="s">
        <v>392</v>
      </c>
      <c r="C5594" s="7" t="s">
        <v>547</v>
      </c>
      <c r="D5594" s="7" t="s">
        <v>10</v>
      </c>
      <c r="E5594" s="7" t="s">
        <v>50</v>
      </c>
      <c r="F5594" s="7" t="s">
        <v>84</v>
      </c>
      <c r="G5594" s="7">
        <v>45000</v>
      </c>
      <c r="H5594" s="7">
        <v>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0</v>
      </c>
      <c r="Z5594" s="7" t="s">
        <v>227</v>
      </c>
      <c r="AA5594" s="7">
        <v>2019</v>
      </c>
      <c r="AB5594" s="7">
        <v>0</v>
      </c>
    </row>
    <row r="5595" spans="1:28" x14ac:dyDescent="0.25">
      <c r="A5595" s="7">
        <v>43</v>
      </c>
      <c r="B5595" s="7" t="s">
        <v>393</v>
      </c>
      <c r="C5595" s="7" t="s">
        <v>717</v>
      </c>
      <c r="D5595" s="7" t="s">
        <v>10</v>
      </c>
      <c r="E5595" s="7" t="s">
        <v>43</v>
      </c>
      <c r="F5595" s="7" t="s">
        <v>84</v>
      </c>
      <c r="G5595" s="7">
        <v>45000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 t="s">
        <v>227</v>
      </c>
      <c r="AA5595" s="7">
        <v>2019</v>
      </c>
      <c r="AB5595" s="7">
        <v>0</v>
      </c>
    </row>
    <row r="5596" spans="1:28" x14ac:dyDescent="0.25">
      <c r="A5596" s="7">
        <v>44</v>
      </c>
      <c r="B5596" s="7" t="s">
        <v>387</v>
      </c>
      <c r="C5596" s="7" t="s">
        <v>549</v>
      </c>
      <c r="D5596" s="7" t="s">
        <v>16</v>
      </c>
      <c r="E5596" s="7" t="s">
        <v>45</v>
      </c>
      <c r="F5596" s="7" t="s">
        <v>84</v>
      </c>
      <c r="G5596" s="7">
        <v>44000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 t="s">
        <v>227</v>
      </c>
      <c r="AA5596" s="7">
        <v>2019</v>
      </c>
      <c r="AB5596" s="7">
        <v>0</v>
      </c>
    </row>
    <row r="5597" spans="1:28" x14ac:dyDescent="0.25">
      <c r="A5597" s="7">
        <v>45</v>
      </c>
      <c r="B5597" s="7" t="s">
        <v>375</v>
      </c>
      <c r="C5597" s="7" t="s">
        <v>705</v>
      </c>
      <c r="D5597" s="7" t="s">
        <v>10</v>
      </c>
      <c r="E5597" s="7" t="s">
        <v>739</v>
      </c>
      <c r="F5597" s="7" t="s">
        <v>84</v>
      </c>
      <c r="G5597" s="7">
        <v>40000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 t="s">
        <v>227</v>
      </c>
      <c r="AA5597" s="7">
        <v>2019</v>
      </c>
      <c r="AB5597" s="7">
        <v>0</v>
      </c>
    </row>
    <row r="5598" spans="1:28" x14ac:dyDescent="0.25">
      <c r="A5598" s="7">
        <v>46</v>
      </c>
      <c r="B5598" s="7" t="s">
        <v>376</v>
      </c>
      <c r="C5598" s="7" t="s">
        <v>551</v>
      </c>
      <c r="D5598" s="7" t="s">
        <v>10</v>
      </c>
      <c r="E5598" s="7" t="s">
        <v>44</v>
      </c>
      <c r="F5598" s="7" t="s">
        <v>84</v>
      </c>
      <c r="G5598" s="7">
        <v>40000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0</v>
      </c>
      <c r="Z5598" s="7" t="s">
        <v>227</v>
      </c>
      <c r="AA5598" s="7">
        <v>2019</v>
      </c>
      <c r="AB5598" s="7">
        <v>0</v>
      </c>
    </row>
    <row r="5599" spans="1:28" x14ac:dyDescent="0.25">
      <c r="A5599" s="7">
        <v>47</v>
      </c>
      <c r="B5599" s="7" t="s">
        <v>382</v>
      </c>
      <c r="C5599" s="7" t="s">
        <v>552</v>
      </c>
      <c r="D5599" s="7" t="s">
        <v>94</v>
      </c>
      <c r="E5599" s="7" t="s">
        <v>65</v>
      </c>
      <c r="F5599" s="7" t="s">
        <v>84</v>
      </c>
      <c r="G5599" s="7">
        <v>40000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 t="s">
        <v>227</v>
      </c>
      <c r="AA5599" s="7">
        <v>2019</v>
      </c>
      <c r="AB5599" s="7">
        <v>0</v>
      </c>
    </row>
    <row r="5600" spans="1:28" x14ac:dyDescent="0.25">
      <c r="A5600" s="7">
        <v>48</v>
      </c>
      <c r="B5600" s="7" t="s">
        <v>385</v>
      </c>
      <c r="C5600" s="7" t="s">
        <v>629</v>
      </c>
      <c r="D5600" s="7" t="s">
        <v>12</v>
      </c>
      <c r="E5600" s="7" t="s">
        <v>698</v>
      </c>
      <c r="F5600" s="7" t="s">
        <v>84</v>
      </c>
      <c r="G5600" s="7">
        <v>40000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 t="s">
        <v>227</v>
      </c>
      <c r="AA5600" s="7">
        <v>2019</v>
      </c>
      <c r="AB5600" s="7">
        <v>0</v>
      </c>
    </row>
    <row r="5601" spans="1:28" x14ac:dyDescent="0.25">
      <c r="A5601" s="7">
        <v>49</v>
      </c>
      <c r="B5601" s="7" t="s">
        <v>386</v>
      </c>
      <c r="C5601" s="7" t="s">
        <v>631</v>
      </c>
      <c r="D5601" s="7" t="s">
        <v>6</v>
      </c>
      <c r="E5601" s="7" t="s">
        <v>740</v>
      </c>
      <c r="F5601" s="7" t="s">
        <v>84</v>
      </c>
      <c r="G5601" s="7">
        <v>40000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 t="s">
        <v>227</v>
      </c>
      <c r="AA5601" s="7">
        <v>2019</v>
      </c>
      <c r="AB5601" s="7">
        <v>0</v>
      </c>
    </row>
    <row r="5602" spans="1:28" x14ac:dyDescent="0.25">
      <c r="A5602" s="7">
        <v>50</v>
      </c>
      <c r="B5602" s="7" t="s">
        <v>381</v>
      </c>
      <c r="C5602" s="7" t="s">
        <v>553</v>
      </c>
      <c r="D5602" s="7" t="s">
        <v>10</v>
      </c>
      <c r="E5602" s="7" t="s">
        <v>740</v>
      </c>
      <c r="F5602" s="7" t="s">
        <v>84</v>
      </c>
      <c r="G5602" s="7">
        <v>38000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0</v>
      </c>
      <c r="Z5602" s="7" t="s">
        <v>227</v>
      </c>
      <c r="AA5602" s="7">
        <v>2019</v>
      </c>
      <c r="AB5602" s="7">
        <v>0</v>
      </c>
    </row>
    <row r="5603" spans="1:28" x14ac:dyDescent="0.25">
      <c r="A5603" s="7">
        <v>51</v>
      </c>
      <c r="B5603" s="7" t="s">
        <v>377</v>
      </c>
      <c r="C5603" s="7" t="s">
        <v>554</v>
      </c>
      <c r="D5603" s="7" t="s">
        <v>10</v>
      </c>
      <c r="E5603" s="7" t="s">
        <v>44</v>
      </c>
      <c r="F5603" s="7" t="s">
        <v>84</v>
      </c>
      <c r="G5603" s="7">
        <v>36000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0</v>
      </c>
      <c r="Z5603" s="7" t="s">
        <v>227</v>
      </c>
      <c r="AA5603" s="7">
        <v>2019</v>
      </c>
      <c r="AB5603" s="7">
        <v>0</v>
      </c>
    </row>
    <row r="5604" spans="1:28" x14ac:dyDescent="0.25">
      <c r="A5604" s="7">
        <v>52</v>
      </c>
      <c r="B5604" s="7" t="s">
        <v>378</v>
      </c>
      <c r="C5604" s="7" t="s">
        <v>556</v>
      </c>
      <c r="D5604" s="7" t="s">
        <v>10</v>
      </c>
      <c r="E5604" s="7" t="s">
        <v>44</v>
      </c>
      <c r="F5604" s="7" t="s">
        <v>84</v>
      </c>
      <c r="G5604" s="7">
        <v>36000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 t="s">
        <v>227</v>
      </c>
      <c r="AA5604" s="7">
        <v>2019</v>
      </c>
      <c r="AB5604" s="7">
        <v>0</v>
      </c>
    </row>
    <row r="5605" spans="1:28" x14ac:dyDescent="0.25">
      <c r="A5605" s="7">
        <v>53</v>
      </c>
      <c r="B5605" s="7" t="s">
        <v>380</v>
      </c>
      <c r="C5605" s="7" t="s">
        <v>543</v>
      </c>
      <c r="D5605" s="7" t="s">
        <v>21</v>
      </c>
      <c r="E5605" s="7" t="s">
        <v>741</v>
      </c>
      <c r="F5605" s="7" t="s">
        <v>84</v>
      </c>
      <c r="G5605" s="7">
        <v>36000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 t="s">
        <v>227</v>
      </c>
      <c r="AA5605" s="7">
        <v>2019</v>
      </c>
      <c r="AB5605" s="7">
        <v>0</v>
      </c>
    </row>
    <row r="5606" spans="1:28" x14ac:dyDescent="0.25">
      <c r="A5606" s="7">
        <v>54</v>
      </c>
      <c r="B5606" s="7" t="s">
        <v>360</v>
      </c>
      <c r="C5606" s="7" t="s">
        <v>560</v>
      </c>
      <c r="D5606" s="7" t="s">
        <v>12</v>
      </c>
      <c r="E5606" s="7" t="s">
        <v>742</v>
      </c>
      <c r="F5606" s="7" t="s">
        <v>84</v>
      </c>
      <c r="G5606" s="7">
        <v>32000</v>
      </c>
      <c r="H5606" s="7">
        <v>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 t="s">
        <v>227</v>
      </c>
      <c r="AA5606" s="7">
        <v>2019</v>
      </c>
      <c r="AB5606" s="7">
        <v>0</v>
      </c>
    </row>
    <row r="5607" spans="1:28" x14ac:dyDescent="0.25">
      <c r="A5607" s="7">
        <v>55</v>
      </c>
      <c r="B5607" s="7" t="s">
        <v>369</v>
      </c>
      <c r="C5607" s="7" t="s">
        <v>562</v>
      </c>
      <c r="D5607" s="7" t="s">
        <v>94</v>
      </c>
      <c r="E5607" s="7" t="s">
        <v>563</v>
      </c>
      <c r="F5607" s="7" t="s">
        <v>84</v>
      </c>
      <c r="G5607" s="7">
        <v>32000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 t="s">
        <v>227</v>
      </c>
      <c r="AA5607" s="7">
        <v>2019</v>
      </c>
      <c r="AB5607" s="7">
        <v>0</v>
      </c>
    </row>
    <row r="5608" spans="1:28" x14ac:dyDescent="0.25">
      <c r="A5608" s="7">
        <v>56</v>
      </c>
      <c r="B5608" s="7" t="s">
        <v>370</v>
      </c>
      <c r="C5608" s="7" t="s">
        <v>648</v>
      </c>
      <c r="D5608" s="7" t="s">
        <v>94</v>
      </c>
      <c r="E5608" s="7" t="s">
        <v>740</v>
      </c>
      <c r="F5608" s="7" t="s">
        <v>84</v>
      </c>
      <c r="G5608" s="7">
        <v>32000</v>
      </c>
      <c r="H5608" s="7">
        <v>0</v>
      </c>
      <c r="I5608" s="7">
        <v>0</v>
      </c>
      <c r="J5608" s="7">
        <v>0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0</v>
      </c>
      <c r="Z5608" s="7" t="s">
        <v>227</v>
      </c>
      <c r="AA5608" s="7">
        <v>2019</v>
      </c>
      <c r="AB5608" s="7">
        <v>0</v>
      </c>
    </row>
    <row r="5609" spans="1:28" x14ac:dyDescent="0.25">
      <c r="A5609" s="7">
        <v>57</v>
      </c>
      <c r="B5609" s="7" t="s">
        <v>371</v>
      </c>
      <c r="C5609" s="7" t="s">
        <v>550</v>
      </c>
      <c r="D5609" s="7" t="s">
        <v>94</v>
      </c>
      <c r="E5609" s="7" t="s">
        <v>58</v>
      </c>
      <c r="F5609" s="7" t="s">
        <v>84</v>
      </c>
      <c r="G5609" s="7">
        <v>32000</v>
      </c>
      <c r="H5609" s="7">
        <v>0</v>
      </c>
      <c r="I5609" s="7">
        <v>0</v>
      </c>
      <c r="J5609" s="7">
        <v>0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 t="s">
        <v>227</v>
      </c>
      <c r="AA5609" s="7">
        <v>2019</v>
      </c>
      <c r="AB5609" s="7">
        <v>0</v>
      </c>
    </row>
    <row r="5610" spans="1:28" x14ac:dyDescent="0.25">
      <c r="A5610" s="7">
        <v>58</v>
      </c>
      <c r="B5610" s="7" t="s">
        <v>372</v>
      </c>
      <c r="C5610" s="7" t="s">
        <v>707</v>
      </c>
      <c r="D5610" s="7" t="s">
        <v>94</v>
      </c>
      <c r="E5610" s="7" t="s">
        <v>630</v>
      </c>
      <c r="F5610" s="7" t="s">
        <v>84</v>
      </c>
      <c r="G5610" s="7">
        <v>32000</v>
      </c>
      <c r="H5610" s="7">
        <v>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0</v>
      </c>
      <c r="Z5610" s="7" t="s">
        <v>227</v>
      </c>
      <c r="AA5610" s="7">
        <v>2019</v>
      </c>
      <c r="AB5610" s="7">
        <v>0</v>
      </c>
    </row>
    <row r="5611" spans="1:28" x14ac:dyDescent="0.25">
      <c r="A5611" s="7">
        <v>59</v>
      </c>
      <c r="B5611" s="7" t="s">
        <v>373</v>
      </c>
      <c r="C5611" s="7" t="s">
        <v>566</v>
      </c>
      <c r="D5611" s="7" t="s">
        <v>14</v>
      </c>
      <c r="E5611" s="7" t="s">
        <v>743</v>
      </c>
      <c r="F5611" s="7" t="s">
        <v>84</v>
      </c>
      <c r="G5611" s="7">
        <v>32000</v>
      </c>
      <c r="H5611" s="7">
        <v>0</v>
      </c>
      <c r="I5611" s="7">
        <v>0</v>
      </c>
      <c r="J5611" s="7">
        <v>0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 t="s">
        <v>227</v>
      </c>
      <c r="AA5611" s="7">
        <v>2019</v>
      </c>
      <c r="AB5611" s="7">
        <v>0</v>
      </c>
    </row>
    <row r="5612" spans="1:28" x14ac:dyDescent="0.25">
      <c r="A5612" s="7">
        <v>60</v>
      </c>
      <c r="B5612" s="7" t="s">
        <v>366</v>
      </c>
      <c r="C5612" s="7" t="s">
        <v>727</v>
      </c>
      <c r="D5612" s="7" t="s">
        <v>14</v>
      </c>
      <c r="E5612" s="7" t="s">
        <v>744</v>
      </c>
      <c r="F5612" s="7" t="s">
        <v>84</v>
      </c>
      <c r="G5612" s="7">
        <v>31500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 t="s">
        <v>227</v>
      </c>
      <c r="AA5612" s="7">
        <v>2019</v>
      </c>
      <c r="AB5612" s="7">
        <v>0</v>
      </c>
    </row>
    <row r="5613" spans="1:28" x14ac:dyDescent="0.25">
      <c r="A5613" s="7">
        <v>61</v>
      </c>
      <c r="B5613" s="7" t="s">
        <v>367</v>
      </c>
      <c r="C5613" s="7" t="s">
        <v>567</v>
      </c>
      <c r="D5613" s="7" t="s">
        <v>4</v>
      </c>
      <c r="E5613" s="7" t="s">
        <v>745</v>
      </c>
      <c r="F5613" s="7" t="s">
        <v>84</v>
      </c>
      <c r="G5613" s="7">
        <v>31500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 t="s">
        <v>227</v>
      </c>
      <c r="AA5613" s="7">
        <v>2019</v>
      </c>
      <c r="AB5613" s="7">
        <v>0</v>
      </c>
    </row>
    <row r="5614" spans="1:28" x14ac:dyDescent="0.25">
      <c r="A5614" s="7">
        <v>62</v>
      </c>
      <c r="B5614" s="7" t="s">
        <v>346</v>
      </c>
      <c r="C5614" s="7" t="s">
        <v>583</v>
      </c>
      <c r="D5614" s="7" t="s">
        <v>12</v>
      </c>
      <c r="E5614" s="7" t="s">
        <v>36</v>
      </c>
      <c r="F5614" s="7" t="s">
        <v>84</v>
      </c>
      <c r="G5614" s="7">
        <v>28875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 t="s">
        <v>227</v>
      </c>
      <c r="AA5614" s="7">
        <v>2019</v>
      </c>
      <c r="AB5614" s="7">
        <v>0</v>
      </c>
    </row>
    <row r="5615" spans="1:28" x14ac:dyDescent="0.25">
      <c r="A5615" s="7">
        <v>63</v>
      </c>
      <c r="B5615" s="7" t="s">
        <v>350</v>
      </c>
      <c r="C5615" s="7" t="s">
        <v>558</v>
      </c>
      <c r="D5615" s="7" t="s">
        <v>6</v>
      </c>
      <c r="E5615" s="7" t="s">
        <v>746</v>
      </c>
      <c r="F5615" s="7" t="s">
        <v>84</v>
      </c>
      <c r="G5615" s="7">
        <v>28875</v>
      </c>
      <c r="H5615" s="7">
        <v>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 t="s">
        <v>227</v>
      </c>
      <c r="AA5615" s="7">
        <v>2019</v>
      </c>
      <c r="AB5615" s="7">
        <v>0</v>
      </c>
    </row>
    <row r="5616" spans="1:28" x14ac:dyDescent="0.25">
      <c r="A5616" s="7">
        <v>64</v>
      </c>
      <c r="B5616" s="7" t="s">
        <v>361</v>
      </c>
      <c r="C5616" s="7" t="s">
        <v>622</v>
      </c>
      <c r="D5616" s="7" t="s">
        <v>12</v>
      </c>
      <c r="E5616" s="7" t="s">
        <v>26</v>
      </c>
      <c r="F5616" s="7" t="s">
        <v>84</v>
      </c>
      <c r="G5616" s="7">
        <v>28875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 t="s">
        <v>227</v>
      </c>
      <c r="AA5616" s="7">
        <v>2019</v>
      </c>
      <c r="AB5616" s="7">
        <v>0</v>
      </c>
    </row>
    <row r="5617" spans="1:28" x14ac:dyDescent="0.25">
      <c r="A5617" s="7">
        <v>65</v>
      </c>
      <c r="B5617" s="7" t="s">
        <v>365</v>
      </c>
      <c r="C5617" s="7" t="s">
        <v>584</v>
      </c>
      <c r="D5617" s="7" t="s">
        <v>19</v>
      </c>
      <c r="E5617" s="7" t="s">
        <v>740</v>
      </c>
      <c r="F5617" s="7" t="s">
        <v>84</v>
      </c>
      <c r="G5617" s="7">
        <v>27300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 t="s">
        <v>227</v>
      </c>
      <c r="AA5617" s="7">
        <v>2019</v>
      </c>
      <c r="AB5617" s="7">
        <v>0</v>
      </c>
    </row>
    <row r="5618" spans="1:28" x14ac:dyDescent="0.25">
      <c r="A5618" s="7">
        <v>66</v>
      </c>
      <c r="B5618" s="7" t="s">
        <v>364</v>
      </c>
      <c r="C5618" s="7" t="s">
        <v>555</v>
      </c>
      <c r="D5618" s="7" t="s">
        <v>94</v>
      </c>
      <c r="E5618" s="7" t="s">
        <v>74</v>
      </c>
      <c r="F5618" s="7" t="s">
        <v>84</v>
      </c>
      <c r="G5618" s="7">
        <v>26250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 t="s">
        <v>227</v>
      </c>
      <c r="AA5618" s="7">
        <v>2019</v>
      </c>
      <c r="AB5618" s="7">
        <v>0</v>
      </c>
    </row>
    <row r="5619" spans="1:28" x14ac:dyDescent="0.25">
      <c r="A5619" s="7">
        <v>67</v>
      </c>
      <c r="B5619" s="7" t="s">
        <v>363</v>
      </c>
      <c r="C5619" s="7" t="s">
        <v>569</v>
      </c>
      <c r="D5619" s="7" t="s">
        <v>94</v>
      </c>
      <c r="E5619" s="7" t="s">
        <v>619</v>
      </c>
      <c r="F5619" s="7" t="s">
        <v>84</v>
      </c>
      <c r="G5619" s="7">
        <v>24255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 t="s">
        <v>227</v>
      </c>
      <c r="AA5619" s="7">
        <v>2019</v>
      </c>
      <c r="AB5619" s="7">
        <v>0</v>
      </c>
    </row>
    <row r="5620" spans="1:28" x14ac:dyDescent="0.25">
      <c r="A5620" s="7">
        <v>68</v>
      </c>
      <c r="B5620" s="7" t="s">
        <v>362</v>
      </c>
      <c r="C5620" s="7" t="s">
        <v>570</v>
      </c>
      <c r="D5620" s="7" t="s">
        <v>94</v>
      </c>
      <c r="E5620" s="7" t="s">
        <v>620</v>
      </c>
      <c r="F5620" s="7" t="s">
        <v>84</v>
      </c>
      <c r="G5620" s="7">
        <v>24150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0</v>
      </c>
      <c r="Z5620" s="7" t="s">
        <v>227</v>
      </c>
      <c r="AA5620" s="7">
        <v>2019</v>
      </c>
      <c r="AB5620" s="7">
        <v>0</v>
      </c>
    </row>
    <row r="5621" spans="1:28" x14ac:dyDescent="0.25">
      <c r="A5621" s="7">
        <v>69</v>
      </c>
      <c r="B5621" s="7" t="s">
        <v>432</v>
      </c>
      <c r="C5621" s="7" t="s">
        <v>590</v>
      </c>
      <c r="D5621" s="7" t="s">
        <v>10</v>
      </c>
      <c r="E5621" s="7" t="s">
        <v>33</v>
      </c>
      <c r="F5621" s="7" t="s">
        <v>84</v>
      </c>
      <c r="G5621" s="7">
        <v>23100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 t="s">
        <v>227</v>
      </c>
      <c r="AA5621" s="7">
        <v>2019</v>
      </c>
      <c r="AB5621" s="7">
        <v>0</v>
      </c>
    </row>
    <row r="5622" spans="1:28" x14ac:dyDescent="0.25">
      <c r="A5622" s="7">
        <v>70</v>
      </c>
      <c r="B5622" s="7" t="s">
        <v>435</v>
      </c>
      <c r="C5622" s="7" t="s">
        <v>649</v>
      </c>
      <c r="D5622" s="7" t="s">
        <v>650</v>
      </c>
      <c r="E5622" s="7" t="s">
        <v>33</v>
      </c>
      <c r="F5622" s="7" t="s">
        <v>84</v>
      </c>
      <c r="G5622" s="7">
        <v>23100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 t="s">
        <v>227</v>
      </c>
      <c r="AA5622" s="7">
        <v>2019</v>
      </c>
      <c r="AB5622" s="7">
        <v>0</v>
      </c>
    </row>
    <row r="5623" spans="1:28" x14ac:dyDescent="0.25">
      <c r="A5623" s="7">
        <v>71</v>
      </c>
      <c r="B5623" s="7" t="s">
        <v>434</v>
      </c>
      <c r="C5623" s="7" t="s">
        <v>716</v>
      </c>
      <c r="D5623" s="7" t="s">
        <v>7</v>
      </c>
      <c r="E5623" s="7" t="s">
        <v>54</v>
      </c>
      <c r="F5623" s="7" t="s">
        <v>84</v>
      </c>
      <c r="G5623" s="7">
        <v>23100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0</v>
      </c>
      <c r="Z5623" s="7" t="s">
        <v>227</v>
      </c>
      <c r="AA5623" s="7">
        <v>2019</v>
      </c>
      <c r="AB5623" s="7">
        <v>0</v>
      </c>
    </row>
    <row r="5624" spans="1:28" x14ac:dyDescent="0.25">
      <c r="A5624" s="7">
        <v>72</v>
      </c>
      <c r="B5624" s="7" t="s">
        <v>353</v>
      </c>
      <c r="C5624" s="7" t="s">
        <v>580</v>
      </c>
      <c r="D5624" s="7" t="s">
        <v>19</v>
      </c>
      <c r="E5624" s="7" t="s">
        <v>60</v>
      </c>
      <c r="F5624" s="7" t="s">
        <v>84</v>
      </c>
      <c r="G5624" s="7">
        <v>23100</v>
      </c>
      <c r="H5624" s="7">
        <v>0</v>
      </c>
      <c r="I5624" s="7">
        <v>0</v>
      </c>
      <c r="J5624" s="7">
        <v>0</v>
      </c>
      <c r="K5624" s="7">
        <v>0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0</v>
      </c>
      <c r="Z5624" s="7" t="s">
        <v>227</v>
      </c>
      <c r="AA5624" s="7">
        <v>2019</v>
      </c>
      <c r="AB5624" s="7">
        <v>0</v>
      </c>
    </row>
    <row r="5625" spans="1:28" x14ac:dyDescent="0.25">
      <c r="A5625" s="7">
        <v>73</v>
      </c>
      <c r="B5625" s="7" t="s">
        <v>354</v>
      </c>
      <c r="C5625" s="7" t="s">
        <v>581</v>
      </c>
      <c r="D5625" s="7" t="s">
        <v>94</v>
      </c>
      <c r="E5625" s="7" t="s">
        <v>54</v>
      </c>
      <c r="F5625" s="7" t="s">
        <v>84</v>
      </c>
      <c r="G5625" s="7">
        <v>23100</v>
      </c>
      <c r="H5625" s="7">
        <v>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0</v>
      </c>
      <c r="Z5625" s="7" t="s">
        <v>227</v>
      </c>
      <c r="AA5625" s="7">
        <v>2019</v>
      </c>
      <c r="AB5625" s="7">
        <v>0</v>
      </c>
    </row>
    <row r="5626" spans="1:28" x14ac:dyDescent="0.25">
      <c r="A5626" s="7">
        <v>74</v>
      </c>
      <c r="B5626" s="7" t="s">
        <v>355</v>
      </c>
      <c r="C5626" s="7" t="s">
        <v>582</v>
      </c>
      <c r="D5626" s="7" t="s">
        <v>7</v>
      </c>
      <c r="E5626" s="7" t="s">
        <v>54</v>
      </c>
      <c r="F5626" s="7" t="s">
        <v>84</v>
      </c>
      <c r="G5626" s="7">
        <v>23100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0</v>
      </c>
      <c r="Z5626" s="7" t="s">
        <v>227</v>
      </c>
      <c r="AA5626" s="7">
        <v>2019</v>
      </c>
      <c r="AB5626" s="7">
        <v>0</v>
      </c>
    </row>
    <row r="5627" spans="1:28" x14ac:dyDescent="0.25">
      <c r="A5627" s="7">
        <v>75</v>
      </c>
      <c r="B5627" s="7" t="s">
        <v>356</v>
      </c>
      <c r="C5627" s="7" t="s">
        <v>571</v>
      </c>
      <c r="D5627" s="7" t="s">
        <v>6</v>
      </c>
      <c r="E5627" s="7" t="s">
        <v>747</v>
      </c>
      <c r="F5627" s="7" t="s">
        <v>84</v>
      </c>
      <c r="G5627" s="7">
        <v>23100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 t="s">
        <v>227</v>
      </c>
      <c r="AA5627" s="7">
        <v>2019</v>
      </c>
      <c r="AB5627" s="7">
        <v>0</v>
      </c>
    </row>
    <row r="5628" spans="1:28" x14ac:dyDescent="0.25">
      <c r="A5628" s="7">
        <v>76</v>
      </c>
      <c r="B5628" s="7" t="s">
        <v>357</v>
      </c>
      <c r="C5628" s="7" t="s">
        <v>589</v>
      </c>
      <c r="D5628" s="7" t="s">
        <v>6</v>
      </c>
      <c r="E5628" s="7" t="s">
        <v>747</v>
      </c>
      <c r="F5628" s="7" t="s">
        <v>84</v>
      </c>
      <c r="G5628" s="7">
        <v>23100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 t="s">
        <v>227</v>
      </c>
      <c r="AA5628" s="7">
        <v>2019</v>
      </c>
      <c r="AB5628" s="7">
        <v>0</v>
      </c>
    </row>
    <row r="5629" spans="1:28" x14ac:dyDescent="0.25">
      <c r="A5629" s="7">
        <v>77</v>
      </c>
      <c r="B5629" s="7" t="s">
        <v>358</v>
      </c>
      <c r="C5629" s="7" t="s">
        <v>748</v>
      </c>
      <c r="D5629" s="7" t="s">
        <v>10</v>
      </c>
      <c r="E5629" s="7" t="s">
        <v>54</v>
      </c>
      <c r="F5629" s="7" t="s">
        <v>84</v>
      </c>
      <c r="G5629" s="7">
        <v>23100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 t="s">
        <v>227</v>
      </c>
      <c r="AA5629" s="7">
        <v>2019</v>
      </c>
      <c r="AB5629" s="7">
        <v>0</v>
      </c>
    </row>
    <row r="5630" spans="1:28" x14ac:dyDescent="0.25">
      <c r="A5630" s="7">
        <v>78</v>
      </c>
      <c r="B5630" s="7" t="s">
        <v>359</v>
      </c>
      <c r="C5630" s="7" t="s">
        <v>572</v>
      </c>
      <c r="D5630" s="7" t="s">
        <v>94</v>
      </c>
      <c r="E5630" s="7" t="s">
        <v>54</v>
      </c>
      <c r="F5630" s="7" t="s">
        <v>84</v>
      </c>
      <c r="G5630" s="7">
        <v>23100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 t="s">
        <v>227</v>
      </c>
      <c r="AA5630" s="7">
        <v>2019</v>
      </c>
      <c r="AB5630" s="7">
        <v>0</v>
      </c>
    </row>
    <row r="5631" spans="1:28" x14ac:dyDescent="0.25">
      <c r="A5631" s="7">
        <v>79</v>
      </c>
      <c r="B5631" s="7" t="s">
        <v>347</v>
      </c>
      <c r="C5631" s="7" t="s">
        <v>651</v>
      </c>
      <c r="D5631" s="7" t="s">
        <v>6</v>
      </c>
      <c r="E5631" s="7" t="s">
        <v>747</v>
      </c>
      <c r="F5631" s="7" t="s">
        <v>84</v>
      </c>
      <c r="G5631" s="7">
        <v>22000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 t="s">
        <v>227</v>
      </c>
      <c r="AA5631" s="7">
        <v>2019</v>
      </c>
      <c r="AB5631" s="7">
        <v>0</v>
      </c>
    </row>
    <row r="5632" spans="1:28" x14ac:dyDescent="0.25">
      <c r="A5632" s="7">
        <v>80</v>
      </c>
      <c r="B5632" s="7" t="s">
        <v>348</v>
      </c>
      <c r="C5632" s="7" t="s">
        <v>652</v>
      </c>
      <c r="D5632" s="7" t="s">
        <v>6</v>
      </c>
      <c r="E5632" s="7" t="s">
        <v>749</v>
      </c>
      <c r="F5632" s="7" t="s">
        <v>84</v>
      </c>
      <c r="G5632" s="7">
        <v>22000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 t="s">
        <v>227</v>
      </c>
      <c r="AA5632" s="7">
        <v>2019</v>
      </c>
      <c r="AB5632" s="7">
        <v>0</v>
      </c>
    </row>
    <row r="5633" spans="1:28" x14ac:dyDescent="0.25">
      <c r="A5633" s="7">
        <v>81</v>
      </c>
      <c r="B5633" s="7" t="s">
        <v>349</v>
      </c>
      <c r="C5633" s="7" t="s">
        <v>591</v>
      </c>
      <c r="D5633" s="7" t="s">
        <v>6</v>
      </c>
      <c r="E5633" s="7" t="s">
        <v>750</v>
      </c>
      <c r="F5633" s="7" t="s">
        <v>84</v>
      </c>
      <c r="G5633" s="7">
        <v>22000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0</v>
      </c>
      <c r="Z5633" s="7" t="s">
        <v>227</v>
      </c>
      <c r="AA5633" s="7">
        <v>2019</v>
      </c>
      <c r="AB5633" s="7">
        <v>0</v>
      </c>
    </row>
    <row r="5634" spans="1:28" x14ac:dyDescent="0.25">
      <c r="A5634" s="7">
        <v>82</v>
      </c>
      <c r="B5634" s="7" t="s">
        <v>351</v>
      </c>
      <c r="C5634" s="7" t="s">
        <v>592</v>
      </c>
      <c r="D5634" s="7" t="s">
        <v>6</v>
      </c>
      <c r="E5634" s="7" t="s">
        <v>751</v>
      </c>
      <c r="F5634" s="7" t="s">
        <v>84</v>
      </c>
      <c r="G5634" s="7">
        <v>22000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0</v>
      </c>
      <c r="Z5634" s="7" t="s">
        <v>227</v>
      </c>
      <c r="AA5634" s="7">
        <v>2019</v>
      </c>
      <c r="AB5634" s="7">
        <v>0</v>
      </c>
    </row>
    <row r="5635" spans="1:28" x14ac:dyDescent="0.25">
      <c r="A5635" s="7">
        <v>83</v>
      </c>
      <c r="B5635" s="7" t="s">
        <v>352</v>
      </c>
      <c r="C5635" s="7" t="s">
        <v>593</v>
      </c>
      <c r="D5635" s="7" t="s">
        <v>6</v>
      </c>
      <c r="E5635" s="7" t="s">
        <v>749</v>
      </c>
      <c r="F5635" s="7" t="s">
        <v>84</v>
      </c>
      <c r="G5635" s="7">
        <v>22000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0</v>
      </c>
      <c r="Z5635" s="7" t="s">
        <v>227</v>
      </c>
      <c r="AA5635" s="7">
        <v>2019</v>
      </c>
      <c r="AB5635" s="7">
        <v>0</v>
      </c>
    </row>
    <row r="5636" spans="1:28" x14ac:dyDescent="0.25">
      <c r="A5636" s="7">
        <v>84</v>
      </c>
      <c r="B5636" s="7" t="s">
        <v>428</v>
      </c>
      <c r="C5636" s="7" t="s">
        <v>722</v>
      </c>
      <c r="D5636" s="7" t="s">
        <v>723</v>
      </c>
      <c r="E5636" s="7" t="s">
        <v>752</v>
      </c>
      <c r="F5636" s="7" t="s">
        <v>84</v>
      </c>
      <c r="G5636" s="7">
        <v>22000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 t="s">
        <v>227</v>
      </c>
      <c r="AA5636" s="7">
        <v>2019</v>
      </c>
      <c r="AB5636" s="7">
        <v>0</v>
      </c>
    </row>
    <row r="5637" spans="1:28" x14ac:dyDescent="0.25">
      <c r="A5637" s="7">
        <v>85</v>
      </c>
      <c r="B5637" s="7" t="s">
        <v>433</v>
      </c>
      <c r="C5637" s="7" t="s">
        <v>653</v>
      </c>
      <c r="D5637" s="7" t="s">
        <v>650</v>
      </c>
      <c r="E5637" s="7" t="s">
        <v>33</v>
      </c>
      <c r="F5637" s="7" t="s">
        <v>84</v>
      </c>
      <c r="G5637" s="7">
        <v>22000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 t="s">
        <v>227</v>
      </c>
      <c r="AA5637" s="7">
        <v>2019</v>
      </c>
      <c r="AB5637" s="7">
        <v>0</v>
      </c>
    </row>
    <row r="5638" spans="1:28" x14ac:dyDescent="0.25">
      <c r="A5638" s="7">
        <v>86</v>
      </c>
      <c r="B5638" s="7" t="s">
        <v>344</v>
      </c>
      <c r="C5638" s="7" t="s">
        <v>588</v>
      </c>
      <c r="D5638" s="7" t="s">
        <v>94</v>
      </c>
      <c r="E5638" s="7" t="s">
        <v>41</v>
      </c>
      <c r="F5638" s="7" t="s">
        <v>84</v>
      </c>
      <c r="G5638" s="7">
        <v>19800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 t="s">
        <v>227</v>
      </c>
      <c r="AA5638" s="7">
        <v>2019</v>
      </c>
      <c r="AB5638" s="7">
        <v>0</v>
      </c>
    </row>
    <row r="5639" spans="1:28" x14ac:dyDescent="0.25">
      <c r="A5639" s="7">
        <v>87</v>
      </c>
      <c r="B5639" s="7" t="s">
        <v>345</v>
      </c>
      <c r="C5639" s="7" t="s">
        <v>512</v>
      </c>
      <c r="D5639" s="7" t="s">
        <v>94</v>
      </c>
      <c r="E5639" s="7" t="s">
        <v>749</v>
      </c>
      <c r="F5639" s="7" t="s">
        <v>84</v>
      </c>
      <c r="G5639" s="7">
        <v>19800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 t="s">
        <v>227</v>
      </c>
      <c r="AA5639" s="7">
        <v>2019</v>
      </c>
      <c r="AB5639" s="7">
        <v>0</v>
      </c>
    </row>
    <row r="5640" spans="1:28" x14ac:dyDescent="0.25">
      <c r="A5640" s="7">
        <v>88</v>
      </c>
      <c r="B5640" s="7" t="s">
        <v>341</v>
      </c>
      <c r="C5640" s="7" t="s">
        <v>579</v>
      </c>
      <c r="D5640" s="7" t="s">
        <v>94</v>
      </c>
      <c r="E5640" s="7" t="s">
        <v>751</v>
      </c>
      <c r="F5640" s="7" t="s">
        <v>84</v>
      </c>
      <c r="G5640" s="7">
        <v>16775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 t="s">
        <v>227</v>
      </c>
      <c r="AA5640" s="7">
        <v>2019</v>
      </c>
      <c r="AB5640" s="7">
        <v>0</v>
      </c>
    </row>
    <row r="5641" spans="1:28" x14ac:dyDescent="0.25">
      <c r="A5641" s="7">
        <v>89</v>
      </c>
      <c r="B5641" s="7" t="s">
        <v>342</v>
      </c>
      <c r="C5641" s="7" t="s">
        <v>559</v>
      </c>
      <c r="D5641" s="7" t="s">
        <v>94</v>
      </c>
      <c r="E5641" s="7" t="s">
        <v>37</v>
      </c>
      <c r="F5641" s="7" t="s">
        <v>84</v>
      </c>
      <c r="G5641" s="7">
        <v>16775</v>
      </c>
      <c r="H5641" s="7">
        <v>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0</v>
      </c>
      <c r="Z5641" s="7" t="s">
        <v>227</v>
      </c>
      <c r="AA5641" s="7">
        <v>2019</v>
      </c>
      <c r="AB5641" s="7">
        <v>0</v>
      </c>
    </row>
    <row r="5642" spans="1:28" x14ac:dyDescent="0.25">
      <c r="A5642" s="7">
        <v>90</v>
      </c>
      <c r="B5642" s="7" t="s">
        <v>343</v>
      </c>
      <c r="C5642" s="7" t="s">
        <v>633</v>
      </c>
      <c r="D5642" s="7" t="s">
        <v>6</v>
      </c>
      <c r="E5642" s="7" t="s">
        <v>37</v>
      </c>
      <c r="F5642" s="7" t="s">
        <v>84</v>
      </c>
      <c r="G5642" s="7">
        <v>16775</v>
      </c>
      <c r="H5642" s="7">
        <v>0</v>
      </c>
      <c r="I5642" s="7">
        <v>0</v>
      </c>
      <c r="J5642" s="7">
        <v>0</v>
      </c>
      <c r="K5642" s="7">
        <v>0</v>
      </c>
      <c r="L5642" s="7">
        <v>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 t="s">
        <v>227</v>
      </c>
      <c r="AA5642" s="7">
        <v>2019</v>
      </c>
      <c r="AB5642" s="7">
        <v>0</v>
      </c>
    </row>
    <row r="5643" spans="1:28" x14ac:dyDescent="0.25">
      <c r="A5643" s="7">
        <v>91</v>
      </c>
      <c r="B5643" s="7" t="s">
        <v>338</v>
      </c>
      <c r="C5643" s="7" t="s">
        <v>594</v>
      </c>
      <c r="D5643" s="7" t="s">
        <v>6</v>
      </c>
      <c r="E5643" s="7" t="s">
        <v>28</v>
      </c>
      <c r="F5643" s="7" t="s">
        <v>84</v>
      </c>
      <c r="G5643" s="7">
        <v>16500</v>
      </c>
      <c r="H5643" s="7">
        <v>0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 t="s">
        <v>227</v>
      </c>
      <c r="AA5643" s="7">
        <v>2019</v>
      </c>
      <c r="AB5643" s="7">
        <v>0</v>
      </c>
    </row>
    <row r="5644" spans="1:28" x14ac:dyDescent="0.25">
      <c r="A5644" s="7">
        <v>92</v>
      </c>
      <c r="B5644" s="7" t="s">
        <v>339</v>
      </c>
      <c r="C5644" s="7" t="s">
        <v>595</v>
      </c>
      <c r="D5644" s="7" t="s">
        <v>94</v>
      </c>
      <c r="E5644" s="7" t="s">
        <v>57</v>
      </c>
      <c r="F5644" s="7" t="s">
        <v>84</v>
      </c>
      <c r="G5644" s="7">
        <v>16500</v>
      </c>
      <c r="H5644" s="7">
        <v>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 t="s">
        <v>227</v>
      </c>
      <c r="AA5644" s="7">
        <v>2019</v>
      </c>
      <c r="AB5644" s="7">
        <v>0</v>
      </c>
    </row>
    <row r="5645" spans="1:28" x14ac:dyDescent="0.25">
      <c r="A5645" s="7">
        <v>93</v>
      </c>
      <c r="B5645" s="7" t="s">
        <v>340</v>
      </c>
      <c r="C5645" s="7" t="s">
        <v>654</v>
      </c>
      <c r="D5645" s="7" t="s">
        <v>6</v>
      </c>
      <c r="E5645" s="7" t="s">
        <v>749</v>
      </c>
      <c r="F5645" s="7" t="s">
        <v>84</v>
      </c>
      <c r="G5645" s="7">
        <v>16500</v>
      </c>
      <c r="H5645" s="7">
        <v>0</v>
      </c>
      <c r="I5645" s="7">
        <v>0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0</v>
      </c>
      <c r="Z5645" s="7" t="s">
        <v>227</v>
      </c>
      <c r="AA5645" s="7">
        <v>2019</v>
      </c>
      <c r="AB5645" s="7">
        <v>0</v>
      </c>
    </row>
    <row r="5646" spans="1:28" x14ac:dyDescent="0.25">
      <c r="A5646" s="7">
        <v>94</v>
      </c>
      <c r="B5646" s="7" t="s">
        <v>431</v>
      </c>
      <c r="C5646" s="7" t="s">
        <v>600</v>
      </c>
      <c r="D5646" s="7" t="s">
        <v>94</v>
      </c>
      <c r="E5646" s="7" t="s">
        <v>37</v>
      </c>
      <c r="F5646" s="7" t="s">
        <v>84</v>
      </c>
      <c r="G5646" s="7">
        <v>13750</v>
      </c>
      <c r="H5646" s="7">
        <v>0</v>
      </c>
      <c r="I5646" s="7">
        <v>0</v>
      </c>
      <c r="J5646" s="7">
        <v>0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0</v>
      </c>
      <c r="Z5646" s="7" t="s">
        <v>227</v>
      </c>
      <c r="AA5646" s="7">
        <v>2019</v>
      </c>
      <c r="AB5646" s="7">
        <v>0</v>
      </c>
    </row>
    <row r="5647" spans="1:28" x14ac:dyDescent="0.25">
      <c r="A5647" s="7">
        <v>95</v>
      </c>
      <c r="B5647" s="7" t="s">
        <v>336</v>
      </c>
      <c r="C5647" s="7" t="s">
        <v>603</v>
      </c>
      <c r="D5647" s="7" t="s">
        <v>6</v>
      </c>
      <c r="E5647" s="7" t="s">
        <v>37</v>
      </c>
      <c r="F5647" s="7" t="s">
        <v>84</v>
      </c>
      <c r="G5647" s="7">
        <v>10000</v>
      </c>
      <c r="H5647" s="7">
        <v>0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  <c r="N5647" s="7">
        <v>0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 t="s">
        <v>227</v>
      </c>
      <c r="AA5647" s="7">
        <v>2019</v>
      </c>
      <c r="AB5647" s="7">
        <v>0</v>
      </c>
    </row>
    <row r="5648" spans="1:28" x14ac:dyDescent="0.25">
      <c r="A5648" s="7">
        <v>96</v>
      </c>
      <c r="B5648" s="7" t="s">
        <v>337</v>
      </c>
      <c r="C5648" s="7" t="s">
        <v>725</v>
      </c>
      <c r="D5648" s="7" t="s">
        <v>6</v>
      </c>
      <c r="E5648" s="7" t="s">
        <v>37</v>
      </c>
      <c r="F5648" s="7" t="s">
        <v>84</v>
      </c>
      <c r="G5648" s="7">
        <v>10000</v>
      </c>
      <c r="H5648" s="7">
        <v>0</v>
      </c>
      <c r="I5648" s="7">
        <v>0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0</v>
      </c>
      <c r="Z5648" s="7" t="s">
        <v>610</v>
      </c>
      <c r="AA5648" s="7">
        <v>2019</v>
      </c>
      <c r="AB5648" s="7">
        <v>0</v>
      </c>
    </row>
    <row r="5649" spans="1:28" x14ac:dyDescent="0.25">
      <c r="A5649" s="7">
        <v>1</v>
      </c>
      <c r="B5649" s="7" t="s">
        <v>373</v>
      </c>
      <c r="C5649" s="7" t="s">
        <v>708</v>
      </c>
      <c r="D5649" s="7" t="s">
        <v>7</v>
      </c>
      <c r="E5649" s="7" t="s">
        <v>27</v>
      </c>
      <c r="F5649" s="7" t="s">
        <v>84</v>
      </c>
      <c r="G5649" s="7">
        <v>360000</v>
      </c>
      <c r="H5649" s="7">
        <v>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0</v>
      </c>
      <c r="Z5649" s="7" t="s">
        <v>610</v>
      </c>
      <c r="AA5649" s="7">
        <v>2019</v>
      </c>
      <c r="AB5649" s="7">
        <v>0</v>
      </c>
    </row>
    <row r="5650" spans="1:28" x14ac:dyDescent="0.25">
      <c r="A5650" s="7">
        <v>2</v>
      </c>
      <c r="B5650" s="7" t="s">
        <v>426</v>
      </c>
      <c r="C5650" s="7" t="s">
        <v>502</v>
      </c>
      <c r="D5650" s="7" t="s">
        <v>10</v>
      </c>
      <c r="E5650" s="7" t="s">
        <v>53</v>
      </c>
      <c r="F5650" s="7" t="s">
        <v>84</v>
      </c>
      <c r="G5650" s="7">
        <v>280000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0</v>
      </c>
      <c r="Z5650" s="7" t="s">
        <v>610</v>
      </c>
      <c r="AA5650" s="7">
        <v>2019</v>
      </c>
      <c r="AB5650" s="7">
        <v>0</v>
      </c>
    </row>
    <row r="5651" spans="1:28" x14ac:dyDescent="0.25">
      <c r="A5651" s="7">
        <v>3</v>
      </c>
      <c r="B5651" s="7" t="s">
        <v>427</v>
      </c>
      <c r="C5651" s="7" t="s">
        <v>709</v>
      </c>
      <c r="D5651" s="7" t="s">
        <v>19</v>
      </c>
      <c r="E5651" s="7" t="s">
        <v>71</v>
      </c>
      <c r="F5651" s="7" t="s">
        <v>84</v>
      </c>
      <c r="G5651" s="7">
        <v>280000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0</v>
      </c>
      <c r="Z5651" s="7" t="s">
        <v>610</v>
      </c>
      <c r="AA5651" s="7">
        <v>2019</v>
      </c>
      <c r="AB5651" s="7">
        <v>0</v>
      </c>
    </row>
    <row r="5652" spans="1:28" x14ac:dyDescent="0.25">
      <c r="A5652" s="7">
        <v>4</v>
      </c>
      <c r="B5652" s="7" t="s">
        <v>417</v>
      </c>
      <c r="C5652" s="7" t="s">
        <v>512</v>
      </c>
      <c r="D5652" s="7" t="s">
        <v>21</v>
      </c>
      <c r="E5652" s="7" t="s">
        <v>81</v>
      </c>
      <c r="F5652" s="7" t="s">
        <v>84</v>
      </c>
      <c r="G5652" s="7">
        <v>130000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 t="s">
        <v>610</v>
      </c>
      <c r="AA5652" s="7">
        <v>2019</v>
      </c>
      <c r="AB5652" s="7">
        <v>0</v>
      </c>
    </row>
    <row r="5653" spans="1:28" x14ac:dyDescent="0.25">
      <c r="A5653" s="7">
        <v>5</v>
      </c>
      <c r="B5653" s="7" t="s">
        <v>418</v>
      </c>
      <c r="C5653" s="7" t="s">
        <v>710</v>
      </c>
      <c r="D5653" s="7" t="s">
        <v>94</v>
      </c>
      <c r="E5653" s="7" t="s">
        <v>711</v>
      </c>
      <c r="F5653" s="7" t="s">
        <v>84</v>
      </c>
      <c r="G5653" s="7">
        <v>130000</v>
      </c>
      <c r="H5653" s="7">
        <v>0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 t="s">
        <v>610</v>
      </c>
      <c r="AA5653" s="7">
        <v>2019</v>
      </c>
      <c r="AB5653" s="7">
        <v>0</v>
      </c>
    </row>
    <row r="5654" spans="1:28" x14ac:dyDescent="0.25">
      <c r="A5654" s="7">
        <v>6</v>
      </c>
      <c r="B5654" s="7" t="s">
        <v>419</v>
      </c>
      <c r="C5654" s="7" t="s">
        <v>518</v>
      </c>
      <c r="D5654" s="7" t="s">
        <v>16</v>
      </c>
      <c r="E5654" s="7" t="s">
        <v>701</v>
      </c>
      <c r="F5654" s="7" t="s">
        <v>84</v>
      </c>
      <c r="G5654" s="7">
        <v>130000</v>
      </c>
      <c r="H5654" s="7">
        <v>0</v>
      </c>
      <c r="I5654" s="7">
        <v>0</v>
      </c>
      <c r="J5654" s="7">
        <v>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0</v>
      </c>
      <c r="Z5654" s="7" t="s">
        <v>610</v>
      </c>
      <c r="AA5654" s="7">
        <v>2019</v>
      </c>
      <c r="AB5654" s="7">
        <v>0</v>
      </c>
    </row>
    <row r="5655" spans="1:28" x14ac:dyDescent="0.25">
      <c r="A5655" s="7">
        <v>7</v>
      </c>
      <c r="B5655" s="7" t="s">
        <v>420</v>
      </c>
      <c r="C5655" s="7" t="s">
        <v>513</v>
      </c>
      <c r="D5655" s="7" t="s">
        <v>14</v>
      </c>
      <c r="E5655" s="7" t="s">
        <v>333</v>
      </c>
      <c r="F5655" s="7" t="s">
        <v>84</v>
      </c>
      <c r="G5655" s="7">
        <v>130000</v>
      </c>
      <c r="H5655" s="7">
        <v>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 t="s">
        <v>610</v>
      </c>
      <c r="AA5655" s="7">
        <v>2019</v>
      </c>
      <c r="AB5655" s="7">
        <v>0</v>
      </c>
    </row>
    <row r="5656" spans="1:28" x14ac:dyDescent="0.25">
      <c r="A5656" s="7">
        <v>8</v>
      </c>
      <c r="B5656" s="7" t="s">
        <v>421</v>
      </c>
      <c r="C5656" s="7" t="s">
        <v>515</v>
      </c>
      <c r="D5656" s="7" t="s">
        <v>4</v>
      </c>
      <c r="E5656" s="7" t="s">
        <v>516</v>
      </c>
      <c r="F5656" s="7" t="s">
        <v>84</v>
      </c>
      <c r="G5656" s="7">
        <v>130000</v>
      </c>
      <c r="H5656" s="7">
        <v>0</v>
      </c>
      <c r="I5656" s="7">
        <v>0</v>
      </c>
      <c r="J5656" s="7">
        <v>0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0</v>
      </c>
      <c r="Z5656" s="7" t="s">
        <v>610</v>
      </c>
      <c r="AA5656" s="7">
        <v>2019</v>
      </c>
      <c r="AB5656" s="7">
        <v>0</v>
      </c>
    </row>
    <row r="5657" spans="1:28" x14ac:dyDescent="0.25">
      <c r="A5657" s="7">
        <v>9</v>
      </c>
      <c r="B5657" s="7" t="s">
        <v>422</v>
      </c>
      <c r="C5657" s="7" t="s">
        <v>504</v>
      </c>
      <c r="D5657" s="7" t="s">
        <v>5</v>
      </c>
      <c r="E5657" s="7" t="s">
        <v>702</v>
      </c>
      <c r="F5657" s="7" t="s">
        <v>84</v>
      </c>
      <c r="G5657" s="7">
        <v>130000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 t="s">
        <v>610</v>
      </c>
      <c r="AA5657" s="7">
        <v>2019</v>
      </c>
      <c r="AB5657" s="7">
        <v>0</v>
      </c>
    </row>
    <row r="5658" spans="1:28" x14ac:dyDescent="0.25">
      <c r="A5658" s="7">
        <v>10</v>
      </c>
      <c r="B5658" s="7" t="s">
        <v>423</v>
      </c>
      <c r="C5658" s="7" t="s">
        <v>614</v>
      </c>
      <c r="D5658" s="7" t="s">
        <v>615</v>
      </c>
      <c r="E5658" s="7" t="s">
        <v>616</v>
      </c>
      <c r="F5658" s="7" t="s">
        <v>84</v>
      </c>
      <c r="G5658" s="7">
        <v>130000</v>
      </c>
      <c r="H5658" s="7">
        <v>0</v>
      </c>
      <c r="I5658" s="7">
        <v>0</v>
      </c>
      <c r="J5658" s="7">
        <v>0</v>
      </c>
      <c r="K5658" s="7">
        <v>0</v>
      </c>
      <c r="L5658" s="7">
        <v>0</v>
      </c>
      <c r="M5658" s="7">
        <v>0</v>
      </c>
      <c r="N5658" s="7">
        <v>0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0</v>
      </c>
      <c r="Z5658" s="7" t="s">
        <v>610</v>
      </c>
      <c r="AA5658" s="7">
        <v>2019</v>
      </c>
      <c r="AB5658" s="7">
        <v>0</v>
      </c>
    </row>
    <row r="5659" spans="1:28" x14ac:dyDescent="0.25">
      <c r="A5659" s="7">
        <v>11</v>
      </c>
      <c r="B5659" s="7" t="s">
        <v>424</v>
      </c>
      <c r="C5659" s="7" t="s">
        <v>665</v>
      </c>
      <c r="D5659" s="7" t="s">
        <v>17</v>
      </c>
      <c r="E5659" s="7" t="s">
        <v>666</v>
      </c>
      <c r="F5659" s="7" t="s">
        <v>84</v>
      </c>
      <c r="G5659" s="7">
        <v>130000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0</v>
      </c>
      <c r="Z5659" s="7" t="s">
        <v>610</v>
      </c>
      <c r="AA5659" s="7">
        <v>2019</v>
      </c>
      <c r="AB5659" s="7">
        <v>0</v>
      </c>
    </row>
    <row r="5660" spans="1:28" x14ac:dyDescent="0.25">
      <c r="A5660" s="7">
        <v>12</v>
      </c>
      <c r="B5660" s="7" t="s">
        <v>425</v>
      </c>
      <c r="C5660" s="7" t="s">
        <v>659</v>
      </c>
      <c r="D5660" s="7" t="s">
        <v>6</v>
      </c>
      <c r="E5660" s="7" t="s">
        <v>660</v>
      </c>
      <c r="F5660" s="7" t="s">
        <v>84</v>
      </c>
      <c r="G5660" s="7">
        <v>130000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0</v>
      </c>
      <c r="Z5660" s="7" t="s">
        <v>610</v>
      </c>
      <c r="AA5660" s="7">
        <v>2019</v>
      </c>
      <c r="AB5660" s="7">
        <v>0</v>
      </c>
    </row>
    <row r="5661" spans="1:28" x14ac:dyDescent="0.25">
      <c r="A5661" s="7">
        <v>13</v>
      </c>
      <c r="B5661" s="7" t="s">
        <v>411</v>
      </c>
      <c r="C5661" s="7" t="s">
        <v>521</v>
      </c>
      <c r="D5661" s="7" t="s">
        <v>13</v>
      </c>
      <c r="E5661" s="7" t="s">
        <v>729</v>
      </c>
      <c r="F5661" s="7" t="s">
        <v>84</v>
      </c>
      <c r="G5661" s="7">
        <v>95000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0</v>
      </c>
      <c r="Z5661" s="7" t="s">
        <v>610</v>
      </c>
      <c r="AA5661" s="7">
        <v>2019</v>
      </c>
      <c r="AB5661" s="7">
        <v>0</v>
      </c>
    </row>
    <row r="5662" spans="1:28" x14ac:dyDescent="0.25">
      <c r="A5662" s="7">
        <v>14</v>
      </c>
      <c r="B5662" s="7" t="s">
        <v>413</v>
      </c>
      <c r="C5662" s="7" t="s">
        <v>626</v>
      </c>
      <c r="D5662" s="7" t="s">
        <v>627</v>
      </c>
      <c r="E5662" s="7" t="s">
        <v>730</v>
      </c>
      <c r="F5662" s="7" t="s">
        <v>84</v>
      </c>
      <c r="G5662" s="7">
        <v>95000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 t="s">
        <v>610</v>
      </c>
      <c r="AA5662" s="7">
        <v>2019</v>
      </c>
      <c r="AB5662" s="7">
        <v>0</v>
      </c>
    </row>
    <row r="5663" spans="1:28" x14ac:dyDescent="0.25">
      <c r="A5663" s="7">
        <v>15</v>
      </c>
      <c r="B5663" s="7" t="s">
        <v>414</v>
      </c>
      <c r="C5663" s="7" t="s">
        <v>523</v>
      </c>
      <c r="D5663" s="7" t="s">
        <v>21</v>
      </c>
      <c r="E5663" s="7" t="s">
        <v>731</v>
      </c>
      <c r="F5663" s="7" t="s">
        <v>84</v>
      </c>
      <c r="G5663" s="7">
        <v>95000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0</v>
      </c>
      <c r="Z5663" s="7" t="s">
        <v>610</v>
      </c>
      <c r="AA5663" s="7">
        <v>2019</v>
      </c>
      <c r="AB5663" s="7">
        <v>0</v>
      </c>
    </row>
    <row r="5664" spans="1:28" x14ac:dyDescent="0.25">
      <c r="A5664" s="7">
        <v>16</v>
      </c>
      <c r="B5664" s="7" t="s">
        <v>415</v>
      </c>
      <c r="C5664" s="7" t="s">
        <v>525</v>
      </c>
      <c r="D5664" s="7" t="s">
        <v>10</v>
      </c>
      <c r="E5664" s="7" t="s">
        <v>69</v>
      </c>
      <c r="F5664" s="7" t="s">
        <v>84</v>
      </c>
      <c r="G5664" s="7">
        <v>95000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0</v>
      </c>
      <c r="Z5664" s="7" t="s">
        <v>610</v>
      </c>
      <c r="AA5664" s="7">
        <v>2019</v>
      </c>
      <c r="AB5664" s="7">
        <v>0</v>
      </c>
    </row>
    <row r="5665" spans="1:28" x14ac:dyDescent="0.25">
      <c r="A5665" s="7">
        <v>17</v>
      </c>
      <c r="B5665" s="7" t="s">
        <v>416</v>
      </c>
      <c r="C5665" s="7" t="s">
        <v>679</v>
      </c>
      <c r="D5665" s="7" t="s">
        <v>6</v>
      </c>
      <c r="E5665" s="7" t="s">
        <v>732</v>
      </c>
      <c r="F5665" s="7" t="s">
        <v>84</v>
      </c>
      <c r="G5665" s="7">
        <v>95000</v>
      </c>
      <c r="H5665" s="7">
        <v>0</v>
      </c>
      <c r="I5665" s="7">
        <v>0</v>
      </c>
      <c r="J5665" s="7">
        <v>0</v>
      </c>
      <c r="K5665" s="7">
        <v>0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0</v>
      </c>
      <c r="Z5665" s="7" t="s">
        <v>610</v>
      </c>
      <c r="AA5665" s="7">
        <v>2019</v>
      </c>
      <c r="AB5665" s="7">
        <v>0</v>
      </c>
    </row>
    <row r="5666" spans="1:28" x14ac:dyDescent="0.25">
      <c r="A5666" s="7">
        <v>18</v>
      </c>
      <c r="B5666" s="7" t="s">
        <v>412</v>
      </c>
      <c r="C5666" s="7" t="s">
        <v>527</v>
      </c>
      <c r="D5666" s="7" t="s">
        <v>17</v>
      </c>
      <c r="E5666" s="7" t="s">
        <v>613</v>
      </c>
      <c r="F5666" s="7" t="s">
        <v>84</v>
      </c>
      <c r="G5666" s="7">
        <v>85000</v>
      </c>
      <c r="H5666" s="7">
        <v>0</v>
      </c>
      <c r="I5666" s="7">
        <v>0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0</v>
      </c>
      <c r="Z5666" s="7" t="s">
        <v>610</v>
      </c>
      <c r="AA5666" s="7">
        <v>2019</v>
      </c>
      <c r="AB5666" s="7">
        <v>0</v>
      </c>
    </row>
    <row r="5667" spans="1:28" x14ac:dyDescent="0.25">
      <c r="A5667" s="7">
        <v>19</v>
      </c>
      <c r="B5667" s="7" t="s">
        <v>409</v>
      </c>
      <c r="C5667" s="7" t="s">
        <v>719</v>
      </c>
      <c r="D5667" s="7" t="s">
        <v>94</v>
      </c>
      <c r="E5667" s="7" t="s">
        <v>733</v>
      </c>
      <c r="F5667" s="7" t="s">
        <v>84</v>
      </c>
      <c r="G5667" s="7">
        <v>85000</v>
      </c>
      <c r="H5667" s="7">
        <v>0</v>
      </c>
      <c r="I5667" s="7">
        <v>0</v>
      </c>
      <c r="J5667" s="7">
        <v>0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0</v>
      </c>
      <c r="Z5667" s="7" t="s">
        <v>610</v>
      </c>
      <c r="AA5667" s="7">
        <v>2019</v>
      </c>
      <c r="AB5667" s="7">
        <v>0</v>
      </c>
    </row>
    <row r="5668" spans="1:28" x14ac:dyDescent="0.25">
      <c r="A5668" s="7">
        <v>20</v>
      </c>
      <c r="B5668" s="7" t="s">
        <v>410</v>
      </c>
      <c r="C5668" s="7" t="s">
        <v>685</v>
      </c>
      <c r="D5668" s="7" t="s">
        <v>21</v>
      </c>
      <c r="E5668" s="7" t="s">
        <v>734</v>
      </c>
      <c r="F5668" s="7" t="s">
        <v>84</v>
      </c>
      <c r="G5668" s="7">
        <v>85000</v>
      </c>
      <c r="H5668" s="7">
        <v>0</v>
      </c>
      <c r="I5668" s="7">
        <v>0</v>
      </c>
      <c r="J5668" s="7">
        <v>0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0</v>
      </c>
      <c r="Z5668" s="7" t="s">
        <v>610</v>
      </c>
      <c r="AA5668" s="7">
        <v>2019</v>
      </c>
      <c r="AB5668" s="7">
        <v>0</v>
      </c>
    </row>
    <row r="5669" spans="1:28" x14ac:dyDescent="0.25">
      <c r="A5669" s="7">
        <v>21</v>
      </c>
      <c r="B5669" s="7" t="s">
        <v>373</v>
      </c>
      <c r="C5669" s="7" t="s">
        <v>688</v>
      </c>
      <c r="D5669" s="7" t="s">
        <v>94</v>
      </c>
      <c r="E5669" s="7" t="s">
        <v>689</v>
      </c>
      <c r="F5669" s="7" t="s">
        <v>84</v>
      </c>
      <c r="G5669" s="7">
        <v>80000</v>
      </c>
      <c r="H5669" s="7">
        <v>0</v>
      </c>
      <c r="I5669" s="7">
        <v>0</v>
      </c>
      <c r="J5669" s="7">
        <v>0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0</v>
      </c>
      <c r="Z5669" s="7" t="s">
        <v>610</v>
      </c>
      <c r="AA5669" s="7">
        <v>2019</v>
      </c>
      <c r="AB5669" s="7">
        <v>0</v>
      </c>
    </row>
    <row r="5670" spans="1:28" x14ac:dyDescent="0.25">
      <c r="A5670" s="7">
        <v>22</v>
      </c>
      <c r="B5670" s="7" t="s">
        <v>408</v>
      </c>
      <c r="C5670" s="7" t="s">
        <v>712</v>
      </c>
      <c r="D5670" s="7" t="s">
        <v>632</v>
      </c>
      <c r="E5670" s="7" t="s">
        <v>713</v>
      </c>
      <c r="F5670" s="7" t="s">
        <v>84</v>
      </c>
      <c r="G5670" s="7">
        <v>80000</v>
      </c>
      <c r="H5670" s="7">
        <v>0</v>
      </c>
      <c r="I5670" s="7">
        <v>0</v>
      </c>
      <c r="J5670" s="7">
        <v>0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0</v>
      </c>
      <c r="Z5670" s="7" t="s">
        <v>610</v>
      </c>
      <c r="AA5670" s="7">
        <v>2019</v>
      </c>
      <c r="AB5670" s="7">
        <v>0</v>
      </c>
    </row>
    <row r="5671" spans="1:28" x14ac:dyDescent="0.25">
      <c r="A5671" s="7">
        <v>23</v>
      </c>
      <c r="B5671" s="7" t="s">
        <v>407</v>
      </c>
      <c r="C5671" s="7" t="s">
        <v>532</v>
      </c>
      <c r="D5671" s="7" t="s">
        <v>12</v>
      </c>
      <c r="E5671" s="7" t="s">
        <v>35</v>
      </c>
      <c r="F5671" s="7" t="s">
        <v>84</v>
      </c>
      <c r="G5671" s="7">
        <v>75000</v>
      </c>
      <c r="H5671" s="7">
        <v>0</v>
      </c>
      <c r="I5671" s="7">
        <v>0</v>
      </c>
      <c r="J5671" s="7">
        <v>0</v>
      </c>
      <c r="K5671" s="7">
        <v>0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0</v>
      </c>
      <c r="Z5671" s="7" t="s">
        <v>610</v>
      </c>
      <c r="AA5671" s="7">
        <v>2019</v>
      </c>
      <c r="AB5671" s="7">
        <v>0</v>
      </c>
    </row>
    <row r="5672" spans="1:28" x14ac:dyDescent="0.25">
      <c r="A5672" s="7">
        <v>24</v>
      </c>
      <c r="B5672" s="7" t="s">
        <v>406</v>
      </c>
      <c r="C5672" s="7" t="s">
        <v>533</v>
      </c>
      <c r="D5672" s="7" t="s">
        <v>6</v>
      </c>
      <c r="E5672" s="7" t="s">
        <v>735</v>
      </c>
      <c r="F5672" s="7" t="s">
        <v>84</v>
      </c>
      <c r="G5672" s="7">
        <v>70000</v>
      </c>
      <c r="H5672" s="7">
        <v>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 t="s">
        <v>610</v>
      </c>
      <c r="AA5672" s="7">
        <v>2019</v>
      </c>
      <c r="AB5672" s="7">
        <v>0</v>
      </c>
    </row>
    <row r="5673" spans="1:28" x14ac:dyDescent="0.25">
      <c r="A5673" s="7">
        <v>25</v>
      </c>
      <c r="B5673" s="7" t="s">
        <v>389</v>
      </c>
      <c r="C5673" s="7" t="s">
        <v>529</v>
      </c>
      <c r="D5673" s="7" t="s">
        <v>18</v>
      </c>
      <c r="E5673" s="7" t="s">
        <v>736</v>
      </c>
      <c r="F5673" s="7" t="s">
        <v>84</v>
      </c>
      <c r="G5673" s="7">
        <v>65000</v>
      </c>
      <c r="H5673" s="7">
        <v>0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 t="s">
        <v>610</v>
      </c>
      <c r="AA5673" s="7">
        <v>2019</v>
      </c>
      <c r="AB5673" s="7">
        <v>0</v>
      </c>
    </row>
    <row r="5674" spans="1:28" x14ac:dyDescent="0.25">
      <c r="A5674" s="7">
        <v>26</v>
      </c>
      <c r="B5674" s="7" t="s">
        <v>402</v>
      </c>
      <c r="C5674" s="7" t="s">
        <v>526</v>
      </c>
      <c r="D5674" s="7" t="s">
        <v>4</v>
      </c>
      <c r="E5674" s="7" t="s">
        <v>737</v>
      </c>
      <c r="F5674" s="7" t="s">
        <v>84</v>
      </c>
      <c r="G5674" s="7">
        <v>65000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 t="s">
        <v>610</v>
      </c>
      <c r="AA5674" s="7">
        <v>2019</v>
      </c>
      <c r="AB5674" s="7">
        <v>0</v>
      </c>
    </row>
    <row r="5675" spans="1:28" x14ac:dyDescent="0.25">
      <c r="A5675" s="7">
        <v>27</v>
      </c>
      <c r="B5675" s="7" t="s">
        <v>403</v>
      </c>
      <c r="C5675" s="7" t="s">
        <v>703</v>
      </c>
      <c r="D5675" s="7" t="s">
        <v>13</v>
      </c>
      <c r="E5675" s="7" t="s">
        <v>704</v>
      </c>
      <c r="F5675" s="7" t="s">
        <v>84</v>
      </c>
      <c r="G5675" s="7">
        <v>65000</v>
      </c>
      <c r="H5675" s="7">
        <v>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0</v>
      </c>
      <c r="Z5675" s="7" t="s">
        <v>610</v>
      </c>
      <c r="AA5675" s="7">
        <v>2019</v>
      </c>
      <c r="AB5675" s="7">
        <v>0</v>
      </c>
    </row>
    <row r="5676" spans="1:28" x14ac:dyDescent="0.25">
      <c r="A5676" s="7">
        <v>28</v>
      </c>
      <c r="B5676" s="7" t="s">
        <v>404</v>
      </c>
      <c r="C5676" s="7" t="s">
        <v>534</v>
      </c>
      <c r="D5676" s="7" t="s">
        <v>10</v>
      </c>
      <c r="E5676" s="7" t="s">
        <v>39</v>
      </c>
      <c r="F5676" s="7" t="s">
        <v>84</v>
      </c>
      <c r="G5676" s="7">
        <v>65000</v>
      </c>
      <c r="H5676" s="7">
        <v>0</v>
      </c>
      <c r="I5676" s="7">
        <v>0</v>
      </c>
      <c r="J5676" s="7">
        <v>0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0</v>
      </c>
      <c r="Z5676" s="7" t="s">
        <v>610</v>
      </c>
      <c r="AA5676" s="7">
        <v>2019</v>
      </c>
      <c r="AB5676" s="7">
        <v>0</v>
      </c>
    </row>
    <row r="5677" spans="1:28" x14ac:dyDescent="0.25">
      <c r="A5677" s="7">
        <v>29</v>
      </c>
      <c r="B5677" s="7" t="s">
        <v>405</v>
      </c>
      <c r="C5677" s="7" t="s">
        <v>535</v>
      </c>
      <c r="D5677" s="7" t="s">
        <v>16</v>
      </c>
      <c r="E5677" s="7" t="s">
        <v>61</v>
      </c>
      <c r="F5677" s="7" t="s">
        <v>84</v>
      </c>
      <c r="G5677" s="7">
        <v>65000</v>
      </c>
      <c r="H5677" s="7">
        <v>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0</v>
      </c>
      <c r="W5677" s="7">
        <v>0</v>
      </c>
      <c r="X5677" s="7">
        <v>0</v>
      </c>
      <c r="Y5677" s="7">
        <v>0</v>
      </c>
      <c r="Z5677" s="7" t="s">
        <v>610</v>
      </c>
      <c r="AA5677" s="7">
        <v>2019</v>
      </c>
      <c r="AB5677" s="7">
        <v>0</v>
      </c>
    </row>
    <row r="5678" spans="1:28" x14ac:dyDescent="0.25">
      <c r="A5678" s="7">
        <v>30</v>
      </c>
      <c r="B5678" s="7" t="s">
        <v>400</v>
      </c>
      <c r="C5678" s="7" t="s">
        <v>536</v>
      </c>
      <c r="D5678" s="7" t="s">
        <v>4</v>
      </c>
      <c r="E5678" s="7" t="s">
        <v>64</v>
      </c>
      <c r="F5678" s="7" t="s">
        <v>84</v>
      </c>
      <c r="G5678" s="7">
        <v>60000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 t="s">
        <v>610</v>
      </c>
      <c r="AA5678" s="7">
        <v>2019</v>
      </c>
      <c r="AB5678" s="7">
        <v>0</v>
      </c>
    </row>
    <row r="5679" spans="1:28" x14ac:dyDescent="0.25">
      <c r="A5679" s="7">
        <v>31</v>
      </c>
      <c r="B5679" s="7" t="s">
        <v>401</v>
      </c>
      <c r="C5679" s="7" t="s">
        <v>537</v>
      </c>
      <c r="D5679" s="7" t="s">
        <v>7</v>
      </c>
      <c r="E5679" s="7" t="s">
        <v>75</v>
      </c>
      <c r="F5679" s="7" t="s">
        <v>84</v>
      </c>
      <c r="G5679" s="7">
        <v>60000</v>
      </c>
      <c r="H5679" s="7">
        <v>0</v>
      </c>
      <c r="I5679" s="7">
        <v>0</v>
      </c>
      <c r="J5679" s="7">
        <v>0</v>
      </c>
      <c r="K5679" s="7">
        <v>0</v>
      </c>
      <c r="L5679" s="7">
        <v>0</v>
      </c>
      <c r="M5679" s="7">
        <v>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0</v>
      </c>
      <c r="Y5679" s="7">
        <v>0</v>
      </c>
      <c r="Z5679" s="7" t="s">
        <v>610</v>
      </c>
      <c r="AA5679" s="7">
        <v>2019</v>
      </c>
      <c r="AB5679" s="7">
        <v>0</v>
      </c>
    </row>
    <row r="5680" spans="1:28" x14ac:dyDescent="0.25">
      <c r="A5680" s="7">
        <v>32</v>
      </c>
      <c r="B5680" s="7" t="s">
        <v>429</v>
      </c>
      <c r="C5680" s="7" t="s">
        <v>538</v>
      </c>
      <c r="D5680" s="7" t="s">
        <v>14</v>
      </c>
      <c r="E5680" s="7" t="s">
        <v>66</v>
      </c>
      <c r="F5680" s="7" t="s">
        <v>84</v>
      </c>
      <c r="G5680" s="7">
        <v>55000</v>
      </c>
      <c r="H5680" s="7">
        <v>0</v>
      </c>
      <c r="I5680" s="7">
        <v>0</v>
      </c>
      <c r="J5680" s="7">
        <v>0</v>
      </c>
      <c r="K5680" s="7">
        <v>0</v>
      </c>
      <c r="L5680" s="7">
        <v>0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 t="s">
        <v>610</v>
      </c>
      <c r="AA5680" s="7">
        <v>2019</v>
      </c>
      <c r="AB5680" s="7">
        <v>0</v>
      </c>
    </row>
    <row r="5681" spans="1:28" x14ac:dyDescent="0.25">
      <c r="A5681" s="7">
        <v>33</v>
      </c>
      <c r="B5681" s="7" t="s">
        <v>342</v>
      </c>
      <c r="C5681" s="7" t="s">
        <v>539</v>
      </c>
      <c r="D5681" s="7" t="s">
        <v>15</v>
      </c>
      <c r="E5681" s="7" t="s">
        <v>540</v>
      </c>
      <c r="F5681" s="7" t="s">
        <v>84</v>
      </c>
      <c r="G5681" s="7">
        <v>55000</v>
      </c>
      <c r="H5681" s="7">
        <v>0</v>
      </c>
      <c r="I5681" s="7">
        <v>0</v>
      </c>
      <c r="J5681" s="7">
        <v>0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0</v>
      </c>
      <c r="Z5681" s="7" t="s">
        <v>610</v>
      </c>
      <c r="AA5681" s="7">
        <v>2019</v>
      </c>
      <c r="AB5681" s="7">
        <v>0</v>
      </c>
    </row>
    <row r="5682" spans="1:28" x14ac:dyDescent="0.25">
      <c r="A5682" s="7">
        <v>34</v>
      </c>
      <c r="B5682" s="7" t="s">
        <v>399</v>
      </c>
      <c r="C5682" s="7" t="s">
        <v>514</v>
      </c>
      <c r="D5682" s="7" t="s">
        <v>16</v>
      </c>
      <c r="E5682" s="7" t="s">
        <v>79</v>
      </c>
      <c r="F5682" s="7" t="s">
        <v>84</v>
      </c>
      <c r="G5682" s="7">
        <v>54000</v>
      </c>
      <c r="H5682" s="7">
        <v>0</v>
      </c>
      <c r="I5682" s="7">
        <v>0</v>
      </c>
      <c r="J5682" s="7">
        <v>0</v>
      </c>
      <c r="K5682" s="7">
        <v>0</v>
      </c>
      <c r="L5682" s="7">
        <v>0</v>
      </c>
      <c r="M5682" s="7">
        <v>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0</v>
      </c>
      <c r="Z5682" s="7" t="s">
        <v>610</v>
      </c>
      <c r="AA5682" s="7">
        <v>2019</v>
      </c>
      <c r="AB5682" s="7">
        <v>0</v>
      </c>
    </row>
    <row r="5683" spans="1:28" x14ac:dyDescent="0.25">
      <c r="A5683" s="7">
        <v>35</v>
      </c>
      <c r="B5683" s="7" t="s">
        <v>396</v>
      </c>
      <c r="C5683" s="7" t="s">
        <v>541</v>
      </c>
      <c r="D5683" s="7" t="s">
        <v>21</v>
      </c>
      <c r="E5683" s="7" t="s">
        <v>70</v>
      </c>
      <c r="F5683" s="7" t="s">
        <v>84</v>
      </c>
      <c r="G5683" s="7">
        <v>50000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0</v>
      </c>
      <c r="Z5683" s="7" t="s">
        <v>610</v>
      </c>
      <c r="AA5683" s="7">
        <v>2019</v>
      </c>
      <c r="AB5683" s="7">
        <v>0</v>
      </c>
    </row>
    <row r="5684" spans="1:28" x14ac:dyDescent="0.25">
      <c r="A5684" s="7">
        <v>36</v>
      </c>
      <c r="B5684" s="7" t="s">
        <v>397</v>
      </c>
      <c r="C5684" s="7" t="s">
        <v>542</v>
      </c>
      <c r="D5684" s="7" t="s">
        <v>17</v>
      </c>
      <c r="E5684" s="7" t="s">
        <v>76</v>
      </c>
      <c r="F5684" s="7" t="s">
        <v>84</v>
      </c>
      <c r="G5684" s="7">
        <v>50000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 t="s">
        <v>610</v>
      </c>
      <c r="AA5684" s="7">
        <v>2019</v>
      </c>
      <c r="AB5684" s="7">
        <v>0</v>
      </c>
    </row>
    <row r="5685" spans="1:28" x14ac:dyDescent="0.25">
      <c r="A5685" s="7">
        <v>37</v>
      </c>
      <c r="B5685" s="7" t="s">
        <v>379</v>
      </c>
      <c r="C5685" s="7" t="s">
        <v>544</v>
      </c>
      <c r="D5685" s="7" t="s">
        <v>10</v>
      </c>
      <c r="E5685" s="7" t="s">
        <v>43</v>
      </c>
      <c r="F5685" s="7" t="s">
        <v>84</v>
      </c>
      <c r="G5685" s="7">
        <v>45000</v>
      </c>
      <c r="H5685" s="7">
        <v>0</v>
      </c>
      <c r="I5685" s="7">
        <v>0</v>
      </c>
      <c r="J5685" s="7">
        <v>0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0</v>
      </c>
      <c r="Z5685" s="7" t="s">
        <v>610</v>
      </c>
      <c r="AA5685" s="7">
        <v>2019</v>
      </c>
      <c r="AB5685" s="7">
        <v>0</v>
      </c>
    </row>
    <row r="5686" spans="1:28" x14ac:dyDescent="0.25">
      <c r="A5686" s="7">
        <v>38</v>
      </c>
      <c r="B5686" s="7" t="s">
        <v>388</v>
      </c>
      <c r="C5686" s="7" t="s">
        <v>646</v>
      </c>
      <c r="D5686" s="7" t="s">
        <v>647</v>
      </c>
      <c r="E5686" s="7" t="s">
        <v>24</v>
      </c>
      <c r="F5686" s="7" t="s">
        <v>84</v>
      </c>
      <c r="G5686" s="7">
        <v>45000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 t="s">
        <v>610</v>
      </c>
      <c r="AA5686" s="7">
        <v>2019</v>
      </c>
      <c r="AB5686" s="7">
        <v>0</v>
      </c>
    </row>
    <row r="5687" spans="1:28" x14ac:dyDescent="0.25">
      <c r="A5687" s="7">
        <v>39</v>
      </c>
      <c r="B5687" s="7" t="s">
        <v>390</v>
      </c>
      <c r="C5687" s="7" t="s">
        <v>531</v>
      </c>
      <c r="D5687" s="7" t="s">
        <v>5</v>
      </c>
      <c r="E5687" s="7" t="s">
        <v>25</v>
      </c>
      <c r="F5687" s="7" t="s">
        <v>84</v>
      </c>
      <c r="G5687" s="7">
        <v>45000</v>
      </c>
      <c r="H5687" s="7">
        <v>0</v>
      </c>
      <c r="I5687" s="7">
        <v>0</v>
      </c>
      <c r="J5687" s="7">
        <v>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0</v>
      </c>
      <c r="Z5687" s="7" t="s">
        <v>610</v>
      </c>
      <c r="AA5687" s="7">
        <v>2019</v>
      </c>
      <c r="AB5687" s="7">
        <v>0</v>
      </c>
    </row>
    <row r="5688" spans="1:28" x14ac:dyDescent="0.25">
      <c r="A5688" s="7">
        <v>40</v>
      </c>
      <c r="B5688" s="7" t="s">
        <v>368</v>
      </c>
      <c r="C5688" s="7" t="s">
        <v>720</v>
      </c>
      <c r="D5688" s="7" t="s">
        <v>13</v>
      </c>
      <c r="E5688" s="7" t="s">
        <v>738</v>
      </c>
      <c r="F5688" s="7" t="s">
        <v>84</v>
      </c>
      <c r="G5688" s="7">
        <v>45000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 t="s">
        <v>610</v>
      </c>
      <c r="AA5688" s="7">
        <v>2019</v>
      </c>
      <c r="AB5688" s="7">
        <v>0</v>
      </c>
    </row>
    <row r="5689" spans="1:28" x14ac:dyDescent="0.25">
      <c r="A5689" s="7">
        <v>41</v>
      </c>
      <c r="B5689" s="7" t="s">
        <v>391</v>
      </c>
      <c r="C5689" s="7" t="s">
        <v>545</v>
      </c>
      <c r="D5689" s="7" t="s">
        <v>4</v>
      </c>
      <c r="E5689" s="7" t="s">
        <v>24</v>
      </c>
      <c r="F5689" s="7" t="s">
        <v>84</v>
      </c>
      <c r="G5689" s="7">
        <v>45000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 t="s">
        <v>610</v>
      </c>
      <c r="AA5689" s="7">
        <v>2019</v>
      </c>
      <c r="AB5689" s="7">
        <v>0</v>
      </c>
    </row>
    <row r="5690" spans="1:28" x14ac:dyDescent="0.25">
      <c r="A5690" s="7">
        <v>42</v>
      </c>
      <c r="B5690" s="7" t="s">
        <v>392</v>
      </c>
      <c r="C5690" s="7" t="s">
        <v>547</v>
      </c>
      <c r="D5690" s="7" t="s">
        <v>10</v>
      </c>
      <c r="E5690" s="7" t="s">
        <v>50</v>
      </c>
      <c r="F5690" s="7" t="s">
        <v>84</v>
      </c>
      <c r="G5690" s="7">
        <v>45000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 t="s">
        <v>610</v>
      </c>
      <c r="AA5690" s="7">
        <v>2019</v>
      </c>
      <c r="AB5690" s="7">
        <v>0</v>
      </c>
    </row>
    <row r="5691" spans="1:28" x14ac:dyDescent="0.25">
      <c r="A5691" s="7">
        <v>43</v>
      </c>
      <c r="B5691" s="7" t="s">
        <v>393</v>
      </c>
      <c r="C5691" s="7" t="s">
        <v>717</v>
      </c>
      <c r="D5691" s="7" t="s">
        <v>10</v>
      </c>
      <c r="E5691" s="7" t="s">
        <v>43</v>
      </c>
      <c r="F5691" s="7" t="s">
        <v>84</v>
      </c>
      <c r="G5691" s="7">
        <v>45000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0</v>
      </c>
      <c r="Z5691" s="7" t="s">
        <v>610</v>
      </c>
      <c r="AA5691" s="7">
        <v>2019</v>
      </c>
      <c r="AB5691" s="7">
        <v>0</v>
      </c>
    </row>
    <row r="5692" spans="1:28" x14ac:dyDescent="0.25">
      <c r="A5692" s="7">
        <v>44</v>
      </c>
      <c r="B5692" s="7" t="s">
        <v>387</v>
      </c>
      <c r="C5692" s="7" t="s">
        <v>549</v>
      </c>
      <c r="D5692" s="7" t="s">
        <v>16</v>
      </c>
      <c r="E5692" s="7" t="s">
        <v>45</v>
      </c>
      <c r="F5692" s="7" t="s">
        <v>84</v>
      </c>
      <c r="G5692" s="7">
        <v>44000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0</v>
      </c>
      <c r="Z5692" s="7" t="s">
        <v>610</v>
      </c>
      <c r="AA5692" s="7">
        <v>2019</v>
      </c>
      <c r="AB5692" s="7">
        <v>0</v>
      </c>
    </row>
    <row r="5693" spans="1:28" x14ac:dyDescent="0.25">
      <c r="A5693" s="7">
        <v>45</v>
      </c>
      <c r="B5693" s="7" t="s">
        <v>375</v>
      </c>
      <c r="C5693" s="7" t="s">
        <v>705</v>
      </c>
      <c r="D5693" s="7" t="s">
        <v>10</v>
      </c>
      <c r="E5693" s="7" t="s">
        <v>739</v>
      </c>
      <c r="F5693" s="7" t="s">
        <v>84</v>
      </c>
      <c r="G5693" s="7">
        <v>40000</v>
      </c>
      <c r="H5693" s="7">
        <v>0</v>
      </c>
      <c r="I5693" s="7">
        <v>0</v>
      </c>
      <c r="J5693" s="7">
        <v>0</v>
      </c>
      <c r="K5693" s="7">
        <v>0</v>
      </c>
      <c r="L5693" s="7">
        <v>0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0</v>
      </c>
      <c r="V5693" s="7">
        <v>0</v>
      </c>
      <c r="W5693" s="7">
        <v>0</v>
      </c>
      <c r="X5693" s="7">
        <v>0</v>
      </c>
      <c r="Y5693" s="7">
        <v>0</v>
      </c>
      <c r="Z5693" s="7" t="s">
        <v>610</v>
      </c>
      <c r="AA5693" s="7">
        <v>2019</v>
      </c>
      <c r="AB5693" s="7">
        <v>0</v>
      </c>
    </row>
    <row r="5694" spans="1:28" x14ac:dyDescent="0.25">
      <c r="A5694" s="7">
        <v>46</v>
      </c>
      <c r="B5694" s="7" t="s">
        <v>376</v>
      </c>
      <c r="C5694" s="7" t="s">
        <v>551</v>
      </c>
      <c r="D5694" s="7" t="s">
        <v>10</v>
      </c>
      <c r="E5694" s="7" t="s">
        <v>44</v>
      </c>
      <c r="F5694" s="7" t="s">
        <v>84</v>
      </c>
      <c r="G5694" s="7">
        <v>40000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0</v>
      </c>
      <c r="X5694" s="7">
        <v>0</v>
      </c>
      <c r="Y5694" s="7">
        <v>0</v>
      </c>
      <c r="Z5694" s="7" t="s">
        <v>610</v>
      </c>
      <c r="AA5694" s="7">
        <v>2019</v>
      </c>
      <c r="AB5694" s="7">
        <v>0</v>
      </c>
    </row>
    <row r="5695" spans="1:28" x14ac:dyDescent="0.25">
      <c r="A5695" s="7">
        <v>47</v>
      </c>
      <c r="B5695" s="7" t="s">
        <v>382</v>
      </c>
      <c r="C5695" s="7" t="s">
        <v>552</v>
      </c>
      <c r="D5695" s="7" t="s">
        <v>94</v>
      </c>
      <c r="E5695" s="7" t="s">
        <v>65</v>
      </c>
      <c r="F5695" s="7" t="s">
        <v>84</v>
      </c>
      <c r="G5695" s="7">
        <v>40000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 t="s">
        <v>610</v>
      </c>
      <c r="AA5695" s="7">
        <v>2019</v>
      </c>
      <c r="AB5695" s="7">
        <v>0</v>
      </c>
    </row>
    <row r="5696" spans="1:28" x14ac:dyDescent="0.25">
      <c r="A5696" s="7">
        <v>48</v>
      </c>
      <c r="B5696" s="7" t="s">
        <v>385</v>
      </c>
      <c r="C5696" s="7" t="s">
        <v>629</v>
      </c>
      <c r="D5696" s="7" t="s">
        <v>12</v>
      </c>
      <c r="E5696" s="7" t="s">
        <v>698</v>
      </c>
      <c r="F5696" s="7" t="s">
        <v>84</v>
      </c>
      <c r="G5696" s="7">
        <v>40000</v>
      </c>
      <c r="H5696" s="7">
        <v>0</v>
      </c>
      <c r="I5696" s="7">
        <v>0</v>
      </c>
      <c r="J5696" s="7">
        <v>0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 t="s">
        <v>610</v>
      </c>
      <c r="AA5696" s="7">
        <v>2019</v>
      </c>
      <c r="AB5696" s="7">
        <v>0</v>
      </c>
    </row>
    <row r="5697" spans="1:28" x14ac:dyDescent="0.25">
      <c r="A5697" s="7">
        <v>49</v>
      </c>
      <c r="B5697" s="7" t="s">
        <v>386</v>
      </c>
      <c r="C5697" s="7" t="s">
        <v>631</v>
      </c>
      <c r="D5697" s="7" t="s">
        <v>6</v>
      </c>
      <c r="E5697" s="7" t="s">
        <v>740</v>
      </c>
      <c r="F5697" s="7" t="s">
        <v>84</v>
      </c>
      <c r="G5697" s="7">
        <v>40000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 t="s">
        <v>610</v>
      </c>
      <c r="AA5697" s="7">
        <v>2019</v>
      </c>
      <c r="AB5697" s="7">
        <v>0</v>
      </c>
    </row>
    <row r="5698" spans="1:28" x14ac:dyDescent="0.25">
      <c r="A5698" s="7">
        <v>50</v>
      </c>
      <c r="B5698" s="7" t="s">
        <v>381</v>
      </c>
      <c r="C5698" s="7" t="s">
        <v>553</v>
      </c>
      <c r="D5698" s="7" t="s">
        <v>10</v>
      </c>
      <c r="E5698" s="7" t="s">
        <v>740</v>
      </c>
      <c r="F5698" s="7" t="s">
        <v>84</v>
      </c>
      <c r="G5698" s="7">
        <v>38000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0</v>
      </c>
      <c r="Z5698" s="7" t="s">
        <v>610</v>
      </c>
      <c r="AA5698" s="7">
        <v>2019</v>
      </c>
      <c r="AB5698" s="7">
        <v>0</v>
      </c>
    </row>
    <row r="5699" spans="1:28" x14ac:dyDescent="0.25">
      <c r="A5699" s="7">
        <v>51</v>
      </c>
      <c r="B5699" s="7" t="s">
        <v>377</v>
      </c>
      <c r="C5699" s="7" t="s">
        <v>554</v>
      </c>
      <c r="D5699" s="7" t="s">
        <v>10</v>
      </c>
      <c r="E5699" s="7" t="s">
        <v>44</v>
      </c>
      <c r="F5699" s="7" t="s">
        <v>84</v>
      </c>
      <c r="G5699" s="7">
        <v>36000</v>
      </c>
      <c r="H5699" s="7">
        <v>0</v>
      </c>
      <c r="I5699" s="7">
        <v>0</v>
      </c>
      <c r="J5699" s="7">
        <v>0</v>
      </c>
      <c r="K5699" s="7">
        <v>0</v>
      </c>
      <c r="L5699" s="7">
        <v>0</v>
      </c>
      <c r="M5699" s="7">
        <v>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0</v>
      </c>
      <c r="Z5699" s="7" t="s">
        <v>610</v>
      </c>
      <c r="AA5699" s="7">
        <v>2019</v>
      </c>
      <c r="AB5699" s="7">
        <v>0</v>
      </c>
    </row>
    <row r="5700" spans="1:28" x14ac:dyDescent="0.25">
      <c r="A5700" s="7">
        <v>52</v>
      </c>
      <c r="B5700" s="7" t="s">
        <v>378</v>
      </c>
      <c r="C5700" s="7" t="s">
        <v>556</v>
      </c>
      <c r="D5700" s="7" t="s">
        <v>10</v>
      </c>
      <c r="E5700" s="7" t="s">
        <v>44</v>
      </c>
      <c r="F5700" s="7" t="s">
        <v>84</v>
      </c>
      <c r="G5700" s="7">
        <v>36000</v>
      </c>
      <c r="H5700" s="7">
        <v>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0</v>
      </c>
      <c r="Z5700" s="7" t="s">
        <v>610</v>
      </c>
      <c r="AA5700" s="7">
        <v>2019</v>
      </c>
      <c r="AB5700" s="7">
        <v>0</v>
      </c>
    </row>
    <row r="5701" spans="1:28" x14ac:dyDescent="0.25">
      <c r="A5701" s="7">
        <v>53</v>
      </c>
      <c r="B5701" s="7" t="s">
        <v>380</v>
      </c>
      <c r="C5701" s="7" t="s">
        <v>543</v>
      </c>
      <c r="D5701" s="7" t="s">
        <v>21</v>
      </c>
      <c r="E5701" s="7" t="s">
        <v>741</v>
      </c>
      <c r="F5701" s="7" t="s">
        <v>84</v>
      </c>
      <c r="G5701" s="7">
        <v>36000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 t="s">
        <v>610</v>
      </c>
      <c r="AA5701" s="7">
        <v>2019</v>
      </c>
      <c r="AB5701" s="7">
        <v>0</v>
      </c>
    </row>
    <row r="5702" spans="1:28" x14ac:dyDescent="0.25">
      <c r="A5702" s="7">
        <v>54</v>
      </c>
      <c r="B5702" s="7" t="s">
        <v>360</v>
      </c>
      <c r="C5702" s="7" t="s">
        <v>560</v>
      </c>
      <c r="D5702" s="7" t="s">
        <v>12</v>
      </c>
      <c r="E5702" s="7" t="s">
        <v>742</v>
      </c>
      <c r="F5702" s="7" t="s">
        <v>84</v>
      </c>
      <c r="G5702" s="7">
        <v>32000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0</v>
      </c>
      <c r="Z5702" s="7" t="s">
        <v>610</v>
      </c>
      <c r="AA5702" s="7">
        <v>2019</v>
      </c>
      <c r="AB5702" s="7">
        <v>0</v>
      </c>
    </row>
    <row r="5703" spans="1:28" x14ac:dyDescent="0.25">
      <c r="A5703" s="7">
        <v>55</v>
      </c>
      <c r="B5703" s="7" t="s">
        <v>369</v>
      </c>
      <c r="C5703" s="7" t="s">
        <v>562</v>
      </c>
      <c r="D5703" s="7" t="s">
        <v>94</v>
      </c>
      <c r="E5703" s="7" t="s">
        <v>563</v>
      </c>
      <c r="F5703" s="7" t="s">
        <v>84</v>
      </c>
      <c r="G5703" s="7">
        <v>32000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0</v>
      </c>
      <c r="Z5703" s="7" t="s">
        <v>610</v>
      </c>
      <c r="AA5703" s="7">
        <v>2019</v>
      </c>
      <c r="AB5703" s="7">
        <v>0</v>
      </c>
    </row>
    <row r="5704" spans="1:28" x14ac:dyDescent="0.25">
      <c r="A5704" s="7">
        <v>56</v>
      </c>
      <c r="B5704" s="7" t="s">
        <v>370</v>
      </c>
      <c r="C5704" s="7" t="s">
        <v>648</v>
      </c>
      <c r="D5704" s="7" t="s">
        <v>94</v>
      </c>
      <c r="E5704" s="7" t="s">
        <v>740</v>
      </c>
      <c r="F5704" s="7" t="s">
        <v>84</v>
      </c>
      <c r="G5704" s="7">
        <v>32000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0</v>
      </c>
      <c r="Z5704" s="7" t="s">
        <v>610</v>
      </c>
      <c r="AA5704" s="7">
        <v>2019</v>
      </c>
      <c r="AB5704" s="7">
        <v>0</v>
      </c>
    </row>
    <row r="5705" spans="1:28" x14ac:dyDescent="0.25">
      <c r="A5705" s="7">
        <v>57</v>
      </c>
      <c r="B5705" s="7" t="s">
        <v>371</v>
      </c>
      <c r="C5705" s="7" t="s">
        <v>550</v>
      </c>
      <c r="D5705" s="7" t="s">
        <v>94</v>
      </c>
      <c r="E5705" s="7" t="s">
        <v>58</v>
      </c>
      <c r="F5705" s="7" t="s">
        <v>84</v>
      </c>
      <c r="G5705" s="7">
        <v>32000</v>
      </c>
      <c r="H5705" s="7">
        <v>0</v>
      </c>
      <c r="I5705" s="7">
        <v>0</v>
      </c>
      <c r="J5705" s="7">
        <v>0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0</v>
      </c>
      <c r="Z5705" s="7" t="s">
        <v>610</v>
      </c>
      <c r="AA5705" s="7">
        <v>2019</v>
      </c>
      <c r="AB5705" s="7">
        <v>0</v>
      </c>
    </row>
    <row r="5706" spans="1:28" x14ac:dyDescent="0.25">
      <c r="A5706" s="7">
        <v>58</v>
      </c>
      <c r="B5706" s="7" t="s">
        <v>372</v>
      </c>
      <c r="C5706" s="7" t="s">
        <v>707</v>
      </c>
      <c r="D5706" s="7" t="s">
        <v>94</v>
      </c>
      <c r="E5706" s="7" t="s">
        <v>630</v>
      </c>
      <c r="F5706" s="7" t="s">
        <v>84</v>
      </c>
      <c r="G5706" s="7">
        <v>32000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0</v>
      </c>
      <c r="Z5706" s="7" t="s">
        <v>610</v>
      </c>
      <c r="AA5706" s="7">
        <v>2019</v>
      </c>
      <c r="AB5706" s="7">
        <v>0</v>
      </c>
    </row>
    <row r="5707" spans="1:28" x14ac:dyDescent="0.25">
      <c r="A5707" s="7">
        <v>59</v>
      </c>
      <c r="B5707" s="7" t="s">
        <v>373</v>
      </c>
      <c r="C5707" s="7" t="s">
        <v>566</v>
      </c>
      <c r="D5707" s="7" t="s">
        <v>14</v>
      </c>
      <c r="E5707" s="7" t="s">
        <v>743</v>
      </c>
      <c r="F5707" s="7" t="s">
        <v>84</v>
      </c>
      <c r="G5707" s="7">
        <v>32000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0</v>
      </c>
      <c r="Z5707" s="7" t="s">
        <v>610</v>
      </c>
      <c r="AA5707" s="7">
        <v>2019</v>
      </c>
      <c r="AB5707" s="7">
        <v>0</v>
      </c>
    </row>
    <row r="5708" spans="1:28" x14ac:dyDescent="0.25">
      <c r="A5708" s="7">
        <v>60</v>
      </c>
      <c r="B5708" s="7" t="s">
        <v>366</v>
      </c>
      <c r="C5708" s="7" t="s">
        <v>727</v>
      </c>
      <c r="D5708" s="7" t="s">
        <v>14</v>
      </c>
      <c r="E5708" s="7" t="s">
        <v>744</v>
      </c>
      <c r="F5708" s="7" t="s">
        <v>84</v>
      </c>
      <c r="G5708" s="7">
        <v>31500</v>
      </c>
      <c r="H5708" s="7">
        <v>0</v>
      </c>
      <c r="I5708" s="7">
        <v>0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0</v>
      </c>
      <c r="Z5708" s="7" t="s">
        <v>610</v>
      </c>
      <c r="AA5708" s="7">
        <v>2019</v>
      </c>
      <c r="AB5708" s="7">
        <v>0</v>
      </c>
    </row>
    <row r="5709" spans="1:28" x14ac:dyDescent="0.25">
      <c r="A5709" s="7">
        <v>61</v>
      </c>
      <c r="B5709" s="7" t="s">
        <v>367</v>
      </c>
      <c r="C5709" s="7" t="s">
        <v>567</v>
      </c>
      <c r="D5709" s="7" t="s">
        <v>4</v>
      </c>
      <c r="E5709" s="7" t="s">
        <v>745</v>
      </c>
      <c r="F5709" s="7" t="s">
        <v>84</v>
      </c>
      <c r="G5709" s="7">
        <v>31500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0</v>
      </c>
      <c r="Z5709" s="7" t="s">
        <v>610</v>
      </c>
      <c r="AA5709" s="7">
        <v>2019</v>
      </c>
      <c r="AB5709" s="7">
        <v>0</v>
      </c>
    </row>
    <row r="5710" spans="1:28" x14ac:dyDescent="0.25">
      <c r="A5710" s="7">
        <v>62</v>
      </c>
      <c r="B5710" s="7" t="s">
        <v>346</v>
      </c>
      <c r="C5710" s="7" t="s">
        <v>583</v>
      </c>
      <c r="D5710" s="7" t="s">
        <v>12</v>
      </c>
      <c r="E5710" s="7" t="s">
        <v>36</v>
      </c>
      <c r="F5710" s="7" t="s">
        <v>84</v>
      </c>
      <c r="G5710" s="7">
        <v>28875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0</v>
      </c>
      <c r="Z5710" s="7" t="s">
        <v>610</v>
      </c>
      <c r="AA5710" s="7">
        <v>2019</v>
      </c>
      <c r="AB5710" s="7">
        <v>0</v>
      </c>
    </row>
    <row r="5711" spans="1:28" x14ac:dyDescent="0.25">
      <c r="A5711" s="7">
        <v>63</v>
      </c>
      <c r="B5711" s="7" t="s">
        <v>350</v>
      </c>
      <c r="C5711" s="7" t="s">
        <v>558</v>
      </c>
      <c r="D5711" s="7" t="s">
        <v>6</v>
      </c>
      <c r="E5711" s="7" t="s">
        <v>746</v>
      </c>
      <c r="F5711" s="7" t="s">
        <v>84</v>
      </c>
      <c r="G5711" s="7">
        <v>28875</v>
      </c>
      <c r="H5711" s="7">
        <v>0</v>
      </c>
      <c r="I5711" s="7">
        <v>0</v>
      </c>
      <c r="J5711" s="7">
        <v>0</v>
      </c>
      <c r="K5711" s="7">
        <v>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0</v>
      </c>
      <c r="Z5711" s="7" t="s">
        <v>610</v>
      </c>
      <c r="AA5711" s="7">
        <v>2019</v>
      </c>
      <c r="AB5711" s="7">
        <v>0</v>
      </c>
    </row>
    <row r="5712" spans="1:28" x14ac:dyDescent="0.25">
      <c r="A5712" s="7">
        <v>64</v>
      </c>
      <c r="B5712" s="7" t="s">
        <v>361</v>
      </c>
      <c r="C5712" s="7" t="s">
        <v>622</v>
      </c>
      <c r="D5712" s="7" t="s">
        <v>12</v>
      </c>
      <c r="E5712" s="7" t="s">
        <v>26</v>
      </c>
      <c r="F5712" s="7" t="s">
        <v>84</v>
      </c>
      <c r="G5712" s="7">
        <v>28875</v>
      </c>
      <c r="H5712" s="7">
        <v>0</v>
      </c>
      <c r="I5712" s="7">
        <v>0</v>
      </c>
      <c r="J5712" s="7">
        <v>0</v>
      </c>
      <c r="K5712" s="7">
        <v>0</v>
      </c>
      <c r="L5712" s="7">
        <v>0</v>
      </c>
      <c r="M5712" s="7">
        <v>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0</v>
      </c>
      <c r="Z5712" s="7" t="s">
        <v>610</v>
      </c>
      <c r="AA5712" s="7">
        <v>2019</v>
      </c>
      <c r="AB5712" s="7">
        <v>0</v>
      </c>
    </row>
    <row r="5713" spans="1:28" x14ac:dyDescent="0.25">
      <c r="A5713" s="7">
        <v>65</v>
      </c>
      <c r="B5713" s="7" t="s">
        <v>365</v>
      </c>
      <c r="C5713" s="7" t="s">
        <v>584</v>
      </c>
      <c r="D5713" s="7" t="s">
        <v>19</v>
      </c>
      <c r="E5713" s="7" t="s">
        <v>740</v>
      </c>
      <c r="F5713" s="7" t="s">
        <v>84</v>
      </c>
      <c r="G5713" s="7">
        <v>27300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 t="s">
        <v>610</v>
      </c>
      <c r="AA5713" s="7">
        <v>2019</v>
      </c>
      <c r="AB5713" s="7">
        <v>0</v>
      </c>
    </row>
    <row r="5714" spans="1:28" x14ac:dyDescent="0.25">
      <c r="A5714" s="7">
        <v>66</v>
      </c>
      <c r="B5714" s="7" t="s">
        <v>364</v>
      </c>
      <c r="C5714" s="7" t="s">
        <v>555</v>
      </c>
      <c r="D5714" s="7" t="s">
        <v>94</v>
      </c>
      <c r="E5714" s="7" t="s">
        <v>74</v>
      </c>
      <c r="F5714" s="7" t="s">
        <v>84</v>
      </c>
      <c r="G5714" s="7">
        <v>26250</v>
      </c>
      <c r="H5714" s="7">
        <v>0</v>
      </c>
      <c r="I5714" s="7">
        <v>0</v>
      </c>
      <c r="J5714" s="7">
        <v>0</v>
      </c>
      <c r="K5714" s="7">
        <v>0</v>
      </c>
      <c r="L5714" s="7">
        <v>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0</v>
      </c>
      <c r="V5714" s="7">
        <v>0</v>
      </c>
      <c r="W5714" s="7">
        <v>0</v>
      </c>
      <c r="X5714" s="7">
        <v>0</v>
      </c>
      <c r="Y5714" s="7">
        <v>0</v>
      </c>
      <c r="Z5714" s="7" t="s">
        <v>610</v>
      </c>
      <c r="AA5714" s="7">
        <v>2019</v>
      </c>
      <c r="AB5714" s="7">
        <v>0</v>
      </c>
    </row>
    <row r="5715" spans="1:28" x14ac:dyDescent="0.25">
      <c r="A5715" s="7">
        <v>67</v>
      </c>
      <c r="B5715" s="7" t="s">
        <v>363</v>
      </c>
      <c r="C5715" s="7" t="s">
        <v>569</v>
      </c>
      <c r="D5715" s="7" t="s">
        <v>94</v>
      </c>
      <c r="E5715" s="7" t="s">
        <v>619</v>
      </c>
      <c r="F5715" s="7" t="s">
        <v>84</v>
      </c>
      <c r="G5715" s="7">
        <v>24255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 t="s">
        <v>610</v>
      </c>
      <c r="AA5715" s="7">
        <v>2019</v>
      </c>
      <c r="AB5715" s="7">
        <v>0</v>
      </c>
    </row>
    <row r="5716" spans="1:28" x14ac:dyDescent="0.25">
      <c r="A5716" s="7">
        <v>68</v>
      </c>
      <c r="B5716" s="7" t="s">
        <v>362</v>
      </c>
      <c r="C5716" s="7" t="s">
        <v>570</v>
      </c>
      <c r="D5716" s="7" t="s">
        <v>94</v>
      </c>
      <c r="E5716" s="7" t="s">
        <v>620</v>
      </c>
      <c r="F5716" s="7" t="s">
        <v>84</v>
      </c>
      <c r="G5716" s="7">
        <v>24150</v>
      </c>
      <c r="H5716" s="7">
        <v>0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 t="s">
        <v>610</v>
      </c>
      <c r="AA5716" s="7">
        <v>2019</v>
      </c>
      <c r="AB5716" s="7">
        <v>0</v>
      </c>
    </row>
    <row r="5717" spans="1:28" x14ac:dyDescent="0.25">
      <c r="A5717" s="7">
        <v>69</v>
      </c>
      <c r="B5717" s="7" t="s">
        <v>432</v>
      </c>
      <c r="C5717" s="7" t="s">
        <v>590</v>
      </c>
      <c r="D5717" s="7" t="s">
        <v>10</v>
      </c>
      <c r="E5717" s="7" t="s">
        <v>33</v>
      </c>
      <c r="F5717" s="7" t="s">
        <v>84</v>
      </c>
      <c r="G5717" s="7">
        <v>23100</v>
      </c>
      <c r="H5717" s="7">
        <v>0</v>
      </c>
      <c r="I5717" s="7">
        <v>0</v>
      </c>
      <c r="J5717" s="7">
        <v>0</v>
      </c>
      <c r="K5717" s="7">
        <v>0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0</v>
      </c>
      <c r="Z5717" s="7" t="s">
        <v>610</v>
      </c>
      <c r="AA5717" s="7">
        <v>2019</v>
      </c>
      <c r="AB5717" s="7">
        <v>0</v>
      </c>
    </row>
    <row r="5718" spans="1:28" x14ac:dyDescent="0.25">
      <c r="A5718" s="7">
        <v>70</v>
      </c>
      <c r="B5718" s="7" t="s">
        <v>435</v>
      </c>
      <c r="C5718" s="7" t="s">
        <v>649</v>
      </c>
      <c r="D5718" s="7" t="s">
        <v>650</v>
      </c>
      <c r="E5718" s="7" t="s">
        <v>33</v>
      </c>
      <c r="F5718" s="7" t="s">
        <v>84</v>
      </c>
      <c r="G5718" s="7">
        <v>23100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0</v>
      </c>
      <c r="Z5718" s="7" t="s">
        <v>610</v>
      </c>
      <c r="AA5718" s="7">
        <v>2019</v>
      </c>
      <c r="AB5718" s="7">
        <v>0</v>
      </c>
    </row>
    <row r="5719" spans="1:28" x14ac:dyDescent="0.25">
      <c r="A5719" s="7">
        <v>71</v>
      </c>
      <c r="B5719" s="7" t="s">
        <v>434</v>
      </c>
      <c r="C5719" s="7" t="s">
        <v>716</v>
      </c>
      <c r="D5719" s="7" t="s">
        <v>7</v>
      </c>
      <c r="E5719" s="7" t="s">
        <v>54</v>
      </c>
      <c r="F5719" s="7" t="s">
        <v>84</v>
      </c>
      <c r="G5719" s="7">
        <v>23100</v>
      </c>
      <c r="H5719" s="7">
        <v>0</v>
      </c>
      <c r="I5719" s="7">
        <v>0</v>
      </c>
      <c r="J5719" s="7">
        <v>0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0</v>
      </c>
      <c r="Z5719" s="7" t="s">
        <v>610</v>
      </c>
      <c r="AA5719" s="7">
        <v>2019</v>
      </c>
      <c r="AB5719" s="7">
        <v>0</v>
      </c>
    </row>
    <row r="5720" spans="1:28" x14ac:dyDescent="0.25">
      <c r="A5720" s="7">
        <v>72</v>
      </c>
      <c r="B5720" s="7" t="s">
        <v>353</v>
      </c>
      <c r="C5720" s="7" t="s">
        <v>580</v>
      </c>
      <c r="D5720" s="7" t="s">
        <v>19</v>
      </c>
      <c r="E5720" s="7" t="s">
        <v>60</v>
      </c>
      <c r="F5720" s="7" t="s">
        <v>84</v>
      </c>
      <c r="G5720" s="7">
        <v>23100</v>
      </c>
      <c r="H5720" s="7">
        <v>0</v>
      </c>
      <c r="I5720" s="7">
        <v>0</v>
      </c>
      <c r="J5720" s="7">
        <v>0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0</v>
      </c>
      <c r="Z5720" s="7" t="s">
        <v>610</v>
      </c>
      <c r="AA5720" s="7">
        <v>2019</v>
      </c>
      <c r="AB5720" s="7">
        <v>0</v>
      </c>
    </row>
    <row r="5721" spans="1:28" x14ac:dyDescent="0.25">
      <c r="A5721" s="7">
        <v>73</v>
      </c>
      <c r="B5721" s="7" t="s">
        <v>354</v>
      </c>
      <c r="C5721" s="7" t="s">
        <v>581</v>
      </c>
      <c r="D5721" s="7" t="s">
        <v>94</v>
      </c>
      <c r="E5721" s="7" t="s">
        <v>54</v>
      </c>
      <c r="F5721" s="7" t="s">
        <v>84</v>
      </c>
      <c r="G5721" s="7">
        <v>23100</v>
      </c>
      <c r="H5721" s="7">
        <v>0</v>
      </c>
      <c r="I5721" s="7">
        <v>0</v>
      </c>
      <c r="J5721" s="7">
        <v>0</v>
      </c>
      <c r="K5721" s="7">
        <v>0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0</v>
      </c>
      <c r="Z5721" s="7" t="s">
        <v>610</v>
      </c>
      <c r="AA5721" s="7">
        <v>2019</v>
      </c>
      <c r="AB5721" s="7">
        <v>0</v>
      </c>
    </row>
    <row r="5722" spans="1:28" x14ac:dyDescent="0.25">
      <c r="A5722" s="7">
        <v>74</v>
      </c>
      <c r="B5722" s="7" t="s">
        <v>355</v>
      </c>
      <c r="C5722" s="7" t="s">
        <v>582</v>
      </c>
      <c r="D5722" s="7" t="s">
        <v>7</v>
      </c>
      <c r="E5722" s="7" t="s">
        <v>54</v>
      </c>
      <c r="F5722" s="7" t="s">
        <v>84</v>
      </c>
      <c r="G5722" s="7">
        <v>23100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 t="s">
        <v>610</v>
      </c>
      <c r="AA5722" s="7">
        <v>2019</v>
      </c>
      <c r="AB5722" s="7">
        <v>0</v>
      </c>
    </row>
    <row r="5723" spans="1:28" x14ac:dyDescent="0.25">
      <c r="A5723" s="7">
        <v>75</v>
      </c>
      <c r="B5723" s="7" t="s">
        <v>356</v>
      </c>
      <c r="C5723" s="7" t="s">
        <v>571</v>
      </c>
      <c r="D5723" s="7" t="s">
        <v>6</v>
      </c>
      <c r="E5723" s="7" t="s">
        <v>747</v>
      </c>
      <c r="F5723" s="7" t="s">
        <v>84</v>
      </c>
      <c r="G5723" s="7">
        <v>23100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0</v>
      </c>
      <c r="Z5723" s="7" t="s">
        <v>610</v>
      </c>
      <c r="AA5723" s="7">
        <v>2019</v>
      </c>
      <c r="AB5723" s="7">
        <v>0</v>
      </c>
    </row>
    <row r="5724" spans="1:28" x14ac:dyDescent="0.25">
      <c r="A5724" s="7">
        <v>76</v>
      </c>
      <c r="B5724" s="7" t="s">
        <v>357</v>
      </c>
      <c r="C5724" s="7" t="s">
        <v>589</v>
      </c>
      <c r="D5724" s="7" t="s">
        <v>6</v>
      </c>
      <c r="E5724" s="7" t="s">
        <v>747</v>
      </c>
      <c r="F5724" s="7" t="s">
        <v>84</v>
      </c>
      <c r="G5724" s="7">
        <v>23100</v>
      </c>
      <c r="H5724" s="7">
        <v>0</v>
      </c>
      <c r="I5724" s="7">
        <v>0</v>
      </c>
      <c r="J5724" s="7">
        <v>0</v>
      </c>
      <c r="K5724" s="7">
        <v>0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0</v>
      </c>
      <c r="Z5724" s="7" t="s">
        <v>610</v>
      </c>
      <c r="AA5724" s="7">
        <v>2019</v>
      </c>
      <c r="AB5724" s="7">
        <v>0</v>
      </c>
    </row>
    <row r="5725" spans="1:28" x14ac:dyDescent="0.25">
      <c r="A5725" s="7">
        <v>77</v>
      </c>
      <c r="B5725" s="7" t="s">
        <v>358</v>
      </c>
      <c r="C5725" s="7" t="s">
        <v>748</v>
      </c>
      <c r="D5725" s="7" t="s">
        <v>10</v>
      </c>
      <c r="E5725" s="7" t="s">
        <v>54</v>
      </c>
      <c r="F5725" s="7" t="s">
        <v>84</v>
      </c>
      <c r="G5725" s="7">
        <v>23100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0</v>
      </c>
      <c r="Z5725" s="7" t="s">
        <v>610</v>
      </c>
      <c r="AA5725" s="7">
        <v>2019</v>
      </c>
      <c r="AB5725" s="7">
        <v>0</v>
      </c>
    </row>
    <row r="5726" spans="1:28" x14ac:dyDescent="0.25">
      <c r="A5726" s="7">
        <v>78</v>
      </c>
      <c r="B5726" s="7" t="s">
        <v>359</v>
      </c>
      <c r="C5726" s="7" t="s">
        <v>572</v>
      </c>
      <c r="D5726" s="7" t="s">
        <v>94</v>
      </c>
      <c r="E5726" s="7" t="s">
        <v>54</v>
      </c>
      <c r="F5726" s="7" t="s">
        <v>84</v>
      </c>
      <c r="G5726" s="7">
        <v>23100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0</v>
      </c>
      <c r="Z5726" s="7" t="s">
        <v>610</v>
      </c>
      <c r="AA5726" s="7">
        <v>2019</v>
      </c>
      <c r="AB5726" s="7">
        <v>0</v>
      </c>
    </row>
    <row r="5727" spans="1:28" x14ac:dyDescent="0.25">
      <c r="A5727" s="7">
        <v>79</v>
      </c>
      <c r="B5727" s="7" t="s">
        <v>347</v>
      </c>
      <c r="C5727" s="7" t="s">
        <v>651</v>
      </c>
      <c r="D5727" s="7" t="s">
        <v>6</v>
      </c>
      <c r="E5727" s="7" t="s">
        <v>747</v>
      </c>
      <c r="F5727" s="7" t="s">
        <v>84</v>
      </c>
      <c r="G5727" s="7">
        <v>22000</v>
      </c>
      <c r="H5727" s="7">
        <v>0</v>
      </c>
      <c r="I5727" s="7">
        <v>0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0</v>
      </c>
      <c r="Z5727" s="7" t="s">
        <v>610</v>
      </c>
      <c r="AA5727" s="7">
        <v>2019</v>
      </c>
      <c r="AB5727" s="7">
        <v>0</v>
      </c>
    </row>
    <row r="5728" spans="1:28" x14ac:dyDescent="0.25">
      <c r="A5728" s="7">
        <v>80</v>
      </c>
      <c r="B5728" s="7" t="s">
        <v>348</v>
      </c>
      <c r="C5728" s="7" t="s">
        <v>652</v>
      </c>
      <c r="D5728" s="7" t="s">
        <v>6</v>
      </c>
      <c r="E5728" s="7" t="s">
        <v>749</v>
      </c>
      <c r="F5728" s="7" t="s">
        <v>84</v>
      </c>
      <c r="G5728" s="7">
        <v>22000</v>
      </c>
      <c r="H5728" s="7">
        <v>0</v>
      </c>
      <c r="I5728" s="7">
        <v>0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0</v>
      </c>
      <c r="Z5728" s="7" t="s">
        <v>610</v>
      </c>
      <c r="AA5728" s="7">
        <v>2019</v>
      </c>
      <c r="AB5728" s="7">
        <v>0</v>
      </c>
    </row>
    <row r="5729" spans="1:28" x14ac:dyDescent="0.25">
      <c r="A5729" s="7">
        <v>81</v>
      </c>
      <c r="B5729" s="7" t="s">
        <v>349</v>
      </c>
      <c r="C5729" s="7" t="s">
        <v>591</v>
      </c>
      <c r="D5729" s="7" t="s">
        <v>6</v>
      </c>
      <c r="E5729" s="7" t="s">
        <v>750</v>
      </c>
      <c r="F5729" s="7" t="s">
        <v>84</v>
      </c>
      <c r="G5729" s="7">
        <v>22000</v>
      </c>
      <c r="H5729" s="7">
        <v>0</v>
      </c>
      <c r="I5729" s="7">
        <v>0</v>
      </c>
      <c r="J5729" s="7">
        <v>0</v>
      </c>
      <c r="K5729" s="7">
        <v>0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0</v>
      </c>
      <c r="Z5729" s="7" t="s">
        <v>610</v>
      </c>
      <c r="AA5729" s="7">
        <v>2019</v>
      </c>
      <c r="AB5729" s="7">
        <v>0</v>
      </c>
    </row>
    <row r="5730" spans="1:28" x14ac:dyDescent="0.25">
      <c r="A5730" s="7">
        <v>82</v>
      </c>
      <c r="B5730" s="7" t="s">
        <v>351</v>
      </c>
      <c r="C5730" s="7" t="s">
        <v>592</v>
      </c>
      <c r="D5730" s="7" t="s">
        <v>6</v>
      </c>
      <c r="E5730" s="7" t="s">
        <v>751</v>
      </c>
      <c r="F5730" s="7" t="s">
        <v>84</v>
      </c>
      <c r="G5730" s="7">
        <v>22000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 t="s">
        <v>610</v>
      </c>
      <c r="AA5730" s="7">
        <v>2019</v>
      </c>
      <c r="AB5730" s="7">
        <v>0</v>
      </c>
    </row>
    <row r="5731" spans="1:28" x14ac:dyDescent="0.25">
      <c r="A5731" s="7">
        <v>83</v>
      </c>
      <c r="B5731" s="7" t="s">
        <v>352</v>
      </c>
      <c r="C5731" s="7" t="s">
        <v>593</v>
      </c>
      <c r="D5731" s="7" t="s">
        <v>6</v>
      </c>
      <c r="E5731" s="7" t="s">
        <v>749</v>
      </c>
      <c r="F5731" s="7" t="s">
        <v>84</v>
      </c>
      <c r="G5731" s="7">
        <v>22000</v>
      </c>
      <c r="H5731" s="7">
        <v>0</v>
      </c>
      <c r="I5731" s="7">
        <v>0</v>
      </c>
      <c r="J5731" s="7">
        <v>0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7">
        <v>0</v>
      </c>
      <c r="Z5731" s="7" t="s">
        <v>610</v>
      </c>
      <c r="AA5731" s="7">
        <v>2019</v>
      </c>
      <c r="AB5731" s="7">
        <v>0</v>
      </c>
    </row>
    <row r="5732" spans="1:28" x14ac:dyDescent="0.25">
      <c r="A5732" s="7">
        <v>84</v>
      </c>
      <c r="B5732" s="7" t="s">
        <v>428</v>
      </c>
      <c r="C5732" s="7" t="s">
        <v>722</v>
      </c>
      <c r="D5732" s="7" t="s">
        <v>723</v>
      </c>
      <c r="E5732" s="7" t="s">
        <v>752</v>
      </c>
      <c r="F5732" s="7" t="s">
        <v>84</v>
      </c>
      <c r="G5732" s="7">
        <v>22000</v>
      </c>
      <c r="H5732" s="7">
        <v>0</v>
      </c>
      <c r="I5732" s="7">
        <v>0</v>
      </c>
      <c r="J5732" s="7">
        <v>0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0</v>
      </c>
      <c r="Z5732" s="7" t="s">
        <v>610</v>
      </c>
      <c r="AA5732" s="7">
        <v>2019</v>
      </c>
      <c r="AB5732" s="7">
        <v>0</v>
      </c>
    </row>
    <row r="5733" spans="1:28" x14ac:dyDescent="0.25">
      <c r="A5733" s="7">
        <v>85</v>
      </c>
      <c r="B5733" s="7" t="s">
        <v>433</v>
      </c>
      <c r="C5733" s="7" t="s">
        <v>653</v>
      </c>
      <c r="D5733" s="7" t="s">
        <v>650</v>
      </c>
      <c r="E5733" s="7" t="s">
        <v>33</v>
      </c>
      <c r="F5733" s="7" t="s">
        <v>84</v>
      </c>
      <c r="G5733" s="7">
        <v>22000</v>
      </c>
      <c r="H5733" s="7">
        <v>0</v>
      </c>
      <c r="I5733" s="7">
        <v>0</v>
      </c>
      <c r="J5733" s="7">
        <v>0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7">
        <v>0</v>
      </c>
      <c r="Z5733" s="7" t="s">
        <v>610</v>
      </c>
      <c r="AA5733" s="7">
        <v>2019</v>
      </c>
      <c r="AB5733" s="7">
        <v>0</v>
      </c>
    </row>
    <row r="5734" spans="1:28" x14ac:dyDescent="0.25">
      <c r="A5734" s="7">
        <v>86</v>
      </c>
      <c r="B5734" s="7" t="s">
        <v>344</v>
      </c>
      <c r="C5734" s="7" t="s">
        <v>588</v>
      </c>
      <c r="D5734" s="7" t="s">
        <v>94</v>
      </c>
      <c r="E5734" s="7" t="s">
        <v>41</v>
      </c>
      <c r="F5734" s="7" t="s">
        <v>84</v>
      </c>
      <c r="G5734" s="7">
        <v>19800</v>
      </c>
      <c r="H5734" s="7">
        <v>0</v>
      </c>
      <c r="I5734" s="7">
        <v>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 t="s">
        <v>610</v>
      </c>
      <c r="AA5734" s="7">
        <v>2019</v>
      </c>
      <c r="AB5734" s="7">
        <v>0</v>
      </c>
    </row>
    <row r="5735" spans="1:28" x14ac:dyDescent="0.25">
      <c r="A5735" s="7">
        <v>87</v>
      </c>
      <c r="B5735" s="7" t="s">
        <v>345</v>
      </c>
      <c r="C5735" s="7" t="s">
        <v>512</v>
      </c>
      <c r="D5735" s="7" t="s">
        <v>94</v>
      </c>
      <c r="E5735" s="7" t="s">
        <v>749</v>
      </c>
      <c r="F5735" s="7" t="s">
        <v>84</v>
      </c>
      <c r="G5735" s="7">
        <v>19800</v>
      </c>
      <c r="H5735" s="7">
        <v>0</v>
      </c>
      <c r="I5735" s="7">
        <v>0</v>
      </c>
      <c r="J5735" s="7">
        <v>0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 t="s">
        <v>610</v>
      </c>
      <c r="AA5735" s="7">
        <v>2019</v>
      </c>
      <c r="AB5735" s="7">
        <v>0</v>
      </c>
    </row>
    <row r="5736" spans="1:28" x14ac:dyDescent="0.25">
      <c r="A5736" s="7">
        <v>88</v>
      </c>
      <c r="B5736" s="7" t="s">
        <v>341</v>
      </c>
      <c r="C5736" s="7" t="s">
        <v>579</v>
      </c>
      <c r="D5736" s="7" t="s">
        <v>94</v>
      </c>
      <c r="E5736" s="7" t="s">
        <v>751</v>
      </c>
      <c r="F5736" s="7" t="s">
        <v>84</v>
      </c>
      <c r="G5736" s="7">
        <v>16775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 t="s">
        <v>610</v>
      </c>
      <c r="AA5736" s="7">
        <v>2019</v>
      </c>
      <c r="AB5736" s="7">
        <v>0</v>
      </c>
    </row>
    <row r="5737" spans="1:28" x14ac:dyDescent="0.25">
      <c r="A5737" s="7">
        <v>89</v>
      </c>
      <c r="B5737" s="7" t="s">
        <v>342</v>
      </c>
      <c r="C5737" s="7" t="s">
        <v>559</v>
      </c>
      <c r="D5737" s="7" t="s">
        <v>94</v>
      </c>
      <c r="E5737" s="7" t="s">
        <v>37</v>
      </c>
      <c r="F5737" s="7" t="s">
        <v>84</v>
      </c>
      <c r="G5737" s="7">
        <v>16775</v>
      </c>
      <c r="H5737" s="7">
        <v>0</v>
      </c>
      <c r="I5737" s="7">
        <v>0</v>
      </c>
      <c r="J5737" s="7">
        <v>0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0</v>
      </c>
      <c r="Z5737" s="7" t="s">
        <v>610</v>
      </c>
      <c r="AA5737" s="7">
        <v>2019</v>
      </c>
      <c r="AB5737" s="7">
        <v>0</v>
      </c>
    </row>
    <row r="5738" spans="1:28" x14ac:dyDescent="0.25">
      <c r="A5738" s="7">
        <v>90</v>
      </c>
      <c r="B5738" s="7" t="s">
        <v>343</v>
      </c>
      <c r="C5738" s="7" t="s">
        <v>633</v>
      </c>
      <c r="D5738" s="7" t="s">
        <v>6</v>
      </c>
      <c r="E5738" s="7" t="s">
        <v>37</v>
      </c>
      <c r="F5738" s="7" t="s">
        <v>84</v>
      </c>
      <c r="G5738" s="7">
        <v>16775</v>
      </c>
      <c r="H5738" s="7">
        <v>0</v>
      </c>
      <c r="I5738" s="7">
        <v>0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 t="s">
        <v>610</v>
      </c>
      <c r="AA5738" s="7">
        <v>2019</v>
      </c>
      <c r="AB5738" s="7">
        <v>0</v>
      </c>
    </row>
    <row r="5739" spans="1:28" x14ac:dyDescent="0.25">
      <c r="A5739" s="7">
        <v>91</v>
      </c>
      <c r="B5739" s="7" t="s">
        <v>338</v>
      </c>
      <c r="C5739" s="7" t="s">
        <v>594</v>
      </c>
      <c r="D5739" s="7" t="s">
        <v>6</v>
      </c>
      <c r="E5739" s="7" t="s">
        <v>28</v>
      </c>
      <c r="F5739" s="7" t="s">
        <v>84</v>
      </c>
      <c r="G5739" s="7">
        <v>16500</v>
      </c>
      <c r="H5739" s="7">
        <v>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0</v>
      </c>
      <c r="Z5739" s="7" t="s">
        <v>610</v>
      </c>
      <c r="AA5739" s="7">
        <v>2019</v>
      </c>
      <c r="AB5739" s="7">
        <v>0</v>
      </c>
    </row>
    <row r="5740" spans="1:28" x14ac:dyDescent="0.25">
      <c r="A5740" s="7">
        <v>92</v>
      </c>
      <c r="B5740" s="7" t="s">
        <v>339</v>
      </c>
      <c r="C5740" s="7" t="s">
        <v>595</v>
      </c>
      <c r="D5740" s="7" t="s">
        <v>94</v>
      </c>
      <c r="E5740" s="7" t="s">
        <v>57</v>
      </c>
      <c r="F5740" s="7" t="s">
        <v>84</v>
      </c>
      <c r="G5740" s="7">
        <v>16500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0</v>
      </c>
      <c r="Z5740" s="7" t="s">
        <v>610</v>
      </c>
      <c r="AA5740" s="7">
        <v>2019</v>
      </c>
      <c r="AB5740" s="7">
        <v>0</v>
      </c>
    </row>
    <row r="5741" spans="1:28" x14ac:dyDescent="0.25">
      <c r="A5741" s="7">
        <v>93</v>
      </c>
      <c r="B5741" s="7" t="s">
        <v>340</v>
      </c>
      <c r="C5741" s="7" t="s">
        <v>654</v>
      </c>
      <c r="D5741" s="7" t="s">
        <v>6</v>
      </c>
      <c r="E5741" s="7" t="s">
        <v>749</v>
      </c>
      <c r="F5741" s="7" t="s">
        <v>84</v>
      </c>
      <c r="G5741" s="7">
        <v>16500</v>
      </c>
      <c r="H5741" s="7">
        <v>0</v>
      </c>
      <c r="I5741" s="7">
        <v>0</v>
      </c>
      <c r="J5741" s="7">
        <v>0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0</v>
      </c>
      <c r="Z5741" s="7" t="s">
        <v>610</v>
      </c>
      <c r="AA5741" s="7">
        <v>2019</v>
      </c>
      <c r="AB5741" s="7">
        <v>0</v>
      </c>
    </row>
    <row r="5742" spans="1:28" x14ac:dyDescent="0.25">
      <c r="A5742" s="7">
        <v>94</v>
      </c>
      <c r="B5742" s="7" t="s">
        <v>374</v>
      </c>
      <c r="C5742" s="7" t="s">
        <v>753</v>
      </c>
      <c r="D5742" s="7" t="s">
        <v>21</v>
      </c>
      <c r="E5742" s="7" t="s">
        <v>754</v>
      </c>
      <c r="F5742" s="7" t="s">
        <v>84</v>
      </c>
      <c r="G5742" s="7">
        <v>14300</v>
      </c>
      <c r="H5742" s="7">
        <v>0</v>
      </c>
      <c r="I5742" s="7">
        <v>0</v>
      </c>
      <c r="J5742" s="7">
        <v>0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0</v>
      </c>
      <c r="Z5742" s="7" t="s">
        <v>610</v>
      </c>
      <c r="AA5742" s="7">
        <v>2019</v>
      </c>
      <c r="AB5742" s="7">
        <v>0</v>
      </c>
    </row>
    <row r="5743" spans="1:28" x14ac:dyDescent="0.25">
      <c r="A5743" s="7">
        <v>95</v>
      </c>
      <c r="B5743" s="7" t="s">
        <v>431</v>
      </c>
      <c r="C5743" s="7" t="s">
        <v>600</v>
      </c>
      <c r="D5743" s="7" t="s">
        <v>94</v>
      </c>
      <c r="E5743" s="7" t="s">
        <v>37</v>
      </c>
      <c r="F5743" s="7" t="s">
        <v>84</v>
      </c>
      <c r="G5743" s="7">
        <v>13750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0</v>
      </c>
      <c r="Z5743" s="7" t="s">
        <v>610</v>
      </c>
      <c r="AA5743" s="7">
        <v>2019</v>
      </c>
      <c r="AB5743" s="7">
        <v>0</v>
      </c>
    </row>
    <row r="5744" spans="1:28" x14ac:dyDescent="0.25">
      <c r="A5744" s="7">
        <v>96</v>
      </c>
      <c r="B5744" s="7" t="s">
        <v>336</v>
      </c>
      <c r="C5744" s="7" t="s">
        <v>603</v>
      </c>
      <c r="D5744" s="7" t="s">
        <v>6</v>
      </c>
      <c r="E5744" s="7" t="s">
        <v>37</v>
      </c>
      <c r="F5744" s="7" t="s">
        <v>84</v>
      </c>
      <c r="G5744" s="7">
        <v>10000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0</v>
      </c>
      <c r="U5744" s="7">
        <v>0</v>
      </c>
      <c r="V5744" s="7">
        <v>0</v>
      </c>
      <c r="W5744" s="7">
        <v>0</v>
      </c>
      <c r="X5744" s="7">
        <v>0</v>
      </c>
      <c r="Y5744" s="7">
        <v>0</v>
      </c>
      <c r="Z5744" s="7" t="s">
        <v>610</v>
      </c>
      <c r="AA5744" s="7">
        <v>2019</v>
      </c>
      <c r="AB5744" s="7">
        <v>0</v>
      </c>
    </row>
    <row r="5745" spans="1:28" x14ac:dyDescent="0.25">
      <c r="A5745" s="7">
        <v>97</v>
      </c>
      <c r="B5745" s="7" t="s">
        <v>337</v>
      </c>
      <c r="C5745" s="7" t="s">
        <v>725</v>
      </c>
      <c r="D5745" s="7" t="s">
        <v>6</v>
      </c>
      <c r="E5745" s="7" t="s">
        <v>37</v>
      </c>
      <c r="F5745" s="7" t="s">
        <v>84</v>
      </c>
      <c r="G5745" s="7">
        <v>10000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 t="s">
        <v>617</v>
      </c>
      <c r="AA5745" s="7">
        <v>2019</v>
      </c>
      <c r="AB5745" s="7">
        <v>0</v>
      </c>
    </row>
    <row r="5746" spans="1:28" x14ac:dyDescent="0.25">
      <c r="A5746" s="7">
        <v>1</v>
      </c>
      <c r="B5746" s="7" t="s">
        <v>373</v>
      </c>
      <c r="C5746" s="7" t="s">
        <v>708</v>
      </c>
      <c r="D5746" s="7" t="s">
        <v>7</v>
      </c>
      <c r="E5746" s="7" t="s">
        <v>27</v>
      </c>
      <c r="F5746" s="7" t="s">
        <v>84</v>
      </c>
      <c r="G5746" s="7">
        <v>360000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 t="s">
        <v>617</v>
      </c>
      <c r="AA5746" s="7">
        <v>2019</v>
      </c>
      <c r="AB5746" s="7">
        <v>0</v>
      </c>
    </row>
    <row r="5747" spans="1:28" x14ac:dyDescent="0.25">
      <c r="A5747" s="7">
        <v>2</v>
      </c>
      <c r="B5747" s="7" t="s">
        <v>426</v>
      </c>
      <c r="C5747" s="7" t="s">
        <v>502</v>
      </c>
      <c r="D5747" s="7" t="s">
        <v>10</v>
      </c>
      <c r="E5747" s="7" t="s">
        <v>53</v>
      </c>
      <c r="F5747" s="7" t="s">
        <v>84</v>
      </c>
      <c r="G5747" s="7">
        <v>280000</v>
      </c>
      <c r="H5747" s="7">
        <v>0</v>
      </c>
      <c r="I5747" s="7">
        <v>0</v>
      </c>
      <c r="J5747" s="7">
        <v>0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 t="s">
        <v>617</v>
      </c>
      <c r="AA5747" s="7">
        <v>2019</v>
      </c>
      <c r="AB5747" s="7">
        <v>0</v>
      </c>
    </row>
    <row r="5748" spans="1:28" x14ac:dyDescent="0.25">
      <c r="A5748" s="7">
        <v>3</v>
      </c>
      <c r="B5748" s="7" t="s">
        <v>427</v>
      </c>
      <c r="C5748" s="7" t="s">
        <v>709</v>
      </c>
      <c r="D5748" s="7" t="s">
        <v>19</v>
      </c>
      <c r="E5748" s="7" t="s">
        <v>71</v>
      </c>
      <c r="F5748" s="7" t="s">
        <v>84</v>
      </c>
      <c r="G5748" s="7">
        <v>280000</v>
      </c>
      <c r="H5748" s="7">
        <v>0</v>
      </c>
      <c r="I5748" s="7">
        <v>0</v>
      </c>
      <c r="J5748" s="7">
        <v>0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0</v>
      </c>
      <c r="Z5748" s="7" t="s">
        <v>617</v>
      </c>
      <c r="AA5748" s="7">
        <v>2019</v>
      </c>
      <c r="AB5748" s="7">
        <v>0</v>
      </c>
    </row>
    <row r="5749" spans="1:28" x14ac:dyDescent="0.25">
      <c r="A5749" s="7">
        <v>4</v>
      </c>
      <c r="B5749" s="7" t="s">
        <v>417</v>
      </c>
      <c r="C5749" s="7" t="s">
        <v>512</v>
      </c>
      <c r="D5749" s="7" t="s">
        <v>21</v>
      </c>
      <c r="E5749" s="7" t="s">
        <v>81</v>
      </c>
      <c r="F5749" s="7" t="s">
        <v>84</v>
      </c>
      <c r="G5749" s="7">
        <v>130000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0</v>
      </c>
      <c r="Z5749" s="7" t="s">
        <v>617</v>
      </c>
      <c r="AA5749" s="7">
        <v>2019</v>
      </c>
      <c r="AB5749" s="7">
        <v>0</v>
      </c>
    </row>
    <row r="5750" spans="1:28" x14ac:dyDescent="0.25">
      <c r="A5750" s="7">
        <v>5</v>
      </c>
      <c r="B5750" s="7" t="s">
        <v>418</v>
      </c>
      <c r="C5750" s="7" t="s">
        <v>710</v>
      </c>
      <c r="D5750" s="7" t="s">
        <v>94</v>
      </c>
      <c r="E5750" s="7" t="s">
        <v>711</v>
      </c>
      <c r="F5750" s="7" t="s">
        <v>84</v>
      </c>
      <c r="G5750" s="7">
        <v>130000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 t="s">
        <v>617</v>
      </c>
      <c r="AA5750" s="7">
        <v>2019</v>
      </c>
      <c r="AB5750" s="7">
        <v>0</v>
      </c>
    </row>
    <row r="5751" spans="1:28" x14ac:dyDescent="0.25">
      <c r="A5751" s="7">
        <v>6</v>
      </c>
      <c r="B5751" s="7" t="s">
        <v>419</v>
      </c>
      <c r="C5751" s="7" t="s">
        <v>518</v>
      </c>
      <c r="D5751" s="7" t="s">
        <v>16</v>
      </c>
      <c r="E5751" s="7" t="s">
        <v>701</v>
      </c>
      <c r="F5751" s="7" t="s">
        <v>84</v>
      </c>
      <c r="G5751" s="7">
        <v>130000</v>
      </c>
      <c r="H5751" s="7">
        <v>0</v>
      </c>
      <c r="I5751" s="7">
        <v>0</v>
      </c>
      <c r="J5751" s="7">
        <v>0</v>
      </c>
      <c r="K5751" s="7">
        <v>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0</v>
      </c>
      <c r="Z5751" s="7" t="s">
        <v>617</v>
      </c>
      <c r="AA5751" s="7">
        <v>2019</v>
      </c>
      <c r="AB5751" s="7">
        <v>0</v>
      </c>
    </row>
    <row r="5752" spans="1:28" x14ac:dyDescent="0.25">
      <c r="A5752" s="7">
        <v>7</v>
      </c>
      <c r="B5752" s="7" t="s">
        <v>420</v>
      </c>
      <c r="C5752" s="7" t="s">
        <v>513</v>
      </c>
      <c r="D5752" s="7" t="s">
        <v>14</v>
      </c>
      <c r="E5752" s="7" t="s">
        <v>333</v>
      </c>
      <c r="F5752" s="7" t="s">
        <v>84</v>
      </c>
      <c r="G5752" s="7">
        <v>130000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0</v>
      </c>
      <c r="Z5752" s="7" t="s">
        <v>617</v>
      </c>
      <c r="AA5752" s="7">
        <v>2019</v>
      </c>
      <c r="AB5752" s="7">
        <v>0</v>
      </c>
    </row>
    <row r="5753" spans="1:28" x14ac:dyDescent="0.25">
      <c r="A5753" s="7">
        <v>8</v>
      </c>
      <c r="B5753" s="7" t="s">
        <v>421</v>
      </c>
      <c r="C5753" s="7" t="s">
        <v>515</v>
      </c>
      <c r="D5753" s="7" t="s">
        <v>4</v>
      </c>
      <c r="E5753" s="7" t="s">
        <v>516</v>
      </c>
      <c r="F5753" s="7" t="s">
        <v>84</v>
      </c>
      <c r="G5753" s="7">
        <v>130000</v>
      </c>
      <c r="H5753" s="7">
        <v>0</v>
      </c>
      <c r="I5753" s="7">
        <v>0</v>
      </c>
      <c r="J5753" s="7">
        <v>0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0</v>
      </c>
      <c r="Z5753" s="7" t="s">
        <v>617</v>
      </c>
      <c r="AA5753" s="7">
        <v>2019</v>
      </c>
      <c r="AB5753" s="7">
        <v>0</v>
      </c>
    </row>
    <row r="5754" spans="1:28" x14ac:dyDescent="0.25">
      <c r="A5754" s="7">
        <v>9</v>
      </c>
      <c r="B5754" s="7" t="s">
        <v>422</v>
      </c>
      <c r="C5754" s="7" t="s">
        <v>504</v>
      </c>
      <c r="D5754" s="7" t="s">
        <v>5</v>
      </c>
      <c r="E5754" s="7" t="s">
        <v>702</v>
      </c>
      <c r="F5754" s="7" t="s">
        <v>84</v>
      </c>
      <c r="G5754" s="7">
        <v>130000</v>
      </c>
      <c r="H5754" s="7">
        <v>0</v>
      </c>
      <c r="I5754" s="7">
        <v>0</v>
      </c>
      <c r="J5754" s="7">
        <v>0</v>
      </c>
      <c r="K5754" s="7">
        <v>0</v>
      </c>
      <c r="L5754" s="7">
        <v>0</v>
      </c>
      <c r="M5754" s="7">
        <v>0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0</v>
      </c>
      <c r="Z5754" s="7" t="s">
        <v>617</v>
      </c>
      <c r="AA5754" s="7">
        <v>2019</v>
      </c>
      <c r="AB5754" s="7">
        <v>0</v>
      </c>
    </row>
    <row r="5755" spans="1:28" x14ac:dyDescent="0.25">
      <c r="A5755" s="7">
        <v>10</v>
      </c>
      <c r="B5755" s="7" t="s">
        <v>423</v>
      </c>
      <c r="C5755" s="7" t="s">
        <v>614</v>
      </c>
      <c r="D5755" s="7" t="s">
        <v>615</v>
      </c>
      <c r="E5755" s="7" t="s">
        <v>616</v>
      </c>
      <c r="F5755" s="7" t="s">
        <v>84</v>
      </c>
      <c r="G5755" s="7">
        <v>130000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0</v>
      </c>
      <c r="Z5755" s="7" t="s">
        <v>617</v>
      </c>
      <c r="AA5755" s="7">
        <v>2019</v>
      </c>
      <c r="AB5755" s="7">
        <v>0</v>
      </c>
    </row>
    <row r="5756" spans="1:28" x14ac:dyDescent="0.25">
      <c r="A5756" s="7">
        <v>11</v>
      </c>
      <c r="B5756" s="7" t="s">
        <v>424</v>
      </c>
      <c r="C5756" s="7" t="s">
        <v>665</v>
      </c>
      <c r="D5756" s="7" t="s">
        <v>17</v>
      </c>
      <c r="E5756" s="7" t="s">
        <v>755</v>
      </c>
      <c r="F5756" s="7" t="s">
        <v>84</v>
      </c>
      <c r="G5756" s="7">
        <v>130000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0</v>
      </c>
      <c r="Z5756" s="7" t="s">
        <v>617</v>
      </c>
      <c r="AA5756" s="7">
        <v>2019</v>
      </c>
      <c r="AB5756" s="7">
        <v>0</v>
      </c>
    </row>
    <row r="5757" spans="1:28" x14ac:dyDescent="0.25">
      <c r="A5757" s="7">
        <v>12</v>
      </c>
      <c r="B5757" s="7" t="s">
        <v>425</v>
      </c>
      <c r="C5757" s="7" t="s">
        <v>659</v>
      </c>
      <c r="D5757" s="7" t="s">
        <v>6</v>
      </c>
      <c r="E5757" s="7" t="s">
        <v>756</v>
      </c>
      <c r="F5757" s="7" t="s">
        <v>84</v>
      </c>
      <c r="G5757" s="7">
        <v>130000</v>
      </c>
      <c r="H5757" s="7">
        <v>0</v>
      </c>
      <c r="I5757" s="7">
        <v>0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0</v>
      </c>
      <c r="Z5757" s="7" t="s">
        <v>617</v>
      </c>
      <c r="AA5757" s="7">
        <v>2019</v>
      </c>
      <c r="AB5757" s="7">
        <v>0</v>
      </c>
    </row>
    <row r="5758" spans="1:28" x14ac:dyDescent="0.25">
      <c r="A5758" s="7">
        <v>13</v>
      </c>
      <c r="B5758" s="7" t="s">
        <v>411</v>
      </c>
      <c r="C5758" s="7" t="s">
        <v>521</v>
      </c>
      <c r="D5758" s="7" t="s">
        <v>13</v>
      </c>
      <c r="E5758" s="7" t="s">
        <v>729</v>
      </c>
      <c r="F5758" s="7" t="s">
        <v>84</v>
      </c>
      <c r="G5758" s="7">
        <v>95000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 t="s">
        <v>617</v>
      </c>
      <c r="AA5758" s="7">
        <v>2019</v>
      </c>
      <c r="AB5758" s="7">
        <v>0</v>
      </c>
    </row>
    <row r="5759" spans="1:28" x14ac:dyDescent="0.25">
      <c r="A5759" s="7">
        <v>14</v>
      </c>
      <c r="B5759" s="7" t="s">
        <v>413</v>
      </c>
      <c r="C5759" s="7" t="s">
        <v>626</v>
      </c>
      <c r="D5759" s="7" t="s">
        <v>627</v>
      </c>
      <c r="E5759" s="7" t="s">
        <v>730</v>
      </c>
      <c r="F5759" s="7" t="s">
        <v>84</v>
      </c>
      <c r="G5759" s="7">
        <v>95000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0</v>
      </c>
      <c r="Z5759" s="7" t="s">
        <v>617</v>
      </c>
      <c r="AA5759" s="7">
        <v>2019</v>
      </c>
      <c r="AB5759" s="7">
        <v>0</v>
      </c>
    </row>
    <row r="5760" spans="1:28" x14ac:dyDescent="0.25">
      <c r="A5760" s="7">
        <v>15</v>
      </c>
      <c r="B5760" s="7" t="s">
        <v>414</v>
      </c>
      <c r="C5760" s="7" t="s">
        <v>523</v>
      </c>
      <c r="D5760" s="7" t="s">
        <v>21</v>
      </c>
      <c r="E5760" s="7" t="s">
        <v>731</v>
      </c>
      <c r="F5760" s="7" t="s">
        <v>84</v>
      </c>
      <c r="G5760" s="7">
        <v>95000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0</v>
      </c>
      <c r="Z5760" s="7" t="s">
        <v>617</v>
      </c>
      <c r="AA5760" s="7">
        <v>2019</v>
      </c>
      <c r="AB5760" s="7">
        <v>0</v>
      </c>
    </row>
    <row r="5761" spans="1:28" x14ac:dyDescent="0.25">
      <c r="A5761" s="7">
        <v>16</v>
      </c>
      <c r="B5761" s="7" t="s">
        <v>415</v>
      </c>
      <c r="C5761" s="7" t="s">
        <v>525</v>
      </c>
      <c r="D5761" s="7" t="s">
        <v>10</v>
      </c>
      <c r="E5761" s="7" t="s">
        <v>69</v>
      </c>
      <c r="F5761" s="7" t="s">
        <v>84</v>
      </c>
      <c r="G5761" s="7">
        <v>95000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 t="s">
        <v>617</v>
      </c>
      <c r="AA5761" s="7">
        <v>2019</v>
      </c>
      <c r="AB5761" s="7">
        <v>0</v>
      </c>
    </row>
    <row r="5762" spans="1:28" x14ac:dyDescent="0.25">
      <c r="A5762" s="7">
        <v>17</v>
      </c>
      <c r="B5762" s="7" t="s">
        <v>416</v>
      </c>
      <c r="C5762" s="7" t="s">
        <v>679</v>
      </c>
      <c r="D5762" s="7" t="s">
        <v>6</v>
      </c>
      <c r="E5762" s="7" t="s">
        <v>757</v>
      </c>
      <c r="F5762" s="7" t="s">
        <v>84</v>
      </c>
      <c r="G5762" s="7">
        <v>95000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0</v>
      </c>
      <c r="Z5762" s="7" t="s">
        <v>617</v>
      </c>
      <c r="AA5762" s="7">
        <v>2019</v>
      </c>
      <c r="AB5762" s="7">
        <v>0</v>
      </c>
    </row>
    <row r="5763" spans="1:28" x14ac:dyDescent="0.25">
      <c r="A5763" s="7">
        <v>18</v>
      </c>
      <c r="B5763" s="7" t="s">
        <v>412</v>
      </c>
      <c r="C5763" s="7" t="s">
        <v>527</v>
      </c>
      <c r="D5763" s="7" t="s">
        <v>17</v>
      </c>
      <c r="E5763" s="7" t="s">
        <v>613</v>
      </c>
      <c r="F5763" s="7" t="s">
        <v>84</v>
      </c>
      <c r="G5763" s="7">
        <v>85000</v>
      </c>
      <c r="H5763" s="7">
        <v>0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0</v>
      </c>
      <c r="Z5763" s="7" t="s">
        <v>617</v>
      </c>
      <c r="AA5763" s="7">
        <v>2019</v>
      </c>
      <c r="AB5763" s="7">
        <v>0</v>
      </c>
    </row>
    <row r="5764" spans="1:28" x14ac:dyDescent="0.25">
      <c r="A5764" s="7">
        <v>19</v>
      </c>
      <c r="B5764" s="7" t="s">
        <v>409</v>
      </c>
      <c r="C5764" s="7" t="s">
        <v>719</v>
      </c>
      <c r="D5764" s="7" t="s">
        <v>94</v>
      </c>
      <c r="E5764" s="7" t="s">
        <v>758</v>
      </c>
      <c r="F5764" s="7" t="s">
        <v>84</v>
      </c>
      <c r="G5764" s="7">
        <v>85000</v>
      </c>
      <c r="H5764" s="7">
        <v>0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0</v>
      </c>
      <c r="Z5764" s="7" t="s">
        <v>617</v>
      </c>
      <c r="AA5764" s="7">
        <v>2019</v>
      </c>
      <c r="AB5764" s="7">
        <v>0</v>
      </c>
    </row>
    <row r="5765" spans="1:28" x14ac:dyDescent="0.25">
      <c r="A5765" s="7">
        <v>20</v>
      </c>
      <c r="B5765" s="7" t="s">
        <v>410</v>
      </c>
      <c r="C5765" s="7" t="s">
        <v>685</v>
      </c>
      <c r="D5765" s="7" t="s">
        <v>21</v>
      </c>
      <c r="E5765" s="7" t="s">
        <v>734</v>
      </c>
      <c r="F5765" s="7" t="s">
        <v>84</v>
      </c>
      <c r="G5765" s="7">
        <v>85000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0</v>
      </c>
      <c r="Z5765" s="7" t="s">
        <v>617</v>
      </c>
      <c r="AA5765" s="7">
        <v>2019</v>
      </c>
      <c r="AB5765" s="7">
        <v>0</v>
      </c>
    </row>
    <row r="5766" spans="1:28" x14ac:dyDescent="0.25">
      <c r="A5766" s="7">
        <v>21</v>
      </c>
      <c r="B5766" s="7" t="s">
        <v>373</v>
      </c>
      <c r="C5766" s="7" t="s">
        <v>688</v>
      </c>
      <c r="D5766" s="7" t="s">
        <v>94</v>
      </c>
      <c r="E5766" s="7" t="s">
        <v>689</v>
      </c>
      <c r="F5766" s="7" t="s">
        <v>84</v>
      </c>
      <c r="G5766" s="7">
        <v>80000</v>
      </c>
      <c r="H5766" s="7">
        <v>0</v>
      </c>
      <c r="I5766" s="7">
        <v>0</v>
      </c>
      <c r="J5766" s="7">
        <v>0</v>
      </c>
      <c r="K5766" s="7">
        <v>0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0</v>
      </c>
      <c r="Z5766" s="7" t="s">
        <v>617</v>
      </c>
      <c r="AA5766" s="7">
        <v>2019</v>
      </c>
      <c r="AB5766" s="7">
        <v>0</v>
      </c>
    </row>
    <row r="5767" spans="1:28" x14ac:dyDescent="0.25">
      <c r="A5767" s="7">
        <v>22</v>
      </c>
      <c r="B5767" s="7" t="s">
        <v>408</v>
      </c>
      <c r="C5767" s="7" t="s">
        <v>712</v>
      </c>
      <c r="D5767" s="7" t="s">
        <v>632</v>
      </c>
      <c r="E5767" s="7" t="s">
        <v>713</v>
      </c>
      <c r="F5767" s="7" t="s">
        <v>84</v>
      </c>
      <c r="G5767" s="7">
        <v>80000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0</v>
      </c>
      <c r="Z5767" s="7" t="s">
        <v>617</v>
      </c>
      <c r="AA5767" s="7">
        <v>2019</v>
      </c>
      <c r="AB5767" s="7">
        <v>0</v>
      </c>
    </row>
    <row r="5768" spans="1:28" x14ac:dyDescent="0.25">
      <c r="A5768" s="7">
        <v>23</v>
      </c>
      <c r="B5768" s="7" t="s">
        <v>407</v>
      </c>
      <c r="C5768" s="7" t="s">
        <v>532</v>
      </c>
      <c r="D5768" s="7" t="s">
        <v>12</v>
      </c>
      <c r="E5768" s="7" t="s">
        <v>35</v>
      </c>
      <c r="F5768" s="7" t="s">
        <v>84</v>
      </c>
      <c r="G5768" s="7">
        <v>75000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0</v>
      </c>
      <c r="Z5768" s="7" t="s">
        <v>617</v>
      </c>
      <c r="AA5768" s="7">
        <v>2019</v>
      </c>
      <c r="AB5768" s="7">
        <v>0</v>
      </c>
    </row>
    <row r="5769" spans="1:28" x14ac:dyDescent="0.25">
      <c r="A5769" s="7">
        <v>24</v>
      </c>
      <c r="B5769" s="7" t="s">
        <v>406</v>
      </c>
      <c r="C5769" s="7" t="s">
        <v>533</v>
      </c>
      <c r="D5769" s="7" t="s">
        <v>6</v>
      </c>
      <c r="E5769" s="7" t="s">
        <v>735</v>
      </c>
      <c r="F5769" s="7" t="s">
        <v>84</v>
      </c>
      <c r="G5769" s="7">
        <v>70000</v>
      </c>
      <c r="H5769" s="7">
        <v>0</v>
      </c>
      <c r="I5769" s="7">
        <v>0</v>
      </c>
      <c r="J5769" s="7">
        <v>0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0</v>
      </c>
      <c r="Z5769" s="7" t="s">
        <v>617</v>
      </c>
      <c r="AA5769" s="7">
        <v>2019</v>
      </c>
      <c r="AB5769" s="7">
        <v>0</v>
      </c>
    </row>
    <row r="5770" spans="1:28" x14ac:dyDescent="0.25">
      <c r="A5770" s="7">
        <v>25</v>
      </c>
      <c r="B5770" s="7" t="s">
        <v>389</v>
      </c>
      <c r="C5770" s="7" t="s">
        <v>529</v>
      </c>
      <c r="D5770" s="7" t="s">
        <v>18</v>
      </c>
      <c r="E5770" s="7" t="s">
        <v>736</v>
      </c>
      <c r="F5770" s="7" t="s">
        <v>84</v>
      </c>
      <c r="G5770" s="7">
        <v>65000</v>
      </c>
      <c r="H5770" s="7">
        <v>0</v>
      </c>
      <c r="I5770" s="7">
        <v>0</v>
      </c>
      <c r="J5770" s="7">
        <v>0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0</v>
      </c>
      <c r="Z5770" s="7" t="s">
        <v>617</v>
      </c>
      <c r="AA5770" s="7">
        <v>2019</v>
      </c>
      <c r="AB5770" s="7">
        <v>0</v>
      </c>
    </row>
    <row r="5771" spans="1:28" x14ac:dyDescent="0.25">
      <c r="A5771" s="7">
        <v>26</v>
      </c>
      <c r="B5771" s="7" t="s">
        <v>402</v>
      </c>
      <c r="C5771" s="7" t="s">
        <v>526</v>
      </c>
      <c r="D5771" s="7" t="s">
        <v>4</v>
      </c>
      <c r="E5771" s="7" t="s">
        <v>737</v>
      </c>
      <c r="F5771" s="7" t="s">
        <v>84</v>
      </c>
      <c r="G5771" s="7">
        <v>65000</v>
      </c>
      <c r="H5771" s="7">
        <v>0</v>
      </c>
      <c r="I5771" s="7">
        <v>0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0</v>
      </c>
      <c r="Z5771" s="7" t="s">
        <v>617</v>
      </c>
      <c r="AA5771" s="7">
        <v>2019</v>
      </c>
      <c r="AB5771" s="7">
        <v>0</v>
      </c>
    </row>
    <row r="5772" spans="1:28" x14ac:dyDescent="0.25">
      <c r="A5772" s="7">
        <v>27</v>
      </c>
      <c r="B5772" s="7" t="s">
        <v>403</v>
      </c>
      <c r="C5772" s="7" t="s">
        <v>703</v>
      </c>
      <c r="D5772" s="7" t="s">
        <v>13</v>
      </c>
      <c r="E5772" s="7" t="s">
        <v>704</v>
      </c>
      <c r="F5772" s="7" t="s">
        <v>84</v>
      </c>
      <c r="G5772" s="7">
        <v>65000</v>
      </c>
      <c r="H5772" s="7">
        <v>0</v>
      </c>
      <c r="I5772" s="7">
        <v>0</v>
      </c>
      <c r="J5772" s="7">
        <v>0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0</v>
      </c>
      <c r="Z5772" s="7" t="s">
        <v>617</v>
      </c>
      <c r="AA5772" s="7">
        <v>2019</v>
      </c>
      <c r="AB5772" s="7">
        <v>0</v>
      </c>
    </row>
    <row r="5773" spans="1:28" x14ac:dyDescent="0.25">
      <c r="A5773" s="7">
        <v>28</v>
      </c>
      <c r="B5773" s="7" t="s">
        <v>404</v>
      </c>
      <c r="C5773" s="7" t="s">
        <v>534</v>
      </c>
      <c r="D5773" s="7" t="s">
        <v>10</v>
      </c>
      <c r="E5773" s="7" t="s">
        <v>759</v>
      </c>
      <c r="F5773" s="7" t="s">
        <v>84</v>
      </c>
      <c r="G5773" s="7">
        <v>65000</v>
      </c>
      <c r="H5773" s="7">
        <v>0</v>
      </c>
      <c r="I5773" s="7">
        <v>0</v>
      </c>
      <c r="J5773" s="7">
        <v>0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0</v>
      </c>
      <c r="Z5773" s="7" t="s">
        <v>617</v>
      </c>
      <c r="AA5773" s="7">
        <v>2019</v>
      </c>
      <c r="AB5773" s="7">
        <v>0</v>
      </c>
    </row>
    <row r="5774" spans="1:28" x14ac:dyDescent="0.25">
      <c r="A5774" s="7">
        <v>29</v>
      </c>
      <c r="B5774" s="7" t="s">
        <v>405</v>
      </c>
      <c r="C5774" s="7" t="s">
        <v>535</v>
      </c>
      <c r="D5774" s="7" t="s">
        <v>16</v>
      </c>
      <c r="E5774" s="7" t="s">
        <v>61</v>
      </c>
      <c r="F5774" s="7" t="s">
        <v>84</v>
      </c>
      <c r="G5774" s="7">
        <v>65000</v>
      </c>
      <c r="H5774" s="7">
        <v>0</v>
      </c>
      <c r="I5774" s="7">
        <v>0</v>
      </c>
      <c r="J5774" s="7">
        <v>0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0</v>
      </c>
      <c r="Z5774" s="7" t="s">
        <v>617</v>
      </c>
      <c r="AA5774" s="7">
        <v>2019</v>
      </c>
      <c r="AB5774" s="7">
        <v>0</v>
      </c>
    </row>
    <row r="5775" spans="1:28" x14ac:dyDescent="0.25">
      <c r="A5775" s="7">
        <v>30</v>
      </c>
      <c r="B5775" s="7" t="s">
        <v>400</v>
      </c>
      <c r="C5775" s="7" t="s">
        <v>536</v>
      </c>
      <c r="D5775" s="7" t="s">
        <v>4</v>
      </c>
      <c r="E5775" s="7" t="s">
        <v>64</v>
      </c>
      <c r="F5775" s="7" t="s">
        <v>84</v>
      </c>
      <c r="G5775" s="7">
        <v>60000</v>
      </c>
      <c r="H5775" s="7">
        <v>0</v>
      </c>
      <c r="I5775" s="7">
        <v>0</v>
      </c>
      <c r="J5775" s="7">
        <v>0</v>
      </c>
      <c r="K5775" s="7">
        <v>0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0</v>
      </c>
      <c r="Z5775" s="7" t="s">
        <v>617</v>
      </c>
      <c r="AA5775" s="7">
        <v>2019</v>
      </c>
      <c r="AB5775" s="7">
        <v>0</v>
      </c>
    </row>
    <row r="5776" spans="1:28" x14ac:dyDescent="0.25">
      <c r="A5776" s="7">
        <v>31</v>
      </c>
      <c r="B5776" s="7" t="s">
        <v>401</v>
      </c>
      <c r="C5776" s="7" t="s">
        <v>537</v>
      </c>
      <c r="D5776" s="7" t="s">
        <v>7</v>
      </c>
      <c r="E5776" s="7" t="s">
        <v>75</v>
      </c>
      <c r="F5776" s="7" t="s">
        <v>84</v>
      </c>
      <c r="G5776" s="7">
        <v>60000</v>
      </c>
      <c r="H5776" s="7">
        <v>0</v>
      </c>
      <c r="I5776" s="7">
        <v>0</v>
      </c>
      <c r="J5776" s="7">
        <v>0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0</v>
      </c>
      <c r="Y5776" s="7">
        <v>0</v>
      </c>
      <c r="Z5776" s="7" t="s">
        <v>617</v>
      </c>
      <c r="AA5776" s="7">
        <v>2019</v>
      </c>
      <c r="AB5776" s="7">
        <v>0</v>
      </c>
    </row>
    <row r="5777" spans="1:28" x14ac:dyDescent="0.25">
      <c r="A5777" s="7">
        <v>32</v>
      </c>
      <c r="B5777" s="7" t="s">
        <v>429</v>
      </c>
      <c r="C5777" s="7" t="s">
        <v>538</v>
      </c>
      <c r="D5777" s="7" t="s">
        <v>14</v>
      </c>
      <c r="E5777" s="7" t="s">
        <v>66</v>
      </c>
      <c r="F5777" s="7" t="s">
        <v>84</v>
      </c>
      <c r="G5777" s="7">
        <v>55000</v>
      </c>
      <c r="H5777" s="7">
        <v>0</v>
      </c>
      <c r="I5777" s="7">
        <v>0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0</v>
      </c>
      <c r="Z5777" s="7" t="s">
        <v>617</v>
      </c>
      <c r="AA5777" s="7">
        <v>2019</v>
      </c>
      <c r="AB5777" s="7">
        <v>0</v>
      </c>
    </row>
    <row r="5778" spans="1:28" x14ac:dyDescent="0.25">
      <c r="A5778" s="7">
        <v>33</v>
      </c>
      <c r="B5778" s="7" t="s">
        <v>342</v>
      </c>
      <c r="C5778" s="7" t="s">
        <v>539</v>
      </c>
      <c r="D5778" s="7" t="s">
        <v>15</v>
      </c>
      <c r="E5778" s="7" t="s">
        <v>540</v>
      </c>
      <c r="F5778" s="7" t="s">
        <v>84</v>
      </c>
      <c r="G5778" s="7">
        <v>55000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0</v>
      </c>
      <c r="Z5778" s="7" t="s">
        <v>617</v>
      </c>
      <c r="AA5778" s="7">
        <v>2019</v>
      </c>
      <c r="AB5778" s="7">
        <v>0</v>
      </c>
    </row>
    <row r="5779" spans="1:28" x14ac:dyDescent="0.25">
      <c r="A5779" s="7">
        <v>34</v>
      </c>
      <c r="B5779" s="7" t="s">
        <v>399</v>
      </c>
      <c r="C5779" s="7" t="s">
        <v>514</v>
      </c>
      <c r="D5779" s="7" t="s">
        <v>16</v>
      </c>
      <c r="E5779" s="7" t="s">
        <v>79</v>
      </c>
      <c r="F5779" s="7" t="s">
        <v>84</v>
      </c>
      <c r="G5779" s="7">
        <v>54000</v>
      </c>
      <c r="H5779" s="7">
        <v>0</v>
      </c>
      <c r="I5779" s="7">
        <v>0</v>
      </c>
      <c r="J5779" s="7">
        <v>0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 t="s">
        <v>617</v>
      </c>
      <c r="AA5779" s="7">
        <v>2019</v>
      </c>
      <c r="AB5779" s="7">
        <v>0</v>
      </c>
    </row>
    <row r="5780" spans="1:28" x14ac:dyDescent="0.25">
      <c r="A5780" s="7">
        <v>35</v>
      </c>
      <c r="B5780" s="7" t="s">
        <v>396</v>
      </c>
      <c r="C5780" s="7" t="s">
        <v>541</v>
      </c>
      <c r="D5780" s="7" t="s">
        <v>21</v>
      </c>
      <c r="E5780" s="7" t="s">
        <v>70</v>
      </c>
      <c r="F5780" s="7" t="s">
        <v>84</v>
      </c>
      <c r="G5780" s="7">
        <v>50000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 t="s">
        <v>617</v>
      </c>
      <c r="AA5780" s="7">
        <v>2019</v>
      </c>
      <c r="AB5780" s="7">
        <v>0</v>
      </c>
    </row>
    <row r="5781" spans="1:28" x14ac:dyDescent="0.25">
      <c r="A5781" s="7">
        <v>36</v>
      </c>
      <c r="B5781" s="7" t="s">
        <v>397</v>
      </c>
      <c r="C5781" s="7" t="s">
        <v>542</v>
      </c>
      <c r="D5781" s="7" t="s">
        <v>17</v>
      </c>
      <c r="E5781" s="7" t="s">
        <v>76</v>
      </c>
      <c r="F5781" s="7" t="s">
        <v>84</v>
      </c>
      <c r="G5781" s="7">
        <v>50000</v>
      </c>
      <c r="H5781" s="7">
        <v>0</v>
      </c>
      <c r="I5781" s="7">
        <v>0</v>
      </c>
      <c r="J5781" s="7">
        <v>0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0</v>
      </c>
      <c r="Z5781" s="7" t="s">
        <v>617</v>
      </c>
      <c r="AA5781" s="7">
        <v>2019</v>
      </c>
      <c r="AB5781" s="7">
        <v>0</v>
      </c>
    </row>
    <row r="5782" spans="1:28" x14ac:dyDescent="0.25">
      <c r="A5782" s="7">
        <v>37</v>
      </c>
      <c r="B5782" s="7" t="s">
        <v>379</v>
      </c>
      <c r="C5782" s="7" t="s">
        <v>544</v>
      </c>
      <c r="D5782" s="7" t="s">
        <v>10</v>
      </c>
      <c r="E5782" s="7" t="s">
        <v>43</v>
      </c>
      <c r="F5782" s="7" t="s">
        <v>84</v>
      </c>
      <c r="G5782" s="7">
        <v>45000</v>
      </c>
      <c r="H5782" s="7">
        <v>0</v>
      </c>
      <c r="I5782" s="7">
        <v>0</v>
      </c>
      <c r="J5782" s="7">
        <v>0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0</v>
      </c>
      <c r="Z5782" s="7" t="s">
        <v>617</v>
      </c>
      <c r="AA5782" s="7">
        <v>2019</v>
      </c>
      <c r="AB5782" s="7">
        <v>0</v>
      </c>
    </row>
    <row r="5783" spans="1:28" x14ac:dyDescent="0.25">
      <c r="A5783" s="7">
        <v>38</v>
      </c>
      <c r="B5783" s="7" t="s">
        <v>388</v>
      </c>
      <c r="C5783" s="7" t="s">
        <v>646</v>
      </c>
      <c r="D5783" s="7" t="s">
        <v>647</v>
      </c>
      <c r="E5783" s="7" t="s">
        <v>24</v>
      </c>
      <c r="F5783" s="7" t="s">
        <v>84</v>
      </c>
      <c r="G5783" s="7">
        <v>45000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 t="s">
        <v>617</v>
      </c>
      <c r="AA5783" s="7">
        <v>2019</v>
      </c>
      <c r="AB5783" s="7">
        <v>0</v>
      </c>
    </row>
    <row r="5784" spans="1:28" x14ac:dyDescent="0.25">
      <c r="A5784" s="7">
        <v>39</v>
      </c>
      <c r="B5784" s="7" t="s">
        <v>390</v>
      </c>
      <c r="C5784" s="7" t="s">
        <v>531</v>
      </c>
      <c r="D5784" s="7" t="s">
        <v>5</v>
      </c>
      <c r="E5784" s="7" t="s">
        <v>25</v>
      </c>
      <c r="F5784" s="7" t="s">
        <v>84</v>
      </c>
      <c r="G5784" s="7">
        <v>45000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0</v>
      </c>
      <c r="Z5784" s="7" t="s">
        <v>617</v>
      </c>
      <c r="AA5784" s="7">
        <v>2019</v>
      </c>
      <c r="AB5784" s="7">
        <v>0</v>
      </c>
    </row>
    <row r="5785" spans="1:28" x14ac:dyDescent="0.25">
      <c r="A5785" s="7">
        <v>40</v>
      </c>
      <c r="B5785" s="7" t="s">
        <v>368</v>
      </c>
      <c r="C5785" s="7" t="s">
        <v>720</v>
      </c>
      <c r="D5785" s="7" t="s">
        <v>13</v>
      </c>
      <c r="E5785" s="7" t="s">
        <v>738</v>
      </c>
      <c r="F5785" s="7" t="s">
        <v>84</v>
      </c>
      <c r="G5785" s="7">
        <v>45000</v>
      </c>
      <c r="H5785" s="7">
        <v>0</v>
      </c>
      <c r="I5785" s="7">
        <v>0</v>
      </c>
      <c r="J5785" s="7">
        <v>0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0</v>
      </c>
      <c r="Z5785" s="7" t="s">
        <v>617</v>
      </c>
      <c r="AA5785" s="7">
        <v>2019</v>
      </c>
      <c r="AB5785" s="7">
        <v>0</v>
      </c>
    </row>
    <row r="5786" spans="1:28" x14ac:dyDescent="0.25">
      <c r="A5786" s="7">
        <v>41</v>
      </c>
      <c r="B5786" s="7" t="s">
        <v>391</v>
      </c>
      <c r="C5786" s="7" t="s">
        <v>545</v>
      </c>
      <c r="D5786" s="7" t="s">
        <v>4</v>
      </c>
      <c r="E5786" s="7" t="s">
        <v>24</v>
      </c>
      <c r="F5786" s="7" t="s">
        <v>84</v>
      </c>
      <c r="G5786" s="7">
        <v>45000</v>
      </c>
      <c r="H5786" s="7">
        <v>0</v>
      </c>
      <c r="I5786" s="7">
        <v>0</v>
      </c>
      <c r="J5786" s="7">
        <v>0</v>
      </c>
      <c r="K5786" s="7">
        <v>0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0</v>
      </c>
      <c r="Z5786" s="7" t="s">
        <v>617</v>
      </c>
      <c r="AA5786" s="7">
        <v>2019</v>
      </c>
      <c r="AB5786" s="7">
        <v>0</v>
      </c>
    </row>
    <row r="5787" spans="1:28" x14ac:dyDescent="0.25">
      <c r="A5787" s="7">
        <v>42</v>
      </c>
      <c r="B5787" s="7" t="s">
        <v>392</v>
      </c>
      <c r="C5787" s="7" t="s">
        <v>547</v>
      </c>
      <c r="D5787" s="7" t="s">
        <v>10</v>
      </c>
      <c r="E5787" s="7" t="s">
        <v>50</v>
      </c>
      <c r="F5787" s="7" t="s">
        <v>84</v>
      </c>
      <c r="G5787" s="7">
        <v>45000</v>
      </c>
      <c r="H5787" s="7">
        <v>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0</v>
      </c>
      <c r="Z5787" s="7" t="s">
        <v>617</v>
      </c>
      <c r="AA5787" s="7">
        <v>2019</v>
      </c>
      <c r="AB5787" s="7">
        <v>0</v>
      </c>
    </row>
    <row r="5788" spans="1:28" x14ac:dyDescent="0.25">
      <c r="A5788" s="7">
        <v>43</v>
      </c>
      <c r="B5788" s="7" t="s">
        <v>393</v>
      </c>
      <c r="C5788" s="7" t="s">
        <v>717</v>
      </c>
      <c r="D5788" s="7" t="s">
        <v>10</v>
      </c>
      <c r="E5788" s="7" t="s">
        <v>43</v>
      </c>
      <c r="F5788" s="7" t="s">
        <v>84</v>
      </c>
      <c r="G5788" s="7">
        <v>45000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 t="s">
        <v>617</v>
      </c>
      <c r="AA5788" s="7">
        <v>2019</v>
      </c>
      <c r="AB5788" s="7">
        <v>0</v>
      </c>
    </row>
    <row r="5789" spans="1:28" x14ac:dyDescent="0.25">
      <c r="A5789" s="7">
        <v>44</v>
      </c>
      <c r="B5789" s="7" t="s">
        <v>387</v>
      </c>
      <c r="C5789" s="7" t="s">
        <v>549</v>
      </c>
      <c r="D5789" s="7" t="s">
        <v>16</v>
      </c>
      <c r="E5789" s="7" t="s">
        <v>45</v>
      </c>
      <c r="F5789" s="7" t="s">
        <v>84</v>
      </c>
      <c r="G5789" s="7">
        <v>44000</v>
      </c>
      <c r="H5789" s="7">
        <v>0</v>
      </c>
      <c r="I5789" s="7">
        <v>0</v>
      </c>
      <c r="J5789" s="7">
        <v>0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0</v>
      </c>
      <c r="Z5789" s="7" t="s">
        <v>617</v>
      </c>
      <c r="AA5789" s="7">
        <v>2019</v>
      </c>
      <c r="AB5789" s="7">
        <v>0</v>
      </c>
    </row>
    <row r="5790" spans="1:28" x14ac:dyDescent="0.25">
      <c r="A5790" s="7">
        <v>45</v>
      </c>
      <c r="B5790" s="7" t="s">
        <v>375</v>
      </c>
      <c r="C5790" s="7" t="s">
        <v>705</v>
      </c>
      <c r="D5790" s="7" t="s">
        <v>10</v>
      </c>
      <c r="E5790" s="7" t="s">
        <v>739</v>
      </c>
      <c r="F5790" s="7" t="s">
        <v>84</v>
      </c>
      <c r="G5790" s="7">
        <v>40000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0</v>
      </c>
      <c r="Z5790" s="7" t="s">
        <v>617</v>
      </c>
      <c r="AA5790" s="7">
        <v>2019</v>
      </c>
      <c r="AB5790" s="7">
        <v>0</v>
      </c>
    </row>
    <row r="5791" spans="1:28" x14ac:dyDescent="0.25">
      <c r="A5791" s="7">
        <v>46</v>
      </c>
      <c r="B5791" s="7" t="s">
        <v>376</v>
      </c>
      <c r="C5791" s="7" t="s">
        <v>551</v>
      </c>
      <c r="D5791" s="7" t="s">
        <v>10</v>
      </c>
      <c r="E5791" s="7" t="s">
        <v>44</v>
      </c>
      <c r="F5791" s="7" t="s">
        <v>84</v>
      </c>
      <c r="G5791" s="7">
        <v>40000</v>
      </c>
      <c r="H5791" s="7">
        <v>0</v>
      </c>
      <c r="I5791" s="7">
        <v>0</v>
      </c>
      <c r="J5791" s="7">
        <v>0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0</v>
      </c>
      <c r="Z5791" s="7" t="s">
        <v>617</v>
      </c>
      <c r="AA5791" s="7">
        <v>2019</v>
      </c>
      <c r="AB5791" s="7">
        <v>0</v>
      </c>
    </row>
    <row r="5792" spans="1:28" x14ac:dyDescent="0.25">
      <c r="A5792" s="7">
        <v>47</v>
      </c>
      <c r="B5792" s="7" t="s">
        <v>382</v>
      </c>
      <c r="C5792" s="7" t="s">
        <v>552</v>
      </c>
      <c r="D5792" s="7" t="s">
        <v>94</v>
      </c>
      <c r="E5792" s="7" t="s">
        <v>65</v>
      </c>
      <c r="F5792" s="7" t="s">
        <v>84</v>
      </c>
      <c r="G5792" s="7">
        <v>40000</v>
      </c>
      <c r="H5792" s="7">
        <v>0</v>
      </c>
      <c r="I5792" s="7">
        <v>0</v>
      </c>
      <c r="J5792" s="7">
        <v>0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0</v>
      </c>
      <c r="Z5792" s="7" t="s">
        <v>617</v>
      </c>
      <c r="AA5792" s="7">
        <v>2019</v>
      </c>
      <c r="AB5792" s="7">
        <v>0</v>
      </c>
    </row>
    <row r="5793" spans="1:28" x14ac:dyDescent="0.25">
      <c r="A5793" s="7">
        <v>48</v>
      </c>
      <c r="B5793" s="7" t="s">
        <v>385</v>
      </c>
      <c r="C5793" s="7" t="s">
        <v>629</v>
      </c>
      <c r="D5793" s="7" t="s">
        <v>12</v>
      </c>
      <c r="E5793" s="7" t="s">
        <v>698</v>
      </c>
      <c r="F5793" s="7" t="s">
        <v>84</v>
      </c>
      <c r="G5793" s="7">
        <v>40000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 t="s">
        <v>617</v>
      </c>
      <c r="AA5793" s="7">
        <v>2019</v>
      </c>
      <c r="AB5793" s="7">
        <v>0</v>
      </c>
    </row>
    <row r="5794" spans="1:28" x14ac:dyDescent="0.25">
      <c r="A5794" s="7">
        <v>49</v>
      </c>
      <c r="B5794" s="7" t="s">
        <v>386</v>
      </c>
      <c r="C5794" s="7" t="s">
        <v>631</v>
      </c>
      <c r="D5794" s="7" t="s">
        <v>6</v>
      </c>
      <c r="E5794" s="7" t="s">
        <v>740</v>
      </c>
      <c r="F5794" s="7" t="s">
        <v>84</v>
      </c>
      <c r="G5794" s="7">
        <v>40000</v>
      </c>
      <c r="H5794" s="7">
        <v>0</v>
      </c>
      <c r="I5794" s="7">
        <v>0</v>
      </c>
      <c r="J5794" s="7">
        <v>0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0</v>
      </c>
      <c r="Z5794" s="7" t="s">
        <v>617</v>
      </c>
      <c r="AA5794" s="7">
        <v>2019</v>
      </c>
      <c r="AB5794" s="7">
        <v>0</v>
      </c>
    </row>
    <row r="5795" spans="1:28" x14ac:dyDescent="0.25">
      <c r="A5795" s="7">
        <v>50</v>
      </c>
      <c r="B5795" s="7" t="s">
        <v>381</v>
      </c>
      <c r="C5795" s="7" t="s">
        <v>553</v>
      </c>
      <c r="D5795" s="7" t="s">
        <v>10</v>
      </c>
      <c r="E5795" s="7" t="s">
        <v>740</v>
      </c>
      <c r="F5795" s="7" t="s">
        <v>84</v>
      </c>
      <c r="G5795" s="7">
        <v>38000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 t="s">
        <v>617</v>
      </c>
      <c r="AA5795" s="7">
        <v>2019</v>
      </c>
      <c r="AB5795" s="7">
        <v>0</v>
      </c>
    </row>
    <row r="5796" spans="1:28" x14ac:dyDescent="0.25">
      <c r="A5796" s="7">
        <v>51</v>
      </c>
      <c r="B5796" s="7" t="s">
        <v>377</v>
      </c>
      <c r="C5796" s="7" t="s">
        <v>554</v>
      </c>
      <c r="D5796" s="7" t="s">
        <v>10</v>
      </c>
      <c r="E5796" s="7" t="s">
        <v>44</v>
      </c>
      <c r="F5796" s="7" t="s">
        <v>84</v>
      </c>
      <c r="G5796" s="7">
        <v>36000</v>
      </c>
      <c r="H5796" s="7">
        <v>0</v>
      </c>
      <c r="I5796" s="7">
        <v>0</v>
      </c>
      <c r="J5796" s="7">
        <v>0</v>
      </c>
      <c r="K5796" s="7">
        <v>0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0</v>
      </c>
      <c r="Z5796" s="7" t="s">
        <v>617</v>
      </c>
      <c r="AA5796" s="7">
        <v>2019</v>
      </c>
      <c r="AB5796" s="7">
        <v>0</v>
      </c>
    </row>
    <row r="5797" spans="1:28" x14ac:dyDescent="0.25">
      <c r="A5797" s="7">
        <v>52</v>
      </c>
      <c r="B5797" s="7" t="s">
        <v>378</v>
      </c>
      <c r="C5797" s="7" t="s">
        <v>556</v>
      </c>
      <c r="D5797" s="7" t="s">
        <v>10</v>
      </c>
      <c r="E5797" s="7" t="s">
        <v>44</v>
      </c>
      <c r="F5797" s="7" t="s">
        <v>84</v>
      </c>
      <c r="G5797" s="7">
        <v>36000</v>
      </c>
      <c r="H5797" s="7">
        <v>0</v>
      </c>
      <c r="I5797" s="7">
        <v>0</v>
      </c>
      <c r="J5797" s="7">
        <v>0</v>
      </c>
      <c r="K5797" s="7">
        <v>0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0</v>
      </c>
      <c r="Z5797" s="7" t="s">
        <v>617</v>
      </c>
      <c r="AA5797" s="7">
        <v>2019</v>
      </c>
      <c r="AB5797" s="7">
        <v>0</v>
      </c>
    </row>
    <row r="5798" spans="1:28" x14ac:dyDescent="0.25">
      <c r="A5798" s="7">
        <v>53</v>
      </c>
      <c r="B5798" s="7" t="s">
        <v>380</v>
      </c>
      <c r="C5798" s="7" t="s">
        <v>543</v>
      </c>
      <c r="D5798" s="7" t="s">
        <v>21</v>
      </c>
      <c r="E5798" s="7" t="s">
        <v>760</v>
      </c>
      <c r="F5798" s="7" t="s">
        <v>84</v>
      </c>
      <c r="G5798" s="7">
        <v>36000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0</v>
      </c>
      <c r="Z5798" s="7" t="s">
        <v>617</v>
      </c>
      <c r="AA5798" s="7">
        <v>2019</v>
      </c>
      <c r="AB5798" s="7">
        <v>0</v>
      </c>
    </row>
    <row r="5799" spans="1:28" x14ac:dyDescent="0.25">
      <c r="A5799" s="7">
        <v>54</v>
      </c>
      <c r="B5799" s="7" t="s">
        <v>430</v>
      </c>
      <c r="C5799" s="7" t="s">
        <v>761</v>
      </c>
      <c r="D5799" s="7" t="s">
        <v>21</v>
      </c>
      <c r="E5799" s="7" t="s">
        <v>741</v>
      </c>
      <c r="F5799" s="7" t="s">
        <v>84</v>
      </c>
      <c r="G5799" s="7">
        <v>33000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 t="s">
        <v>617</v>
      </c>
      <c r="AA5799" s="7">
        <v>2019</v>
      </c>
      <c r="AB5799" s="7">
        <v>0</v>
      </c>
    </row>
    <row r="5800" spans="1:28" x14ac:dyDescent="0.25">
      <c r="A5800" s="7">
        <v>55</v>
      </c>
      <c r="B5800" s="7" t="s">
        <v>360</v>
      </c>
      <c r="C5800" s="7" t="s">
        <v>560</v>
      </c>
      <c r="D5800" s="7" t="s">
        <v>12</v>
      </c>
      <c r="E5800" s="7" t="s">
        <v>742</v>
      </c>
      <c r="F5800" s="7" t="s">
        <v>84</v>
      </c>
      <c r="G5800" s="7">
        <v>32000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0</v>
      </c>
      <c r="Z5800" s="7" t="s">
        <v>617</v>
      </c>
      <c r="AA5800" s="7">
        <v>2019</v>
      </c>
      <c r="AB5800" s="7">
        <v>0</v>
      </c>
    </row>
    <row r="5801" spans="1:28" x14ac:dyDescent="0.25">
      <c r="A5801" s="7">
        <v>56</v>
      </c>
      <c r="B5801" s="7" t="s">
        <v>369</v>
      </c>
      <c r="C5801" s="7" t="s">
        <v>562</v>
      </c>
      <c r="D5801" s="7" t="s">
        <v>94</v>
      </c>
      <c r="E5801" s="7" t="s">
        <v>563</v>
      </c>
      <c r="F5801" s="7" t="s">
        <v>84</v>
      </c>
      <c r="G5801" s="7">
        <v>32000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0</v>
      </c>
      <c r="Z5801" s="7" t="s">
        <v>617</v>
      </c>
      <c r="AA5801" s="7">
        <v>2019</v>
      </c>
      <c r="AB5801" s="7">
        <v>0</v>
      </c>
    </row>
    <row r="5802" spans="1:28" x14ac:dyDescent="0.25">
      <c r="A5802" s="7">
        <v>57</v>
      </c>
      <c r="B5802" s="7" t="s">
        <v>370</v>
      </c>
      <c r="C5802" s="7" t="s">
        <v>648</v>
      </c>
      <c r="D5802" s="7" t="s">
        <v>94</v>
      </c>
      <c r="E5802" s="7" t="s">
        <v>742</v>
      </c>
      <c r="F5802" s="7" t="s">
        <v>84</v>
      </c>
      <c r="G5802" s="7">
        <v>32000</v>
      </c>
      <c r="H5802" s="7">
        <v>0</v>
      </c>
      <c r="I5802" s="7">
        <v>0</v>
      </c>
      <c r="J5802" s="7">
        <v>0</v>
      </c>
      <c r="K5802" s="7">
        <v>0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0</v>
      </c>
      <c r="Z5802" s="7" t="s">
        <v>617</v>
      </c>
      <c r="AA5802" s="7">
        <v>2019</v>
      </c>
      <c r="AB5802" s="7">
        <v>0</v>
      </c>
    </row>
    <row r="5803" spans="1:28" x14ac:dyDescent="0.25">
      <c r="A5803" s="7">
        <v>58</v>
      </c>
      <c r="B5803" s="7" t="s">
        <v>371</v>
      </c>
      <c r="C5803" s="7" t="s">
        <v>550</v>
      </c>
      <c r="D5803" s="7" t="s">
        <v>94</v>
      </c>
      <c r="E5803" s="7" t="s">
        <v>58</v>
      </c>
      <c r="F5803" s="7" t="s">
        <v>84</v>
      </c>
      <c r="G5803" s="7">
        <v>32000</v>
      </c>
      <c r="H5803" s="7">
        <v>0</v>
      </c>
      <c r="I5803" s="7">
        <v>0</v>
      </c>
      <c r="J5803" s="7">
        <v>0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 t="s">
        <v>617</v>
      </c>
      <c r="AA5803" s="7">
        <v>2019</v>
      </c>
      <c r="AB5803" s="7">
        <v>0</v>
      </c>
    </row>
    <row r="5804" spans="1:28" x14ac:dyDescent="0.25">
      <c r="A5804" s="7">
        <v>59</v>
      </c>
      <c r="B5804" s="7" t="s">
        <v>372</v>
      </c>
      <c r="C5804" s="7" t="s">
        <v>762</v>
      </c>
      <c r="D5804" s="7" t="s">
        <v>94</v>
      </c>
      <c r="E5804" s="7" t="s">
        <v>630</v>
      </c>
      <c r="F5804" s="7" t="s">
        <v>84</v>
      </c>
      <c r="G5804" s="7">
        <v>32000</v>
      </c>
      <c r="H5804" s="7">
        <v>0</v>
      </c>
      <c r="I5804" s="7">
        <v>0</v>
      </c>
      <c r="J5804" s="7">
        <v>0</v>
      </c>
      <c r="K5804" s="7">
        <v>0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0</v>
      </c>
      <c r="Z5804" s="7" t="s">
        <v>617</v>
      </c>
      <c r="AA5804" s="7">
        <v>2019</v>
      </c>
      <c r="AB5804" s="7">
        <v>0</v>
      </c>
    </row>
    <row r="5805" spans="1:28" x14ac:dyDescent="0.25">
      <c r="A5805" s="7">
        <v>60</v>
      </c>
      <c r="B5805" s="7" t="s">
        <v>373</v>
      </c>
      <c r="C5805" s="7" t="s">
        <v>566</v>
      </c>
      <c r="D5805" s="7" t="s">
        <v>14</v>
      </c>
      <c r="E5805" s="7" t="s">
        <v>743</v>
      </c>
      <c r="F5805" s="7" t="s">
        <v>84</v>
      </c>
      <c r="G5805" s="7">
        <v>32000</v>
      </c>
      <c r="H5805" s="7">
        <v>0</v>
      </c>
      <c r="I5805" s="7">
        <v>0</v>
      </c>
      <c r="J5805" s="7">
        <v>0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0</v>
      </c>
      <c r="Z5805" s="7" t="s">
        <v>617</v>
      </c>
      <c r="AA5805" s="7">
        <v>2019</v>
      </c>
      <c r="AB5805" s="7">
        <v>0</v>
      </c>
    </row>
    <row r="5806" spans="1:28" x14ac:dyDescent="0.25">
      <c r="A5806" s="7">
        <v>61</v>
      </c>
      <c r="B5806" s="7" t="s">
        <v>366</v>
      </c>
      <c r="C5806" s="7" t="s">
        <v>727</v>
      </c>
      <c r="D5806" s="7" t="s">
        <v>14</v>
      </c>
      <c r="E5806" s="7" t="s">
        <v>763</v>
      </c>
      <c r="F5806" s="7" t="s">
        <v>84</v>
      </c>
      <c r="G5806" s="7">
        <v>31500</v>
      </c>
      <c r="H5806" s="7">
        <v>0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0</v>
      </c>
      <c r="Z5806" s="7" t="s">
        <v>617</v>
      </c>
      <c r="AA5806" s="7">
        <v>2019</v>
      </c>
      <c r="AB5806" s="7">
        <v>0</v>
      </c>
    </row>
    <row r="5807" spans="1:28" x14ac:dyDescent="0.25">
      <c r="A5807" s="7">
        <v>62</v>
      </c>
      <c r="B5807" s="7" t="s">
        <v>367</v>
      </c>
      <c r="C5807" s="7" t="s">
        <v>567</v>
      </c>
      <c r="D5807" s="7" t="s">
        <v>4</v>
      </c>
      <c r="E5807" s="7" t="s">
        <v>745</v>
      </c>
      <c r="F5807" s="7" t="s">
        <v>84</v>
      </c>
      <c r="G5807" s="7">
        <v>31500</v>
      </c>
      <c r="H5807" s="7">
        <v>0</v>
      </c>
      <c r="I5807" s="7">
        <v>0</v>
      </c>
      <c r="J5807" s="7">
        <v>0</v>
      </c>
      <c r="K5807" s="7">
        <v>0</v>
      </c>
      <c r="L5807" s="7">
        <v>0</v>
      </c>
      <c r="M5807" s="7">
        <v>0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0</v>
      </c>
      <c r="Z5807" s="7" t="s">
        <v>617</v>
      </c>
      <c r="AA5807" s="7">
        <v>2019</v>
      </c>
      <c r="AB5807" s="7">
        <v>0</v>
      </c>
    </row>
    <row r="5808" spans="1:28" x14ac:dyDescent="0.25">
      <c r="A5808" s="7">
        <v>63</v>
      </c>
      <c r="B5808" s="7" t="s">
        <v>346</v>
      </c>
      <c r="C5808" s="7" t="s">
        <v>583</v>
      </c>
      <c r="D5808" s="7" t="s">
        <v>12</v>
      </c>
      <c r="E5808" s="7" t="s">
        <v>36</v>
      </c>
      <c r="F5808" s="7" t="s">
        <v>84</v>
      </c>
      <c r="G5808" s="7">
        <v>28875</v>
      </c>
      <c r="H5808" s="7">
        <v>0</v>
      </c>
      <c r="I5808" s="7">
        <v>0</v>
      </c>
      <c r="J5808" s="7">
        <v>0</v>
      </c>
      <c r="K5808" s="7">
        <v>0</v>
      </c>
      <c r="L5808" s="7">
        <v>0</v>
      </c>
      <c r="M5808" s="7">
        <v>0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0</v>
      </c>
      <c r="Z5808" s="7" t="s">
        <v>617</v>
      </c>
      <c r="AA5808" s="7">
        <v>2019</v>
      </c>
      <c r="AB5808" s="7">
        <v>0</v>
      </c>
    </row>
    <row r="5809" spans="1:28" x14ac:dyDescent="0.25">
      <c r="A5809" s="7">
        <v>64</v>
      </c>
      <c r="B5809" s="7" t="s">
        <v>350</v>
      </c>
      <c r="C5809" s="7" t="s">
        <v>558</v>
      </c>
      <c r="D5809" s="7" t="s">
        <v>6</v>
      </c>
      <c r="E5809" s="7" t="s">
        <v>746</v>
      </c>
      <c r="F5809" s="7" t="s">
        <v>84</v>
      </c>
      <c r="G5809" s="7">
        <v>28875</v>
      </c>
      <c r="H5809" s="7">
        <v>0</v>
      </c>
      <c r="I5809" s="7">
        <v>0</v>
      </c>
      <c r="J5809" s="7">
        <v>0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0</v>
      </c>
      <c r="Z5809" s="7" t="s">
        <v>617</v>
      </c>
      <c r="AA5809" s="7">
        <v>2019</v>
      </c>
      <c r="AB5809" s="7">
        <v>0</v>
      </c>
    </row>
    <row r="5810" spans="1:28" x14ac:dyDescent="0.25">
      <c r="A5810" s="7">
        <v>65</v>
      </c>
      <c r="B5810" s="7" t="s">
        <v>361</v>
      </c>
      <c r="C5810" s="7" t="s">
        <v>622</v>
      </c>
      <c r="D5810" s="7" t="s">
        <v>12</v>
      </c>
      <c r="E5810" s="7" t="s">
        <v>764</v>
      </c>
      <c r="F5810" s="7" t="s">
        <v>84</v>
      </c>
      <c r="G5810" s="7">
        <v>28875</v>
      </c>
      <c r="H5810" s="7">
        <v>0</v>
      </c>
      <c r="I5810" s="7">
        <v>0</v>
      </c>
      <c r="J5810" s="7">
        <v>0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0</v>
      </c>
      <c r="Z5810" s="7" t="s">
        <v>617</v>
      </c>
      <c r="AA5810" s="7">
        <v>2019</v>
      </c>
      <c r="AB5810" s="7">
        <v>0</v>
      </c>
    </row>
    <row r="5811" spans="1:28" x14ac:dyDescent="0.25">
      <c r="A5811" s="7">
        <v>66</v>
      </c>
      <c r="B5811" s="7" t="s">
        <v>365</v>
      </c>
      <c r="C5811" s="7" t="s">
        <v>584</v>
      </c>
      <c r="D5811" s="7" t="s">
        <v>19</v>
      </c>
      <c r="E5811" s="7" t="s">
        <v>742</v>
      </c>
      <c r="F5811" s="7" t="s">
        <v>84</v>
      </c>
      <c r="G5811" s="7">
        <v>27300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 t="s">
        <v>617</v>
      </c>
      <c r="AA5811" s="7">
        <v>2019</v>
      </c>
      <c r="AB5811" s="7">
        <v>0</v>
      </c>
    </row>
    <row r="5812" spans="1:28" x14ac:dyDescent="0.25">
      <c r="A5812" s="7">
        <v>67</v>
      </c>
      <c r="B5812" s="7" t="s">
        <v>364</v>
      </c>
      <c r="C5812" s="7" t="s">
        <v>555</v>
      </c>
      <c r="D5812" s="7" t="s">
        <v>94</v>
      </c>
      <c r="E5812" s="7" t="s">
        <v>74</v>
      </c>
      <c r="F5812" s="7" t="s">
        <v>84</v>
      </c>
      <c r="G5812" s="7">
        <v>26250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0</v>
      </c>
      <c r="Z5812" s="7" t="s">
        <v>617</v>
      </c>
      <c r="AA5812" s="7">
        <v>2019</v>
      </c>
      <c r="AB5812" s="7">
        <v>0</v>
      </c>
    </row>
    <row r="5813" spans="1:28" x14ac:dyDescent="0.25">
      <c r="A5813" s="7">
        <v>68</v>
      </c>
      <c r="B5813" s="7" t="s">
        <v>363</v>
      </c>
      <c r="C5813" s="7" t="s">
        <v>569</v>
      </c>
      <c r="D5813" s="7" t="s">
        <v>94</v>
      </c>
      <c r="E5813" s="7" t="s">
        <v>765</v>
      </c>
      <c r="F5813" s="7" t="s">
        <v>84</v>
      </c>
      <c r="G5813" s="7">
        <v>24255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 t="s">
        <v>617</v>
      </c>
      <c r="AA5813" s="7">
        <v>2019</v>
      </c>
      <c r="AB5813" s="7">
        <v>0</v>
      </c>
    </row>
    <row r="5814" spans="1:28" x14ac:dyDescent="0.25">
      <c r="A5814" s="7">
        <v>69</v>
      </c>
      <c r="B5814" s="7" t="s">
        <v>362</v>
      </c>
      <c r="C5814" s="7" t="s">
        <v>570</v>
      </c>
      <c r="D5814" s="7" t="s">
        <v>94</v>
      </c>
      <c r="E5814" s="7" t="s">
        <v>620</v>
      </c>
      <c r="F5814" s="7" t="s">
        <v>84</v>
      </c>
      <c r="G5814" s="7">
        <v>24150</v>
      </c>
      <c r="H5814" s="7">
        <v>0</v>
      </c>
      <c r="I5814" s="7">
        <v>0</v>
      </c>
      <c r="J5814" s="7">
        <v>0</v>
      </c>
      <c r="K5814" s="7">
        <v>0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0</v>
      </c>
      <c r="Z5814" s="7" t="s">
        <v>617</v>
      </c>
      <c r="AA5814" s="7">
        <v>2019</v>
      </c>
      <c r="AB5814" s="7">
        <v>0</v>
      </c>
    </row>
    <row r="5815" spans="1:28" x14ac:dyDescent="0.25">
      <c r="A5815" s="7">
        <v>70</v>
      </c>
      <c r="B5815" s="7" t="s">
        <v>432</v>
      </c>
      <c r="C5815" s="7" t="s">
        <v>590</v>
      </c>
      <c r="D5815" s="7" t="s">
        <v>10</v>
      </c>
      <c r="E5815" s="7" t="s">
        <v>33</v>
      </c>
      <c r="F5815" s="7" t="s">
        <v>84</v>
      </c>
      <c r="G5815" s="7">
        <v>23100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0</v>
      </c>
      <c r="Z5815" s="7" t="s">
        <v>617</v>
      </c>
      <c r="AA5815" s="7">
        <v>2019</v>
      </c>
      <c r="AB5815" s="7">
        <v>0</v>
      </c>
    </row>
    <row r="5816" spans="1:28" x14ac:dyDescent="0.25">
      <c r="A5816" s="7">
        <v>71</v>
      </c>
      <c r="B5816" s="7" t="s">
        <v>435</v>
      </c>
      <c r="C5816" s="7" t="s">
        <v>649</v>
      </c>
      <c r="D5816" s="7" t="s">
        <v>650</v>
      </c>
      <c r="E5816" s="7" t="s">
        <v>33</v>
      </c>
      <c r="F5816" s="7" t="s">
        <v>84</v>
      </c>
      <c r="G5816" s="7">
        <v>23100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0</v>
      </c>
      <c r="Z5816" s="7" t="s">
        <v>617</v>
      </c>
      <c r="AA5816" s="7">
        <v>2019</v>
      </c>
      <c r="AB5816" s="7">
        <v>0</v>
      </c>
    </row>
    <row r="5817" spans="1:28" x14ac:dyDescent="0.25">
      <c r="A5817" s="7">
        <v>72</v>
      </c>
      <c r="B5817" s="7" t="s">
        <v>434</v>
      </c>
      <c r="C5817" s="7" t="s">
        <v>716</v>
      </c>
      <c r="D5817" s="7" t="s">
        <v>7</v>
      </c>
      <c r="E5817" s="7" t="s">
        <v>54</v>
      </c>
      <c r="F5817" s="7" t="s">
        <v>84</v>
      </c>
      <c r="G5817" s="7">
        <v>23100</v>
      </c>
      <c r="H5817" s="7">
        <v>0</v>
      </c>
      <c r="I5817" s="7">
        <v>0</v>
      </c>
      <c r="J5817" s="7">
        <v>0</v>
      </c>
      <c r="K5817" s="7">
        <v>0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 t="s">
        <v>617</v>
      </c>
      <c r="AA5817" s="7">
        <v>2019</v>
      </c>
      <c r="AB5817" s="7">
        <v>0</v>
      </c>
    </row>
    <row r="5818" spans="1:28" x14ac:dyDescent="0.25">
      <c r="A5818" s="7">
        <v>73</v>
      </c>
      <c r="B5818" s="7" t="s">
        <v>353</v>
      </c>
      <c r="C5818" s="7" t="s">
        <v>766</v>
      </c>
      <c r="D5818" s="7" t="s">
        <v>19</v>
      </c>
      <c r="E5818" s="7" t="s">
        <v>60</v>
      </c>
      <c r="F5818" s="7" t="s">
        <v>84</v>
      </c>
      <c r="G5818" s="7">
        <v>23100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0</v>
      </c>
      <c r="Z5818" s="7" t="s">
        <v>617</v>
      </c>
      <c r="AA5818" s="7">
        <v>2019</v>
      </c>
      <c r="AB5818" s="7">
        <v>0</v>
      </c>
    </row>
    <row r="5819" spans="1:28" x14ac:dyDescent="0.25">
      <c r="A5819" s="7">
        <v>74</v>
      </c>
      <c r="B5819" s="7" t="s">
        <v>354</v>
      </c>
      <c r="C5819" s="7" t="s">
        <v>581</v>
      </c>
      <c r="D5819" s="7" t="s">
        <v>94</v>
      </c>
      <c r="E5819" s="7" t="s">
        <v>54</v>
      </c>
      <c r="F5819" s="7" t="s">
        <v>84</v>
      </c>
      <c r="G5819" s="7">
        <v>23100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0</v>
      </c>
      <c r="Z5819" s="7" t="s">
        <v>617</v>
      </c>
      <c r="AA5819" s="7">
        <v>2019</v>
      </c>
      <c r="AB5819" s="7">
        <v>0</v>
      </c>
    </row>
    <row r="5820" spans="1:28" x14ac:dyDescent="0.25">
      <c r="A5820" s="7">
        <v>75</v>
      </c>
      <c r="B5820" s="7" t="s">
        <v>355</v>
      </c>
      <c r="C5820" s="7" t="s">
        <v>582</v>
      </c>
      <c r="D5820" s="7" t="s">
        <v>7</v>
      </c>
      <c r="E5820" s="7" t="s">
        <v>54</v>
      </c>
      <c r="F5820" s="7" t="s">
        <v>84</v>
      </c>
      <c r="G5820" s="7">
        <v>23100</v>
      </c>
      <c r="H5820" s="7">
        <v>0</v>
      </c>
      <c r="I5820" s="7">
        <v>0</v>
      </c>
      <c r="J5820" s="7">
        <v>0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0</v>
      </c>
      <c r="Z5820" s="7" t="s">
        <v>617</v>
      </c>
      <c r="AA5820" s="7">
        <v>2019</v>
      </c>
      <c r="AB5820" s="7">
        <v>0</v>
      </c>
    </row>
    <row r="5821" spans="1:28" x14ac:dyDescent="0.25">
      <c r="A5821" s="7">
        <v>76</v>
      </c>
      <c r="B5821" s="7" t="s">
        <v>356</v>
      </c>
      <c r="C5821" s="7" t="s">
        <v>571</v>
      </c>
      <c r="D5821" s="7" t="s">
        <v>6</v>
      </c>
      <c r="E5821" s="7" t="s">
        <v>767</v>
      </c>
      <c r="F5821" s="7" t="s">
        <v>84</v>
      </c>
      <c r="G5821" s="7">
        <v>23100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0</v>
      </c>
      <c r="Z5821" s="7" t="s">
        <v>617</v>
      </c>
      <c r="AA5821" s="7">
        <v>2019</v>
      </c>
      <c r="AB5821" s="7">
        <v>0</v>
      </c>
    </row>
    <row r="5822" spans="1:28" x14ac:dyDescent="0.25">
      <c r="A5822" s="7">
        <v>77</v>
      </c>
      <c r="B5822" s="7" t="s">
        <v>357</v>
      </c>
      <c r="C5822" s="7" t="s">
        <v>589</v>
      </c>
      <c r="D5822" s="7" t="s">
        <v>6</v>
      </c>
      <c r="E5822" s="7" t="s">
        <v>767</v>
      </c>
      <c r="F5822" s="7" t="s">
        <v>84</v>
      </c>
      <c r="G5822" s="7">
        <v>23100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 t="s">
        <v>617</v>
      </c>
      <c r="AA5822" s="7">
        <v>2019</v>
      </c>
      <c r="AB5822" s="7">
        <v>0</v>
      </c>
    </row>
    <row r="5823" spans="1:28" x14ac:dyDescent="0.25">
      <c r="A5823" s="7">
        <v>78</v>
      </c>
      <c r="B5823" s="7" t="s">
        <v>358</v>
      </c>
      <c r="C5823" s="7" t="s">
        <v>748</v>
      </c>
      <c r="D5823" s="7" t="s">
        <v>10</v>
      </c>
      <c r="E5823" s="7" t="s">
        <v>54</v>
      </c>
      <c r="F5823" s="7" t="s">
        <v>84</v>
      </c>
      <c r="G5823" s="7">
        <v>23100</v>
      </c>
      <c r="H5823" s="7">
        <v>0</v>
      </c>
      <c r="I5823" s="7">
        <v>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0</v>
      </c>
      <c r="Z5823" s="7" t="s">
        <v>617</v>
      </c>
      <c r="AA5823" s="7">
        <v>2019</v>
      </c>
      <c r="AB5823" s="7">
        <v>0</v>
      </c>
    </row>
    <row r="5824" spans="1:28" x14ac:dyDescent="0.25">
      <c r="A5824" s="7">
        <v>79</v>
      </c>
      <c r="B5824" s="7" t="s">
        <v>359</v>
      </c>
      <c r="C5824" s="7" t="s">
        <v>572</v>
      </c>
      <c r="D5824" s="7" t="s">
        <v>94</v>
      </c>
      <c r="E5824" s="7" t="s">
        <v>54</v>
      </c>
      <c r="F5824" s="7" t="s">
        <v>84</v>
      </c>
      <c r="G5824" s="7">
        <v>23100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0</v>
      </c>
      <c r="Z5824" s="7" t="s">
        <v>617</v>
      </c>
      <c r="AA5824" s="7">
        <v>2019</v>
      </c>
      <c r="AB5824" s="7">
        <v>0</v>
      </c>
    </row>
    <row r="5825" spans="1:28" x14ac:dyDescent="0.25">
      <c r="A5825" s="7">
        <v>80</v>
      </c>
      <c r="B5825" s="7" t="s">
        <v>347</v>
      </c>
      <c r="C5825" s="7" t="s">
        <v>651</v>
      </c>
      <c r="D5825" s="7" t="s">
        <v>6</v>
      </c>
      <c r="E5825" s="7" t="s">
        <v>767</v>
      </c>
      <c r="F5825" s="7" t="s">
        <v>84</v>
      </c>
      <c r="G5825" s="7">
        <v>22000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0</v>
      </c>
      <c r="Z5825" s="7" t="s">
        <v>617</v>
      </c>
      <c r="AA5825" s="7">
        <v>2019</v>
      </c>
      <c r="AB5825" s="7">
        <v>0</v>
      </c>
    </row>
    <row r="5826" spans="1:28" x14ac:dyDescent="0.25">
      <c r="A5826" s="7">
        <v>81</v>
      </c>
      <c r="B5826" s="7" t="s">
        <v>348</v>
      </c>
      <c r="C5826" s="7" t="s">
        <v>652</v>
      </c>
      <c r="D5826" s="7" t="s">
        <v>6</v>
      </c>
      <c r="E5826" s="7" t="s">
        <v>768</v>
      </c>
      <c r="F5826" s="7" t="s">
        <v>84</v>
      </c>
      <c r="G5826" s="7">
        <v>22000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 t="s">
        <v>617</v>
      </c>
      <c r="AA5826" s="7">
        <v>2019</v>
      </c>
      <c r="AB5826" s="7">
        <v>0</v>
      </c>
    </row>
    <row r="5827" spans="1:28" x14ac:dyDescent="0.25">
      <c r="A5827" s="7">
        <v>82</v>
      </c>
      <c r="B5827" s="7" t="s">
        <v>349</v>
      </c>
      <c r="C5827" s="7" t="s">
        <v>591</v>
      </c>
      <c r="D5827" s="7" t="s">
        <v>6</v>
      </c>
      <c r="E5827" s="7" t="s">
        <v>767</v>
      </c>
      <c r="F5827" s="7" t="s">
        <v>84</v>
      </c>
      <c r="G5827" s="7">
        <v>22000</v>
      </c>
      <c r="H5827" s="7">
        <v>0</v>
      </c>
      <c r="I5827" s="7">
        <v>0</v>
      </c>
      <c r="J5827" s="7">
        <v>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 t="s">
        <v>617</v>
      </c>
      <c r="AA5827" s="7">
        <v>2019</v>
      </c>
      <c r="AB5827" s="7">
        <v>0</v>
      </c>
    </row>
    <row r="5828" spans="1:28" x14ac:dyDescent="0.25">
      <c r="A5828" s="7">
        <v>83</v>
      </c>
      <c r="B5828" s="7" t="s">
        <v>351</v>
      </c>
      <c r="C5828" s="7" t="s">
        <v>592</v>
      </c>
      <c r="D5828" s="7" t="s">
        <v>6</v>
      </c>
      <c r="E5828" s="7" t="s">
        <v>768</v>
      </c>
      <c r="F5828" s="7" t="s">
        <v>84</v>
      </c>
      <c r="G5828" s="7">
        <v>22000</v>
      </c>
      <c r="H5828" s="7">
        <v>0</v>
      </c>
      <c r="I5828" s="7">
        <v>0</v>
      </c>
      <c r="J5828" s="7">
        <v>0</v>
      </c>
      <c r="K5828" s="7">
        <v>0</v>
      </c>
      <c r="L5828" s="7">
        <v>0</v>
      </c>
      <c r="M5828" s="7">
        <v>0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0</v>
      </c>
      <c r="Z5828" s="7" t="s">
        <v>617</v>
      </c>
      <c r="AA5828" s="7">
        <v>2019</v>
      </c>
      <c r="AB5828" s="7">
        <v>0</v>
      </c>
    </row>
    <row r="5829" spans="1:28" x14ac:dyDescent="0.25">
      <c r="A5829" s="7">
        <v>84</v>
      </c>
      <c r="B5829" s="7" t="s">
        <v>352</v>
      </c>
      <c r="C5829" s="7" t="s">
        <v>593</v>
      </c>
      <c r="D5829" s="7" t="s">
        <v>6</v>
      </c>
      <c r="E5829" s="7" t="s">
        <v>768</v>
      </c>
      <c r="F5829" s="7" t="s">
        <v>84</v>
      </c>
      <c r="G5829" s="7">
        <v>22000</v>
      </c>
      <c r="H5829" s="7">
        <v>0</v>
      </c>
      <c r="I5829" s="7">
        <v>0</v>
      </c>
      <c r="J5829" s="7">
        <v>0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0</v>
      </c>
      <c r="Z5829" s="7" t="s">
        <v>617</v>
      </c>
      <c r="AA5829" s="7">
        <v>2019</v>
      </c>
      <c r="AB5829" s="7">
        <v>0</v>
      </c>
    </row>
    <row r="5830" spans="1:28" x14ac:dyDescent="0.25">
      <c r="A5830" s="7">
        <v>85</v>
      </c>
      <c r="B5830" s="7" t="s">
        <v>428</v>
      </c>
      <c r="C5830" s="7" t="s">
        <v>722</v>
      </c>
      <c r="D5830" s="7" t="s">
        <v>723</v>
      </c>
      <c r="E5830" s="7" t="s">
        <v>752</v>
      </c>
      <c r="F5830" s="7" t="s">
        <v>84</v>
      </c>
      <c r="G5830" s="7">
        <v>22000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0</v>
      </c>
      <c r="Z5830" s="7" t="s">
        <v>617</v>
      </c>
      <c r="AA5830" s="7">
        <v>2019</v>
      </c>
      <c r="AB5830" s="7">
        <v>0</v>
      </c>
    </row>
    <row r="5831" spans="1:28" x14ac:dyDescent="0.25">
      <c r="A5831" s="7">
        <v>86</v>
      </c>
      <c r="B5831" s="7" t="s">
        <v>433</v>
      </c>
      <c r="C5831" s="7" t="s">
        <v>653</v>
      </c>
      <c r="D5831" s="7" t="s">
        <v>650</v>
      </c>
      <c r="E5831" s="7" t="s">
        <v>33</v>
      </c>
      <c r="F5831" s="7" t="s">
        <v>84</v>
      </c>
      <c r="G5831" s="7">
        <v>22000</v>
      </c>
      <c r="H5831" s="7">
        <v>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0</v>
      </c>
      <c r="Z5831" s="7" t="s">
        <v>617</v>
      </c>
      <c r="AA5831" s="7">
        <v>2019</v>
      </c>
      <c r="AB5831" s="7">
        <v>0</v>
      </c>
    </row>
    <row r="5832" spans="1:28" x14ac:dyDescent="0.25">
      <c r="A5832" s="7">
        <v>87</v>
      </c>
      <c r="B5832" s="7" t="s">
        <v>344</v>
      </c>
      <c r="C5832" s="7" t="s">
        <v>588</v>
      </c>
      <c r="D5832" s="7" t="s">
        <v>94</v>
      </c>
      <c r="E5832" s="7" t="s">
        <v>41</v>
      </c>
      <c r="F5832" s="7" t="s">
        <v>84</v>
      </c>
      <c r="G5832" s="7">
        <v>19800</v>
      </c>
      <c r="H5832" s="7">
        <v>0</v>
      </c>
      <c r="I5832" s="7">
        <v>0</v>
      </c>
      <c r="J5832" s="7">
        <v>0</v>
      </c>
      <c r="K5832" s="7">
        <v>0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0</v>
      </c>
      <c r="Z5832" s="7" t="s">
        <v>617</v>
      </c>
      <c r="AA5832" s="7">
        <v>2019</v>
      </c>
      <c r="AB5832" s="7">
        <v>0</v>
      </c>
    </row>
    <row r="5833" spans="1:28" x14ac:dyDescent="0.25">
      <c r="A5833" s="7">
        <v>88</v>
      </c>
      <c r="B5833" s="7" t="s">
        <v>345</v>
      </c>
      <c r="C5833" s="7" t="s">
        <v>512</v>
      </c>
      <c r="D5833" s="7" t="s">
        <v>94</v>
      </c>
      <c r="E5833" s="7" t="s">
        <v>764</v>
      </c>
      <c r="F5833" s="7" t="s">
        <v>84</v>
      </c>
      <c r="G5833" s="7">
        <v>19800</v>
      </c>
      <c r="H5833" s="7">
        <v>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0</v>
      </c>
      <c r="Z5833" s="7" t="s">
        <v>617</v>
      </c>
      <c r="AA5833" s="7">
        <v>2019</v>
      </c>
      <c r="AB5833" s="7">
        <v>0</v>
      </c>
    </row>
    <row r="5834" spans="1:28" x14ac:dyDescent="0.25">
      <c r="A5834" s="7">
        <v>89</v>
      </c>
      <c r="B5834" s="7" t="s">
        <v>341</v>
      </c>
      <c r="C5834" s="7" t="s">
        <v>579</v>
      </c>
      <c r="D5834" s="7" t="s">
        <v>94</v>
      </c>
      <c r="E5834" s="7" t="s">
        <v>768</v>
      </c>
      <c r="F5834" s="7" t="s">
        <v>84</v>
      </c>
      <c r="G5834" s="7">
        <v>16775</v>
      </c>
      <c r="H5834" s="7">
        <v>0</v>
      </c>
      <c r="I5834" s="7">
        <v>0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0</v>
      </c>
      <c r="Z5834" s="7" t="s">
        <v>617</v>
      </c>
      <c r="AA5834" s="7">
        <v>2019</v>
      </c>
      <c r="AB5834" s="7">
        <v>0</v>
      </c>
    </row>
    <row r="5835" spans="1:28" x14ac:dyDescent="0.25">
      <c r="A5835" s="7">
        <v>90</v>
      </c>
      <c r="B5835" s="7" t="s">
        <v>342</v>
      </c>
      <c r="C5835" s="7" t="s">
        <v>559</v>
      </c>
      <c r="D5835" s="7" t="s">
        <v>94</v>
      </c>
      <c r="E5835" s="7" t="s">
        <v>37</v>
      </c>
      <c r="F5835" s="7" t="s">
        <v>84</v>
      </c>
      <c r="G5835" s="7">
        <v>16775</v>
      </c>
      <c r="H5835" s="7">
        <v>0</v>
      </c>
      <c r="I5835" s="7">
        <v>0</v>
      </c>
      <c r="J5835" s="7">
        <v>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0</v>
      </c>
      <c r="Z5835" s="7" t="s">
        <v>617</v>
      </c>
      <c r="AA5835" s="7">
        <v>2019</v>
      </c>
      <c r="AB5835" s="7">
        <v>0</v>
      </c>
    </row>
    <row r="5836" spans="1:28" x14ac:dyDescent="0.25">
      <c r="A5836" s="7">
        <v>91</v>
      </c>
      <c r="B5836" s="7" t="s">
        <v>343</v>
      </c>
      <c r="C5836" s="7" t="s">
        <v>633</v>
      </c>
      <c r="D5836" s="7" t="s">
        <v>6</v>
      </c>
      <c r="E5836" s="7" t="s">
        <v>37</v>
      </c>
      <c r="F5836" s="7" t="s">
        <v>84</v>
      </c>
      <c r="G5836" s="7">
        <v>16775</v>
      </c>
      <c r="H5836" s="7">
        <v>0</v>
      </c>
      <c r="I5836" s="7">
        <v>0</v>
      </c>
      <c r="J5836" s="7">
        <v>0</v>
      </c>
      <c r="K5836" s="7">
        <v>0</v>
      </c>
      <c r="L5836" s="7">
        <v>0</v>
      </c>
      <c r="M5836" s="7">
        <v>0</v>
      </c>
      <c r="N5836" s="7">
        <v>0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0</v>
      </c>
      <c r="Z5836" s="7" t="s">
        <v>617</v>
      </c>
      <c r="AA5836" s="7">
        <v>2019</v>
      </c>
      <c r="AB5836" s="7">
        <v>0</v>
      </c>
    </row>
    <row r="5837" spans="1:28" x14ac:dyDescent="0.25">
      <c r="A5837" s="7">
        <v>92</v>
      </c>
      <c r="B5837" s="7" t="s">
        <v>338</v>
      </c>
      <c r="C5837" s="7" t="s">
        <v>594</v>
      </c>
      <c r="D5837" s="7" t="s">
        <v>6</v>
      </c>
      <c r="E5837" s="7" t="s">
        <v>28</v>
      </c>
      <c r="F5837" s="7" t="s">
        <v>84</v>
      </c>
      <c r="G5837" s="7">
        <v>16500</v>
      </c>
      <c r="H5837" s="7">
        <v>0</v>
      </c>
      <c r="I5837" s="7">
        <v>0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0</v>
      </c>
      <c r="Z5837" s="7" t="s">
        <v>617</v>
      </c>
      <c r="AA5837" s="7">
        <v>2019</v>
      </c>
      <c r="AB5837" s="7">
        <v>0</v>
      </c>
    </row>
    <row r="5838" spans="1:28" x14ac:dyDescent="0.25">
      <c r="A5838" s="7">
        <v>93</v>
      </c>
      <c r="B5838" s="7" t="s">
        <v>339</v>
      </c>
      <c r="C5838" s="7" t="s">
        <v>595</v>
      </c>
      <c r="D5838" s="7" t="s">
        <v>94</v>
      </c>
      <c r="E5838" s="7" t="s">
        <v>57</v>
      </c>
      <c r="F5838" s="7" t="s">
        <v>84</v>
      </c>
      <c r="G5838" s="7">
        <v>16500</v>
      </c>
      <c r="H5838" s="7">
        <v>0</v>
      </c>
      <c r="I5838" s="7">
        <v>0</v>
      </c>
      <c r="J5838" s="7">
        <v>0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0</v>
      </c>
      <c r="Z5838" s="7" t="s">
        <v>617</v>
      </c>
      <c r="AA5838" s="7">
        <v>2019</v>
      </c>
      <c r="AB5838" s="7">
        <v>0</v>
      </c>
    </row>
    <row r="5839" spans="1:28" x14ac:dyDescent="0.25">
      <c r="A5839" s="7">
        <v>94</v>
      </c>
      <c r="B5839" s="7" t="s">
        <v>340</v>
      </c>
      <c r="C5839" s="7" t="s">
        <v>654</v>
      </c>
      <c r="D5839" s="7" t="s">
        <v>6</v>
      </c>
      <c r="E5839" s="7" t="s">
        <v>764</v>
      </c>
      <c r="F5839" s="7" t="s">
        <v>84</v>
      </c>
      <c r="G5839" s="7">
        <v>16500</v>
      </c>
      <c r="H5839" s="7">
        <v>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0</v>
      </c>
      <c r="Z5839" s="7" t="s">
        <v>617</v>
      </c>
      <c r="AA5839" s="7">
        <v>2019</v>
      </c>
      <c r="AB5839" s="7">
        <v>0</v>
      </c>
    </row>
    <row r="5840" spans="1:28" x14ac:dyDescent="0.25">
      <c r="A5840" s="7">
        <v>95</v>
      </c>
      <c r="B5840" s="7" t="s">
        <v>431</v>
      </c>
      <c r="C5840" s="7" t="s">
        <v>600</v>
      </c>
      <c r="D5840" s="7" t="s">
        <v>94</v>
      </c>
      <c r="E5840" s="7" t="s">
        <v>37</v>
      </c>
      <c r="F5840" s="7" t="s">
        <v>84</v>
      </c>
      <c r="G5840" s="7">
        <v>13750</v>
      </c>
      <c r="H5840" s="7">
        <v>0</v>
      </c>
      <c r="I5840" s="7">
        <v>0</v>
      </c>
      <c r="J5840" s="7">
        <v>0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0</v>
      </c>
      <c r="Z5840" s="7" t="s">
        <v>617</v>
      </c>
      <c r="AA5840" s="7">
        <v>2019</v>
      </c>
      <c r="AB5840" s="7">
        <v>0</v>
      </c>
    </row>
    <row r="5841" spans="1:28" x14ac:dyDescent="0.25">
      <c r="A5841" s="7">
        <v>96</v>
      </c>
      <c r="B5841" s="7" t="s">
        <v>336</v>
      </c>
      <c r="C5841" s="7" t="s">
        <v>603</v>
      </c>
      <c r="D5841" s="7" t="s">
        <v>6</v>
      </c>
      <c r="E5841" s="7" t="s">
        <v>37</v>
      </c>
      <c r="F5841" s="7" t="s">
        <v>84</v>
      </c>
      <c r="G5841" s="7">
        <v>10000</v>
      </c>
      <c r="H5841" s="7">
        <v>0</v>
      </c>
      <c r="I5841" s="7">
        <v>0</v>
      </c>
      <c r="J5841" s="7">
        <v>0</v>
      </c>
      <c r="K5841" s="7">
        <v>0</v>
      </c>
      <c r="L5841" s="7">
        <v>0</v>
      </c>
      <c r="M5841" s="7">
        <v>0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0</v>
      </c>
      <c r="Z5841" s="7" t="s">
        <v>617</v>
      </c>
      <c r="AA5841" s="7">
        <v>2019</v>
      </c>
      <c r="AB5841" s="7">
        <v>0</v>
      </c>
    </row>
    <row r="5842" spans="1:28" x14ac:dyDescent="0.25">
      <c r="A5842" s="7">
        <v>97</v>
      </c>
      <c r="B5842" s="7" t="s">
        <v>337</v>
      </c>
      <c r="C5842" s="7" t="s">
        <v>725</v>
      </c>
      <c r="D5842" s="7" t="s">
        <v>6</v>
      </c>
      <c r="E5842" s="7" t="s">
        <v>37</v>
      </c>
      <c r="F5842" s="7" t="s">
        <v>84</v>
      </c>
      <c r="G5842" s="7">
        <v>10000</v>
      </c>
      <c r="H5842" s="7">
        <v>0</v>
      </c>
      <c r="I5842" s="7">
        <v>0</v>
      </c>
      <c r="J5842" s="7">
        <v>0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0</v>
      </c>
      <c r="Z5842" s="7" t="s">
        <v>621</v>
      </c>
      <c r="AA5842" s="7">
        <v>2019</v>
      </c>
      <c r="AB5842" s="7">
        <v>0</v>
      </c>
    </row>
    <row r="5843" spans="1:28" x14ac:dyDescent="0.25">
      <c r="A5843" s="7">
        <v>1</v>
      </c>
      <c r="B5843" s="7" t="s">
        <v>373</v>
      </c>
      <c r="C5843" s="7" t="s">
        <v>708</v>
      </c>
      <c r="D5843" s="7" t="s">
        <v>7</v>
      </c>
      <c r="E5843" s="7" t="s">
        <v>27</v>
      </c>
      <c r="F5843" s="7" t="s">
        <v>84</v>
      </c>
      <c r="G5843" s="7">
        <v>360000</v>
      </c>
      <c r="H5843" s="7">
        <v>0</v>
      </c>
      <c r="I5843" s="7">
        <v>0</v>
      </c>
      <c r="J5843" s="7">
        <v>0</v>
      </c>
      <c r="K5843" s="7">
        <v>0</v>
      </c>
      <c r="L5843" s="7">
        <v>0</v>
      </c>
      <c r="M5843" s="7">
        <v>0</v>
      </c>
      <c r="N5843" s="7">
        <v>0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0</v>
      </c>
      <c r="Z5843" s="7" t="s">
        <v>621</v>
      </c>
      <c r="AA5843" s="7">
        <v>2019</v>
      </c>
      <c r="AB5843" s="7">
        <v>0</v>
      </c>
    </row>
    <row r="5844" spans="1:28" x14ac:dyDescent="0.25">
      <c r="A5844" s="7">
        <v>2</v>
      </c>
      <c r="B5844" s="7" t="s">
        <v>426</v>
      </c>
      <c r="C5844" s="7" t="s">
        <v>502</v>
      </c>
      <c r="D5844" s="7" t="s">
        <v>10</v>
      </c>
      <c r="E5844" s="7" t="s">
        <v>53</v>
      </c>
      <c r="F5844" s="7" t="s">
        <v>84</v>
      </c>
      <c r="G5844" s="7">
        <v>280000</v>
      </c>
      <c r="H5844" s="7">
        <v>0</v>
      </c>
      <c r="I5844" s="7">
        <v>0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0</v>
      </c>
      <c r="Z5844" s="7" t="s">
        <v>621</v>
      </c>
      <c r="AA5844" s="7">
        <v>2019</v>
      </c>
      <c r="AB5844" s="7">
        <v>0</v>
      </c>
    </row>
    <row r="5845" spans="1:28" x14ac:dyDescent="0.25">
      <c r="A5845" s="7">
        <v>3</v>
      </c>
      <c r="B5845" s="7" t="s">
        <v>427</v>
      </c>
      <c r="C5845" s="7" t="s">
        <v>709</v>
      </c>
      <c r="D5845" s="7" t="s">
        <v>19</v>
      </c>
      <c r="E5845" s="7" t="s">
        <v>71</v>
      </c>
      <c r="F5845" s="7" t="s">
        <v>84</v>
      </c>
      <c r="G5845" s="7">
        <v>280000</v>
      </c>
      <c r="H5845" s="7">
        <v>0</v>
      </c>
      <c r="I5845" s="7">
        <v>0</v>
      </c>
      <c r="J5845" s="7">
        <v>0</v>
      </c>
      <c r="K5845" s="7">
        <v>0</v>
      </c>
      <c r="L5845" s="7">
        <v>0</v>
      </c>
      <c r="M5845" s="7">
        <v>0</v>
      </c>
      <c r="N5845" s="7">
        <v>0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0</v>
      </c>
      <c r="Z5845" s="7" t="s">
        <v>621</v>
      </c>
      <c r="AA5845" s="7">
        <v>2019</v>
      </c>
      <c r="AB5845" s="7">
        <v>0</v>
      </c>
    </row>
    <row r="5846" spans="1:28" x14ac:dyDescent="0.25">
      <c r="A5846" s="7">
        <v>4</v>
      </c>
      <c r="B5846" s="7" t="s">
        <v>417</v>
      </c>
      <c r="C5846" s="7" t="s">
        <v>512</v>
      </c>
      <c r="D5846" s="7" t="s">
        <v>21</v>
      </c>
      <c r="E5846" s="7" t="s">
        <v>81</v>
      </c>
      <c r="F5846" s="7" t="s">
        <v>84</v>
      </c>
      <c r="G5846" s="7">
        <v>130000</v>
      </c>
      <c r="H5846" s="7">
        <v>0</v>
      </c>
      <c r="I5846" s="7">
        <v>0</v>
      </c>
      <c r="J5846" s="7">
        <v>0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 t="s">
        <v>621</v>
      </c>
      <c r="AA5846" s="7">
        <v>2019</v>
      </c>
      <c r="AB5846" s="7">
        <v>0</v>
      </c>
    </row>
    <row r="5847" spans="1:28" x14ac:dyDescent="0.25">
      <c r="A5847" s="7">
        <v>5</v>
      </c>
      <c r="B5847" s="7" t="s">
        <v>418</v>
      </c>
      <c r="C5847" s="7" t="s">
        <v>710</v>
      </c>
      <c r="D5847" s="7" t="s">
        <v>94</v>
      </c>
      <c r="E5847" s="7" t="s">
        <v>711</v>
      </c>
      <c r="F5847" s="7" t="s">
        <v>84</v>
      </c>
      <c r="G5847" s="7">
        <v>130000</v>
      </c>
      <c r="H5847" s="7">
        <v>0</v>
      </c>
      <c r="I5847" s="7">
        <v>0</v>
      </c>
      <c r="J5847" s="7">
        <v>0</v>
      </c>
      <c r="K5847" s="7">
        <v>0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0</v>
      </c>
      <c r="Z5847" s="7" t="s">
        <v>621</v>
      </c>
      <c r="AA5847" s="7">
        <v>2019</v>
      </c>
      <c r="AB5847" s="7">
        <v>0</v>
      </c>
    </row>
    <row r="5848" spans="1:28" x14ac:dyDescent="0.25">
      <c r="A5848" s="7">
        <v>6</v>
      </c>
      <c r="B5848" s="7" t="s">
        <v>419</v>
      </c>
      <c r="C5848" s="7" t="s">
        <v>518</v>
      </c>
      <c r="D5848" s="7" t="s">
        <v>16</v>
      </c>
      <c r="E5848" s="7" t="s">
        <v>701</v>
      </c>
      <c r="F5848" s="7" t="s">
        <v>84</v>
      </c>
      <c r="G5848" s="7">
        <v>130000</v>
      </c>
      <c r="H5848" s="7">
        <v>0</v>
      </c>
      <c r="I5848" s="7">
        <v>0</v>
      </c>
      <c r="J5848" s="7">
        <v>0</v>
      </c>
      <c r="K5848" s="7">
        <v>0</v>
      </c>
      <c r="L5848" s="7">
        <v>0</v>
      </c>
      <c r="M5848" s="7">
        <v>0</v>
      </c>
      <c r="N5848" s="7">
        <v>0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0</v>
      </c>
      <c r="Z5848" s="7" t="s">
        <v>621</v>
      </c>
      <c r="AA5848" s="7">
        <v>2019</v>
      </c>
      <c r="AB5848" s="7">
        <v>0</v>
      </c>
    </row>
    <row r="5849" spans="1:28" x14ac:dyDescent="0.25">
      <c r="A5849" s="7">
        <v>7</v>
      </c>
      <c r="B5849" s="7" t="s">
        <v>420</v>
      </c>
      <c r="C5849" s="7" t="s">
        <v>513</v>
      </c>
      <c r="D5849" s="7" t="s">
        <v>14</v>
      </c>
      <c r="E5849" s="7" t="s">
        <v>333</v>
      </c>
      <c r="F5849" s="7" t="s">
        <v>84</v>
      </c>
      <c r="G5849" s="7">
        <v>130000</v>
      </c>
      <c r="H5849" s="7">
        <v>0</v>
      </c>
      <c r="I5849" s="7">
        <v>0</v>
      </c>
      <c r="J5849" s="7">
        <v>0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0</v>
      </c>
      <c r="Z5849" s="7" t="s">
        <v>621</v>
      </c>
      <c r="AA5849" s="7">
        <v>2019</v>
      </c>
      <c r="AB5849" s="7">
        <v>0</v>
      </c>
    </row>
    <row r="5850" spans="1:28" x14ac:dyDescent="0.25">
      <c r="A5850" s="7">
        <v>8</v>
      </c>
      <c r="B5850" s="7" t="s">
        <v>421</v>
      </c>
      <c r="C5850" s="7" t="s">
        <v>515</v>
      </c>
      <c r="D5850" s="7" t="s">
        <v>4</v>
      </c>
      <c r="E5850" s="7" t="s">
        <v>516</v>
      </c>
      <c r="F5850" s="7" t="s">
        <v>84</v>
      </c>
      <c r="G5850" s="7">
        <v>130000</v>
      </c>
      <c r="H5850" s="7">
        <v>0</v>
      </c>
      <c r="I5850" s="7">
        <v>0</v>
      </c>
      <c r="J5850" s="7">
        <v>0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 t="s">
        <v>621</v>
      </c>
      <c r="AA5850" s="7">
        <v>2019</v>
      </c>
      <c r="AB5850" s="7">
        <v>0</v>
      </c>
    </row>
    <row r="5851" spans="1:28" x14ac:dyDescent="0.25">
      <c r="A5851" s="7">
        <v>9</v>
      </c>
      <c r="B5851" s="7" t="s">
        <v>422</v>
      </c>
      <c r="C5851" s="7" t="s">
        <v>504</v>
      </c>
      <c r="D5851" s="7" t="s">
        <v>5</v>
      </c>
      <c r="E5851" s="7" t="s">
        <v>702</v>
      </c>
      <c r="F5851" s="7" t="s">
        <v>84</v>
      </c>
      <c r="G5851" s="7">
        <v>130000</v>
      </c>
      <c r="H5851" s="7">
        <v>0</v>
      </c>
      <c r="I5851" s="7">
        <v>0</v>
      </c>
      <c r="J5851" s="7">
        <v>0</v>
      </c>
      <c r="K5851" s="7">
        <v>0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0</v>
      </c>
      <c r="Z5851" s="7" t="s">
        <v>621</v>
      </c>
      <c r="AA5851" s="7">
        <v>2019</v>
      </c>
      <c r="AB5851" s="7">
        <v>0</v>
      </c>
    </row>
    <row r="5852" spans="1:28" x14ac:dyDescent="0.25">
      <c r="A5852" s="7">
        <v>10</v>
      </c>
      <c r="B5852" s="7" t="s">
        <v>423</v>
      </c>
      <c r="C5852" s="7" t="s">
        <v>614</v>
      </c>
      <c r="D5852" s="7" t="s">
        <v>615</v>
      </c>
      <c r="E5852" s="7" t="s">
        <v>616</v>
      </c>
      <c r="F5852" s="7" t="s">
        <v>84</v>
      </c>
      <c r="G5852" s="7">
        <v>130000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0</v>
      </c>
      <c r="Z5852" s="7" t="s">
        <v>621</v>
      </c>
      <c r="AA5852" s="7">
        <v>2019</v>
      </c>
      <c r="AB5852" s="7">
        <v>0</v>
      </c>
    </row>
    <row r="5853" spans="1:28" x14ac:dyDescent="0.25">
      <c r="A5853" s="7">
        <v>11</v>
      </c>
      <c r="B5853" s="7" t="s">
        <v>424</v>
      </c>
      <c r="C5853" s="7" t="s">
        <v>665</v>
      </c>
      <c r="D5853" s="7" t="s">
        <v>17</v>
      </c>
      <c r="E5853" s="7" t="s">
        <v>755</v>
      </c>
      <c r="F5853" s="7" t="s">
        <v>84</v>
      </c>
      <c r="G5853" s="7">
        <v>130000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0</v>
      </c>
      <c r="Z5853" s="7" t="s">
        <v>621</v>
      </c>
      <c r="AA5853" s="7">
        <v>2019</v>
      </c>
      <c r="AB5853" s="7">
        <v>0</v>
      </c>
    </row>
    <row r="5854" spans="1:28" x14ac:dyDescent="0.25">
      <c r="A5854" s="7">
        <v>12</v>
      </c>
      <c r="B5854" s="7" t="s">
        <v>425</v>
      </c>
      <c r="C5854" s="7" t="s">
        <v>659</v>
      </c>
      <c r="D5854" s="7" t="s">
        <v>6</v>
      </c>
      <c r="E5854" s="7" t="s">
        <v>756</v>
      </c>
      <c r="F5854" s="7" t="s">
        <v>84</v>
      </c>
      <c r="G5854" s="7">
        <v>130000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0</v>
      </c>
      <c r="Z5854" s="7" t="s">
        <v>621</v>
      </c>
      <c r="AA5854" s="7">
        <v>2019</v>
      </c>
      <c r="AB5854" s="7">
        <v>0</v>
      </c>
    </row>
    <row r="5855" spans="1:28" x14ac:dyDescent="0.25">
      <c r="A5855" s="7">
        <v>13</v>
      </c>
      <c r="B5855" s="7" t="s">
        <v>411</v>
      </c>
      <c r="C5855" s="7" t="s">
        <v>521</v>
      </c>
      <c r="D5855" s="7" t="s">
        <v>13</v>
      </c>
      <c r="E5855" s="7" t="s">
        <v>729</v>
      </c>
      <c r="F5855" s="7" t="s">
        <v>84</v>
      </c>
      <c r="G5855" s="7">
        <v>95000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0</v>
      </c>
      <c r="Z5855" s="7" t="s">
        <v>621</v>
      </c>
      <c r="AA5855" s="7">
        <v>2019</v>
      </c>
      <c r="AB5855" s="7">
        <v>0</v>
      </c>
    </row>
    <row r="5856" spans="1:28" x14ac:dyDescent="0.25">
      <c r="A5856" s="7">
        <v>14</v>
      </c>
      <c r="B5856" s="7" t="s">
        <v>413</v>
      </c>
      <c r="C5856" s="7" t="s">
        <v>626</v>
      </c>
      <c r="D5856" s="7" t="s">
        <v>627</v>
      </c>
      <c r="E5856" s="7" t="s">
        <v>730</v>
      </c>
      <c r="F5856" s="7" t="s">
        <v>84</v>
      </c>
      <c r="G5856" s="7">
        <v>95000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 t="s">
        <v>621</v>
      </c>
      <c r="AA5856" s="7">
        <v>2019</v>
      </c>
      <c r="AB5856" s="7">
        <v>0</v>
      </c>
    </row>
    <row r="5857" spans="1:28" x14ac:dyDescent="0.25">
      <c r="A5857" s="7">
        <v>15</v>
      </c>
      <c r="B5857" s="7" t="s">
        <v>414</v>
      </c>
      <c r="C5857" s="7" t="s">
        <v>523</v>
      </c>
      <c r="D5857" s="7" t="s">
        <v>21</v>
      </c>
      <c r="E5857" s="7" t="s">
        <v>731</v>
      </c>
      <c r="F5857" s="7" t="s">
        <v>84</v>
      </c>
      <c r="G5857" s="7">
        <v>95000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0</v>
      </c>
      <c r="Z5857" s="7" t="s">
        <v>621</v>
      </c>
      <c r="AA5857" s="7">
        <v>2019</v>
      </c>
      <c r="AB5857" s="7">
        <v>0</v>
      </c>
    </row>
    <row r="5858" spans="1:28" x14ac:dyDescent="0.25">
      <c r="A5858" s="7">
        <v>16</v>
      </c>
      <c r="B5858" s="7" t="s">
        <v>415</v>
      </c>
      <c r="C5858" s="7" t="s">
        <v>525</v>
      </c>
      <c r="D5858" s="7" t="s">
        <v>10</v>
      </c>
      <c r="E5858" s="7" t="s">
        <v>69</v>
      </c>
      <c r="F5858" s="7" t="s">
        <v>84</v>
      </c>
      <c r="G5858" s="7">
        <v>95000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0</v>
      </c>
      <c r="Z5858" s="7" t="s">
        <v>621</v>
      </c>
      <c r="AA5858" s="7">
        <v>2019</v>
      </c>
      <c r="AB5858" s="7">
        <v>0</v>
      </c>
    </row>
    <row r="5859" spans="1:28" x14ac:dyDescent="0.25">
      <c r="A5859" s="7">
        <v>17</v>
      </c>
      <c r="B5859" s="7" t="s">
        <v>416</v>
      </c>
      <c r="C5859" s="7" t="s">
        <v>679</v>
      </c>
      <c r="D5859" s="7" t="s">
        <v>6</v>
      </c>
      <c r="E5859" s="7" t="s">
        <v>757</v>
      </c>
      <c r="F5859" s="7" t="s">
        <v>84</v>
      </c>
      <c r="G5859" s="7">
        <v>95000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0</v>
      </c>
      <c r="Z5859" s="7" t="s">
        <v>621</v>
      </c>
      <c r="AA5859" s="7">
        <v>2019</v>
      </c>
      <c r="AB5859" s="7">
        <v>0</v>
      </c>
    </row>
    <row r="5860" spans="1:28" x14ac:dyDescent="0.25">
      <c r="A5860" s="7">
        <v>18</v>
      </c>
      <c r="B5860" s="7" t="s">
        <v>412</v>
      </c>
      <c r="C5860" s="7" t="s">
        <v>527</v>
      </c>
      <c r="D5860" s="7" t="s">
        <v>17</v>
      </c>
      <c r="E5860" s="7" t="s">
        <v>613</v>
      </c>
      <c r="F5860" s="7" t="s">
        <v>84</v>
      </c>
      <c r="G5860" s="7">
        <v>85000</v>
      </c>
      <c r="H5860" s="7">
        <v>0</v>
      </c>
      <c r="I5860" s="7">
        <v>0</v>
      </c>
      <c r="J5860" s="7">
        <v>0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0</v>
      </c>
      <c r="Z5860" s="7" t="s">
        <v>621</v>
      </c>
      <c r="AA5860" s="7">
        <v>2019</v>
      </c>
      <c r="AB5860" s="7">
        <v>0</v>
      </c>
    </row>
    <row r="5861" spans="1:28" x14ac:dyDescent="0.25">
      <c r="A5861" s="7">
        <v>19</v>
      </c>
      <c r="B5861" s="7" t="s">
        <v>409</v>
      </c>
      <c r="C5861" s="7" t="s">
        <v>719</v>
      </c>
      <c r="D5861" s="7" t="s">
        <v>94</v>
      </c>
      <c r="E5861" s="7" t="s">
        <v>758</v>
      </c>
      <c r="F5861" s="7" t="s">
        <v>84</v>
      </c>
      <c r="G5861" s="7">
        <v>85000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0</v>
      </c>
      <c r="Z5861" s="7" t="s">
        <v>621</v>
      </c>
      <c r="AA5861" s="7">
        <v>2019</v>
      </c>
      <c r="AB5861" s="7">
        <v>0</v>
      </c>
    </row>
    <row r="5862" spans="1:28" x14ac:dyDescent="0.25">
      <c r="A5862" s="7">
        <v>20</v>
      </c>
      <c r="B5862" s="7" t="s">
        <v>410</v>
      </c>
      <c r="C5862" s="7" t="s">
        <v>685</v>
      </c>
      <c r="D5862" s="7" t="s">
        <v>21</v>
      </c>
      <c r="E5862" s="7" t="s">
        <v>734</v>
      </c>
      <c r="F5862" s="7" t="s">
        <v>84</v>
      </c>
      <c r="G5862" s="7">
        <v>85000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0</v>
      </c>
      <c r="Z5862" s="7" t="s">
        <v>621</v>
      </c>
      <c r="AA5862" s="7">
        <v>2019</v>
      </c>
      <c r="AB5862" s="7">
        <v>0</v>
      </c>
    </row>
    <row r="5863" spans="1:28" x14ac:dyDescent="0.25">
      <c r="A5863" s="7">
        <v>21</v>
      </c>
      <c r="B5863" s="7" t="s">
        <v>373</v>
      </c>
      <c r="C5863" s="7" t="s">
        <v>688</v>
      </c>
      <c r="D5863" s="7" t="s">
        <v>94</v>
      </c>
      <c r="E5863" s="7" t="s">
        <v>689</v>
      </c>
      <c r="F5863" s="7" t="s">
        <v>84</v>
      </c>
      <c r="G5863" s="7">
        <v>80000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0</v>
      </c>
      <c r="Z5863" s="7" t="s">
        <v>621</v>
      </c>
      <c r="AA5863" s="7">
        <v>2019</v>
      </c>
      <c r="AB5863" s="7">
        <v>0</v>
      </c>
    </row>
    <row r="5864" spans="1:28" x14ac:dyDescent="0.25">
      <c r="A5864" s="7">
        <v>22</v>
      </c>
      <c r="B5864" s="7" t="s">
        <v>408</v>
      </c>
      <c r="C5864" s="7" t="s">
        <v>712</v>
      </c>
      <c r="D5864" s="7" t="s">
        <v>632</v>
      </c>
      <c r="E5864" s="7" t="s">
        <v>713</v>
      </c>
      <c r="F5864" s="7" t="s">
        <v>84</v>
      </c>
      <c r="G5864" s="7">
        <v>80000</v>
      </c>
      <c r="H5864" s="7">
        <v>0</v>
      </c>
      <c r="I5864" s="7">
        <v>0</v>
      </c>
      <c r="J5864" s="7">
        <v>0</v>
      </c>
      <c r="K5864" s="7">
        <v>0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0</v>
      </c>
      <c r="Z5864" s="7" t="s">
        <v>621</v>
      </c>
      <c r="AA5864" s="7">
        <v>2019</v>
      </c>
      <c r="AB5864" s="7">
        <v>0</v>
      </c>
    </row>
    <row r="5865" spans="1:28" x14ac:dyDescent="0.25">
      <c r="A5865" s="7">
        <v>23</v>
      </c>
      <c r="B5865" s="7" t="s">
        <v>407</v>
      </c>
      <c r="C5865" s="7" t="s">
        <v>532</v>
      </c>
      <c r="D5865" s="7" t="s">
        <v>12</v>
      </c>
      <c r="E5865" s="7" t="s">
        <v>35</v>
      </c>
      <c r="F5865" s="7" t="s">
        <v>84</v>
      </c>
      <c r="G5865" s="7">
        <v>75000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 t="s">
        <v>621</v>
      </c>
      <c r="AA5865" s="7">
        <v>2019</v>
      </c>
      <c r="AB5865" s="7">
        <v>0</v>
      </c>
    </row>
    <row r="5866" spans="1:28" x14ac:dyDescent="0.25">
      <c r="A5866" s="7">
        <v>24</v>
      </c>
      <c r="B5866" s="7" t="s">
        <v>406</v>
      </c>
      <c r="C5866" s="7" t="s">
        <v>533</v>
      </c>
      <c r="D5866" s="7" t="s">
        <v>6</v>
      </c>
      <c r="E5866" s="7" t="s">
        <v>735</v>
      </c>
      <c r="F5866" s="7" t="s">
        <v>84</v>
      </c>
      <c r="G5866" s="7">
        <v>70000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0</v>
      </c>
      <c r="Z5866" s="7" t="s">
        <v>621</v>
      </c>
      <c r="AA5866" s="7">
        <v>2019</v>
      </c>
      <c r="AB5866" s="7">
        <v>0</v>
      </c>
    </row>
    <row r="5867" spans="1:28" x14ac:dyDescent="0.25">
      <c r="A5867" s="7">
        <v>25</v>
      </c>
      <c r="B5867" s="7" t="s">
        <v>389</v>
      </c>
      <c r="C5867" s="7" t="s">
        <v>529</v>
      </c>
      <c r="D5867" s="7" t="s">
        <v>18</v>
      </c>
      <c r="E5867" s="7" t="s">
        <v>736</v>
      </c>
      <c r="F5867" s="7" t="s">
        <v>84</v>
      </c>
      <c r="G5867" s="7">
        <v>65000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0</v>
      </c>
      <c r="Z5867" s="7" t="s">
        <v>621</v>
      </c>
      <c r="AA5867" s="7">
        <v>2019</v>
      </c>
      <c r="AB5867" s="7">
        <v>0</v>
      </c>
    </row>
    <row r="5868" spans="1:28" x14ac:dyDescent="0.25">
      <c r="A5868" s="7">
        <v>26</v>
      </c>
      <c r="B5868" s="7" t="s">
        <v>402</v>
      </c>
      <c r="C5868" s="7" t="s">
        <v>526</v>
      </c>
      <c r="D5868" s="7" t="s">
        <v>4</v>
      </c>
      <c r="E5868" s="7" t="s">
        <v>737</v>
      </c>
      <c r="F5868" s="7" t="s">
        <v>84</v>
      </c>
      <c r="G5868" s="7">
        <v>65000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0</v>
      </c>
      <c r="Z5868" s="7" t="s">
        <v>621</v>
      </c>
      <c r="AA5868" s="7">
        <v>2019</v>
      </c>
      <c r="AB5868" s="7">
        <v>0</v>
      </c>
    </row>
    <row r="5869" spans="1:28" x14ac:dyDescent="0.25">
      <c r="A5869" s="7">
        <v>27</v>
      </c>
      <c r="B5869" s="7" t="s">
        <v>403</v>
      </c>
      <c r="C5869" s="7" t="s">
        <v>703</v>
      </c>
      <c r="D5869" s="7" t="s">
        <v>13</v>
      </c>
      <c r="E5869" s="7" t="s">
        <v>704</v>
      </c>
      <c r="F5869" s="7" t="s">
        <v>84</v>
      </c>
      <c r="G5869" s="7">
        <v>65000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0</v>
      </c>
      <c r="Z5869" s="7" t="s">
        <v>621</v>
      </c>
      <c r="AA5869" s="7">
        <v>2019</v>
      </c>
      <c r="AB5869" s="7">
        <v>0</v>
      </c>
    </row>
    <row r="5870" spans="1:28" x14ac:dyDescent="0.25">
      <c r="A5870" s="7">
        <v>28</v>
      </c>
      <c r="B5870" s="7" t="s">
        <v>404</v>
      </c>
      <c r="C5870" s="7" t="s">
        <v>534</v>
      </c>
      <c r="D5870" s="7" t="s">
        <v>10</v>
      </c>
      <c r="E5870" s="7" t="s">
        <v>759</v>
      </c>
      <c r="F5870" s="7" t="s">
        <v>84</v>
      </c>
      <c r="G5870" s="7">
        <v>65000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0</v>
      </c>
      <c r="Z5870" s="7" t="s">
        <v>621</v>
      </c>
      <c r="AA5870" s="7">
        <v>2019</v>
      </c>
      <c r="AB5870" s="7">
        <v>0</v>
      </c>
    </row>
    <row r="5871" spans="1:28" x14ac:dyDescent="0.25">
      <c r="A5871" s="7">
        <v>29</v>
      </c>
      <c r="B5871" s="7" t="s">
        <v>405</v>
      </c>
      <c r="C5871" s="7" t="s">
        <v>535</v>
      </c>
      <c r="D5871" s="7" t="s">
        <v>16</v>
      </c>
      <c r="E5871" s="7" t="s">
        <v>61</v>
      </c>
      <c r="F5871" s="7" t="s">
        <v>84</v>
      </c>
      <c r="G5871" s="7">
        <v>65000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0</v>
      </c>
      <c r="Z5871" s="7" t="s">
        <v>621</v>
      </c>
      <c r="AA5871" s="7">
        <v>2019</v>
      </c>
      <c r="AB5871" s="7">
        <v>0</v>
      </c>
    </row>
    <row r="5872" spans="1:28" x14ac:dyDescent="0.25">
      <c r="A5872" s="7">
        <v>30</v>
      </c>
      <c r="B5872" s="7" t="s">
        <v>400</v>
      </c>
      <c r="C5872" s="7" t="s">
        <v>536</v>
      </c>
      <c r="D5872" s="7" t="s">
        <v>4</v>
      </c>
      <c r="E5872" s="7" t="s">
        <v>64</v>
      </c>
      <c r="F5872" s="7" t="s">
        <v>84</v>
      </c>
      <c r="G5872" s="7">
        <v>60000</v>
      </c>
      <c r="H5872" s="7">
        <v>0</v>
      </c>
      <c r="I5872" s="7">
        <v>0</v>
      </c>
      <c r="J5872" s="7">
        <v>0</v>
      </c>
      <c r="K5872" s="7">
        <v>0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0</v>
      </c>
      <c r="Z5872" s="7" t="s">
        <v>621</v>
      </c>
      <c r="AA5872" s="7">
        <v>2019</v>
      </c>
      <c r="AB5872" s="7">
        <v>0</v>
      </c>
    </row>
    <row r="5873" spans="1:28" x14ac:dyDescent="0.25">
      <c r="A5873" s="7">
        <v>31</v>
      </c>
      <c r="B5873" s="7" t="s">
        <v>401</v>
      </c>
      <c r="C5873" s="7" t="s">
        <v>537</v>
      </c>
      <c r="D5873" s="7" t="s">
        <v>7</v>
      </c>
      <c r="E5873" s="7" t="s">
        <v>75</v>
      </c>
      <c r="F5873" s="7" t="s">
        <v>84</v>
      </c>
      <c r="G5873" s="7">
        <v>60000</v>
      </c>
      <c r="H5873" s="7">
        <v>0</v>
      </c>
      <c r="I5873" s="7">
        <v>0</v>
      </c>
      <c r="J5873" s="7">
        <v>0</v>
      </c>
      <c r="K5873" s="7">
        <v>0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0</v>
      </c>
      <c r="Z5873" s="7" t="s">
        <v>621</v>
      </c>
      <c r="AA5873" s="7">
        <v>2019</v>
      </c>
      <c r="AB5873" s="7">
        <v>0</v>
      </c>
    </row>
    <row r="5874" spans="1:28" x14ac:dyDescent="0.25">
      <c r="A5874" s="7">
        <v>32</v>
      </c>
      <c r="B5874" s="7" t="s">
        <v>429</v>
      </c>
      <c r="C5874" s="7" t="s">
        <v>538</v>
      </c>
      <c r="D5874" s="7" t="s">
        <v>14</v>
      </c>
      <c r="E5874" s="7" t="s">
        <v>66</v>
      </c>
      <c r="F5874" s="7" t="s">
        <v>84</v>
      </c>
      <c r="G5874" s="7">
        <v>55000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0</v>
      </c>
      <c r="Z5874" s="7" t="s">
        <v>621</v>
      </c>
      <c r="AA5874" s="7">
        <v>2019</v>
      </c>
      <c r="AB5874" s="7">
        <v>0</v>
      </c>
    </row>
    <row r="5875" spans="1:28" x14ac:dyDescent="0.25">
      <c r="A5875" s="7">
        <v>33</v>
      </c>
      <c r="B5875" s="7" t="s">
        <v>342</v>
      </c>
      <c r="C5875" s="7" t="s">
        <v>539</v>
      </c>
      <c r="D5875" s="7" t="s">
        <v>15</v>
      </c>
      <c r="E5875" s="7" t="s">
        <v>540</v>
      </c>
      <c r="F5875" s="7" t="s">
        <v>84</v>
      </c>
      <c r="G5875" s="7">
        <v>55000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0</v>
      </c>
      <c r="Z5875" s="7" t="s">
        <v>621</v>
      </c>
      <c r="AA5875" s="7">
        <v>2019</v>
      </c>
      <c r="AB5875" s="7">
        <v>0</v>
      </c>
    </row>
    <row r="5876" spans="1:28" x14ac:dyDescent="0.25">
      <c r="A5876" s="7">
        <v>34</v>
      </c>
      <c r="B5876" s="7" t="s">
        <v>399</v>
      </c>
      <c r="C5876" s="7" t="s">
        <v>514</v>
      </c>
      <c r="D5876" s="7" t="s">
        <v>16</v>
      </c>
      <c r="E5876" s="7" t="s">
        <v>79</v>
      </c>
      <c r="F5876" s="7" t="s">
        <v>84</v>
      </c>
      <c r="G5876" s="7">
        <v>54000</v>
      </c>
      <c r="H5876" s="7">
        <v>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0</v>
      </c>
      <c r="Z5876" s="7" t="s">
        <v>621</v>
      </c>
      <c r="AA5876" s="7">
        <v>2019</v>
      </c>
      <c r="AB5876" s="7">
        <v>0</v>
      </c>
    </row>
    <row r="5877" spans="1:28" x14ac:dyDescent="0.25">
      <c r="A5877" s="7">
        <v>35</v>
      </c>
      <c r="B5877" s="7" t="s">
        <v>396</v>
      </c>
      <c r="C5877" s="7" t="s">
        <v>541</v>
      </c>
      <c r="D5877" s="7" t="s">
        <v>21</v>
      </c>
      <c r="E5877" s="7" t="s">
        <v>70</v>
      </c>
      <c r="F5877" s="7" t="s">
        <v>84</v>
      </c>
      <c r="G5877" s="7">
        <v>50000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 t="s">
        <v>621</v>
      </c>
      <c r="AA5877" s="7">
        <v>2019</v>
      </c>
      <c r="AB5877" s="7">
        <v>0</v>
      </c>
    </row>
    <row r="5878" spans="1:28" x14ac:dyDescent="0.25">
      <c r="A5878" s="7">
        <v>36</v>
      </c>
      <c r="B5878" s="7" t="s">
        <v>397</v>
      </c>
      <c r="C5878" s="7" t="s">
        <v>542</v>
      </c>
      <c r="D5878" s="7" t="s">
        <v>17</v>
      </c>
      <c r="E5878" s="7" t="s">
        <v>76</v>
      </c>
      <c r="F5878" s="7" t="s">
        <v>84</v>
      </c>
      <c r="G5878" s="7">
        <v>50000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0</v>
      </c>
      <c r="Z5878" s="7" t="s">
        <v>621</v>
      </c>
      <c r="AA5878" s="7">
        <v>2019</v>
      </c>
      <c r="AB5878" s="7">
        <v>0</v>
      </c>
    </row>
    <row r="5879" spans="1:28" x14ac:dyDescent="0.25">
      <c r="A5879" s="7">
        <v>37</v>
      </c>
      <c r="B5879" s="7" t="s">
        <v>379</v>
      </c>
      <c r="C5879" s="7" t="s">
        <v>544</v>
      </c>
      <c r="D5879" s="7" t="s">
        <v>10</v>
      </c>
      <c r="E5879" s="7" t="s">
        <v>43</v>
      </c>
      <c r="F5879" s="7" t="s">
        <v>84</v>
      </c>
      <c r="G5879" s="7">
        <v>45000</v>
      </c>
      <c r="H5879" s="7">
        <v>0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0</v>
      </c>
      <c r="Z5879" s="7" t="s">
        <v>621</v>
      </c>
      <c r="AA5879" s="7">
        <v>2019</v>
      </c>
      <c r="AB5879" s="7">
        <v>0</v>
      </c>
    </row>
    <row r="5880" spans="1:28" x14ac:dyDescent="0.25">
      <c r="A5880" s="7">
        <v>38</v>
      </c>
      <c r="B5880" s="7" t="s">
        <v>388</v>
      </c>
      <c r="C5880" s="7" t="s">
        <v>646</v>
      </c>
      <c r="D5880" s="7" t="s">
        <v>647</v>
      </c>
      <c r="E5880" s="7" t="s">
        <v>24</v>
      </c>
      <c r="F5880" s="7" t="s">
        <v>84</v>
      </c>
      <c r="G5880" s="7">
        <v>45000</v>
      </c>
      <c r="H5880" s="7">
        <v>0</v>
      </c>
      <c r="I5880" s="7">
        <v>0</v>
      </c>
      <c r="J5880" s="7">
        <v>0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0</v>
      </c>
      <c r="Z5880" s="7" t="s">
        <v>621</v>
      </c>
      <c r="AA5880" s="7">
        <v>2019</v>
      </c>
      <c r="AB5880" s="7">
        <v>0</v>
      </c>
    </row>
    <row r="5881" spans="1:28" x14ac:dyDescent="0.25">
      <c r="A5881" s="7">
        <v>39</v>
      </c>
      <c r="B5881" s="7" t="s">
        <v>390</v>
      </c>
      <c r="C5881" s="7" t="s">
        <v>531</v>
      </c>
      <c r="D5881" s="7" t="s">
        <v>5</v>
      </c>
      <c r="E5881" s="7" t="s">
        <v>25</v>
      </c>
      <c r="F5881" s="7" t="s">
        <v>84</v>
      </c>
      <c r="G5881" s="7">
        <v>45000</v>
      </c>
      <c r="H5881" s="7">
        <v>0</v>
      </c>
      <c r="I5881" s="7">
        <v>0</v>
      </c>
      <c r="J5881" s="7">
        <v>0</v>
      </c>
      <c r="K5881" s="7">
        <v>0</v>
      </c>
      <c r="L5881" s="7">
        <v>0</v>
      </c>
      <c r="M5881" s="7">
        <v>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0</v>
      </c>
      <c r="Z5881" s="7" t="s">
        <v>621</v>
      </c>
      <c r="AA5881" s="7">
        <v>2019</v>
      </c>
      <c r="AB5881" s="7">
        <v>0</v>
      </c>
    </row>
    <row r="5882" spans="1:28" x14ac:dyDescent="0.25">
      <c r="A5882" s="7">
        <v>40</v>
      </c>
      <c r="B5882" s="7" t="s">
        <v>368</v>
      </c>
      <c r="C5882" s="7" t="s">
        <v>720</v>
      </c>
      <c r="D5882" s="7" t="s">
        <v>13</v>
      </c>
      <c r="E5882" s="7" t="s">
        <v>738</v>
      </c>
      <c r="F5882" s="7" t="s">
        <v>84</v>
      </c>
      <c r="G5882" s="7">
        <v>45000</v>
      </c>
      <c r="H5882" s="7">
        <v>0</v>
      </c>
      <c r="I5882" s="7">
        <v>0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0</v>
      </c>
      <c r="Z5882" s="7" t="s">
        <v>621</v>
      </c>
      <c r="AA5882" s="7">
        <v>2019</v>
      </c>
      <c r="AB5882" s="7">
        <v>0</v>
      </c>
    </row>
    <row r="5883" spans="1:28" x14ac:dyDescent="0.25">
      <c r="A5883" s="7">
        <v>41</v>
      </c>
      <c r="B5883" s="7" t="s">
        <v>391</v>
      </c>
      <c r="C5883" s="7" t="s">
        <v>545</v>
      </c>
      <c r="D5883" s="7" t="s">
        <v>4</v>
      </c>
      <c r="E5883" s="7" t="s">
        <v>24</v>
      </c>
      <c r="F5883" s="7" t="s">
        <v>84</v>
      </c>
      <c r="G5883" s="7">
        <v>45000</v>
      </c>
      <c r="H5883" s="7">
        <v>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0</v>
      </c>
      <c r="Z5883" s="7" t="s">
        <v>621</v>
      </c>
      <c r="AA5883" s="7">
        <v>2019</v>
      </c>
      <c r="AB5883" s="7">
        <v>0</v>
      </c>
    </row>
    <row r="5884" spans="1:28" x14ac:dyDescent="0.25">
      <c r="A5884" s="7">
        <v>42</v>
      </c>
      <c r="B5884" s="7" t="s">
        <v>392</v>
      </c>
      <c r="C5884" s="7" t="s">
        <v>547</v>
      </c>
      <c r="D5884" s="7" t="s">
        <v>10</v>
      </c>
      <c r="E5884" s="7" t="s">
        <v>50</v>
      </c>
      <c r="F5884" s="7" t="s">
        <v>84</v>
      </c>
      <c r="G5884" s="7">
        <v>45000</v>
      </c>
      <c r="H5884" s="7">
        <v>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0</v>
      </c>
      <c r="Z5884" s="7" t="s">
        <v>621</v>
      </c>
      <c r="AA5884" s="7">
        <v>2019</v>
      </c>
      <c r="AB5884" s="7">
        <v>0</v>
      </c>
    </row>
    <row r="5885" spans="1:28" x14ac:dyDescent="0.25">
      <c r="A5885" s="7">
        <v>43</v>
      </c>
      <c r="B5885" s="7" t="s">
        <v>393</v>
      </c>
      <c r="C5885" s="7" t="s">
        <v>717</v>
      </c>
      <c r="D5885" s="7" t="s">
        <v>10</v>
      </c>
      <c r="E5885" s="7" t="s">
        <v>43</v>
      </c>
      <c r="F5885" s="7" t="s">
        <v>84</v>
      </c>
      <c r="G5885" s="7">
        <v>45000</v>
      </c>
      <c r="H5885" s="7">
        <v>0</v>
      </c>
      <c r="I5885" s="7">
        <v>0</v>
      </c>
      <c r="J5885" s="7">
        <v>0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0</v>
      </c>
      <c r="Z5885" s="7" t="s">
        <v>621</v>
      </c>
      <c r="AA5885" s="7">
        <v>2019</v>
      </c>
      <c r="AB5885" s="7">
        <v>0</v>
      </c>
    </row>
    <row r="5886" spans="1:28" x14ac:dyDescent="0.25">
      <c r="A5886" s="7">
        <v>44</v>
      </c>
      <c r="B5886" s="7" t="s">
        <v>387</v>
      </c>
      <c r="C5886" s="7" t="s">
        <v>549</v>
      </c>
      <c r="D5886" s="7" t="s">
        <v>16</v>
      </c>
      <c r="E5886" s="7" t="s">
        <v>45</v>
      </c>
      <c r="F5886" s="7" t="s">
        <v>84</v>
      </c>
      <c r="G5886" s="7">
        <v>44000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 t="s">
        <v>621</v>
      </c>
      <c r="AA5886" s="7">
        <v>2019</v>
      </c>
      <c r="AB5886" s="7">
        <v>0</v>
      </c>
    </row>
    <row r="5887" spans="1:28" x14ac:dyDescent="0.25">
      <c r="A5887" s="7">
        <v>45</v>
      </c>
      <c r="B5887" s="7" t="s">
        <v>375</v>
      </c>
      <c r="C5887" s="7" t="s">
        <v>705</v>
      </c>
      <c r="D5887" s="7" t="s">
        <v>10</v>
      </c>
      <c r="E5887" s="7" t="s">
        <v>739</v>
      </c>
      <c r="F5887" s="7" t="s">
        <v>84</v>
      </c>
      <c r="G5887" s="7">
        <v>40000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0</v>
      </c>
      <c r="Z5887" s="7" t="s">
        <v>621</v>
      </c>
      <c r="AA5887" s="7">
        <v>2019</v>
      </c>
      <c r="AB5887" s="7">
        <v>0</v>
      </c>
    </row>
    <row r="5888" spans="1:28" x14ac:dyDescent="0.25">
      <c r="A5888" s="7">
        <v>46</v>
      </c>
      <c r="B5888" s="7" t="s">
        <v>376</v>
      </c>
      <c r="C5888" s="7" t="s">
        <v>551</v>
      </c>
      <c r="D5888" s="7" t="s">
        <v>10</v>
      </c>
      <c r="E5888" s="7" t="s">
        <v>44</v>
      </c>
      <c r="F5888" s="7" t="s">
        <v>84</v>
      </c>
      <c r="G5888" s="7">
        <v>40000</v>
      </c>
      <c r="H5888" s="7">
        <v>0</v>
      </c>
      <c r="I5888" s="7">
        <v>0</v>
      </c>
      <c r="J5888" s="7">
        <v>0</v>
      </c>
      <c r="K5888" s="7">
        <v>0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0</v>
      </c>
      <c r="Z5888" s="7" t="s">
        <v>621</v>
      </c>
      <c r="AA5888" s="7">
        <v>2019</v>
      </c>
      <c r="AB5888" s="7">
        <v>0</v>
      </c>
    </row>
    <row r="5889" spans="1:28" x14ac:dyDescent="0.25">
      <c r="A5889" s="7">
        <v>47</v>
      </c>
      <c r="B5889" s="7" t="s">
        <v>382</v>
      </c>
      <c r="C5889" s="7" t="s">
        <v>552</v>
      </c>
      <c r="D5889" s="7" t="s">
        <v>94</v>
      </c>
      <c r="E5889" s="7" t="s">
        <v>65</v>
      </c>
      <c r="F5889" s="7" t="s">
        <v>84</v>
      </c>
      <c r="G5889" s="7">
        <v>40000</v>
      </c>
      <c r="H5889" s="7">
        <v>0</v>
      </c>
      <c r="I5889" s="7">
        <v>0</v>
      </c>
      <c r="J5889" s="7">
        <v>0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0</v>
      </c>
      <c r="Z5889" s="7" t="s">
        <v>621</v>
      </c>
      <c r="AA5889" s="7">
        <v>2019</v>
      </c>
      <c r="AB5889" s="7">
        <v>0</v>
      </c>
    </row>
    <row r="5890" spans="1:28" x14ac:dyDescent="0.25">
      <c r="A5890" s="7">
        <v>48</v>
      </c>
      <c r="B5890" s="7" t="s">
        <v>385</v>
      </c>
      <c r="C5890" s="7" t="s">
        <v>629</v>
      </c>
      <c r="D5890" s="7" t="s">
        <v>12</v>
      </c>
      <c r="E5890" s="7" t="s">
        <v>698</v>
      </c>
      <c r="F5890" s="7" t="s">
        <v>84</v>
      </c>
      <c r="G5890" s="7">
        <v>40000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0</v>
      </c>
      <c r="Z5890" s="7" t="s">
        <v>621</v>
      </c>
      <c r="AA5890" s="7">
        <v>2019</v>
      </c>
      <c r="AB5890" s="7">
        <v>0</v>
      </c>
    </row>
    <row r="5891" spans="1:28" x14ac:dyDescent="0.25">
      <c r="A5891" s="7">
        <v>49</v>
      </c>
      <c r="B5891" s="7" t="s">
        <v>386</v>
      </c>
      <c r="C5891" s="7" t="s">
        <v>631</v>
      </c>
      <c r="D5891" s="7" t="s">
        <v>6</v>
      </c>
      <c r="E5891" s="7" t="s">
        <v>740</v>
      </c>
      <c r="F5891" s="7" t="s">
        <v>84</v>
      </c>
      <c r="G5891" s="7">
        <v>40000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0</v>
      </c>
      <c r="Z5891" s="7" t="s">
        <v>621</v>
      </c>
      <c r="AA5891" s="7">
        <v>2019</v>
      </c>
      <c r="AB5891" s="7">
        <v>0</v>
      </c>
    </row>
    <row r="5892" spans="1:28" x14ac:dyDescent="0.25">
      <c r="A5892" s="7">
        <v>50</v>
      </c>
      <c r="B5892" s="7" t="s">
        <v>381</v>
      </c>
      <c r="C5892" s="7" t="s">
        <v>553</v>
      </c>
      <c r="D5892" s="7" t="s">
        <v>10</v>
      </c>
      <c r="E5892" s="7" t="s">
        <v>740</v>
      </c>
      <c r="F5892" s="7" t="s">
        <v>84</v>
      </c>
      <c r="G5892" s="7">
        <v>38000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 t="s">
        <v>621</v>
      </c>
      <c r="AA5892" s="7">
        <v>2019</v>
      </c>
      <c r="AB5892" s="7">
        <v>0</v>
      </c>
    </row>
    <row r="5893" spans="1:28" x14ac:dyDescent="0.25">
      <c r="A5893" s="7">
        <v>51</v>
      </c>
      <c r="B5893" s="7" t="s">
        <v>377</v>
      </c>
      <c r="C5893" s="7" t="s">
        <v>554</v>
      </c>
      <c r="D5893" s="7" t="s">
        <v>10</v>
      </c>
      <c r="E5893" s="7" t="s">
        <v>44</v>
      </c>
      <c r="F5893" s="7" t="s">
        <v>84</v>
      </c>
      <c r="G5893" s="7">
        <v>36000</v>
      </c>
      <c r="H5893" s="7">
        <v>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0</v>
      </c>
      <c r="Z5893" s="7" t="s">
        <v>621</v>
      </c>
      <c r="AA5893" s="7">
        <v>2019</v>
      </c>
      <c r="AB5893" s="7">
        <v>0</v>
      </c>
    </row>
    <row r="5894" spans="1:28" x14ac:dyDescent="0.25">
      <c r="A5894" s="7">
        <v>52</v>
      </c>
      <c r="B5894" s="7" t="s">
        <v>378</v>
      </c>
      <c r="C5894" s="7" t="s">
        <v>556</v>
      </c>
      <c r="D5894" s="7" t="s">
        <v>10</v>
      </c>
      <c r="E5894" s="7" t="s">
        <v>44</v>
      </c>
      <c r="F5894" s="7" t="s">
        <v>84</v>
      </c>
      <c r="G5894" s="7">
        <v>36000</v>
      </c>
      <c r="H5894" s="7">
        <v>0</v>
      </c>
      <c r="I5894" s="7">
        <v>0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0</v>
      </c>
      <c r="Z5894" s="7" t="s">
        <v>621</v>
      </c>
      <c r="AA5894" s="7">
        <v>2019</v>
      </c>
      <c r="AB5894" s="7">
        <v>0</v>
      </c>
    </row>
    <row r="5895" spans="1:28" x14ac:dyDescent="0.25">
      <c r="A5895" s="7">
        <v>53</v>
      </c>
      <c r="B5895" s="7" t="s">
        <v>380</v>
      </c>
      <c r="C5895" s="7" t="s">
        <v>543</v>
      </c>
      <c r="D5895" s="7" t="s">
        <v>21</v>
      </c>
      <c r="E5895" s="7" t="s">
        <v>760</v>
      </c>
      <c r="F5895" s="7" t="s">
        <v>84</v>
      </c>
      <c r="G5895" s="7">
        <v>36000</v>
      </c>
      <c r="H5895" s="7">
        <v>0</v>
      </c>
      <c r="I5895" s="7">
        <v>0</v>
      </c>
      <c r="J5895" s="7">
        <v>0</v>
      </c>
      <c r="K5895" s="7">
        <v>0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0</v>
      </c>
      <c r="Z5895" s="7" t="s">
        <v>621</v>
      </c>
      <c r="AA5895" s="7">
        <v>2019</v>
      </c>
      <c r="AB5895" s="7">
        <v>0</v>
      </c>
    </row>
    <row r="5896" spans="1:28" x14ac:dyDescent="0.25">
      <c r="A5896" s="7">
        <v>54</v>
      </c>
      <c r="B5896" s="7" t="s">
        <v>430</v>
      </c>
      <c r="C5896" s="7" t="s">
        <v>761</v>
      </c>
      <c r="D5896" s="7" t="s">
        <v>21</v>
      </c>
      <c r="E5896" s="7" t="s">
        <v>741</v>
      </c>
      <c r="F5896" s="7" t="s">
        <v>84</v>
      </c>
      <c r="G5896" s="7">
        <v>33000</v>
      </c>
      <c r="H5896" s="7">
        <v>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0</v>
      </c>
      <c r="Z5896" s="7" t="s">
        <v>621</v>
      </c>
      <c r="AA5896" s="7">
        <v>2019</v>
      </c>
      <c r="AB5896" s="7">
        <v>0</v>
      </c>
    </row>
    <row r="5897" spans="1:28" x14ac:dyDescent="0.25">
      <c r="A5897" s="7">
        <v>55</v>
      </c>
      <c r="B5897" s="7" t="s">
        <v>360</v>
      </c>
      <c r="C5897" s="7" t="s">
        <v>560</v>
      </c>
      <c r="D5897" s="7" t="s">
        <v>12</v>
      </c>
      <c r="E5897" s="7" t="s">
        <v>742</v>
      </c>
      <c r="F5897" s="7" t="s">
        <v>84</v>
      </c>
      <c r="G5897" s="7">
        <v>32000</v>
      </c>
      <c r="H5897" s="7">
        <v>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0</v>
      </c>
      <c r="Z5897" s="7" t="s">
        <v>621</v>
      </c>
      <c r="AA5897" s="7">
        <v>2019</v>
      </c>
      <c r="AB5897" s="7">
        <v>0</v>
      </c>
    </row>
    <row r="5898" spans="1:28" x14ac:dyDescent="0.25">
      <c r="A5898" s="7">
        <v>56</v>
      </c>
      <c r="B5898" s="7" t="s">
        <v>369</v>
      </c>
      <c r="C5898" s="7" t="s">
        <v>562</v>
      </c>
      <c r="D5898" s="7" t="s">
        <v>94</v>
      </c>
      <c r="E5898" s="7" t="s">
        <v>563</v>
      </c>
      <c r="F5898" s="7" t="s">
        <v>84</v>
      </c>
      <c r="G5898" s="7">
        <v>32000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0</v>
      </c>
      <c r="Z5898" s="7" t="s">
        <v>621</v>
      </c>
      <c r="AA5898" s="7">
        <v>2019</v>
      </c>
      <c r="AB5898" s="7">
        <v>0</v>
      </c>
    </row>
    <row r="5899" spans="1:28" x14ac:dyDescent="0.25">
      <c r="A5899" s="7">
        <v>57</v>
      </c>
      <c r="B5899" s="7" t="s">
        <v>370</v>
      </c>
      <c r="C5899" s="7" t="s">
        <v>648</v>
      </c>
      <c r="D5899" s="7" t="s">
        <v>94</v>
      </c>
      <c r="E5899" s="7" t="s">
        <v>742</v>
      </c>
      <c r="F5899" s="7" t="s">
        <v>84</v>
      </c>
      <c r="G5899" s="7">
        <v>32000</v>
      </c>
      <c r="H5899" s="7">
        <v>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0</v>
      </c>
      <c r="Z5899" s="7" t="s">
        <v>621</v>
      </c>
      <c r="AA5899" s="7">
        <v>2019</v>
      </c>
      <c r="AB5899" s="7">
        <v>0</v>
      </c>
    </row>
    <row r="5900" spans="1:28" x14ac:dyDescent="0.25">
      <c r="A5900" s="7">
        <v>58</v>
      </c>
      <c r="B5900" s="7" t="s">
        <v>371</v>
      </c>
      <c r="C5900" s="7" t="s">
        <v>550</v>
      </c>
      <c r="D5900" s="7" t="s">
        <v>94</v>
      </c>
      <c r="E5900" s="7" t="s">
        <v>58</v>
      </c>
      <c r="F5900" s="7" t="s">
        <v>84</v>
      </c>
      <c r="G5900" s="7">
        <v>32000</v>
      </c>
      <c r="H5900" s="7">
        <v>0</v>
      </c>
      <c r="I5900" s="7">
        <v>0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0</v>
      </c>
      <c r="Z5900" s="7" t="s">
        <v>621</v>
      </c>
      <c r="AA5900" s="7">
        <v>2019</v>
      </c>
      <c r="AB5900" s="7">
        <v>0</v>
      </c>
    </row>
    <row r="5901" spans="1:28" x14ac:dyDescent="0.25">
      <c r="A5901" s="7">
        <v>59</v>
      </c>
      <c r="B5901" s="7" t="s">
        <v>372</v>
      </c>
      <c r="C5901" s="7" t="s">
        <v>762</v>
      </c>
      <c r="D5901" s="7" t="s">
        <v>94</v>
      </c>
      <c r="E5901" s="7" t="s">
        <v>630</v>
      </c>
      <c r="F5901" s="7" t="s">
        <v>84</v>
      </c>
      <c r="G5901" s="7">
        <v>32000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 t="s">
        <v>621</v>
      </c>
      <c r="AA5901" s="7">
        <v>2019</v>
      </c>
      <c r="AB5901" s="7">
        <v>0</v>
      </c>
    </row>
    <row r="5902" spans="1:28" x14ac:dyDescent="0.25">
      <c r="A5902" s="7">
        <v>60</v>
      </c>
      <c r="B5902" s="7" t="s">
        <v>373</v>
      </c>
      <c r="C5902" s="7" t="s">
        <v>566</v>
      </c>
      <c r="D5902" s="7" t="s">
        <v>14</v>
      </c>
      <c r="E5902" s="7" t="s">
        <v>743</v>
      </c>
      <c r="F5902" s="7" t="s">
        <v>84</v>
      </c>
      <c r="G5902" s="7">
        <v>32000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0</v>
      </c>
      <c r="Z5902" s="7" t="s">
        <v>621</v>
      </c>
      <c r="AA5902" s="7">
        <v>2019</v>
      </c>
      <c r="AB5902" s="7">
        <v>0</v>
      </c>
    </row>
    <row r="5903" spans="1:28" x14ac:dyDescent="0.25">
      <c r="A5903" s="7">
        <v>61</v>
      </c>
      <c r="B5903" s="7" t="s">
        <v>366</v>
      </c>
      <c r="C5903" s="7" t="s">
        <v>727</v>
      </c>
      <c r="D5903" s="7" t="s">
        <v>14</v>
      </c>
      <c r="E5903" s="7" t="s">
        <v>763</v>
      </c>
      <c r="F5903" s="7" t="s">
        <v>84</v>
      </c>
      <c r="G5903" s="7">
        <v>31500</v>
      </c>
      <c r="H5903" s="7">
        <v>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 t="s">
        <v>621</v>
      </c>
      <c r="AA5903" s="7">
        <v>2019</v>
      </c>
      <c r="AB5903" s="7">
        <v>0</v>
      </c>
    </row>
    <row r="5904" spans="1:28" x14ac:dyDescent="0.25">
      <c r="A5904" s="7">
        <v>62</v>
      </c>
      <c r="B5904" s="7" t="s">
        <v>367</v>
      </c>
      <c r="C5904" s="7" t="s">
        <v>567</v>
      </c>
      <c r="D5904" s="7" t="s">
        <v>4</v>
      </c>
      <c r="E5904" s="7" t="s">
        <v>745</v>
      </c>
      <c r="F5904" s="7" t="s">
        <v>84</v>
      </c>
      <c r="G5904" s="7">
        <v>31500</v>
      </c>
      <c r="H5904" s="7">
        <v>0</v>
      </c>
      <c r="I5904" s="7">
        <v>0</v>
      </c>
      <c r="J5904" s="7">
        <v>0</v>
      </c>
      <c r="K5904" s="7">
        <v>0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0</v>
      </c>
      <c r="Z5904" s="7" t="s">
        <v>621</v>
      </c>
      <c r="AA5904" s="7">
        <v>2019</v>
      </c>
      <c r="AB5904" s="7">
        <v>0</v>
      </c>
    </row>
    <row r="5905" spans="1:28" x14ac:dyDescent="0.25">
      <c r="A5905" s="7">
        <v>63</v>
      </c>
      <c r="B5905" s="7" t="s">
        <v>346</v>
      </c>
      <c r="C5905" s="7" t="s">
        <v>583</v>
      </c>
      <c r="D5905" s="7" t="s">
        <v>12</v>
      </c>
      <c r="E5905" s="7" t="s">
        <v>36</v>
      </c>
      <c r="F5905" s="7" t="s">
        <v>84</v>
      </c>
      <c r="G5905" s="7">
        <v>28875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0</v>
      </c>
      <c r="Z5905" s="7" t="s">
        <v>621</v>
      </c>
      <c r="AA5905" s="7">
        <v>2019</v>
      </c>
      <c r="AB5905" s="7">
        <v>0</v>
      </c>
    </row>
    <row r="5906" spans="1:28" x14ac:dyDescent="0.25">
      <c r="A5906" s="7">
        <v>64</v>
      </c>
      <c r="B5906" s="7" t="s">
        <v>350</v>
      </c>
      <c r="C5906" s="7" t="s">
        <v>558</v>
      </c>
      <c r="D5906" s="7" t="s">
        <v>6</v>
      </c>
      <c r="E5906" s="7" t="s">
        <v>746</v>
      </c>
      <c r="F5906" s="7" t="s">
        <v>84</v>
      </c>
      <c r="G5906" s="7">
        <v>28875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 t="s">
        <v>621</v>
      </c>
      <c r="AA5906" s="7">
        <v>2019</v>
      </c>
      <c r="AB5906" s="7">
        <v>0</v>
      </c>
    </row>
    <row r="5907" spans="1:28" x14ac:dyDescent="0.25">
      <c r="A5907" s="7">
        <v>65</v>
      </c>
      <c r="B5907" s="7" t="s">
        <v>361</v>
      </c>
      <c r="C5907" s="7" t="s">
        <v>622</v>
      </c>
      <c r="D5907" s="7" t="s">
        <v>12</v>
      </c>
      <c r="E5907" s="7" t="s">
        <v>764</v>
      </c>
      <c r="F5907" s="7" t="s">
        <v>84</v>
      </c>
      <c r="G5907" s="7">
        <v>28875</v>
      </c>
      <c r="H5907" s="7">
        <v>0</v>
      </c>
      <c r="I5907" s="7">
        <v>0</v>
      </c>
      <c r="J5907" s="7">
        <v>0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0</v>
      </c>
      <c r="Z5907" s="7" t="s">
        <v>621</v>
      </c>
      <c r="AA5907" s="7">
        <v>2019</v>
      </c>
      <c r="AB5907" s="7">
        <v>0</v>
      </c>
    </row>
    <row r="5908" spans="1:28" x14ac:dyDescent="0.25">
      <c r="A5908" s="7">
        <v>66</v>
      </c>
      <c r="B5908" s="7" t="s">
        <v>365</v>
      </c>
      <c r="C5908" s="7" t="s">
        <v>584</v>
      </c>
      <c r="D5908" s="7" t="s">
        <v>19</v>
      </c>
      <c r="E5908" s="7" t="s">
        <v>742</v>
      </c>
      <c r="F5908" s="7" t="s">
        <v>84</v>
      </c>
      <c r="G5908" s="7">
        <v>27300</v>
      </c>
      <c r="H5908" s="7">
        <v>0</v>
      </c>
      <c r="I5908" s="7">
        <v>0</v>
      </c>
      <c r="J5908" s="7">
        <v>0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0</v>
      </c>
      <c r="Z5908" s="7" t="s">
        <v>621</v>
      </c>
      <c r="AA5908" s="7">
        <v>2019</v>
      </c>
      <c r="AB5908" s="7">
        <v>0</v>
      </c>
    </row>
    <row r="5909" spans="1:28" x14ac:dyDescent="0.25">
      <c r="A5909" s="7">
        <v>67</v>
      </c>
      <c r="B5909" s="7" t="s">
        <v>364</v>
      </c>
      <c r="C5909" s="7" t="s">
        <v>555</v>
      </c>
      <c r="D5909" s="7" t="s">
        <v>94</v>
      </c>
      <c r="E5909" s="7" t="s">
        <v>74</v>
      </c>
      <c r="F5909" s="7" t="s">
        <v>84</v>
      </c>
      <c r="G5909" s="7">
        <v>26250</v>
      </c>
      <c r="H5909" s="7">
        <v>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0</v>
      </c>
      <c r="Z5909" s="7" t="s">
        <v>621</v>
      </c>
      <c r="AA5909" s="7">
        <v>2019</v>
      </c>
      <c r="AB5909" s="7">
        <v>0</v>
      </c>
    </row>
    <row r="5910" spans="1:28" x14ac:dyDescent="0.25">
      <c r="A5910" s="7">
        <v>68</v>
      </c>
      <c r="B5910" s="7" t="s">
        <v>363</v>
      </c>
      <c r="C5910" s="7" t="s">
        <v>569</v>
      </c>
      <c r="D5910" s="7" t="s">
        <v>94</v>
      </c>
      <c r="E5910" s="7" t="s">
        <v>765</v>
      </c>
      <c r="F5910" s="7" t="s">
        <v>84</v>
      </c>
      <c r="G5910" s="7">
        <v>24255</v>
      </c>
      <c r="H5910" s="7">
        <v>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0</v>
      </c>
      <c r="Z5910" s="7" t="s">
        <v>621</v>
      </c>
      <c r="AA5910" s="7">
        <v>2019</v>
      </c>
      <c r="AB5910" s="7">
        <v>0</v>
      </c>
    </row>
    <row r="5911" spans="1:28" x14ac:dyDescent="0.25">
      <c r="A5911" s="7">
        <v>69</v>
      </c>
      <c r="B5911" s="7" t="s">
        <v>362</v>
      </c>
      <c r="C5911" s="7" t="s">
        <v>570</v>
      </c>
      <c r="D5911" s="7" t="s">
        <v>94</v>
      </c>
      <c r="E5911" s="7" t="s">
        <v>620</v>
      </c>
      <c r="F5911" s="7" t="s">
        <v>84</v>
      </c>
      <c r="G5911" s="7">
        <v>24150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 t="s">
        <v>621</v>
      </c>
      <c r="AA5911" s="7">
        <v>2019</v>
      </c>
      <c r="AB5911" s="7">
        <v>0</v>
      </c>
    </row>
    <row r="5912" spans="1:28" x14ac:dyDescent="0.25">
      <c r="A5912" s="7">
        <v>70</v>
      </c>
      <c r="B5912" s="7" t="s">
        <v>432</v>
      </c>
      <c r="C5912" s="7" t="s">
        <v>590</v>
      </c>
      <c r="D5912" s="7" t="s">
        <v>10</v>
      </c>
      <c r="E5912" s="7" t="s">
        <v>33</v>
      </c>
      <c r="F5912" s="7" t="s">
        <v>84</v>
      </c>
      <c r="G5912" s="7">
        <v>23100</v>
      </c>
      <c r="H5912" s="7">
        <v>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0</v>
      </c>
      <c r="Z5912" s="7" t="s">
        <v>621</v>
      </c>
      <c r="AA5912" s="7">
        <v>2019</v>
      </c>
      <c r="AB5912" s="7">
        <v>0</v>
      </c>
    </row>
    <row r="5913" spans="1:28" x14ac:dyDescent="0.25">
      <c r="A5913" s="7">
        <v>71</v>
      </c>
      <c r="B5913" s="7" t="s">
        <v>435</v>
      </c>
      <c r="C5913" s="7" t="s">
        <v>649</v>
      </c>
      <c r="D5913" s="7" t="s">
        <v>650</v>
      </c>
      <c r="E5913" s="7" t="s">
        <v>33</v>
      </c>
      <c r="F5913" s="7" t="s">
        <v>84</v>
      </c>
      <c r="G5913" s="7">
        <v>23100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0</v>
      </c>
      <c r="Z5913" s="7" t="s">
        <v>621</v>
      </c>
      <c r="AA5913" s="7">
        <v>2019</v>
      </c>
      <c r="AB5913" s="7">
        <v>0</v>
      </c>
    </row>
    <row r="5914" spans="1:28" x14ac:dyDescent="0.25">
      <c r="A5914" s="7">
        <v>72</v>
      </c>
      <c r="B5914" s="7" t="s">
        <v>434</v>
      </c>
      <c r="C5914" s="7" t="s">
        <v>716</v>
      </c>
      <c r="D5914" s="7" t="s">
        <v>7</v>
      </c>
      <c r="E5914" s="7" t="s">
        <v>54</v>
      </c>
      <c r="F5914" s="7" t="s">
        <v>84</v>
      </c>
      <c r="G5914" s="7">
        <v>23100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0</v>
      </c>
      <c r="Z5914" s="7" t="s">
        <v>621</v>
      </c>
      <c r="AA5914" s="7">
        <v>2019</v>
      </c>
      <c r="AB5914" s="7">
        <v>0</v>
      </c>
    </row>
    <row r="5915" spans="1:28" x14ac:dyDescent="0.25">
      <c r="A5915" s="7">
        <v>73</v>
      </c>
      <c r="B5915" s="7" t="s">
        <v>353</v>
      </c>
      <c r="C5915" s="7" t="s">
        <v>766</v>
      </c>
      <c r="D5915" s="7" t="s">
        <v>19</v>
      </c>
      <c r="E5915" s="7" t="s">
        <v>60</v>
      </c>
      <c r="F5915" s="7" t="s">
        <v>84</v>
      </c>
      <c r="G5915" s="7">
        <v>23100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0</v>
      </c>
      <c r="Z5915" s="7" t="s">
        <v>621</v>
      </c>
      <c r="AA5915" s="7">
        <v>2019</v>
      </c>
      <c r="AB5915" s="7">
        <v>0</v>
      </c>
    </row>
    <row r="5916" spans="1:28" x14ac:dyDescent="0.25">
      <c r="A5916" s="7">
        <v>74</v>
      </c>
      <c r="B5916" s="7" t="s">
        <v>354</v>
      </c>
      <c r="C5916" s="7" t="s">
        <v>581</v>
      </c>
      <c r="D5916" s="7" t="s">
        <v>94</v>
      </c>
      <c r="E5916" s="7" t="s">
        <v>54</v>
      </c>
      <c r="F5916" s="7" t="s">
        <v>84</v>
      </c>
      <c r="G5916" s="7">
        <v>23100</v>
      </c>
      <c r="H5916" s="7">
        <v>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0</v>
      </c>
      <c r="Z5916" s="7" t="s">
        <v>621</v>
      </c>
      <c r="AA5916" s="7">
        <v>2019</v>
      </c>
      <c r="AB5916" s="7">
        <v>0</v>
      </c>
    </row>
    <row r="5917" spans="1:28" x14ac:dyDescent="0.25">
      <c r="A5917" s="7">
        <v>75</v>
      </c>
      <c r="B5917" s="7" t="s">
        <v>355</v>
      </c>
      <c r="C5917" s="7" t="s">
        <v>582</v>
      </c>
      <c r="D5917" s="7" t="s">
        <v>7</v>
      </c>
      <c r="E5917" s="7" t="s">
        <v>54</v>
      </c>
      <c r="F5917" s="7" t="s">
        <v>84</v>
      </c>
      <c r="G5917" s="7">
        <v>23100</v>
      </c>
      <c r="H5917" s="7">
        <v>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 t="s">
        <v>621</v>
      </c>
      <c r="AA5917" s="7">
        <v>2019</v>
      </c>
      <c r="AB5917" s="7">
        <v>0</v>
      </c>
    </row>
    <row r="5918" spans="1:28" x14ac:dyDescent="0.25">
      <c r="A5918" s="7">
        <v>76</v>
      </c>
      <c r="B5918" s="7" t="s">
        <v>356</v>
      </c>
      <c r="C5918" s="7" t="s">
        <v>571</v>
      </c>
      <c r="D5918" s="7" t="s">
        <v>6</v>
      </c>
      <c r="E5918" s="7" t="s">
        <v>767</v>
      </c>
      <c r="F5918" s="7" t="s">
        <v>84</v>
      </c>
      <c r="G5918" s="7">
        <v>23100</v>
      </c>
      <c r="H5918" s="7">
        <v>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0</v>
      </c>
      <c r="Z5918" s="7" t="s">
        <v>621</v>
      </c>
      <c r="AA5918" s="7">
        <v>2019</v>
      </c>
      <c r="AB5918" s="7">
        <v>0</v>
      </c>
    </row>
    <row r="5919" spans="1:28" x14ac:dyDescent="0.25">
      <c r="A5919" s="7">
        <v>77</v>
      </c>
      <c r="B5919" s="7" t="s">
        <v>357</v>
      </c>
      <c r="C5919" s="7" t="s">
        <v>589</v>
      </c>
      <c r="D5919" s="7" t="s">
        <v>6</v>
      </c>
      <c r="E5919" s="7" t="s">
        <v>767</v>
      </c>
      <c r="F5919" s="7" t="s">
        <v>84</v>
      </c>
      <c r="G5919" s="7">
        <v>23100</v>
      </c>
      <c r="H5919" s="7">
        <v>0</v>
      </c>
      <c r="I5919" s="7">
        <v>0</v>
      </c>
      <c r="J5919" s="7">
        <v>0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0</v>
      </c>
      <c r="Z5919" s="7" t="s">
        <v>621</v>
      </c>
      <c r="AA5919" s="7">
        <v>2019</v>
      </c>
      <c r="AB5919" s="7">
        <v>0</v>
      </c>
    </row>
    <row r="5920" spans="1:28" x14ac:dyDescent="0.25">
      <c r="A5920" s="7">
        <v>78</v>
      </c>
      <c r="B5920" s="7" t="s">
        <v>358</v>
      </c>
      <c r="C5920" s="7" t="s">
        <v>748</v>
      </c>
      <c r="D5920" s="7" t="s">
        <v>10</v>
      </c>
      <c r="E5920" s="7" t="s">
        <v>54</v>
      </c>
      <c r="F5920" s="7" t="s">
        <v>84</v>
      </c>
      <c r="G5920" s="7">
        <v>23100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0</v>
      </c>
      <c r="Z5920" s="7" t="s">
        <v>621</v>
      </c>
      <c r="AA5920" s="7">
        <v>2019</v>
      </c>
      <c r="AB5920" s="7">
        <v>0</v>
      </c>
    </row>
    <row r="5921" spans="1:28" x14ac:dyDescent="0.25">
      <c r="A5921" s="7">
        <v>79</v>
      </c>
      <c r="B5921" s="7" t="s">
        <v>359</v>
      </c>
      <c r="C5921" s="7" t="s">
        <v>572</v>
      </c>
      <c r="D5921" s="7" t="s">
        <v>94</v>
      </c>
      <c r="E5921" s="7" t="s">
        <v>54</v>
      </c>
      <c r="F5921" s="7" t="s">
        <v>84</v>
      </c>
      <c r="G5921" s="7">
        <v>23100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0</v>
      </c>
      <c r="Z5921" s="7" t="s">
        <v>621</v>
      </c>
      <c r="AA5921" s="7">
        <v>2019</v>
      </c>
      <c r="AB5921" s="7">
        <v>0</v>
      </c>
    </row>
    <row r="5922" spans="1:28" x14ac:dyDescent="0.25">
      <c r="A5922" s="7">
        <v>80</v>
      </c>
      <c r="B5922" s="7" t="s">
        <v>347</v>
      </c>
      <c r="C5922" s="7" t="s">
        <v>651</v>
      </c>
      <c r="D5922" s="7" t="s">
        <v>6</v>
      </c>
      <c r="E5922" s="7" t="s">
        <v>767</v>
      </c>
      <c r="F5922" s="7" t="s">
        <v>84</v>
      </c>
      <c r="G5922" s="7">
        <v>22000</v>
      </c>
      <c r="H5922" s="7">
        <v>0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0</v>
      </c>
      <c r="Z5922" s="7" t="s">
        <v>621</v>
      </c>
      <c r="AA5922" s="7">
        <v>2019</v>
      </c>
      <c r="AB5922" s="7">
        <v>0</v>
      </c>
    </row>
    <row r="5923" spans="1:28" x14ac:dyDescent="0.25">
      <c r="A5923" s="7">
        <v>81</v>
      </c>
      <c r="B5923" s="7" t="s">
        <v>348</v>
      </c>
      <c r="C5923" s="7" t="s">
        <v>652</v>
      </c>
      <c r="D5923" s="7" t="s">
        <v>6</v>
      </c>
      <c r="E5923" s="7" t="s">
        <v>768</v>
      </c>
      <c r="F5923" s="7" t="s">
        <v>84</v>
      </c>
      <c r="G5923" s="7">
        <v>22000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0</v>
      </c>
      <c r="Z5923" s="7" t="s">
        <v>621</v>
      </c>
      <c r="AA5923" s="7">
        <v>2019</v>
      </c>
      <c r="AB5923" s="7">
        <v>0</v>
      </c>
    </row>
    <row r="5924" spans="1:28" x14ac:dyDescent="0.25">
      <c r="A5924" s="7">
        <v>82</v>
      </c>
      <c r="B5924" s="7" t="s">
        <v>349</v>
      </c>
      <c r="C5924" s="7" t="s">
        <v>591</v>
      </c>
      <c r="D5924" s="7" t="s">
        <v>6</v>
      </c>
      <c r="E5924" s="7" t="s">
        <v>767</v>
      </c>
      <c r="F5924" s="7" t="s">
        <v>84</v>
      </c>
      <c r="G5924" s="7">
        <v>22000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0</v>
      </c>
      <c r="Z5924" s="7" t="s">
        <v>621</v>
      </c>
      <c r="AA5924" s="7">
        <v>2019</v>
      </c>
      <c r="AB5924" s="7">
        <v>0</v>
      </c>
    </row>
    <row r="5925" spans="1:28" x14ac:dyDescent="0.25">
      <c r="A5925" s="7">
        <v>83</v>
      </c>
      <c r="B5925" s="7" t="s">
        <v>351</v>
      </c>
      <c r="C5925" s="7" t="s">
        <v>592</v>
      </c>
      <c r="D5925" s="7" t="s">
        <v>6</v>
      </c>
      <c r="E5925" s="7" t="s">
        <v>768</v>
      </c>
      <c r="F5925" s="7" t="s">
        <v>84</v>
      </c>
      <c r="G5925" s="7">
        <v>22000</v>
      </c>
      <c r="H5925" s="7">
        <v>0</v>
      </c>
      <c r="I5925" s="7">
        <v>0</v>
      </c>
      <c r="J5925" s="7">
        <v>0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0</v>
      </c>
      <c r="Z5925" s="7" t="s">
        <v>621</v>
      </c>
      <c r="AA5925" s="7">
        <v>2019</v>
      </c>
      <c r="AB5925" s="7">
        <v>0</v>
      </c>
    </row>
    <row r="5926" spans="1:28" x14ac:dyDescent="0.25">
      <c r="A5926" s="7">
        <v>84</v>
      </c>
      <c r="B5926" s="7" t="s">
        <v>352</v>
      </c>
      <c r="C5926" s="7" t="s">
        <v>593</v>
      </c>
      <c r="D5926" s="7" t="s">
        <v>6</v>
      </c>
      <c r="E5926" s="7" t="s">
        <v>768</v>
      </c>
      <c r="F5926" s="7" t="s">
        <v>84</v>
      </c>
      <c r="G5926" s="7">
        <v>22000</v>
      </c>
      <c r="H5926" s="7">
        <v>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0</v>
      </c>
      <c r="Z5926" s="7" t="s">
        <v>621</v>
      </c>
      <c r="AA5926" s="7">
        <v>2019</v>
      </c>
      <c r="AB5926" s="7">
        <v>0</v>
      </c>
    </row>
    <row r="5927" spans="1:28" x14ac:dyDescent="0.25">
      <c r="A5927" s="7">
        <v>85</v>
      </c>
      <c r="B5927" s="7" t="s">
        <v>428</v>
      </c>
      <c r="C5927" s="7" t="s">
        <v>722</v>
      </c>
      <c r="D5927" s="7" t="s">
        <v>723</v>
      </c>
      <c r="E5927" s="7" t="s">
        <v>752</v>
      </c>
      <c r="F5927" s="7" t="s">
        <v>84</v>
      </c>
      <c r="G5927" s="7">
        <v>22000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0</v>
      </c>
      <c r="Z5927" s="7" t="s">
        <v>621</v>
      </c>
      <c r="AA5927" s="7">
        <v>2019</v>
      </c>
      <c r="AB5927" s="7">
        <v>0</v>
      </c>
    </row>
    <row r="5928" spans="1:28" x14ac:dyDescent="0.25">
      <c r="A5928" s="7">
        <v>86</v>
      </c>
      <c r="B5928" s="7" t="s">
        <v>433</v>
      </c>
      <c r="C5928" s="7" t="s">
        <v>653</v>
      </c>
      <c r="D5928" s="7" t="s">
        <v>650</v>
      </c>
      <c r="E5928" s="7" t="s">
        <v>33</v>
      </c>
      <c r="F5928" s="7" t="s">
        <v>84</v>
      </c>
      <c r="G5928" s="7">
        <v>22000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 t="s">
        <v>621</v>
      </c>
      <c r="AA5928" s="7">
        <v>2019</v>
      </c>
      <c r="AB5928" s="7">
        <v>0</v>
      </c>
    </row>
    <row r="5929" spans="1:28" x14ac:dyDescent="0.25">
      <c r="A5929" s="7">
        <v>87</v>
      </c>
      <c r="B5929" s="7" t="s">
        <v>344</v>
      </c>
      <c r="C5929" s="7" t="s">
        <v>588</v>
      </c>
      <c r="D5929" s="7" t="s">
        <v>94</v>
      </c>
      <c r="E5929" s="7" t="s">
        <v>41</v>
      </c>
      <c r="F5929" s="7" t="s">
        <v>84</v>
      </c>
      <c r="G5929" s="7">
        <v>19800</v>
      </c>
      <c r="H5929" s="7">
        <v>0</v>
      </c>
      <c r="I5929" s="7">
        <v>0</v>
      </c>
      <c r="J5929" s="7">
        <v>0</v>
      </c>
      <c r="K5929" s="7">
        <v>0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0</v>
      </c>
      <c r="Z5929" s="7" t="s">
        <v>621</v>
      </c>
      <c r="AA5929" s="7">
        <v>2019</v>
      </c>
      <c r="AB5929" s="7">
        <v>0</v>
      </c>
    </row>
    <row r="5930" spans="1:28" x14ac:dyDescent="0.25">
      <c r="A5930" s="7">
        <v>88</v>
      </c>
      <c r="B5930" s="7" t="s">
        <v>345</v>
      </c>
      <c r="C5930" s="7" t="s">
        <v>512</v>
      </c>
      <c r="D5930" s="7" t="s">
        <v>94</v>
      </c>
      <c r="E5930" s="7" t="s">
        <v>764</v>
      </c>
      <c r="F5930" s="7" t="s">
        <v>84</v>
      </c>
      <c r="G5930" s="7">
        <v>19800</v>
      </c>
      <c r="H5930" s="7">
        <v>0</v>
      </c>
      <c r="I5930" s="7">
        <v>0</v>
      </c>
      <c r="J5930" s="7">
        <v>0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0</v>
      </c>
      <c r="Z5930" s="7" t="s">
        <v>621</v>
      </c>
      <c r="AA5930" s="7">
        <v>2019</v>
      </c>
      <c r="AB5930" s="7">
        <v>0</v>
      </c>
    </row>
    <row r="5931" spans="1:28" x14ac:dyDescent="0.25">
      <c r="A5931" s="7">
        <v>89</v>
      </c>
      <c r="B5931" s="7" t="s">
        <v>341</v>
      </c>
      <c r="C5931" s="7" t="s">
        <v>579</v>
      </c>
      <c r="D5931" s="7" t="s">
        <v>94</v>
      </c>
      <c r="E5931" s="7" t="s">
        <v>768</v>
      </c>
      <c r="F5931" s="7" t="s">
        <v>84</v>
      </c>
      <c r="G5931" s="7">
        <v>16775</v>
      </c>
      <c r="H5931" s="7">
        <v>0</v>
      </c>
      <c r="I5931" s="7">
        <v>0</v>
      </c>
      <c r="J5931" s="7">
        <v>0</v>
      </c>
      <c r="K5931" s="7">
        <v>0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0</v>
      </c>
      <c r="Z5931" s="7" t="s">
        <v>621</v>
      </c>
      <c r="AA5931" s="7">
        <v>2019</v>
      </c>
      <c r="AB5931" s="7">
        <v>0</v>
      </c>
    </row>
    <row r="5932" spans="1:28" x14ac:dyDescent="0.25">
      <c r="A5932" s="7">
        <v>90</v>
      </c>
      <c r="B5932" s="7" t="s">
        <v>342</v>
      </c>
      <c r="C5932" s="7" t="s">
        <v>559</v>
      </c>
      <c r="D5932" s="7" t="s">
        <v>94</v>
      </c>
      <c r="E5932" s="7" t="s">
        <v>37</v>
      </c>
      <c r="F5932" s="7" t="s">
        <v>84</v>
      </c>
      <c r="G5932" s="7">
        <v>16775</v>
      </c>
      <c r="H5932" s="7">
        <v>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 t="s">
        <v>621</v>
      </c>
      <c r="AA5932" s="7">
        <v>2019</v>
      </c>
      <c r="AB5932" s="7">
        <v>0</v>
      </c>
    </row>
    <row r="5933" spans="1:28" x14ac:dyDescent="0.25">
      <c r="A5933" s="7">
        <v>91</v>
      </c>
      <c r="B5933" s="7" t="s">
        <v>343</v>
      </c>
      <c r="C5933" s="7" t="s">
        <v>633</v>
      </c>
      <c r="D5933" s="7" t="s">
        <v>6</v>
      </c>
      <c r="E5933" s="7" t="s">
        <v>37</v>
      </c>
      <c r="F5933" s="7" t="s">
        <v>84</v>
      </c>
      <c r="G5933" s="7">
        <v>16775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 t="s">
        <v>621</v>
      </c>
      <c r="AA5933" s="7">
        <v>2019</v>
      </c>
      <c r="AB5933" s="7">
        <v>0</v>
      </c>
    </row>
    <row r="5934" spans="1:28" x14ac:dyDescent="0.25">
      <c r="A5934" s="7">
        <v>92</v>
      </c>
      <c r="B5934" s="7" t="s">
        <v>338</v>
      </c>
      <c r="C5934" s="7" t="s">
        <v>594</v>
      </c>
      <c r="D5934" s="7" t="s">
        <v>6</v>
      </c>
      <c r="E5934" s="7" t="s">
        <v>28</v>
      </c>
      <c r="F5934" s="7" t="s">
        <v>84</v>
      </c>
      <c r="G5934" s="7">
        <v>16500</v>
      </c>
      <c r="H5934" s="7">
        <v>0</v>
      </c>
      <c r="I5934" s="7">
        <v>0</v>
      </c>
      <c r="J5934" s="7">
        <v>0</v>
      </c>
      <c r="K5934" s="7">
        <v>0</v>
      </c>
      <c r="L5934" s="7">
        <v>0</v>
      </c>
      <c r="M5934" s="7">
        <v>0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0</v>
      </c>
      <c r="Z5934" s="7" t="s">
        <v>621</v>
      </c>
      <c r="AA5934" s="7">
        <v>2019</v>
      </c>
      <c r="AB5934" s="7">
        <v>0</v>
      </c>
    </row>
    <row r="5935" spans="1:28" x14ac:dyDescent="0.25">
      <c r="A5935" s="7">
        <v>93</v>
      </c>
      <c r="B5935" s="7" t="s">
        <v>339</v>
      </c>
      <c r="C5935" s="7" t="s">
        <v>595</v>
      </c>
      <c r="D5935" s="7" t="s">
        <v>94</v>
      </c>
      <c r="E5935" s="7" t="s">
        <v>57</v>
      </c>
      <c r="F5935" s="7" t="s">
        <v>84</v>
      </c>
      <c r="G5935" s="7">
        <v>16500</v>
      </c>
      <c r="H5935" s="7">
        <v>0</v>
      </c>
      <c r="I5935" s="7">
        <v>0</v>
      </c>
      <c r="J5935" s="7">
        <v>0</v>
      </c>
      <c r="K5935" s="7">
        <v>0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0</v>
      </c>
      <c r="Z5935" s="7" t="s">
        <v>621</v>
      </c>
      <c r="AA5935" s="7">
        <v>2019</v>
      </c>
      <c r="AB5935" s="7">
        <v>0</v>
      </c>
    </row>
    <row r="5936" spans="1:28" x14ac:dyDescent="0.25">
      <c r="A5936" s="7">
        <v>94</v>
      </c>
      <c r="B5936" s="7" t="s">
        <v>340</v>
      </c>
      <c r="C5936" s="7" t="s">
        <v>654</v>
      </c>
      <c r="D5936" s="7" t="s">
        <v>6</v>
      </c>
      <c r="E5936" s="7" t="s">
        <v>764</v>
      </c>
      <c r="F5936" s="7" t="s">
        <v>84</v>
      </c>
      <c r="G5936" s="7">
        <v>16500</v>
      </c>
      <c r="H5936" s="7">
        <v>0</v>
      </c>
      <c r="I5936" s="7">
        <v>0</v>
      </c>
      <c r="J5936" s="7">
        <v>0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0</v>
      </c>
      <c r="Z5936" s="7" t="s">
        <v>621</v>
      </c>
      <c r="AA5936" s="7">
        <v>2019</v>
      </c>
      <c r="AB5936" s="7">
        <v>0</v>
      </c>
    </row>
    <row r="5937" spans="1:28" x14ac:dyDescent="0.25">
      <c r="A5937" s="7">
        <v>95</v>
      </c>
      <c r="B5937" s="7" t="s">
        <v>431</v>
      </c>
      <c r="C5937" s="7" t="s">
        <v>600</v>
      </c>
      <c r="D5937" s="7" t="s">
        <v>94</v>
      </c>
      <c r="E5937" s="7" t="s">
        <v>37</v>
      </c>
      <c r="F5937" s="7" t="s">
        <v>84</v>
      </c>
      <c r="G5937" s="7">
        <v>13750</v>
      </c>
      <c r="H5937" s="7">
        <v>0</v>
      </c>
      <c r="I5937" s="7">
        <v>0</v>
      </c>
      <c r="J5937" s="7">
        <v>0</v>
      </c>
      <c r="K5937" s="7">
        <v>0</v>
      </c>
      <c r="L5937" s="7">
        <v>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0</v>
      </c>
      <c r="Z5937" s="7" t="s">
        <v>621</v>
      </c>
      <c r="AA5937" s="7">
        <v>2019</v>
      </c>
      <c r="AB5937" s="7">
        <v>0</v>
      </c>
    </row>
    <row r="5938" spans="1:28" x14ac:dyDescent="0.25">
      <c r="A5938" s="7">
        <v>96</v>
      </c>
      <c r="B5938" s="7" t="s">
        <v>336</v>
      </c>
      <c r="C5938" s="7" t="s">
        <v>603</v>
      </c>
      <c r="D5938" s="7" t="s">
        <v>6</v>
      </c>
      <c r="E5938" s="7" t="s">
        <v>37</v>
      </c>
      <c r="F5938" s="7" t="s">
        <v>84</v>
      </c>
      <c r="G5938" s="7">
        <v>10000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0</v>
      </c>
      <c r="Z5938" s="7" t="s">
        <v>621</v>
      </c>
      <c r="AA5938" s="7">
        <v>2019</v>
      </c>
      <c r="AB5938" s="7">
        <v>0</v>
      </c>
    </row>
    <row r="5939" spans="1:28" x14ac:dyDescent="0.25">
      <c r="A5939" s="7">
        <v>97</v>
      </c>
      <c r="B5939" s="7" t="s">
        <v>337</v>
      </c>
      <c r="C5939" s="7" t="s">
        <v>725</v>
      </c>
      <c r="D5939" s="7" t="s">
        <v>6</v>
      </c>
      <c r="E5939" s="7" t="s">
        <v>37</v>
      </c>
      <c r="F5939" s="7" t="s">
        <v>84</v>
      </c>
      <c r="G5939" s="7">
        <v>10000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0</v>
      </c>
      <c r="Z5939" s="7" t="s">
        <v>623</v>
      </c>
      <c r="AA5939" s="7">
        <v>2019</v>
      </c>
      <c r="AB5939" s="7">
        <v>0</v>
      </c>
    </row>
    <row r="5940" spans="1:28" x14ac:dyDescent="0.25">
      <c r="A5940" s="7">
        <v>1</v>
      </c>
      <c r="B5940" s="7" t="s">
        <v>373</v>
      </c>
      <c r="C5940" s="7" t="s">
        <v>708</v>
      </c>
      <c r="D5940" s="7" t="s">
        <v>7</v>
      </c>
      <c r="E5940" s="7" t="s">
        <v>27</v>
      </c>
      <c r="F5940" s="7" t="s">
        <v>84</v>
      </c>
      <c r="G5940" s="7">
        <v>360000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0</v>
      </c>
      <c r="Z5940" s="7" t="s">
        <v>623</v>
      </c>
      <c r="AA5940" s="7">
        <v>2019</v>
      </c>
      <c r="AB5940" s="7">
        <v>0</v>
      </c>
    </row>
    <row r="5941" spans="1:28" x14ac:dyDescent="0.25">
      <c r="A5941" s="7">
        <v>2</v>
      </c>
      <c r="B5941" s="7" t="s">
        <v>426</v>
      </c>
      <c r="C5941" s="7" t="s">
        <v>502</v>
      </c>
      <c r="D5941" s="7" t="s">
        <v>10</v>
      </c>
      <c r="E5941" s="7" t="s">
        <v>53</v>
      </c>
      <c r="F5941" s="7" t="s">
        <v>84</v>
      </c>
      <c r="G5941" s="7">
        <v>280000</v>
      </c>
      <c r="H5941" s="7">
        <v>0</v>
      </c>
      <c r="I5941" s="7">
        <v>0</v>
      </c>
      <c r="J5941" s="7">
        <v>0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0</v>
      </c>
      <c r="Z5941" s="7" t="s">
        <v>623</v>
      </c>
      <c r="AA5941" s="7">
        <v>2019</v>
      </c>
      <c r="AB5941" s="7">
        <v>0</v>
      </c>
    </row>
    <row r="5942" spans="1:28" x14ac:dyDescent="0.25">
      <c r="A5942" s="7">
        <v>3</v>
      </c>
      <c r="B5942" s="7" t="s">
        <v>427</v>
      </c>
      <c r="C5942" s="7" t="s">
        <v>709</v>
      </c>
      <c r="D5942" s="7" t="s">
        <v>19</v>
      </c>
      <c r="E5942" s="7" t="s">
        <v>71</v>
      </c>
      <c r="F5942" s="7" t="s">
        <v>84</v>
      </c>
      <c r="G5942" s="7">
        <v>280000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0</v>
      </c>
      <c r="Z5942" s="7" t="s">
        <v>623</v>
      </c>
      <c r="AA5942" s="7">
        <v>2019</v>
      </c>
      <c r="AB5942" s="7">
        <v>0</v>
      </c>
    </row>
    <row r="5943" spans="1:28" x14ac:dyDescent="0.25">
      <c r="A5943" s="7">
        <v>4</v>
      </c>
      <c r="B5943" s="7" t="s">
        <v>417</v>
      </c>
      <c r="C5943" s="7" t="s">
        <v>512</v>
      </c>
      <c r="D5943" s="7" t="s">
        <v>21</v>
      </c>
      <c r="E5943" s="7" t="s">
        <v>81</v>
      </c>
      <c r="F5943" s="7" t="s">
        <v>84</v>
      </c>
      <c r="G5943" s="7">
        <v>130000</v>
      </c>
      <c r="H5943" s="7">
        <v>0</v>
      </c>
      <c r="I5943" s="7">
        <v>0</v>
      </c>
      <c r="J5943" s="7">
        <v>0</v>
      </c>
      <c r="K5943" s="7">
        <v>0</v>
      </c>
      <c r="L5943" s="7">
        <v>0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0</v>
      </c>
      <c r="Z5943" s="7" t="s">
        <v>623</v>
      </c>
      <c r="AA5943" s="7">
        <v>2019</v>
      </c>
      <c r="AB5943" s="7">
        <v>0</v>
      </c>
    </row>
    <row r="5944" spans="1:28" x14ac:dyDescent="0.25">
      <c r="A5944" s="7">
        <v>5</v>
      </c>
      <c r="B5944" s="7" t="s">
        <v>418</v>
      </c>
      <c r="C5944" s="7" t="s">
        <v>710</v>
      </c>
      <c r="D5944" s="7" t="s">
        <v>94</v>
      </c>
      <c r="E5944" s="7" t="s">
        <v>711</v>
      </c>
      <c r="F5944" s="7" t="s">
        <v>84</v>
      </c>
      <c r="G5944" s="7">
        <v>130000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0</v>
      </c>
      <c r="Z5944" s="7" t="s">
        <v>623</v>
      </c>
      <c r="AA5944" s="7">
        <v>2019</v>
      </c>
      <c r="AB5944" s="7">
        <v>0</v>
      </c>
    </row>
    <row r="5945" spans="1:28" x14ac:dyDescent="0.25">
      <c r="A5945" s="7">
        <v>6</v>
      </c>
      <c r="B5945" s="7" t="s">
        <v>419</v>
      </c>
      <c r="C5945" s="7" t="s">
        <v>518</v>
      </c>
      <c r="D5945" s="7" t="s">
        <v>16</v>
      </c>
      <c r="E5945" s="7" t="s">
        <v>701</v>
      </c>
      <c r="F5945" s="7" t="s">
        <v>84</v>
      </c>
      <c r="G5945" s="7">
        <v>130000</v>
      </c>
      <c r="H5945" s="7">
        <v>0</v>
      </c>
      <c r="I5945" s="7">
        <v>0</v>
      </c>
      <c r="J5945" s="7">
        <v>0</v>
      </c>
      <c r="K5945" s="7">
        <v>0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0</v>
      </c>
      <c r="Z5945" s="7" t="s">
        <v>623</v>
      </c>
      <c r="AA5945" s="7">
        <v>2019</v>
      </c>
      <c r="AB5945" s="7">
        <v>0</v>
      </c>
    </row>
    <row r="5946" spans="1:28" x14ac:dyDescent="0.25">
      <c r="A5946" s="7">
        <v>7</v>
      </c>
      <c r="B5946" s="7" t="s">
        <v>420</v>
      </c>
      <c r="C5946" s="7" t="s">
        <v>513</v>
      </c>
      <c r="D5946" s="7" t="s">
        <v>14</v>
      </c>
      <c r="E5946" s="7" t="s">
        <v>333</v>
      </c>
      <c r="F5946" s="7" t="s">
        <v>84</v>
      </c>
      <c r="G5946" s="7">
        <v>130000</v>
      </c>
      <c r="H5946" s="7">
        <v>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 t="s">
        <v>623</v>
      </c>
      <c r="AA5946" s="7">
        <v>2019</v>
      </c>
      <c r="AB5946" s="7">
        <v>0</v>
      </c>
    </row>
    <row r="5947" spans="1:28" x14ac:dyDescent="0.25">
      <c r="A5947" s="7">
        <v>8</v>
      </c>
      <c r="B5947" s="7" t="s">
        <v>421</v>
      </c>
      <c r="C5947" s="7" t="s">
        <v>515</v>
      </c>
      <c r="D5947" s="7" t="s">
        <v>4</v>
      </c>
      <c r="E5947" s="7" t="s">
        <v>516</v>
      </c>
      <c r="F5947" s="7" t="s">
        <v>84</v>
      </c>
      <c r="G5947" s="7">
        <v>130000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0</v>
      </c>
      <c r="Z5947" s="7" t="s">
        <v>623</v>
      </c>
      <c r="AA5947" s="7">
        <v>2019</v>
      </c>
      <c r="AB5947" s="7">
        <v>0</v>
      </c>
    </row>
    <row r="5948" spans="1:28" x14ac:dyDescent="0.25">
      <c r="A5948" s="7">
        <v>9</v>
      </c>
      <c r="B5948" s="7" t="s">
        <v>422</v>
      </c>
      <c r="C5948" s="7" t="s">
        <v>504</v>
      </c>
      <c r="D5948" s="7" t="s">
        <v>5</v>
      </c>
      <c r="E5948" s="7" t="s">
        <v>702</v>
      </c>
      <c r="F5948" s="7" t="s">
        <v>84</v>
      </c>
      <c r="G5948" s="7">
        <v>130000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0</v>
      </c>
      <c r="Z5948" s="7" t="s">
        <v>623</v>
      </c>
      <c r="AA5948" s="7">
        <v>2019</v>
      </c>
      <c r="AB5948" s="7">
        <v>0</v>
      </c>
    </row>
    <row r="5949" spans="1:28" x14ac:dyDescent="0.25">
      <c r="A5949" s="7">
        <v>10</v>
      </c>
      <c r="B5949" s="7" t="s">
        <v>423</v>
      </c>
      <c r="C5949" s="7" t="s">
        <v>614</v>
      </c>
      <c r="D5949" s="7" t="s">
        <v>615</v>
      </c>
      <c r="E5949" s="7" t="s">
        <v>616</v>
      </c>
      <c r="F5949" s="7" t="s">
        <v>84</v>
      </c>
      <c r="G5949" s="7">
        <v>130000</v>
      </c>
      <c r="H5949" s="7">
        <v>0</v>
      </c>
      <c r="I5949" s="7">
        <v>0</v>
      </c>
      <c r="J5949" s="7">
        <v>0</v>
      </c>
      <c r="K5949" s="7">
        <v>0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0</v>
      </c>
      <c r="Z5949" s="7" t="s">
        <v>623</v>
      </c>
      <c r="AA5949" s="7">
        <v>2019</v>
      </c>
      <c r="AB5949" s="7">
        <v>0</v>
      </c>
    </row>
    <row r="5950" spans="1:28" x14ac:dyDescent="0.25">
      <c r="A5950" s="7">
        <v>11</v>
      </c>
      <c r="B5950" s="7" t="s">
        <v>424</v>
      </c>
      <c r="C5950" s="7" t="s">
        <v>665</v>
      </c>
      <c r="D5950" s="7" t="s">
        <v>17</v>
      </c>
      <c r="E5950" s="7" t="s">
        <v>755</v>
      </c>
      <c r="F5950" s="7" t="s">
        <v>84</v>
      </c>
      <c r="G5950" s="7">
        <v>130000</v>
      </c>
      <c r="H5950" s="7">
        <v>0</v>
      </c>
      <c r="I5950" s="7">
        <v>0</v>
      </c>
      <c r="J5950" s="7">
        <v>0</v>
      </c>
      <c r="K5950" s="7">
        <v>0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0</v>
      </c>
      <c r="Z5950" s="7" t="s">
        <v>623</v>
      </c>
      <c r="AA5950" s="7">
        <v>2019</v>
      </c>
      <c r="AB5950" s="7">
        <v>0</v>
      </c>
    </row>
    <row r="5951" spans="1:28" x14ac:dyDescent="0.25">
      <c r="A5951" s="7">
        <v>12</v>
      </c>
      <c r="B5951" s="7" t="s">
        <v>425</v>
      </c>
      <c r="C5951" s="7" t="s">
        <v>659</v>
      </c>
      <c r="D5951" s="7" t="s">
        <v>6</v>
      </c>
      <c r="E5951" s="7" t="s">
        <v>756</v>
      </c>
      <c r="F5951" s="7" t="s">
        <v>84</v>
      </c>
      <c r="G5951" s="7">
        <v>130000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0</v>
      </c>
      <c r="Z5951" s="7" t="s">
        <v>623</v>
      </c>
      <c r="AA5951" s="7">
        <v>2019</v>
      </c>
      <c r="AB5951" s="7">
        <v>0</v>
      </c>
    </row>
    <row r="5952" spans="1:28" x14ac:dyDescent="0.25">
      <c r="A5952" s="7">
        <v>13</v>
      </c>
      <c r="B5952" s="7" t="s">
        <v>411</v>
      </c>
      <c r="C5952" s="7" t="s">
        <v>521</v>
      </c>
      <c r="D5952" s="7" t="s">
        <v>13</v>
      </c>
      <c r="E5952" s="7" t="s">
        <v>729</v>
      </c>
      <c r="F5952" s="7" t="s">
        <v>84</v>
      </c>
      <c r="G5952" s="7">
        <v>95000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0</v>
      </c>
      <c r="Z5952" s="7" t="s">
        <v>623</v>
      </c>
      <c r="AA5952" s="7">
        <v>2019</v>
      </c>
      <c r="AB5952" s="7">
        <v>0</v>
      </c>
    </row>
    <row r="5953" spans="1:28" x14ac:dyDescent="0.25">
      <c r="A5953" s="7">
        <v>14</v>
      </c>
      <c r="B5953" s="7" t="s">
        <v>413</v>
      </c>
      <c r="C5953" s="7" t="s">
        <v>626</v>
      </c>
      <c r="D5953" s="7" t="s">
        <v>627</v>
      </c>
      <c r="E5953" s="7" t="s">
        <v>730</v>
      </c>
      <c r="F5953" s="7" t="s">
        <v>84</v>
      </c>
      <c r="G5953" s="7">
        <v>95000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 t="s">
        <v>623</v>
      </c>
      <c r="AA5953" s="7">
        <v>2019</v>
      </c>
      <c r="AB5953" s="7">
        <v>0</v>
      </c>
    </row>
    <row r="5954" spans="1:28" x14ac:dyDescent="0.25">
      <c r="A5954" s="7">
        <v>15</v>
      </c>
      <c r="B5954" s="7" t="s">
        <v>414</v>
      </c>
      <c r="C5954" s="7" t="s">
        <v>523</v>
      </c>
      <c r="D5954" s="7" t="s">
        <v>21</v>
      </c>
      <c r="E5954" s="7" t="s">
        <v>731</v>
      </c>
      <c r="F5954" s="7" t="s">
        <v>84</v>
      </c>
      <c r="G5954" s="7">
        <v>95000</v>
      </c>
      <c r="H5954" s="7">
        <v>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0</v>
      </c>
      <c r="Z5954" s="7" t="s">
        <v>623</v>
      </c>
      <c r="AA5954" s="7">
        <v>2019</v>
      </c>
      <c r="AB5954" s="7">
        <v>0</v>
      </c>
    </row>
    <row r="5955" spans="1:28" x14ac:dyDescent="0.25">
      <c r="A5955" s="7">
        <v>16</v>
      </c>
      <c r="B5955" s="7" t="s">
        <v>415</v>
      </c>
      <c r="C5955" s="7" t="s">
        <v>525</v>
      </c>
      <c r="D5955" s="7" t="s">
        <v>10</v>
      </c>
      <c r="E5955" s="7" t="s">
        <v>69</v>
      </c>
      <c r="F5955" s="7" t="s">
        <v>84</v>
      </c>
      <c r="G5955" s="7">
        <v>95000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0</v>
      </c>
      <c r="Z5955" s="7" t="s">
        <v>623</v>
      </c>
      <c r="AA5955" s="7">
        <v>2019</v>
      </c>
      <c r="AB5955" s="7">
        <v>0</v>
      </c>
    </row>
    <row r="5956" spans="1:28" x14ac:dyDescent="0.25">
      <c r="A5956" s="7">
        <v>17</v>
      </c>
      <c r="B5956" s="7" t="s">
        <v>416</v>
      </c>
      <c r="C5956" s="7" t="s">
        <v>679</v>
      </c>
      <c r="D5956" s="7" t="s">
        <v>6</v>
      </c>
      <c r="E5956" s="7" t="s">
        <v>757</v>
      </c>
      <c r="F5956" s="7" t="s">
        <v>84</v>
      </c>
      <c r="G5956" s="7">
        <v>95000</v>
      </c>
      <c r="H5956" s="7">
        <v>0</v>
      </c>
      <c r="I5956" s="7">
        <v>0</v>
      </c>
      <c r="J5956" s="7">
        <v>0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0</v>
      </c>
      <c r="Z5956" s="7" t="s">
        <v>623</v>
      </c>
      <c r="AA5956" s="7">
        <v>2019</v>
      </c>
      <c r="AB5956" s="7">
        <v>0</v>
      </c>
    </row>
    <row r="5957" spans="1:28" x14ac:dyDescent="0.25">
      <c r="A5957" s="7">
        <v>18</v>
      </c>
      <c r="B5957" s="7" t="s">
        <v>412</v>
      </c>
      <c r="C5957" s="7" t="s">
        <v>527</v>
      </c>
      <c r="D5957" s="7" t="s">
        <v>17</v>
      </c>
      <c r="E5957" s="7" t="s">
        <v>613</v>
      </c>
      <c r="F5957" s="7" t="s">
        <v>84</v>
      </c>
      <c r="G5957" s="7">
        <v>85000</v>
      </c>
      <c r="H5957" s="7">
        <v>0</v>
      </c>
      <c r="I5957" s="7">
        <v>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0</v>
      </c>
      <c r="Z5957" s="7" t="s">
        <v>623</v>
      </c>
      <c r="AA5957" s="7">
        <v>2019</v>
      </c>
      <c r="AB5957" s="7">
        <v>0</v>
      </c>
    </row>
    <row r="5958" spans="1:28" x14ac:dyDescent="0.25">
      <c r="A5958" s="7">
        <v>19</v>
      </c>
      <c r="B5958" s="7" t="s">
        <v>409</v>
      </c>
      <c r="C5958" s="7" t="s">
        <v>719</v>
      </c>
      <c r="D5958" s="7" t="s">
        <v>94</v>
      </c>
      <c r="E5958" s="7" t="s">
        <v>758</v>
      </c>
      <c r="F5958" s="7" t="s">
        <v>84</v>
      </c>
      <c r="G5958" s="7">
        <v>85000</v>
      </c>
      <c r="H5958" s="7">
        <v>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0</v>
      </c>
      <c r="Z5958" s="7" t="s">
        <v>623</v>
      </c>
      <c r="AA5958" s="7">
        <v>2019</v>
      </c>
      <c r="AB5958" s="7">
        <v>0</v>
      </c>
    </row>
    <row r="5959" spans="1:28" x14ac:dyDescent="0.25">
      <c r="A5959" s="7">
        <v>20</v>
      </c>
      <c r="B5959" s="7" t="s">
        <v>410</v>
      </c>
      <c r="C5959" s="7" t="s">
        <v>685</v>
      </c>
      <c r="D5959" s="7" t="s">
        <v>21</v>
      </c>
      <c r="E5959" s="7" t="s">
        <v>734</v>
      </c>
      <c r="F5959" s="7" t="s">
        <v>84</v>
      </c>
      <c r="G5959" s="7">
        <v>85000</v>
      </c>
      <c r="H5959" s="7">
        <v>0</v>
      </c>
      <c r="I5959" s="7">
        <v>0</v>
      </c>
      <c r="J5959" s="7">
        <v>0</v>
      </c>
      <c r="K5959" s="7">
        <v>0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0</v>
      </c>
      <c r="Z5959" s="7" t="s">
        <v>623</v>
      </c>
      <c r="AA5959" s="7">
        <v>2019</v>
      </c>
      <c r="AB5959" s="7">
        <v>0</v>
      </c>
    </row>
    <row r="5960" spans="1:28" x14ac:dyDescent="0.25">
      <c r="A5960" s="7">
        <v>21</v>
      </c>
      <c r="B5960" s="7" t="s">
        <v>373</v>
      </c>
      <c r="C5960" s="7" t="s">
        <v>688</v>
      </c>
      <c r="D5960" s="7" t="s">
        <v>94</v>
      </c>
      <c r="E5960" s="7" t="s">
        <v>689</v>
      </c>
      <c r="F5960" s="7" t="s">
        <v>84</v>
      </c>
      <c r="G5960" s="7">
        <v>80000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 t="s">
        <v>623</v>
      </c>
      <c r="AA5960" s="7">
        <v>2019</v>
      </c>
      <c r="AB5960" s="7">
        <v>0</v>
      </c>
    </row>
    <row r="5961" spans="1:28" x14ac:dyDescent="0.25">
      <c r="A5961" s="7">
        <v>22</v>
      </c>
      <c r="B5961" s="7" t="s">
        <v>408</v>
      </c>
      <c r="C5961" s="7" t="s">
        <v>712</v>
      </c>
      <c r="D5961" s="7" t="s">
        <v>632</v>
      </c>
      <c r="E5961" s="7" t="s">
        <v>713</v>
      </c>
      <c r="F5961" s="7" t="s">
        <v>84</v>
      </c>
      <c r="G5961" s="7">
        <v>80000</v>
      </c>
      <c r="H5961" s="7">
        <v>0</v>
      </c>
      <c r="I5961" s="7">
        <v>0</v>
      </c>
      <c r="J5961" s="7">
        <v>0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0</v>
      </c>
      <c r="Z5961" s="7" t="s">
        <v>623</v>
      </c>
      <c r="AA5961" s="7">
        <v>2019</v>
      </c>
      <c r="AB5961" s="7">
        <v>0</v>
      </c>
    </row>
    <row r="5962" spans="1:28" x14ac:dyDescent="0.25">
      <c r="A5962" s="7">
        <v>23</v>
      </c>
      <c r="B5962" s="7" t="s">
        <v>407</v>
      </c>
      <c r="C5962" s="7" t="s">
        <v>532</v>
      </c>
      <c r="D5962" s="7" t="s">
        <v>12</v>
      </c>
      <c r="E5962" s="7" t="s">
        <v>35</v>
      </c>
      <c r="F5962" s="7" t="s">
        <v>84</v>
      </c>
      <c r="G5962" s="7">
        <v>75000</v>
      </c>
      <c r="H5962" s="7">
        <v>0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 t="s">
        <v>623</v>
      </c>
      <c r="AA5962" s="7">
        <v>2019</v>
      </c>
      <c r="AB5962" s="7">
        <v>0</v>
      </c>
    </row>
    <row r="5963" spans="1:28" x14ac:dyDescent="0.25">
      <c r="A5963" s="7">
        <v>24</v>
      </c>
      <c r="B5963" s="7" t="s">
        <v>406</v>
      </c>
      <c r="C5963" s="7" t="s">
        <v>533</v>
      </c>
      <c r="D5963" s="7" t="s">
        <v>6</v>
      </c>
      <c r="E5963" s="7" t="s">
        <v>735</v>
      </c>
      <c r="F5963" s="7" t="s">
        <v>84</v>
      </c>
      <c r="G5963" s="7">
        <v>70000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0</v>
      </c>
      <c r="V5963" s="7">
        <v>0</v>
      </c>
      <c r="W5963" s="7">
        <v>0</v>
      </c>
      <c r="X5963" s="7">
        <v>0</v>
      </c>
      <c r="Y5963" s="7">
        <v>0</v>
      </c>
      <c r="Z5963" s="7" t="s">
        <v>623</v>
      </c>
      <c r="AA5963" s="7">
        <v>2019</v>
      </c>
      <c r="AB5963" s="7">
        <v>0</v>
      </c>
    </row>
    <row r="5964" spans="1:28" x14ac:dyDescent="0.25">
      <c r="A5964" s="7">
        <v>25</v>
      </c>
      <c r="B5964" s="7" t="s">
        <v>389</v>
      </c>
      <c r="C5964" s="7" t="s">
        <v>529</v>
      </c>
      <c r="D5964" s="7" t="s">
        <v>18</v>
      </c>
      <c r="E5964" s="7" t="s">
        <v>736</v>
      </c>
      <c r="F5964" s="7" t="s">
        <v>84</v>
      </c>
      <c r="G5964" s="7">
        <v>65000</v>
      </c>
      <c r="H5964" s="7">
        <v>0</v>
      </c>
      <c r="I5964" s="7">
        <v>0</v>
      </c>
      <c r="J5964" s="7">
        <v>0</v>
      </c>
      <c r="K5964" s="7">
        <v>0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0</v>
      </c>
      <c r="Z5964" s="7" t="s">
        <v>623</v>
      </c>
      <c r="AA5964" s="7">
        <v>2019</v>
      </c>
      <c r="AB5964" s="7">
        <v>0</v>
      </c>
    </row>
    <row r="5965" spans="1:28" x14ac:dyDescent="0.25">
      <c r="A5965" s="7">
        <v>26</v>
      </c>
      <c r="B5965" s="7" t="s">
        <v>402</v>
      </c>
      <c r="C5965" s="7" t="s">
        <v>526</v>
      </c>
      <c r="D5965" s="7" t="s">
        <v>4</v>
      </c>
      <c r="E5965" s="7" t="s">
        <v>737</v>
      </c>
      <c r="F5965" s="7" t="s">
        <v>84</v>
      </c>
      <c r="G5965" s="7">
        <v>65000</v>
      </c>
      <c r="H5965" s="7">
        <v>0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0</v>
      </c>
      <c r="Z5965" s="7" t="s">
        <v>623</v>
      </c>
      <c r="AA5965" s="7">
        <v>2019</v>
      </c>
      <c r="AB5965" s="7">
        <v>0</v>
      </c>
    </row>
    <row r="5966" spans="1:28" x14ac:dyDescent="0.25">
      <c r="A5966" s="7">
        <v>27</v>
      </c>
      <c r="B5966" s="7" t="s">
        <v>403</v>
      </c>
      <c r="C5966" s="7" t="s">
        <v>703</v>
      </c>
      <c r="D5966" s="7" t="s">
        <v>13</v>
      </c>
      <c r="E5966" s="7" t="s">
        <v>704</v>
      </c>
      <c r="F5966" s="7" t="s">
        <v>84</v>
      </c>
      <c r="G5966" s="7">
        <v>65000</v>
      </c>
      <c r="H5966" s="7">
        <v>0</v>
      </c>
      <c r="I5966" s="7">
        <v>0</v>
      </c>
      <c r="J5966" s="7">
        <v>0</v>
      </c>
      <c r="K5966" s="7">
        <v>0</v>
      </c>
      <c r="L5966" s="7">
        <v>0</v>
      </c>
      <c r="M5966" s="7">
        <v>0</v>
      </c>
      <c r="N5966" s="7">
        <v>0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0</v>
      </c>
      <c r="Z5966" s="7" t="s">
        <v>623</v>
      </c>
      <c r="AA5966" s="7">
        <v>2019</v>
      </c>
      <c r="AB5966" s="7">
        <v>0</v>
      </c>
    </row>
    <row r="5967" spans="1:28" x14ac:dyDescent="0.25">
      <c r="A5967" s="7">
        <v>28</v>
      </c>
      <c r="B5967" s="7" t="s">
        <v>404</v>
      </c>
      <c r="C5967" s="7" t="s">
        <v>534</v>
      </c>
      <c r="D5967" s="7" t="s">
        <v>10</v>
      </c>
      <c r="E5967" s="7" t="s">
        <v>759</v>
      </c>
      <c r="F5967" s="7" t="s">
        <v>84</v>
      </c>
      <c r="G5967" s="7">
        <v>65000</v>
      </c>
      <c r="H5967" s="7">
        <v>0</v>
      </c>
      <c r="I5967" s="7">
        <v>0</v>
      </c>
      <c r="J5967" s="7">
        <v>0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 t="s">
        <v>623</v>
      </c>
      <c r="AA5967" s="7">
        <v>2019</v>
      </c>
      <c r="AB5967" s="7">
        <v>0</v>
      </c>
    </row>
    <row r="5968" spans="1:28" x14ac:dyDescent="0.25">
      <c r="A5968" s="7">
        <v>29</v>
      </c>
      <c r="B5968" s="7" t="s">
        <v>405</v>
      </c>
      <c r="C5968" s="7" t="s">
        <v>535</v>
      </c>
      <c r="D5968" s="7" t="s">
        <v>16</v>
      </c>
      <c r="E5968" s="7" t="s">
        <v>61</v>
      </c>
      <c r="F5968" s="7" t="s">
        <v>84</v>
      </c>
      <c r="G5968" s="7">
        <v>65000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0</v>
      </c>
      <c r="Z5968" s="7" t="s">
        <v>623</v>
      </c>
      <c r="AA5968" s="7">
        <v>2019</v>
      </c>
      <c r="AB5968" s="7">
        <v>0</v>
      </c>
    </row>
    <row r="5969" spans="1:28" x14ac:dyDescent="0.25">
      <c r="A5969" s="7">
        <v>30</v>
      </c>
      <c r="B5969" s="7" t="s">
        <v>400</v>
      </c>
      <c r="C5969" s="7" t="s">
        <v>536</v>
      </c>
      <c r="D5969" s="7" t="s">
        <v>4</v>
      </c>
      <c r="E5969" s="7" t="s">
        <v>64</v>
      </c>
      <c r="F5969" s="7" t="s">
        <v>84</v>
      </c>
      <c r="G5969" s="7">
        <v>60000</v>
      </c>
      <c r="H5969" s="7">
        <v>0</v>
      </c>
      <c r="I5969" s="7">
        <v>0</v>
      </c>
      <c r="J5969" s="7">
        <v>0</v>
      </c>
      <c r="K5969" s="7">
        <v>0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0</v>
      </c>
      <c r="Z5969" s="7" t="s">
        <v>623</v>
      </c>
      <c r="AA5969" s="7">
        <v>2019</v>
      </c>
      <c r="AB5969" s="7">
        <v>0</v>
      </c>
    </row>
    <row r="5970" spans="1:28" x14ac:dyDescent="0.25">
      <c r="A5970" s="7">
        <v>31</v>
      </c>
      <c r="B5970" s="7" t="s">
        <v>401</v>
      </c>
      <c r="C5970" s="7" t="s">
        <v>537</v>
      </c>
      <c r="D5970" s="7" t="s">
        <v>7</v>
      </c>
      <c r="E5970" s="7" t="s">
        <v>75</v>
      </c>
      <c r="F5970" s="7" t="s">
        <v>84</v>
      </c>
      <c r="G5970" s="7">
        <v>60000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0</v>
      </c>
      <c r="Z5970" s="7" t="s">
        <v>623</v>
      </c>
      <c r="AA5970" s="7">
        <v>2019</v>
      </c>
      <c r="AB5970" s="7">
        <v>0</v>
      </c>
    </row>
    <row r="5971" spans="1:28" x14ac:dyDescent="0.25">
      <c r="A5971" s="7">
        <v>32</v>
      </c>
      <c r="B5971" s="7" t="s">
        <v>429</v>
      </c>
      <c r="C5971" s="7" t="s">
        <v>538</v>
      </c>
      <c r="D5971" s="7" t="s">
        <v>14</v>
      </c>
      <c r="E5971" s="7" t="s">
        <v>66</v>
      </c>
      <c r="F5971" s="7" t="s">
        <v>84</v>
      </c>
      <c r="G5971" s="7">
        <v>55000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0</v>
      </c>
      <c r="Z5971" s="7" t="s">
        <v>623</v>
      </c>
      <c r="AA5971" s="7">
        <v>2019</v>
      </c>
      <c r="AB5971" s="7">
        <v>0</v>
      </c>
    </row>
    <row r="5972" spans="1:28" x14ac:dyDescent="0.25">
      <c r="A5972" s="7">
        <v>33</v>
      </c>
      <c r="B5972" s="7" t="s">
        <v>342</v>
      </c>
      <c r="C5972" s="7" t="s">
        <v>539</v>
      </c>
      <c r="D5972" s="7" t="s">
        <v>15</v>
      </c>
      <c r="E5972" s="7" t="s">
        <v>540</v>
      </c>
      <c r="F5972" s="7" t="s">
        <v>84</v>
      </c>
      <c r="G5972" s="7">
        <v>55000</v>
      </c>
      <c r="H5972" s="7">
        <v>0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0</v>
      </c>
      <c r="Z5972" s="7" t="s">
        <v>623</v>
      </c>
      <c r="AA5972" s="7">
        <v>2019</v>
      </c>
      <c r="AB5972" s="7">
        <v>0</v>
      </c>
    </row>
    <row r="5973" spans="1:28" x14ac:dyDescent="0.25">
      <c r="A5973" s="7">
        <v>34</v>
      </c>
      <c r="B5973" s="7" t="s">
        <v>399</v>
      </c>
      <c r="C5973" s="7" t="s">
        <v>514</v>
      </c>
      <c r="D5973" s="7" t="s">
        <v>16</v>
      </c>
      <c r="E5973" s="7" t="s">
        <v>79</v>
      </c>
      <c r="F5973" s="7" t="s">
        <v>84</v>
      </c>
      <c r="G5973" s="7">
        <v>54000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0</v>
      </c>
      <c r="Z5973" s="7" t="s">
        <v>623</v>
      </c>
      <c r="AA5973" s="7">
        <v>2019</v>
      </c>
      <c r="AB5973" s="7">
        <v>0</v>
      </c>
    </row>
    <row r="5974" spans="1:28" x14ac:dyDescent="0.25">
      <c r="A5974" s="7">
        <v>35</v>
      </c>
      <c r="B5974" s="7" t="s">
        <v>396</v>
      </c>
      <c r="C5974" s="7" t="s">
        <v>541</v>
      </c>
      <c r="D5974" s="7" t="s">
        <v>21</v>
      </c>
      <c r="E5974" s="7" t="s">
        <v>70</v>
      </c>
      <c r="F5974" s="7" t="s">
        <v>84</v>
      </c>
      <c r="G5974" s="7">
        <v>50000</v>
      </c>
      <c r="H5974" s="7">
        <v>0</v>
      </c>
      <c r="I5974" s="7">
        <v>0</v>
      </c>
      <c r="J5974" s="7">
        <v>0</v>
      </c>
      <c r="K5974" s="7">
        <v>0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0</v>
      </c>
      <c r="Z5974" s="7" t="s">
        <v>623</v>
      </c>
      <c r="AA5974" s="7">
        <v>2019</v>
      </c>
      <c r="AB5974" s="7">
        <v>0</v>
      </c>
    </row>
    <row r="5975" spans="1:28" x14ac:dyDescent="0.25">
      <c r="A5975" s="7">
        <v>36</v>
      </c>
      <c r="B5975" s="7" t="s">
        <v>397</v>
      </c>
      <c r="C5975" s="7" t="s">
        <v>542</v>
      </c>
      <c r="D5975" s="7" t="s">
        <v>17</v>
      </c>
      <c r="E5975" s="7" t="s">
        <v>76</v>
      </c>
      <c r="F5975" s="7" t="s">
        <v>84</v>
      </c>
      <c r="G5975" s="7">
        <v>50000</v>
      </c>
      <c r="H5975" s="7">
        <v>0</v>
      </c>
      <c r="I5975" s="7">
        <v>0</v>
      </c>
      <c r="J5975" s="7">
        <v>0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0</v>
      </c>
      <c r="Z5975" s="7" t="s">
        <v>623</v>
      </c>
      <c r="AA5975" s="7">
        <v>2019</v>
      </c>
      <c r="AB5975" s="7">
        <v>0</v>
      </c>
    </row>
    <row r="5976" spans="1:28" x14ac:dyDescent="0.25">
      <c r="A5976" s="7">
        <v>37</v>
      </c>
      <c r="B5976" s="7" t="s">
        <v>379</v>
      </c>
      <c r="C5976" s="7" t="s">
        <v>544</v>
      </c>
      <c r="D5976" s="7" t="s">
        <v>10</v>
      </c>
      <c r="E5976" s="7" t="s">
        <v>43</v>
      </c>
      <c r="F5976" s="7" t="s">
        <v>84</v>
      </c>
      <c r="G5976" s="7">
        <v>45000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0</v>
      </c>
      <c r="Z5976" s="7" t="s">
        <v>623</v>
      </c>
      <c r="AA5976" s="7">
        <v>2019</v>
      </c>
      <c r="AB5976" s="7">
        <v>0</v>
      </c>
    </row>
    <row r="5977" spans="1:28" x14ac:dyDescent="0.25">
      <c r="A5977" s="7">
        <v>38</v>
      </c>
      <c r="B5977" s="7" t="s">
        <v>388</v>
      </c>
      <c r="C5977" s="7" t="s">
        <v>646</v>
      </c>
      <c r="D5977" s="7" t="s">
        <v>647</v>
      </c>
      <c r="E5977" s="7" t="s">
        <v>24</v>
      </c>
      <c r="F5977" s="7" t="s">
        <v>84</v>
      </c>
      <c r="G5977" s="7">
        <v>45000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0</v>
      </c>
      <c r="Z5977" s="7" t="s">
        <v>623</v>
      </c>
      <c r="AA5977" s="7">
        <v>2019</v>
      </c>
      <c r="AB5977" s="7">
        <v>0</v>
      </c>
    </row>
    <row r="5978" spans="1:28" x14ac:dyDescent="0.25">
      <c r="A5978" s="7">
        <v>39</v>
      </c>
      <c r="B5978" s="7" t="s">
        <v>390</v>
      </c>
      <c r="C5978" s="7" t="s">
        <v>531</v>
      </c>
      <c r="D5978" s="7" t="s">
        <v>5</v>
      </c>
      <c r="E5978" s="7" t="s">
        <v>25</v>
      </c>
      <c r="F5978" s="7" t="s">
        <v>84</v>
      </c>
      <c r="G5978" s="7">
        <v>45000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0</v>
      </c>
      <c r="Z5978" s="7" t="s">
        <v>623</v>
      </c>
      <c r="AA5978" s="7">
        <v>2019</v>
      </c>
      <c r="AB5978" s="7">
        <v>0</v>
      </c>
    </row>
    <row r="5979" spans="1:28" x14ac:dyDescent="0.25">
      <c r="A5979" s="7">
        <v>40</v>
      </c>
      <c r="B5979" s="7" t="s">
        <v>368</v>
      </c>
      <c r="C5979" s="7" t="s">
        <v>720</v>
      </c>
      <c r="D5979" s="7" t="s">
        <v>13</v>
      </c>
      <c r="E5979" s="7" t="s">
        <v>738</v>
      </c>
      <c r="F5979" s="7" t="s">
        <v>84</v>
      </c>
      <c r="G5979" s="7">
        <v>45000</v>
      </c>
      <c r="H5979" s="7">
        <v>0</v>
      </c>
      <c r="I5979" s="7">
        <v>0</v>
      </c>
      <c r="J5979" s="7">
        <v>0</v>
      </c>
      <c r="K5979" s="7">
        <v>0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0</v>
      </c>
      <c r="Z5979" s="7" t="s">
        <v>623</v>
      </c>
      <c r="AA5979" s="7">
        <v>2019</v>
      </c>
      <c r="AB5979" s="7">
        <v>0</v>
      </c>
    </row>
    <row r="5980" spans="1:28" x14ac:dyDescent="0.25">
      <c r="A5980" s="7">
        <v>41</v>
      </c>
      <c r="B5980" s="7" t="s">
        <v>391</v>
      </c>
      <c r="C5980" s="7" t="s">
        <v>545</v>
      </c>
      <c r="D5980" s="7" t="s">
        <v>4</v>
      </c>
      <c r="E5980" s="7" t="s">
        <v>24</v>
      </c>
      <c r="F5980" s="7" t="s">
        <v>84</v>
      </c>
      <c r="G5980" s="7">
        <v>45000</v>
      </c>
      <c r="H5980" s="7">
        <v>0</v>
      </c>
      <c r="I5980" s="7">
        <v>0</v>
      </c>
      <c r="J5980" s="7">
        <v>0</v>
      </c>
      <c r="K5980" s="7">
        <v>0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0</v>
      </c>
      <c r="Z5980" s="7" t="s">
        <v>623</v>
      </c>
      <c r="AA5980" s="7">
        <v>2019</v>
      </c>
      <c r="AB5980" s="7">
        <v>0</v>
      </c>
    </row>
    <row r="5981" spans="1:28" x14ac:dyDescent="0.25">
      <c r="A5981" s="7">
        <v>42</v>
      </c>
      <c r="B5981" s="7" t="s">
        <v>392</v>
      </c>
      <c r="C5981" s="7" t="s">
        <v>547</v>
      </c>
      <c r="D5981" s="7" t="s">
        <v>10</v>
      </c>
      <c r="E5981" s="7" t="s">
        <v>50</v>
      </c>
      <c r="F5981" s="7" t="s">
        <v>84</v>
      </c>
      <c r="G5981" s="7">
        <v>45000</v>
      </c>
      <c r="H5981" s="7">
        <v>0</v>
      </c>
      <c r="I5981" s="7">
        <v>0</v>
      </c>
      <c r="J5981" s="7">
        <v>0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0</v>
      </c>
      <c r="Z5981" s="7" t="s">
        <v>623</v>
      </c>
      <c r="AA5981" s="7">
        <v>2019</v>
      </c>
      <c r="AB5981" s="7">
        <v>0</v>
      </c>
    </row>
    <row r="5982" spans="1:28" x14ac:dyDescent="0.25">
      <c r="A5982" s="7">
        <v>43</v>
      </c>
      <c r="B5982" s="7" t="s">
        <v>393</v>
      </c>
      <c r="C5982" s="7" t="s">
        <v>717</v>
      </c>
      <c r="D5982" s="7" t="s">
        <v>10</v>
      </c>
      <c r="E5982" s="7" t="s">
        <v>43</v>
      </c>
      <c r="F5982" s="7" t="s">
        <v>84</v>
      </c>
      <c r="G5982" s="7">
        <v>45000</v>
      </c>
      <c r="H5982" s="7">
        <v>0</v>
      </c>
      <c r="I5982" s="7">
        <v>0</v>
      </c>
      <c r="J5982" s="7">
        <v>0</v>
      </c>
      <c r="K5982" s="7">
        <v>0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0</v>
      </c>
      <c r="Z5982" s="7" t="s">
        <v>623</v>
      </c>
      <c r="AA5982" s="7">
        <v>2019</v>
      </c>
      <c r="AB5982" s="7">
        <v>0</v>
      </c>
    </row>
    <row r="5983" spans="1:28" x14ac:dyDescent="0.25">
      <c r="A5983" s="7">
        <v>44</v>
      </c>
      <c r="B5983" s="7" t="s">
        <v>387</v>
      </c>
      <c r="C5983" s="7" t="s">
        <v>549</v>
      </c>
      <c r="D5983" s="7" t="s">
        <v>16</v>
      </c>
      <c r="E5983" s="7" t="s">
        <v>45</v>
      </c>
      <c r="F5983" s="7" t="s">
        <v>84</v>
      </c>
      <c r="G5983" s="7">
        <v>44000</v>
      </c>
      <c r="H5983" s="7">
        <v>0</v>
      </c>
      <c r="I5983" s="7">
        <v>0</v>
      </c>
      <c r="J5983" s="7">
        <v>0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0</v>
      </c>
      <c r="Z5983" s="7" t="s">
        <v>623</v>
      </c>
      <c r="AA5983" s="7">
        <v>2019</v>
      </c>
      <c r="AB5983" s="7">
        <v>0</v>
      </c>
    </row>
    <row r="5984" spans="1:28" x14ac:dyDescent="0.25">
      <c r="A5984" s="7">
        <v>45</v>
      </c>
      <c r="B5984" s="7" t="s">
        <v>375</v>
      </c>
      <c r="C5984" s="7" t="s">
        <v>705</v>
      </c>
      <c r="D5984" s="7" t="s">
        <v>10</v>
      </c>
      <c r="E5984" s="7" t="s">
        <v>739</v>
      </c>
      <c r="F5984" s="7" t="s">
        <v>84</v>
      </c>
      <c r="G5984" s="7">
        <v>40000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0</v>
      </c>
      <c r="Z5984" s="7" t="s">
        <v>623</v>
      </c>
      <c r="AA5984" s="7">
        <v>2019</v>
      </c>
      <c r="AB5984" s="7">
        <v>0</v>
      </c>
    </row>
    <row r="5985" spans="1:28" x14ac:dyDescent="0.25">
      <c r="A5985" s="7">
        <v>46</v>
      </c>
      <c r="B5985" s="7" t="s">
        <v>376</v>
      </c>
      <c r="C5985" s="7" t="s">
        <v>551</v>
      </c>
      <c r="D5985" s="7" t="s">
        <v>10</v>
      </c>
      <c r="E5985" s="7" t="s">
        <v>44</v>
      </c>
      <c r="F5985" s="7" t="s">
        <v>84</v>
      </c>
      <c r="G5985" s="7">
        <v>40000</v>
      </c>
      <c r="H5985" s="7">
        <v>0</v>
      </c>
      <c r="I5985" s="7">
        <v>0</v>
      </c>
      <c r="J5985" s="7">
        <v>0</v>
      </c>
      <c r="K5985" s="7">
        <v>0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0</v>
      </c>
      <c r="Z5985" s="7" t="s">
        <v>623</v>
      </c>
      <c r="AA5985" s="7">
        <v>2019</v>
      </c>
      <c r="AB5985" s="7">
        <v>0</v>
      </c>
    </row>
    <row r="5986" spans="1:28" x14ac:dyDescent="0.25">
      <c r="A5986" s="7">
        <v>47</v>
      </c>
      <c r="B5986" s="7" t="s">
        <v>382</v>
      </c>
      <c r="C5986" s="7" t="s">
        <v>552</v>
      </c>
      <c r="D5986" s="7" t="s">
        <v>94</v>
      </c>
      <c r="E5986" s="7" t="s">
        <v>65</v>
      </c>
      <c r="F5986" s="7" t="s">
        <v>84</v>
      </c>
      <c r="G5986" s="7">
        <v>40000</v>
      </c>
      <c r="H5986" s="7">
        <v>0</v>
      </c>
      <c r="I5986" s="7">
        <v>0</v>
      </c>
      <c r="J5986" s="7">
        <v>0</v>
      </c>
      <c r="K5986" s="7">
        <v>0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0</v>
      </c>
      <c r="Z5986" s="7" t="s">
        <v>623</v>
      </c>
      <c r="AA5986" s="7">
        <v>2019</v>
      </c>
      <c r="AB5986" s="7">
        <v>0</v>
      </c>
    </row>
    <row r="5987" spans="1:28" x14ac:dyDescent="0.25">
      <c r="A5987" s="7">
        <v>48</v>
      </c>
      <c r="B5987" s="7" t="s">
        <v>385</v>
      </c>
      <c r="C5987" s="7" t="s">
        <v>629</v>
      </c>
      <c r="D5987" s="7" t="s">
        <v>12</v>
      </c>
      <c r="E5987" s="7" t="s">
        <v>698</v>
      </c>
      <c r="F5987" s="7" t="s">
        <v>84</v>
      </c>
      <c r="G5987" s="7">
        <v>40000</v>
      </c>
      <c r="H5987" s="7">
        <v>0</v>
      </c>
      <c r="I5987" s="7">
        <v>0</v>
      </c>
      <c r="J5987" s="7">
        <v>0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 t="s">
        <v>623</v>
      </c>
      <c r="AA5987" s="7">
        <v>2019</v>
      </c>
      <c r="AB5987" s="7">
        <v>0</v>
      </c>
    </row>
    <row r="5988" spans="1:28" x14ac:dyDescent="0.25">
      <c r="A5988" s="7">
        <v>49</v>
      </c>
      <c r="B5988" s="7" t="s">
        <v>386</v>
      </c>
      <c r="C5988" s="7" t="s">
        <v>631</v>
      </c>
      <c r="D5988" s="7" t="s">
        <v>6</v>
      </c>
      <c r="E5988" s="7" t="s">
        <v>740</v>
      </c>
      <c r="F5988" s="7" t="s">
        <v>84</v>
      </c>
      <c r="G5988" s="7">
        <v>40000</v>
      </c>
      <c r="H5988" s="7">
        <v>0</v>
      </c>
      <c r="I5988" s="7">
        <v>0</v>
      </c>
      <c r="J5988" s="7">
        <v>0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0</v>
      </c>
      <c r="Z5988" s="7" t="s">
        <v>623</v>
      </c>
      <c r="AA5988" s="7">
        <v>2019</v>
      </c>
      <c r="AB5988" s="7">
        <v>0</v>
      </c>
    </row>
    <row r="5989" spans="1:28" x14ac:dyDescent="0.25">
      <c r="A5989" s="7">
        <v>50</v>
      </c>
      <c r="B5989" s="7" t="s">
        <v>381</v>
      </c>
      <c r="C5989" s="7" t="s">
        <v>553</v>
      </c>
      <c r="D5989" s="7" t="s">
        <v>10</v>
      </c>
      <c r="E5989" s="7" t="s">
        <v>740</v>
      </c>
      <c r="F5989" s="7" t="s">
        <v>84</v>
      </c>
      <c r="G5989" s="7">
        <v>38000</v>
      </c>
      <c r="H5989" s="7">
        <v>0</v>
      </c>
      <c r="I5989" s="7">
        <v>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0</v>
      </c>
      <c r="Z5989" s="7" t="s">
        <v>623</v>
      </c>
      <c r="AA5989" s="7">
        <v>2019</v>
      </c>
      <c r="AB5989" s="7">
        <v>0</v>
      </c>
    </row>
    <row r="5990" spans="1:28" x14ac:dyDescent="0.25">
      <c r="A5990" s="7">
        <v>51</v>
      </c>
      <c r="B5990" s="7" t="s">
        <v>377</v>
      </c>
      <c r="C5990" s="7" t="s">
        <v>554</v>
      </c>
      <c r="D5990" s="7" t="s">
        <v>10</v>
      </c>
      <c r="E5990" s="7" t="s">
        <v>44</v>
      </c>
      <c r="F5990" s="7" t="s">
        <v>84</v>
      </c>
      <c r="G5990" s="7">
        <v>36000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0</v>
      </c>
      <c r="Y5990" s="7">
        <v>0</v>
      </c>
      <c r="Z5990" s="7" t="s">
        <v>623</v>
      </c>
      <c r="AA5990" s="7">
        <v>2019</v>
      </c>
      <c r="AB5990" s="7">
        <v>0</v>
      </c>
    </row>
    <row r="5991" spans="1:28" x14ac:dyDescent="0.25">
      <c r="A5991" s="7">
        <v>52</v>
      </c>
      <c r="B5991" s="7" t="s">
        <v>378</v>
      </c>
      <c r="C5991" s="7" t="s">
        <v>556</v>
      </c>
      <c r="D5991" s="7" t="s">
        <v>10</v>
      </c>
      <c r="E5991" s="7" t="s">
        <v>44</v>
      </c>
      <c r="F5991" s="7" t="s">
        <v>84</v>
      </c>
      <c r="G5991" s="7">
        <v>36000</v>
      </c>
      <c r="H5991" s="7">
        <v>0</v>
      </c>
      <c r="I5991" s="7">
        <v>0</v>
      </c>
      <c r="J5991" s="7">
        <v>0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0</v>
      </c>
      <c r="Z5991" s="7" t="s">
        <v>623</v>
      </c>
      <c r="AA5991" s="7">
        <v>2019</v>
      </c>
      <c r="AB5991" s="7">
        <v>0</v>
      </c>
    </row>
    <row r="5992" spans="1:28" x14ac:dyDescent="0.25">
      <c r="A5992" s="7">
        <v>53</v>
      </c>
      <c r="B5992" s="7" t="s">
        <v>380</v>
      </c>
      <c r="C5992" s="7" t="s">
        <v>543</v>
      </c>
      <c r="D5992" s="7" t="s">
        <v>21</v>
      </c>
      <c r="E5992" s="7" t="s">
        <v>760</v>
      </c>
      <c r="F5992" s="7" t="s">
        <v>84</v>
      </c>
      <c r="G5992" s="7">
        <v>36000</v>
      </c>
      <c r="H5992" s="7">
        <v>0</v>
      </c>
      <c r="I5992" s="7">
        <v>0</v>
      </c>
      <c r="J5992" s="7">
        <v>0</v>
      </c>
      <c r="K5992" s="7">
        <v>0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0</v>
      </c>
      <c r="Z5992" s="7" t="s">
        <v>623</v>
      </c>
      <c r="AA5992" s="7">
        <v>2019</v>
      </c>
      <c r="AB5992" s="7">
        <v>0</v>
      </c>
    </row>
    <row r="5993" spans="1:28" x14ac:dyDescent="0.25">
      <c r="A5993" s="7">
        <v>54</v>
      </c>
      <c r="B5993" s="7" t="s">
        <v>430</v>
      </c>
      <c r="C5993" s="7" t="s">
        <v>761</v>
      </c>
      <c r="D5993" s="7" t="s">
        <v>21</v>
      </c>
      <c r="E5993" s="7" t="s">
        <v>741</v>
      </c>
      <c r="F5993" s="7" t="s">
        <v>84</v>
      </c>
      <c r="G5993" s="7">
        <v>33000</v>
      </c>
      <c r="H5993" s="7">
        <v>0</v>
      </c>
      <c r="I5993" s="7">
        <v>0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 t="s">
        <v>623</v>
      </c>
      <c r="AA5993" s="7">
        <v>2019</v>
      </c>
      <c r="AB5993" s="7">
        <v>0</v>
      </c>
    </row>
    <row r="5994" spans="1:28" x14ac:dyDescent="0.25">
      <c r="A5994" s="7">
        <v>55</v>
      </c>
      <c r="B5994" s="7" t="s">
        <v>360</v>
      </c>
      <c r="C5994" s="7" t="s">
        <v>560</v>
      </c>
      <c r="D5994" s="7" t="s">
        <v>12</v>
      </c>
      <c r="E5994" s="7" t="s">
        <v>742</v>
      </c>
      <c r="F5994" s="7" t="s">
        <v>84</v>
      </c>
      <c r="G5994" s="7">
        <v>32000</v>
      </c>
      <c r="H5994" s="7">
        <v>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 t="s">
        <v>623</v>
      </c>
      <c r="AA5994" s="7">
        <v>2019</v>
      </c>
      <c r="AB5994" s="7">
        <v>0</v>
      </c>
    </row>
    <row r="5995" spans="1:28" x14ac:dyDescent="0.25">
      <c r="A5995" s="7">
        <v>56</v>
      </c>
      <c r="B5995" s="7" t="s">
        <v>369</v>
      </c>
      <c r="C5995" s="7" t="s">
        <v>562</v>
      </c>
      <c r="D5995" s="7" t="s">
        <v>94</v>
      </c>
      <c r="E5995" s="7" t="s">
        <v>563</v>
      </c>
      <c r="F5995" s="7" t="s">
        <v>84</v>
      </c>
      <c r="G5995" s="7">
        <v>32000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 t="s">
        <v>623</v>
      </c>
      <c r="AA5995" s="7">
        <v>2019</v>
      </c>
      <c r="AB5995" s="7">
        <v>0</v>
      </c>
    </row>
    <row r="5996" spans="1:28" x14ac:dyDescent="0.25">
      <c r="A5996" s="7">
        <v>57</v>
      </c>
      <c r="B5996" s="7" t="s">
        <v>370</v>
      </c>
      <c r="C5996" s="7" t="s">
        <v>648</v>
      </c>
      <c r="D5996" s="7" t="s">
        <v>94</v>
      </c>
      <c r="E5996" s="7" t="s">
        <v>742</v>
      </c>
      <c r="F5996" s="7" t="s">
        <v>84</v>
      </c>
      <c r="G5996" s="7">
        <v>32000</v>
      </c>
      <c r="H5996" s="7">
        <v>0</v>
      </c>
      <c r="I5996" s="7">
        <v>0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 t="s">
        <v>623</v>
      </c>
      <c r="AA5996" s="7">
        <v>2019</v>
      </c>
      <c r="AB5996" s="7">
        <v>0</v>
      </c>
    </row>
    <row r="5997" spans="1:28" x14ac:dyDescent="0.25">
      <c r="A5997" s="7">
        <v>58</v>
      </c>
      <c r="B5997" s="7" t="s">
        <v>371</v>
      </c>
      <c r="C5997" s="7" t="s">
        <v>550</v>
      </c>
      <c r="D5997" s="7" t="s">
        <v>94</v>
      </c>
      <c r="E5997" s="7" t="s">
        <v>58</v>
      </c>
      <c r="F5997" s="7" t="s">
        <v>84</v>
      </c>
      <c r="G5997" s="7">
        <v>32000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 t="s">
        <v>623</v>
      </c>
      <c r="AA5997" s="7">
        <v>2019</v>
      </c>
      <c r="AB5997" s="7">
        <v>0</v>
      </c>
    </row>
    <row r="5998" spans="1:28" x14ac:dyDescent="0.25">
      <c r="A5998" s="7">
        <v>59</v>
      </c>
      <c r="B5998" s="7" t="s">
        <v>372</v>
      </c>
      <c r="C5998" s="7" t="s">
        <v>769</v>
      </c>
      <c r="D5998" s="7" t="s">
        <v>94</v>
      </c>
      <c r="E5998" s="7" t="s">
        <v>630</v>
      </c>
      <c r="F5998" s="7" t="s">
        <v>84</v>
      </c>
      <c r="G5998" s="7">
        <v>32000</v>
      </c>
      <c r="H5998" s="7">
        <v>0</v>
      </c>
      <c r="I5998" s="7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0</v>
      </c>
      <c r="Z5998" s="7" t="s">
        <v>623</v>
      </c>
      <c r="AA5998" s="7">
        <v>2019</v>
      </c>
      <c r="AB5998" s="7">
        <v>0</v>
      </c>
    </row>
    <row r="5999" spans="1:28" x14ac:dyDescent="0.25">
      <c r="A5999" s="7">
        <v>60</v>
      </c>
      <c r="B5999" s="7" t="s">
        <v>373</v>
      </c>
      <c r="C5999" s="7" t="s">
        <v>566</v>
      </c>
      <c r="D5999" s="7" t="s">
        <v>14</v>
      </c>
      <c r="E5999" s="7" t="s">
        <v>743</v>
      </c>
      <c r="F5999" s="7" t="s">
        <v>84</v>
      </c>
      <c r="G5999" s="7">
        <v>32000</v>
      </c>
      <c r="H5999" s="7">
        <v>0</v>
      </c>
      <c r="I5999" s="7">
        <v>0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 t="s">
        <v>623</v>
      </c>
      <c r="AA5999" s="7">
        <v>2019</v>
      </c>
      <c r="AB5999" s="7">
        <v>0</v>
      </c>
    </row>
    <row r="6000" spans="1:28" x14ac:dyDescent="0.25">
      <c r="A6000" s="7">
        <v>61</v>
      </c>
      <c r="B6000" s="7" t="s">
        <v>366</v>
      </c>
      <c r="C6000" s="7" t="s">
        <v>727</v>
      </c>
      <c r="D6000" s="7" t="s">
        <v>14</v>
      </c>
      <c r="E6000" s="7" t="s">
        <v>763</v>
      </c>
      <c r="F6000" s="7" t="s">
        <v>84</v>
      </c>
      <c r="G6000" s="7">
        <v>30000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 t="s">
        <v>623</v>
      </c>
      <c r="AA6000" s="7">
        <v>2019</v>
      </c>
      <c r="AB6000" s="7">
        <v>0</v>
      </c>
    </row>
    <row r="6001" spans="1:28" x14ac:dyDescent="0.25">
      <c r="A6001" s="7">
        <v>62</v>
      </c>
      <c r="B6001" s="7" t="s">
        <v>367</v>
      </c>
      <c r="C6001" s="7" t="s">
        <v>567</v>
      </c>
      <c r="D6001" s="7" t="s">
        <v>4</v>
      </c>
      <c r="E6001" s="7" t="s">
        <v>745</v>
      </c>
      <c r="F6001" s="7" t="s">
        <v>84</v>
      </c>
      <c r="G6001" s="7">
        <v>30000</v>
      </c>
      <c r="H6001" s="7">
        <v>0</v>
      </c>
      <c r="I6001" s="7">
        <v>0</v>
      </c>
      <c r="J6001" s="7">
        <v>0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 t="s">
        <v>623</v>
      </c>
      <c r="AA6001" s="7">
        <v>2019</v>
      </c>
      <c r="AB6001" s="7">
        <v>0</v>
      </c>
    </row>
    <row r="6002" spans="1:28" x14ac:dyDescent="0.25">
      <c r="A6002" s="7">
        <v>63</v>
      </c>
      <c r="B6002" s="7" t="s">
        <v>346</v>
      </c>
      <c r="C6002" s="7" t="s">
        <v>583</v>
      </c>
      <c r="D6002" s="7" t="s">
        <v>12</v>
      </c>
      <c r="E6002" s="7" t="s">
        <v>36</v>
      </c>
      <c r="F6002" s="7" t="s">
        <v>84</v>
      </c>
      <c r="G6002" s="7">
        <v>27500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 t="s">
        <v>623</v>
      </c>
      <c r="AA6002" s="7">
        <v>2019</v>
      </c>
      <c r="AB6002" s="7">
        <v>0</v>
      </c>
    </row>
    <row r="6003" spans="1:28" x14ac:dyDescent="0.25">
      <c r="A6003" s="7">
        <v>64</v>
      </c>
      <c r="B6003" s="7" t="s">
        <v>350</v>
      </c>
      <c r="C6003" s="7" t="s">
        <v>558</v>
      </c>
      <c r="D6003" s="7" t="s">
        <v>6</v>
      </c>
      <c r="E6003" s="7" t="s">
        <v>746</v>
      </c>
      <c r="F6003" s="7" t="s">
        <v>84</v>
      </c>
      <c r="G6003" s="7">
        <v>27500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0</v>
      </c>
      <c r="Z6003" s="7" t="s">
        <v>623</v>
      </c>
      <c r="AA6003" s="7">
        <v>2019</v>
      </c>
      <c r="AB6003" s="7">
        <v>0</v>
      </c>
    </row>
    <row r="6004" spans="1:28" x14ac:dyDescent="0.25">
      <c r="A6004" s="7">
        <v>65</v>
      </c>
      <c r="B6004" s="7" t="s">
        <v>361</v>
      </c>
      <c r="C6004" s="7" t="s">
        <v>622</v>
      </c>
      <c r="D6004" s="7" t="s">
        <v>12</v>
      </c>
      <c r="E6004" s="7" t="s">
        <v>764</v>
      </c>
      <c r="F6004" s="7" t="s">
        <v>84</v>
      </c>
      <c r="G6004" s="7">
        <v>27500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 t="s">
        <v>623</v>
      </c>
      <c r="AA6004" s="7">
        <v>2019</v>
      </c>
      <c r="AB6004" s="7">
        <v>0</v>
      </c>
    </row>
    <row r="6005" spans="1:28" x14ac:dyDescent="0.25">
      <c r="A6005" s="7">
        <v>66</v>
      </c>
      <c r="B6005" s="7" t="s">
        <v>365</v>
      </c>
      <c r="C6005" s="7" t="s">
        <v>584</v>
      </c>
      <c r="D6005" s="7" t="s">
        <v>19</v>
      </c>
      <c r="E6005" s="7" t="s">
        <v>742</v>
      </c>
      <c r="F6005" s="7" t="s">
        <v>84</v>
      </c>
      <c r="G6005" s="7">
        <v>26000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 t="s">
        <v>623</v>
      </c>
      <c r="AA6005" s="7">
        <v>2019</v>
      </c>
      <c r="AB6005" s="7">
        <v>0</v>
      </c>
    </row>
    <row r="6006" spans="1:28" x14ac:dyDescent="0.25">
      <c r="A6006" s="7">
        <v>67</v>
      </c>
      <c r="B6006" s="7" t="s">
        <v>364</v>
      </c>
      <c r="C6006" s="7" t="s">
        <v>555</v>
      </c>
      <c r="D6006" s="7" t="s">
        <v>94</v>
      </c>
      <c r="E6006" s="7" t="s">
        <v>74</v>
      </c>
      <c r="F6006" s="7" t="s">
        <v>84</v>
      </c>
      <c r="G6006" s="7">
        <v>25000</v>
      </c>
      <c r="H6006" s="7">
        <v>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0</v>
      </c>
      <c r="Z6006" s="7" t="s">
        <v>623</v>
      </c>
      <c r="AA6006" s="7">
        <v>2019</v>
      </c>
      <c r="AB6006" s="7">
        <v>0</v>
      </c>
    </row>
    <row r="6007" spans="1:28" x14ac:dyDescent="0.25">
      <c r="A6007" s="7">
        <v>68</v>
      </c>
      <c r="B6007" s="7" t="s">
        <v>363</v>
      </c>
      <c r="C6007" s="7" t="s">
        <v>569</v>
      </c>
      <c r="D6007" s="7" t="s">
        <v>94</v>
      </c>
      <c r="E6007" s="7" t="s">
        <v>765</v>
      </c>
      <c r="F6007" s="7" t="s">
        <v>84</v>
      </c>
      <c r="G6007" s="7">
        <v>23100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 t="s">
        <v>623</v>
      </c>
      <c r="AA6007" s="7">
        <v>2019</v>
      </c>
      <c r="AB6007" s="7">
        <v>0</v>
      </c>
    </row>
    <row r="6008" spans="1:28" x14ac:dyDescent="0.25">
      <c r="A6008" s="7">
        <v>69</v>
      </c>
      <c r="B6008" s="7" t="s">
        <v>362</v>
      </c>
      <c r="C6008" s="7" t="s">
        <v>570</v>
      </c>
      <c r="D6008" s="7" t="s">
        <v>94</v>
      </c>
      <c r="E6008" s="7" t="s">
        <v>620</v>
      </c>
      <c r="F6008" s="7" t="s">
        <v>84</v>
      </c>
      <c r="G6008" s="7">
        <v>23000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 t="s">
        <v>623</v>
      </c>
      <c r="AA6008" s="7">
        <v>2019</v>
      </c>
      <c r="AB6008" s="7">
        <v>0</v>
      </c>
    </row>
    <row r="6009" spans="1:28" x14ac:dyDescent="0.25">
      <c r="A6009" s="7">
        <v>70</v>
      </c>
      <c r="B6009" s="7" t="s">
        <v>432</v>
      </c>
      <c r="C6009" s="7" t="s">
        <v>590</v>
      </c>
      <c r="D6009" s="7" t="s">
        <v>10</v>
      </c>
      <c r="E6009" s="7" t="s">
        <v>33</v>
      </c>
      <c r="F6009" s="7" t="s">
        <v>84</v>
      </c>
      <c r="G6009" s="7">
        <v>22000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 t="s">
        <v>623</v>
      </c>
      <c r="AA6009" s="7">
        <v>2019</v>
      </c>
      <c r="AB6009" s="7">
        <v>0</v>
      </c>
    </row>
    <row r="6010" spans="1:28" x14ac:dyDescent="0.25">
      <c r="A6010" s="7">
        <v>71</v>
      </c>
      <c r="B6010" s="7" t="s">
        <v>353</v>
      </c>
      <c r="C6010" s="7" t="s">
        <v>766</v>
      </c>
      <c r="D6010" s="7" t="s">
        <v>19</v>
      </c>
      <c r="E6010" s="7" t="s">
        <v>60</v>
      </c>
      <c r="F6010" s="7" t="s">
        <v>84</v>
      </c>
      <c r="G6010" s="7">
        <v>22000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 t="s">
        <v>623</v>
      </c>
      <c r="AA6010" s="7">
        <v>2019</v>
      </c>
      <c r="AB6010" s="7">
        <v>0</v>
      </c>
    </row>
    <row r="6011" spans="1:28" x14ac:dyDescent="0.25">
      <c r="A6011" s="7">
        <v>72</v>
      </c>
      <c r="B6011" s="7" t="s">
        <v>354</v>
      </c>
      <c r="C6011" s="7" t="s">
        <v>581</v>
      </c>
      <c r="D6011" s="7" t="s">
        <v>94</v>
      </c>
      <c r="E6011" s="7" t="s">
        <v>54</v>
      </c>
      <c r="F6011" s="7" t="s">
        <v>84</v>
      </c>
      <c r="G6011" s="7">
        <v>22000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 t="s">
        <v>623</v>
      </c>
      <c r="AA6011" s="7">
        <v>2019</v>
      </c>
      <c r="AB6011" s="7">
        <v>0</v>
      </c>
    </row>
    <row r="6012" spans="1:28" x14ac:dyDescent="0.25">
      <c r="A6012" s="7">
        <v>73</v>
      </c>
      <c r="B6012" s="7" t="s">
        <v>355</v>
      </c>
      <c r="C6012" s="7" t="s">
        <v>582</v>
      </c>
      <c r="D6012" s="7" t="s">
        <v>7</v>
      </c>
      <c r="E6012" s="7" t="s">
        <v>54</v>
      </c>
      <c r="F6012" s="7" t="s">
        <v>84</v>
      </c>
      <c r="G6012" s="7">
        <v>22000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0</v>
      </c>
      <c r="Z6012" s="7" t="s">
        <v>623</v>
      </c>
      <c r="AA6012" s="7">
        <v>2019</v>
      </c>
      <c r="AB6012" s="7">
        <v>0</v>
      </c>
    </row>
    <row r="6013" spans="1:28" x14ac:dyDescent="0.25">
      <c r="A6013" s="7">
        <v>74</v>
      </c>
      <c r="B6013" s="7" t="s">
        <v>356</v>
      </c>
      <c r="C6013" s="7" t="s">
        <v>571</v>
      </c>
      <c r="D6013" s="7" t="s">
        <v>6</v>
      </c>
      <c r="E6013" s="7" t="s">
        <v>767</v>
      </c>
      <c r="F6013" s="7" t="s">
        <v>84</v>
      </c>
      <c r="G6013" s="7">
        <v>22000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0</v>
      </c>
      <c r="Z6013" s="7" t="s">
        <v>623</v>
      </c>
      <c r="AA6013" s="7">
        <v>2019</v>
      </c>
      <c r="AB6013" s="7">
        <v>0</v>
      </c>
    </row>
    <row r="6014" spans="1:28" x14ac:dyDescent="0.25">
      <c r="A6014" s="7">
        <v>75</v>
      </c>
      <c r="B6014" s="7" t="s">
        <v>357</v>
      </c>
      <c r="C6014" s="7" t="s">
        <v>589</v>
      </c>
      <c r="D6014" s="7" t="s">
        <v>6</v>
      </c>
      <c r="E6014" s="7" t="s">
        <v>767</v>
      </c>
      <c r="F6014" s="7" t="s">
        <v>84</v>
      </c>
      <c r="G6014" s="7">
        <v>22000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0</v>
      </c>
      <c r="Z6014" s="7" t="s">
        <v>623</v>
      </c>
      <c r="AA6014" s="7">
        <v>2019</v>
      </c>
      <c r="AB6014" s="7">
        <v>0</v>
      </c>
    </row>
    <row r="6015" spans="1:28" x14ac:dyDescent="0.25">
      <c r="A6015" s="7">
        <v>76</v>
      </c>
      <c r="B6015" s="7" t="s">
        <v>358</v>
      </c>
      <c r="C6015" s="7" t="s">
        <v>748</v>
      </c>
      <c r="D6015" s="7" t="s">
        <v>10</v>
      </c>
      <c r="E6015" s="7" t="s">
        <v>54</v>
      </c>
      <c r="F6015" s="7" t="s">
        <v>84</v>
      </c>
      <c r="G6015" s="7">
        <v>22000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 t="s">
        <v>623</v>
      </c>
      <c r="AA6015" s="7">
        <v>2019</v>
      </c>
      <c r="AB6015" s="7">
        <v>0</v>
      </c>
    </row>
    <row r="6016" spans="1:28" x14ac:dyDescent="0.25">
      <c r="A6016" s="7">
        <v>77</v>
      </c>
      <c r="B6016" s="7" t="s">
        <v>359</v>
      </c>
      <c r="C6016" s="7" t="s">
        <v>572</v>
      </c>
      <c r="D6016" s="7" t="s">
        <v>94</v>
      </c>
      <c r="E6016" s="7" t="s">
        <v>54</v>
      </c>
      <c r="F6016" s="7" t="s">
        <v>84</v>
      </c>
      <c r="G6016" s="7">
        <v>22000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 t="s">
        <v>623</v>
      </c>
      <c r="AA6016" s="7">
        <v>2019</v>
      </c>
      <c r="AB6016" s="7">
        <v>0</v>
      </c>
    </row>
    <row r="6017" spans="1:28" x14ac:dyDescent="0.25">
      <c r="A6017" s="7">
        <v>78</v>
      </c>
      <c r="B6017" s="7" t="s">
        <v>347</v>
      </c>
      <c r="C6017" s="7" t="s">
        <v>651</v>
      </c>
      <c r="D6017" s="7" t="s">
        <v>6</v>
      </c>
      <c r="E6017" s="7" t="s">
        <v>767</v>
      </c>
      <c r="F6017" s="7" t="s">
        <v>84</v>
      </c>
      <c r="G6017" s="7">
        <v>20000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0</v>
      </c>
      <c r="Z6017" s="7" t="s">
        <v>623</v>
      </c>
      <c r="AA6017" s="7">
        <v>2019</v>
      </c>
      <c r="AB6017" s="7">
        <v>0</v>
      </c>
    </row>
    <row r="6018" spans="1:28" x14ac:dyDescent="0.25">
      <c r="A6018" s="7">
        <v>79</v>
      </c>
      <c r="B6018" s="7" t="s">
        <v>348</v>
      </c>
      <c r="C6018" s="7" t="s">
        <v>652</v>
      </c>
      <c r="D6018" s="7" t="s">
        <v>6</v>
      </c>
      <c r="E6018" s="7" t="s">
        <v>768</v>
      </c>
      <c r="F6018" s="7" t="s">
        <v>84</v>
      </c>
      <c r="G6018" s="7">
        <v>20000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 t="s">
        <v>623</v>
      </c>
      <c r="AA6018" s="7">
        <v>2019</v>
      </c>
      <c r="AB6018" s="7">
        <v>0</v>
      </c>
    </row>
    <row r="6019" spans="1:28" x14ac:dyDescent="0.25">
      <c r="A6019" s="7">
        <v>80</v>
      </c>
      <c r="B6019" s="7" t="s">
        <v>349</v>
      </c>
      <c r="C6019" s="7" t="s">
        <v>591</v>
      </c>
      <c r="D6019" s="7" t="s">
        <v>6</v>
      </c>
      <c r="E6019" s="7" t="s">
        <v>767</v>
      </c>
      <c r="F6019" s="7" t="s">
        <v>84</v>
      </c>
      <c r="G6019" s="7">
        <v>20000</v>
      </c>
      <c r="H6019" s="7">
        <v>0</v>
      </c>
      <c r="I6019" s="7">
        <v>0</v>
      </c>
      <c r="J6019" s="7">
        <v>0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0</v>
      </c>
      <c r="Z6019" s="7" t="s">
        <v>623</v>
      </c>
      <c r="AA6019" s="7">
        <v>2019</v>
      </c>
      <c r="AB6019" s="7">
        <v>0</v>
      </c>
    </row>
    <row r="6020" spans="1:28" x14ac:dyDescent="0.25">
      <c r="A6020" s="7">
        <v>81</v>
      </c>
      <c r="B6020" s="7" t="s">
        <v>351</v>
      </c>
      <c r="C6020" s="7" t="s">
        <v>592</v>
      </c>
      <c r="D6020" s="7" t="s">
        <v>6</v>
      </c>
      <c r="E6020" s="7" t="s">
        <v>768</v>
      </c>
      <c r="F6020" s="7" t="s">
        <v>84</v>
      </c>
      <c r="G6020" s="7">
        <v>20000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 t="s">
        <v>623</v>
      </c>
      <c r="AA6020" s="7">
        <v>2019</v>
      </c>
      <c r="AB6020" s="7">
        <v>0</v>
      </c>
    </row>
    <row r="6021" spans="1:28" x14ac:dyDescent="0.25">
      <c r="A6021" s="7">
        <v>82</v>
      </c>
      <c r="B6021" s="7" t="s">
        <v>352</v>
      </c>
      <c r="C6021" s="7" t="s">
        <v>593</v>
      </c>
      <c r="D6021" s="7" t="s">
        <v>6</v>
      </c>
      <c r="E6021" s="7" t="s">
        <v>768</v>
      </c>
      <c r="F6021" s="7" t="s">
        <v>84</v>
      </c>
      <c r="G6021" s="7">
        <v>20000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 t="s">
        <v>623</v>
      </c>
      <c r="AA6021" s="7">
        <v>2019</v>
      </c>
      <c r="AB6021" s="7">
        <v>0</v>
      </c>
    </row>
    <row r="6022" spans="1:28" x14ac:dyDescent="0.25">
      <c r="A6022" s="7">
        <v>83</v>
      </c>
      <c r="B6022" s="7" t="s">
        <v>428</v>
      </c>
      <c r="C6022" s="7" t="s">
        <v>722</v>
      </c>
      <c r="D6022" s="7" t="s">
        <v>723</v>
      </c>
      <c r="E6022" s="7" t="s">
        <v>752</v>
      </c>
      <c r="F6022" s="7" t="s">
        <v>84</v>
      </c>
      <c r="G6022" s="7">
        <v>20000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 t="s">
        <v>623</v>
      </c>
      <c r="AA6022" s="7">
        <v>2019</v>
      </c>
      <c r="AB6022" s="7">
        <v>0</v>
      </c>
    </row>
    <row r="6023" spans="1:28" x14ac:dyDescent="0.25">
      <c r="A6023" s="7">
        <v>84</v>
      </c>
      <c r="B6023" s="7" t="s">
        <v>344</v>
      </c>
      <c r="C6023" s="7" t="s">
        <v>588</v>
      </c>
      <c r="D6023" s="7" t="s">
        <v>94</v>
      </c>
      <c r="E6023" s="7" t="s">
        <v>41</v>
      </c>
      <c r="F6023" s="7" t="s">
        <v>84</v>
      </c>
      <c r="G6023" s="7">
        <v>18000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 t="s">
        <v>623</v>
      </c>
      <c r="AA6023" s="7">
        <v>2019</v>
      </c>
      <c r="AB6023" s="7">
        <v>0</v>
      </c>
    </row>
    <row r="6024" spans="1:28" x14ac:dyDescent="0.25">
      <c r="A6024" s="7">
        <v>85</v>
      </c>
      <c r="B6024" s="7" t="s">
        <v>345</v>
      </c>
      <c r="C6024" s="7" t="s">
        <v>512</v>
      </c>
      <c r="D6024" s="7" t="s">
        <v>94</v>
      </c>
      <c r="E6024" s="7" t="s">
        <v>764</v>
      </c>
      <c r="F6024" s="7" t="s">
        <v>84</v>
      </c>
      <c r="G6024" s="7">
        <v>18000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0</v>
      </c>
      <c r="Z6024" s="7" t="s">
        <v>623</v>
      </c>
      <c r="AA6024" s="7">
        <v>2019</v>
      </c>
      <c r="AB6024" s="7">
        <v>0</v>
      </c>
    </row>
    <row r="6025" spans="1:28" x14ac:dyDescent="0.25">
      <c r="A6025" s="7">
        <v>86</v>
      </c>
      <c r="B6025" s="7" t="s">
        <v>341</v>
      </c>
      <c r="C6025" s="7" t="s">
        <v>579</v>
      </c>
      <c r="D6025" s="7" t="s">
        <v>94</v>
      </c>
      <c r="E6025" s="7" t="s">
        <v>768</v>
      </c>
      <c r="F6025" s="7" t="s">
        <v>84</v>
      </c>
      <c r="G6025" s="7">
        <v>15250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 t="s">
        <v>623</v>
      </c>
      <c r="AA6025" s="7">
        <v>2019</v>
      </c>
      <c r="AB6025" s="7">
        <v>0</v>
      </c>
    </row>
    <row r="6026" spans="1:28" x14ac:dyDescent="0.25">
      <c r="A6026" s="7">
        <v>87</v>
      </c>
      <c r="B6026" s="7" t="s">
        <v>342</v>
      </c>
      <c r="C6026" s="7" t="s">
        <v>559</v>
      </c>
      <c r="D6026" s="7" t="s">
        <v>94</v>
      </c>
      <c r="E6026" s="7" t="s">
        <v>37</v>
      </c>
      <c r="F6026" s="7" t="s">
        <v>84</v>
      </c>
      <c r="G6026" s="7">
        <v>15250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 t="s">
        <v>623</v>
      </c>
      <c r="AA6026" s="7">
        <v>2019</v>
      </c>
      <c r="AB6026" s="7">
        <v>0</v>
      </c>
    </row>
    <row r="6027" spans="1:28" x14ac:dyDescent="0.25">
      <c r="A6027" s="7">
        <v>88</v>
      </c>
      <c r="B6027" s="7" t="s">
        <v>343</v>
      </c>
      <c r="C6027" s="7" t="s">
        <v>633</v>
      </c>
      <c r="D6027" s="7" t="s">
        <v>6</v>
      </c>
      <c r="E6027" s="7" t="s">
        <v>37</v>
      </c>
      <c r="F6027" s="7" t="s">
        <v>84</v>
      </c>
      <c r="G6027" s="7">
        <v>15250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 t="s">
        <v>623</v>
      </c>
      <c r="AA6027" s="7">
        <v>2019</v>
      </c>
      <c r="AB6027" s="7">
        <v>0</v>
      </c>
    </row>
    <row r="6028" spans="1:28" x14ac:dyDescent="0.25">
      <c r="A6028" s="7">
        <v>89</v>
      </c>
      <c r="B6028" s="7" t="s">
        <v>338</v>
      </c>
      <c r="C6028" s="7" t="s">
        <v>594</v>
      </c>
      <c r="D6028" s="7" t="s">
        <v>6</v>
      </c>
      <c r="E6028" s="7" t="s">
        <v>28</v>
      </c>
      <c r="F6028" s="7" t="s">
        <v>84</v>
      </c>
      <c r="G6028" s="7">
        <v>15000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0</v>
      </c>
      <c r="Z6028" s="7" t="s">
        <v>623</v>
      </c>
      <c r="AA6028" s="7">
        <v>2019</v>
      </c>
      <c r="AB6028" s="7">
        <v>0</v>
      </c>
    </row>
    <row r="6029" spans="1:28" x14ac:dyDescent="0.25">
      <c r="A6029" s="7">
        <v>90</v>
      </c>
      <c r="B6029" s="7" t="s">
        <v>339</v>
      </c>
      <c r="C6029" s="7" t="s">
        <v>595</v>
      </c>
      <c r="D6029" s="7" t="s">
        <v>94</v>
      </c>
      <c r="E6029" s="7" t="s">
        <v>57</v>
      </c>
      <c r="F6029" s="7" t="s">
        <v>84</v>
      </c>
      <c r="G6029" s="7">
        <v>15000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0</v>
      </c>
      <c r="Z6029" s="7" t="s">
        <v>623</v>
      </c>
      <c r="AA6029" s="7">
        <v>2019</v>
      </c>
      <c r="AB6029" s="7">
        <v>0</v>
      </c>
    </row>
    <row r="6030" spans="1:28" x14ac:dyDescent="0.25">
      <c r="A6030" s="7">
        <v>91</v>
      </c>
      <c r="B6030" s="7" t="s">
        <v>340</v>
      </c>
      <c r="C6030" s="7" t="s">
        <v>654</v>
      </c>
      <c r="D6030" s="7" t="s">
        <v>6</v>
      </c>
      <c r="E6030" s="7" t="s">
        <v>764</v>
      </c>
      <c r="F6030" s="7" t="s">
        <v>84</v>
      </c>
      <c r="G6030" s="7">
        <v>15000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0</v>
      </c>
      <c r="Z6030" s="7" t="s">
        <v>623</v>
      </c>
      <c r="AA6030" s="7">
        <v>2019</v>
      </c>
      <c r="AB6030" s="7">
        <v>0</v>
      </c>
    </row>
    <row r="6031" spans="1:28" x14ac:dyDescent="0.25">
      <c r="A6031" s="7">
        <v>92</v>
      </c>
      <c r="B6031" s="7" t="s">
        <v>431</v>
      </c>
      <c r="C6031" s="7" t="s">
        <v>600</v>
      </c>
      <c r="D6031" s="7" t="s">
        <v>94</v>
      </c>
      <c r="E6031" s="7" t="s">
        <v>37</v>
      </c>
      <c r="F6031" s="7" t="s">
        <v>84</v>
      </c>
      <c r="G6031" s="7">
        <v>12500</v>
      </c>
      <c r="H6031" s="7">
        <v>0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0</v>
      </c>
      <c r="Z6031" s="7" t="s">
        <v>623</v>
      </c>
      <c r="AA6031" s="7">
        <v>2019</v>
      </c>
      <c r="AB6031" s="7">
        <v>0</v>
      </c>
    </row>
    <row r="6032" spans="1:28" x14ac:dyDescent="0.25">
      <c r="A6032" s="7">
        <v>93</v>
      </c>
      <c r="B6032" s="7" t="s">
        <v>336</v>
      </c>
      <c r="C6032" s="7" t="s">
        <v>603</v>
      </c>
      <c r="D6032" s="7" t="s">
        <v>6</v>
      </c>
      <c r="E6032" s="7" t="s">
        <v>37</v>
      </c>
      <c r="F6032" s="7" t="s">
        <v>84</v>
      </c>
      <c r="G6032" s="7">
        <v>8000</v>
      </c>
      <c r="H6032" s="7">
        <v>0</v>
      </c>
      <c r="I6032" s="7">
        <v>0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 t="s">
        <v>623</v>
      </c>
      <c r="AA6032" s="7">
        <v>2019</v>
      </c>
      <c r="AB6032" s="7">
        <v>0</v>
      </c>
    </row>
    <row r="6033" spans="1:28" x14ac:dyDescent="0.25">
      <c r="A6033" s="7">
        <v>94</v>
      </c>
      <c r="B6033" s="7" t="s">
        <v>337</v>
      </c>
      <c r="C6033" s="7" t="s">
        <v>725</v>
      </c>
      <c r="D6033" s="7" t="s">
        <v>6</v>
      </c>
      <c r="E6033" s="7" t="s">
        <v>37</v>
      </c>
      <c r="F6033" s="7" t="s">
        <v>84</v>
      </c>
      <c r="G6033" s="7">
        <v>8000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 t="s">
        <v>634</v>
      </c>
      <c r="AA6033" s="7">
        <v>2019</v>
      </c>
      <c r="AB6033" s="7">
        <v>0</v>
      </c>
    </row>
    <row r="6034" spans="1:28" x14ac:dyDescent="0.25">
      <c r="A6034" s="7">
        <v>1</v>
      </c>
      <c r="B6034" s="7" t="s">
        <v>373</v>
      </c>
      <c r="C6034" s="7" t="s">
        <v>708</v>
      </c>
      <c r="D6034" s="7" t="s">
        <v>7</v>
      </c>
      <c r="E6034" s="7" t="s">
        <v>27</v>
      </c>
      <c r="F6034" s="7" t="s">
        <v>84</v>
      </c>
      <c r="G6034" s="7">
        <v>360000</v>
      </c>
      <c r="H6034" s="7">
        <v>0</v>
      </c>
      <c r="I6034" s="7">
        <v>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 t="s">
        <v>634</v>
      </c>
      <c r="AA6034" s="7">
        <v>2019</v>
      </c>
      <c r="AB6034" s="7">
        <v>0</v>
      </c>
    </row>
    <row r="6035" spans="1:28" x14ac:dyDescent="0.25">
      <c r="A6035" s="7">
        <v>2</v>
      </c>
      <c r="B6035" s="7" t="s">
        <v>426</v>
      </c>
      <c r="C6035" s="7" t="s">
        <v>502</v>
      </c>
      <c r="D6035" s="7" t="s">
        <v>10</v>
      </c>
      <c r="E6035" s="7" t="s">
        <v>53</v>
      </c>
      <c r="F6035" s="7" t="s">
        <v>84</v>
      </c>
      <c r="G6035" s="7">
        <v>280000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 t="s">
        <v>634</v>
      </c>
      <c r="AA6035" s="7">
        <v>2019</v>
      </c>
      <c r="AB6035" s="7">
        <v>0</v>
      </c>
    </row>
    <row r="6036" spans="1:28" x14ac:dyDescent="0.25">
      <c r="A6036" s="7">
        <v>3</v>
      </c>
      <c r="B6036" s="7" t="s">
        <v>427</v>
      </c>
      <c r="C6036" s="7" t="s">
        <v>709</v>
      </c>
      <c r="D6036" s="7" t="s">
        <v>19</v>
      </c>
      <c r="E6036" s="7" t="s">
        <v>71</v>
      </c>
      <c r="F6036" s="7" t="s">
        <v>84</v>
      </c>
      <c r="G6036" s="7">
        <v>280000</v>
      </c>
      <c r="H6036" s="7">
        <v>0</v>
      </c>
      <c r="I6036" s="7">
        <v>0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0</v>
      </c>
      <c r="Z6036" s="7" t="s">
        <v>634</v>
      </c>
      <c r="AA6036" s="7">
        <v>2019</v>
      </c>
      <c r="AB6036" s="7">
        <v>0</v>
      </c>
    </row>
    <row r="6037" spans="1:28" x14ac:dyDescent="0.25">
      <c r="A6037" s="7">
        <v>4</v>
      </c>
      <c r="B6037" s="7" t="s">
        <v>417</v>
      </c>
      <c r="C6037" s="7" t="s">
        <v>512</v>
      </c>
      <c r="D6037" s="7" t="s">
        <v>21</v>
      </c>
      <c r="E6037" s="7" t="s">
        <v>81</v>
      </c>
      <c r="F6037" s="7" t="s">
        <v>84</v>
      </c>
      <c r="G6037" s="7">
        <v>130000</v>
      </c>
      <c r="H6037" s="7">
        <v>0</v>
      </c>
      <c r="I6037" s="7">
        <v>0</v>
      </c>
      <c r="J6037" s="7">
        <v>0</v>
      </c>
      <c r="K6037" s="7">
        <v>0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 t="s">
        <v>634</v>
      </c>
      <c r="AA6037" s="7">
        <v>2019</v>
      </c>
      <c r="AB6037" s="7">
        <v>0</v>
      </c>
    </row>
    <row r="6038" spans="1:28" x14ac:dyDescent="0.25">
      <c r="A6038" s="7">
        <v>5</v>
      </c>
      <c r="B6038" s="7" t="s">
        <v>418</v>
      </c>
      <c r="C6038" s="7" t="s">
        <v>710</v>
      </c>
      <c r="D6038" s="7" t="s">
        <v>94</v>
      </c>
      <c r="E6038" s="7" t="s">
        <v>711</v>
      </c>
      <c r="F6038" s="7" t="s">
        <v>84</v>
      </c>
      <c r="G6038" s="7">
        <v>130000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 t="s">
        <v>634</v>
      </c>
      <c r="AA6038" s="7">
        <v>2019</v>
      </c>
      <c r="AB6038" s="7">
        <v>0</v>
      </c>
    </row>
    <row r="6039" spans="1:28" x14ac:dyDescent="0.25">
      <c r="A6039" s="7">
        <v>6</v>
      </c>
      <c r="B6039" s="7" t="s">
        <v>419</v>
      </c>
      <c r="C6039" s="7" t="s">
        <v>518</v>
      </c>
      <c r="D6039" s="7" t="s">
        <v>16</v>
      </c>
      <c r="E6039" s="7" t="s">
        <v>701</v>
      </c>
      <c r="F6039" s="7" t="s">
        <v>84</v>
      </c>
      <c r="G6039" s="7">
        <v>130000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 t="s">
        <v>634</v>
      </c>
      <c r="AA6039" s="7">
        <v>2019</v>
      </c>
      <c r="AB6039" s="7">
        <v>0</v>
      </c>
    </row>
    <row r="6040" spans="1:28" x14ac:dyDescent="0.25">
      <c r="A6040" s="7">
        <v>7</v>
      </c>
      <c r="B6040" s="7" t="s">
        <v>420</v>
      </c>
      <c r="C6040" s="7" t="s">
        <v>513</v>
      </c>
      <c r="D6040" s="7" t="s">
        <v>14</v>
      </c>
      <c r="E6040" s="7" t="s">
        <v>333</v>
      </c>
      <c r="F6040" s="7" t="s">
        <v>84</v>
      </c>
      <c r="G6040" s="7">
        <v>130000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0</v>
      </c>
      <c r="Z6040" s="7" t="s">
        <v>634</v>
      </c>
      <c r="AA6040" s="7">
        <v>2019</v>
      </c>
      <c r="AB6040" s="7">
        <v>0</v>
      </c>
    </row>
    <row r="6041" spans="1:28" x14ac:dyDescent="0.25">
      <c r="A6041" s="7">
        <v>8</v>
      </c>
      <c r="B6041" s="7" t="s">
        <v>421</v>
      </c>
      <c r="C6041" s="7" t="s">
        <v>515</v>
      </c>
      <c r="D6041" s="7" t="s">
        <v>4</v>
      </c>
      <c r="E6041" s="7" t="s">
        <v>516</v>
      </c>
      <c r="F6041" s="7" t="s">
        <v>84</v>
      </c>
      <c r="G6041" s="7">
        <v>130000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0</v>
      </c>
      <c r="Z6041" s="7" t="s">
        <v>634</v>
      </c>
      <c r="AA6041" s="7">
        <v>2019</v>
      </c>
      <c r="AB6041" s="7">
        <v>0</v>
      </c>
    </row>
    <row r="6042" spans="1:28" x14ac:dyDescent="0.25">
      <c r="A6042" s="7">
        <v>9</v>
      </c>
      <c r="B6042" s="7" t="s">
        <v>422</v>
      </c>
      <c r="C6042" s="7" t="s">
        <v>504</v>
      </c>
      <c r="D6042" s="7" t="s">
        <v>5</v>
      </c>
      <c r="E6042" s="7" t="s">
        <v>702</v>
      </c>
      <c r="F6042" s="7" t="s">
        <v>84</v>
      </c>
      <c r="G6042" s="7">
        <v>130000</v>
      </c>
      <c r="H6042" s="7">
        <v>0</v>
      </c>
      <c r="I6042" s="7">
        <v>0</v>
      </c>
      <c r="J6042" s="7">
        <v>0</v>
      </c>
      <c r="K6042" s="7">
        <v>0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0</v>
      </c>
      <c r="Z6042" s="7" t="s">
        <v>634</v>
      </c>
      <c r="AA6042" s="7">
        <v>2019</v>
      </c>
      <c r="AB6042" s="7">
        <v>0</v>
      </c>
    </row>
    <row r="6043" spans="1:28" x14ac:dyDescent="0.25">
      <c r="A6043" s="7">
        <v>10</v>
      </c>
      <c r="B6043" s="7" t="s">
        <v>423</v>
      </c>
      <c r="C6043" s="7" t="s">
        <v>614</v>
      </c>
      <c r="D6043" s="7" t="s">
        <v>615</v>
      </c>
      <c r="E6043" s="7" t="s">
        <v>616</v>
      </c>
      <c r="F6043" s="7" t="s">
        <v>84</v>
      </c>
      <c r="G6043" s="7">
        <v>130000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 t="s">
        <v>634</v>
      </c>
      <c r="AA6043" s="7">
        <v>2019</v>
      </c>
      <c r="AB6043" s="7">
        <v>0</v>
      </c>
    </row>
    <row r="6044" spans="1:28" x14ac:dyDescent="0.25">
      <c r="A6044" s="7">
        <v>11</v>
      </c>
      <c r="B6044" s="7" t="s">
        <v>424</v>
      </c>
      <c r="C6044" s="7" t="s">
        <v>665</v>
      </c>
      <c r="D6044" s="7" t="s">
        <v>17</v>
      </c>
      <c r="E6044" s="7" t="s">
        <v>755</v>
      </c>
      <c r="F6044" s="7" t="s">
        <v>84</v>
      </c>
      <c r="G6044" s="7">
        <v>130000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 t="s">
        <v>634</v>
      </c>
      <c r="AA6044" s="7">
        <v>2019</v>
      </c>
      <c r="AB6044" s="7">
        <v>0</v>
      </c>
    </row>
    <row r="6045" spans="1:28" x14ac:dyDescent="0.25">
      <c r="A6045" s="7">
        <v>12</v>
      </c>
      <c r="B6045" s="7" t="s">
        <v>425</v>
      </c>
      <c r="C6045" s="7" t="s">
        <v>659</v>
      </c>
      <c r="D6045" s="7" t="s">
        <v>6</v>
      </c>
      <c r="E6045" s="7" t="s">
        <v>756</v>
      </c>
      <c r="F6045" s="7" t="s">
        <v>84</v>
      </c>
      <c r="G6045" s="7">
        <v>130000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 t="s">
        <v>634</v>
      </c>
      <c r="AA6045" s="7">
        <v>2019</v>
      </c>
      <c r="AB6045" s="7">
        <v>0</v>
      </c>
    </row>
    <row r="6046" spans="1:28" x14ac:dyDescent="0.25">
      <c r="A6046" s="7">
        <v>13</v>
      </c>
      <c r="B6046" s="7" t="s">
        <v>411</v>
      </c>
      <c r="C6046" s="7" t="s">
        <v>521</v>
      </c>
      <c r="D6046" s="7" t="s">
        <v>13</v>
      </c>
      <c r="E6046" s="7" t="s">
        <v>729</v>
      </c>
      <c r="F6046" s="7" t="s">
        <v>84</v>
      </c>
      <c r="G6046" s="7">
        <v>95000</v>
      </c>
      <c r="H6046" s="7">
        <v>0</v>
      </c>
      <c r="I6046" s="7">
        <v>0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 t="s">
        <v>634</v>
      </c>
      <c r="AA6046" s="7">
        <v>2019</v>
      </c>
      <c r="AB6046" s="7">
        <v>0</v>
      </c>
    </row>
    <row r="6047" spans="1:28" x14ac:dyDescent="0.25">
      <c r="A6047" s="7">
        <v>14</v>
      </c>
      <c r="B6047" s="7" t="s">
        <v>413</v>
      </c>
      <c r="C6047" s="7" t="s">
        <v>626</v>
      </c>
      <c r="D6047" s="7" t="s">
        <v>627</v>
      </c>
      <c r="E6047" s="7" t="s">
        <v>730</v>
      </c>
      <c r="F6047" s="7" t="s">
        <v>84</v>
      </c>
      <c r="G6047" s="7">
        <v>95000</v>
      </c>
      <c r="H6047" s="7">
        <v>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 t="s">
        <v>634</v>
      </c>
      <c r="AA6047" s="7">
        <v>2019</v>
      </c>
      <c r="AB6047" s="7">
        <v>0</v>
      </c>
    </row>
    <row r="6048" spans="1:28" x14ac:dyDescent="0.25">
      <c r="A6048" s="7">
        <v>15</v>
      </c>
      <c r="B6048" s="7" t="s">
        <v>414</v>
      </c>
      <c r="C6048" s="7" t="s">
        <v>523</v>
      </c>
      <c r="D6048" s="7" t="s">
        <v>21</v>
      </c>
      <c r="E6048" s="7" t="s">
        <v>731</v>
      </c>
      <c r="F6048" s="7" t="s">
        <v>84</v>
      </c>
      <c r="G6048" s="7">
        <v>95000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0</v>
      </c>
      <c r="Z6048" s="7" t="s">
        <v>634</v>
      </c>
      <c r="AA6048" s="7">
        <v>2019</v>
      </c>
      <c r="AB6048" s="7">
        <v>0</v>
      </c>
    </row>
    <row r="6049" spans="1:28" x14ac:dyDescent="0.25">
      <c r="A6049" s="7">
        <v>16</v>
      </c>
      <c r="B6049" s="7" t="s">
        <v>415</v>
      </c>
      <c r="C6049" s="7" t="s">
        <v>525</v>
      </c>
      <c r="D6049" s="7" t="s">
        <v>10</v>
      </c>
      <c r="E6049" s="7" t="s">
        <v>69</v>
      </c>
      <c r="F6049" s="7" t="s">
        <v>84</v>
      </c>
      <c r="G6049" s="7">
        <v>95000</v>
      </c>
      <c r="H6049" s="7">
        <v>0</v>
      </c>
      <c r="I6049" s="7">
        <v>0</v>
      </c>
      <c r="J6049" s="7">
        <v>0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0</v>
      </c>
      <c r="Z6049" s="7" t="s">
        <v>634</v>
      </c>
      <c r="AA6049" s="7">
        <v>2019</v>
      </c>
      <c r="AB6049" s="7">
        <v>0</v>
      </c>
    </row>
    <row r="6050" spans="1:28" x14ac:dyDescent="0.25">
      <c r="A6050" s="7">
        <v>17</v>
      </c>
      <c r="B6050" s="7" t="s">
        <v>416</v>
      </c>
      <c r="C6050" s="7" t="s">
        <v>679</v>
      </c>
      <c r="D6050" s="7" t="s">
        <v>6</v>
      </c>
      <c r="E6050" s="7" t="s">
        <v>757</v>
      </c>
      <c r="F6050" s="7" t="s">
        <v>84</v>
      </c>
      <c r="G6050" s="7">
        <v>95000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 t="s">
        <v>634</v>
      </c>
      <c r="AA6050" s="7">
        <v>2019</v>
      </c>
      <c r="AB6050" s="7">
        <v>0</v>
      </c>
    </row>
    <row r="6051" spans="1:28" x14ac:dyDescent="0.25">
      <c r="A6051" s="7">
        <v>18</v>
      </c>
      <c r="B6051" s="7" t="s">
        <v>412</v>
      </c>
      <c r="C6051" s="7" t="s">
        <v>527</v>
      </c>
      <c r="D6051" s="7" t="s">
        <v>17</v>
      </c>
      <c r="E6051" s="7" t="s">
        <v>613</v>
      </c>
      <c r="F6051" s="7" t="s">
        <v>84</v>
      </c>
      <c r="G6051" s="7">
        <v>85000</v>
      </c>
      <c r="H6051" s="7">
        <v>0</v>
      </c>
      <c r="I6051" s="7">
        <v>0</v>
      </c>
      <c r="J6051" s="7">
        <v>0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 t="s">
        <v>634</v>
      </c>
      <c r="AA6051" s="7">
        <v>2019</v>
      </c>
      <c r="AB6051" s="7">
        <v>0</v>
      </c>
    </row>
    <row r="6052" spans="1:28" x14ac:dyDescent="0.25">
      <c r="A6052" s="7">
        <v>19</v>
      </c>
      <c r="B6052" s="7" t="s">
        <v>409</v>
      </c>
      <c r="C6052" s="7" t="s">
        <v>719</v>
      </c>
      <c r="D6052" s="7" t="s">
        <v>94</v>
      </c>
      <c r="E6052" s="7" t="s">
        <v>758</v>
      </c>
      <c r="F6052" s="7" t="s">
        <v>84</v>
      </c>
      <c r="G6052" s="7">
        <v>85000</v>
      </c>
      <c r="H6052" s="7">
        <v>0</v>
      </c>
      <c r="I6052" s="7">
        <v>0</v>
      </c>
      <c r="J6052" s="7">
        <v>0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0</v>
      </c>
      <c r="Z6052" s="7" t="s">
        <v>634</v>
      </c>
      <c r="AA6052" s="7">
        <v>2019</v>
      </c>
      <c r="AB6052" s="7">
        <v>0</v>
      </c>
    </row>
    <row r="6053" spans="1:28" x14ac:dyDescent="0.25">
      <c r="A6053" s="7">
        <v>20</v>
      </c>
      <c r="B6053" s="7" t="s">
        <v>410</v>
      </c>
      <c r="C6053" s="7" t="s">
        <v>685</v>
      </c>
      <c r="D6053" s="7" t="s">
        <v>21</v>
      </c>
      <c r="E6053" s="7" t="s">
        <v>734</v>
      </c>
      <c r="F6053" s="7" t="s">
        <v>84</v>
      </c>
      <c r="G6053" s="7">
        <v>85000</v>
      </c>
      <c r="H6053" s="7">
        <v>0</v>
      </c>
      <c r="I6053" s="7">
        <v>0</v>
      </c>
      <c r="J6053" s="7">
        <v>0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0</v>
      </c>
      <c r="Z6053" s="7" t="s">
        <v>634</v>
      </c>
      <c r="AA6053" s="7">
        <v>2019</v>
      </c>
      <c r="AB6053" s="7">
        <v>0</v>
      </c>
    </row>
    <row r="6054" spans="1:28" x14ac:dyDescent="0.25">
      <c r="A6054" s="7">
        <v>21</v>
      </c>
      <c r="B6054" s="7" t="s">
        <v>373</v>
      </c>
      <c r="C6054" s="7" t="s">
        <v>688</v>
      </c>
      <c r="D6054" s="7" t="s">
        <v>94</v>
      </c>
      <c r="E6054" s="7" t="s">
        <v>689</v>
      </c>
      <c r="F6054" s="7" t="s">
        <v>84</v>
      </c>
      <c r="G6054" s="7">
        <v>80000</v>
      </c>
      <c r="H6054" s="7">
        <v>0</v>
      </c>
      <c r="I6054" s="7">
        <v>0</v>
      </c>
      <c r="J6054" s="7">
        <v>0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0</v>
      </c>
      <c r="Z6054" s="7" t="s">
        <v>634</v>
      </c>
      <c r="AA6054" s="7">
        <v>2019</v>
      </c>
      <c r="AB6054" s="7">
        <v>0</v>
      </c>
    </row>
    <row r="6055" spans="1:28" x14ac:dyDescent="0.25">
      <c r="A6055" s="7">
        <v>22</v>
      </c>
      <c r="B6055" s="7" t="s">
        <v>408</v>
      </c>
      <c r="C6055" s="7" t="s">
        <v>712</v>
      </c>
      <c r="D6055" s="7" t="s">
        <v>632</v>
      </c>
      <c r="E6055" s="7" t="s">
        <v>713</v>
      </c>
      <c r="F6055" s="7" t="s">
        <v>84</v>
      </c>
      <c r="G6055" s="7">
        <v>80000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 t="s">
        <v>634</v>
      </c>
      <c r="AA6055" s="7">
        <v>2019</v>
      </c>
      <c r="AB6055" s="7">
        <v>0</v>
      </c>
    </row>
    <row r="6056" spans="1:28" x14ac:dyDescent="0.25">
      <c r="A6056" s="7">
        <v>23</v>
      </c>
      <c r="B6056" s="7" t="s">
        <v>407</v>
      </c>
      <c r="C6056" s="7" t="s">
        <v>532</v>
      </c>
      <c r="D6056" s="7" t="s">
        <v>12</v>
      </c>
      <c r="E6056" s="7" t="s">
        <v>35</v>
      </c>
      <c r="F6056" s="7" t="s">
        <v>84</v>
      </c>
      <c r="G6056" s="7">
        <v>75000</v>
      </c>
      <c r="H6056" s="7">
        <v>0</v>
      </c>
      <c r="I6056" s="7">
        <v>0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0</v>
      </c>
      <c r="Z6056" s="7" t="s">
        <v>634</v>
      </c>
      <c r="AA6056" s="7">
        <v>2019</v>
      </c>
      <c r="AB6056" s="7">
        <v>0</v>
      </c>
    </row>
    <row r="6057" spans="1:28" x14ac:dyDescent="0.25">
      <c r="A6057" s="7">
        <v>24</v>
      </c>
      <c r="B6057" s="7" t="s">
        <v>406</v>
      </c>
      <c r="C6057" s="7" t="s">
        <v>533</v>
      </c>
      <c r="D6057" s="7" t="s">
        <v>6</v>
      </c>
      <c r="E6057" s="7" t="s">
        <v>735</v>
      </c>
      <c r="F6057" s="7" t="s">
        <v>84</v>
      </c>
      <c r="G6057" s="7">
        <v>70000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 t="s">
        <v>634</v>
      </c>
      <c r="AA6057" s="7">
        <v>2019</v>
      </c>
      <c r="AB6057" s="7">
        <v>0</v>
      </c>
    </row>
    <row r="6058" spans="1:28" x14ac:dyDescent="0.25">
      <c r="A6058" s="7">
        <v>25</v>
      </c>
      <c r="B6058" s="7" t="s">
        <v>389</v>
      </c>
      <c r="C6058" s="7" t="s">
        <v>529</v>
      </c>
      <c r="D6058" s="7" t="s">
        <v>18</v>
      </c>
      <c r="E6058" s="7" t="s">
        <v>736</v>
      </c>
      <c r="F6058" s="7" t="s">
        <v>84</v>
      </c>
      <c r="G6058" s="7">
        <v>65000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 t="s">
        <v>634</v>
      </c>
      <c r="AA6058" s="7">
        <v>2019</v>
      </c>
      <c r="AB6058" s="7">
        <v>0</v>
      </c>
    </row>
    <row r="6059" spans="1:28" x14ac:dyDescent="0.25">
      <c r="A6059" s="7">
        <v>26</v>
      </c>
      <c r="B6059" s="7" t="s">
        <v>402</v>
      </c>
      <c r="C6059" s="7" t="s">
        <v>526</v>
      </c>
      <c r="D6059" s="7" t="s">
        <v>4</v>
      </c>
      <c r="E6059" s="7" t="s">
        <v>737</v>
      </c>
      <c r="F6059" s="7" t="s">
        <v>84</v>
      </c>
      <c r="G6059" s="7">
        <v>65000</v>
      </c>
      <c r="H6059" s="7">
        <v>0</v>
      </c>
      <c r="I6059" s="7">
        <v>0</v>
      </c>
      <c r="J6059" s="7">
        <v>0</v>
      </c>
      <c r="K6059" s="7">
        <v>0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0</v>
      </c>
      <c r="Z6059" s="7" t="s">
        <v>634</v>
      </c>
      <c r="AA6059" s="7">
        <v>2019</v>
      </c>
      <c r="AB6059" s="7">
        <v>0</v>
      </c>
    </row>
    <row r="6060" spans="1:28" x14ac:dyDescent="0.25">
      <c r="A6060" s="7">
        <v>27</v>
      </c>
      <c r="B6060" s="7" t="s">
        <v>403</v>
      </c>
      <c r="C6060" s="7" t="s">
        <v>703</v>
      </c>
      <c r="D6060" s="7" t="s">
        <v>13</v>
      </c>
      <c r="E6060" s="7" t="s">
        <v>704</v>
      </c>
      <c r="F6060" s="7" t="s">
        <v>84</v>
      </c>
      <c r="G6060" s="7">
        <v>65000</v>
      </c>
      <c r="H6060" s="7">
        <v>0</v>
      </c>
      <c r="I6060" s="7">
        <v>0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 t="s">
        <v>634</v>
      </c>
      <c r="AA6060" s="7">
        <v>2019</v>
      </c>
      <c r="AB6060" s="7">
        <v>0</v>
      </c>
    </row>
    <row r="6061" spans="1:28" x14ac:dyDescent="0.25">
      <c r="A6061" s="7">
        <v>28</v>
      </c>
      <c r="B6061" s="7" t="s">
        <v>404</v>
      </c>
      <c r="C6061" s="7" t="s">
        <v>534</v>
      </c>
      <c r="D6061" s="7" t="s">
        <v>10</v>
      </c>
      <c r="E6061" s="7" t="s">
        <v>759</v>
      </c>
      <c r="F6061" s="7" t="s">
        <v>84</v>
      </c>
      <c r="G6061" s="7">
        <v>65000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 t="s">
        <v>634</v>
      </c>
      <c r="AA6061" s="7">
        <v>2019</v>
      </c>
      <c r="AB6061" s="7">
        <v>0</v>
      </c>
    </row>
    <row r="6062" spans="1:28" x14ac:dyDescent="0.25">
      <c r="A6062" s="7">
        <v>29</v>
      </c>
      <c r="B6062" s="7" t="s">
        <v>405</v>
      </c>
      <c r="C6062" s="7" t="s">
        <v>535</v>
      </c>
      <c r="D6062" s="7" t="s">
        <v>16</v>
      </c>
      <c r="E6062" s="7" t="s">
        <v>61</v>
      </c>
      <c r="F6062" s="7" t="s">
        <v>84</v>
      </c>
      <c r="G6062" s="7">
        <v>65000</v>
      </c>
      <c r="H6062" s="7">
        <v>0</v>
      </c>
      <c r="I6062" s="7">
        <v>0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0</v>
      </c>
      <c r="Z6062" s="7" t="s">
        <v>634</v>
      </c>
      <c r="AA6062" s="7">
        <v>2019</v>
      </c>
      <c r="AB6062" s="7">
        <v>0</v>
      </c>
    </row>
    <row r="6063" spans="1:28" x14ac:dyDescent="0.25">
      <c r="A6063" s="7">
        <v>30</v>
      </c>
      <c r="B6063" s="7" t="s">
        <v>400</v>
      </c>
      <c r="C6063" s="7" t="s">
        <v>536</v>
      </c>
      <c r="D6063" s="7" t="s">
        <v>4</v>
      </c>
      <c r="E6063" s="7" t="s">
        <v>64</v>
      </c>
      <c r="F6063" s="7" t="s">
        <v>84</v>
      </c>
      <c r="G6063" s="7">
        <v>60000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0</v>
      </c>
      <c r="Z6063" s="7" t="s">
        <v>634</v>
      </c>
      <c r="AA6063" s="7">
        <v>2019</v>
      </c>
      <c r="AB6063" s="7">
        <v>0</v>
      </c>
    </row>
    <row r="6064" spans="1:28" x14ac:dyDescent="0.25">
      <c r="A6064" s="7">
        <v>31</v>
      </c>
      <c r="B6064" s="7" t="s">
        <v>401</v>
      </c>
      <c r="C6064" s="7" t="s">
        <v>537</v>
      </c>
      <c r="D6064" s="7" t="s">
        <v>7</v>
      </c>
      <c r="E6064" s="7" t="s">
        <v>75</v>
      </c>
      <c r="F6064" s="7" t="s">
        <v>84</v>
      </c>
      <c r="G6064" s="7">
        <v>60000</v>
      </c>
      <c r="H6064" s="7">
        <v>0</v>
      </c>
      <c r="I6064" s="7">
        <v>0</v>
      </c>
      <c r="J6064" s="7">
        <v>0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0</v>
      </c>
      <c r="Z6064" s="7" t="s">
        <v>634</v>
      </c>
      <c r="AA6064" s="7">
        <v>2019</v>
      </c>
      <c r="AB6064" s="7">
        <v>0</v>
      </c>
    </row>
    <row r="6065" spans="1:28" x14ac:dyDescent="0.25">
      <c r="A6065" s="7">
        <v>32</v>
      </c>
      <c r="B6065" s="7" t="s">
        <v>429</v>
      </c>
      <c r="C6065" s="7" t="s">
        <v>538</v>
      </c>
      <c r="D6065" s="7" t="s">
        <v>14</v>
      </c>
      <c r="E6065" s="7" t="s">
        <v>66</v>
      </c>
      <c r="F6065" s="7" t="s">
        <v>84</v>
      </c>
      <c r="G6065" s="7">
        <v>55000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0</v>
      </c>
      <c r="Z6065" s="7" t="s">
        <v>634</v>
      </c>
      <c r="AA6065" s="7">
        <v>2019</v>
      </c>
      <c r="AB6065" s="7">
        <v>0</v>
      </c>
    </row>
    <row r="6066" spans="1:28" x14ac:dyDescent="0.25">
      <c r="A6066" s="7">
        <v>33</v>
      </c>
      <c r="B6066" s="7" t="s">
        <v>342</v>
      </c>
      <c r="C6066" s="7" t="s">
        <v>539</v>
      </c>
      <c r="D6066" s="7" t="s">
        <v>15</v>
      </c>
      <c r="E6066" s="7" t="s">
        <v>540</v>
      </c>
      <c r="F6066" s="7" t="s">
        <v>84</v>
      </c>
      <c r="G6066" s="7">
        <v>55000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0</v>
      </c>
      <c r="Z6066" s="7" t="s">
        <v>634</v>
      </c>
      <c r="AA6066" s="7">
        <v>2019</v>
      </c>
      <c r="AB6066" s="7">
        <v>0</v>
      </c>
    </row>
    <row r="6067" spans="1:28" x14ac:dyDescent="0.25">
      <c r="A6067" s="7">
        <v>34</v>
      </c>
      <c r="B6067" s="7" t="s">
        <v>399</v>
      </c>
      <c r="C6067" s="7" t="s">
        <v>514</v>
      </c>
      <c r="D6067" s="7" t="s">
        <v>16</v>
      </c>
      <c r="E6067" s="7" t="s">
        <v>79</v>
      </c>
      <c r="F6067" s="7" t="s">
        <v>84</v>
      </c>
      <c r="G6067" s="7">
        <v>54000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0</v>
      </c>
      <c r="Z6067" s="7" t="s">
        <v>634</v>
      </c>
      <c r="AA6067" s="7">
        <v>2019</v>
      </c>
      <c r="AB6067" s="7">
        <v>0</v>
      </c>
    </row>
    <row r="6068" spans="1:28" x14ac:dyDescent="0.25">
      <c r="A6068" s="7">
        <v>35</v>
      </c>
      <c r="B6068" s="7" t="s">
        <v>396</v>
      </c>
      <c r="C6068" s="7" t="s">
        <v>541</v>
      </c>
      <c r="D6068" s="7" t="s">
        <v>21</v>
      </c>
      <c r="E6068" s="7" t="s">
        <v>70</v>
      </c>
      <c r="F6068" s="7" t="s">
        <v>84</v>
      </c>
      <c r="G6068" s="7">
        <v>50000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 t="s">
        <v>634</v>
      </c>
      <c r="AA6068" s="7">
        <v>2019</v>
      </c>
      <c r="AB6068" s="7">
        <v>0</v>
      </c>
    </row>
    <row r="6069" spans="1:28" x14ac:dyDescent="0.25">
      <c r="A6069" s="7">
        <v>36</v>
      </c>
      <c r="B6069" s="7" t="s">
        <v>397</v>
      </c>
      <c r="C6069" s="7" t="s">
        <v>542</v>
      </c>
      <c r="D6069" s="7" t="s">
        <v>17</v>
      </c>
      <c r="E6069" s="7" t="s">
        <v>76</v>
      </c>
      <c r="F6069" s="7" t="s">
        <v>84</v>
      </c>
      <c r="G6069" s="7">
        <v>50000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 t="s">
        <v>634</v>
      </c>
      <c r="AA6069" s="7">
        <v>2019</v>
      </c>
      <c r="AB6069" s="7">
        <v>0</v>
      </c>
    </row>
    <row r="6070" spans="1:28" x14ac:dyDescent="0.25">
      <c r="A6070" s="7">
        <v>37</v>
      </c>
      <c r="B6070" s="7" t="s">
        <v>379</v>
      </c>
      <c r="C6070" s="7" t="s">
        <v>544</v>
      </c>
      <c r="D6070" s="7" t="s">
        <v>10</v>
      </c>
      <c r="E6070" s="7" t="s">
        <v>43</v>
      </c>
      <c r="F6070" s="7" t="s">
        <v>84</v>
      </c>
      <c r="G6070" s="7">
        <v>45000</v>
      </c>
      <c r="H6070" s="7">
        <v>0</v>
      </c>
      <c r="I6070" s="7">
        <v>0</v>
      </c>
      <c r="J6070" s="7">
        <v>0</v>
      </c>
      <c r="K6070" s="7">
        <v>0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7">
        <v>0</v>
      </c>
      <c r="Z6070" s="7" t="s">
        <v>634</v>
      </c>
      <c r="AA6070" s="7">
        <v>2019</v>
      </c>
      <c r="AB6070" s="7">
        <v>0</v>
      </c>
    </row>
    <row r="6071" spans="1:28" x14ac:dyDescent="0.25">
      <c r="A6071" s="7">
        <v>38</v>
      </c>
      <c r="B6071" s="7" t="s">
        <v>388</v>
      </c>
      <c r="C6071" s="7" t="s">
        <v>646</v>
      </c>
      <c r="D6071" s="7" t="s">
        <v>647</v>
      </c>
      <c r="E6071" s="7" t="s">
        <v>24</v>
      </c>
      <c r="F6071" s="7" t="s">
        <v>84</v>
      </c>
      <c r="G6071" s="7">
        <v>45000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0</v>
      </c>
      <c r="Z6071" s="7" t="s">
        <v>634</v>
      </c>
      <c r="AA6071" s="7">
        <v>2019</v>
      </c>
      <c r="AB6071" s="7">
        <v>0</v>
      </c>
    </row>
    <row r="6072" spans="1:28" x14ac:dyDescent="0.25">
      <c r="A6072" s="7">
        <v>39</v>
      </c>
      <c r="B6072" s="7" t="s">
        <v>390</v>
      </c>
      <c r="C6072" s="7" t="s">
        <v>531</v>
      </c>
      <c r="D6072" s="7" t="s">
        <v>5</v>
      </c>
      <c r="E6072" s="7" t="s">
        <v>25</v>
      </c>
      <c r="F6072" s="7" t="s">
        <v>84</v>
      </c>
      <c r="G6072" s="7">
        <v>45000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7">
        <v>0</v>
      </c>
      <c r="Z6072" s="7" t="s">
        <v>634</v>
      </c>
      <c r="AA6072" s="7">
        <v>2019</v>
      </c>
      <c r="AB6072" s="7">
        <v>0</v>
      </c>
    </row>
    <row r="6073" spans="1:28" x14ac:dyDescent="0.25">
      <c r="A6073" s="7">
        <v>40</v>
      </c>
      <c r="B6073" s="7" t="s">
        <v>368</v>
      </c>
      <c r="C6073" s="7" t="s">
        <v>720</v>
      </c>
      <c r="D6073" s="7" t="s">
        <v>13</v>
      </c>
      <c r="E6073" s="7" t="s">
        <v>738</v>
      </c>
      <c r="F6073" s="7" t="s">
        <v>84</v>
      </c>
      <c r="G6073" s="7">
        <v>45000</v>
      </c>
      <c r="H6073" s="7">
        <v>0</v>
      </c>
      <c r="I6073" s="7">
        <v>0</v>
      </c>
      <c r="J6073" s="7">
        <v>0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0</v>
      </c>
      <c r="Z6073" s="7" t="s">
        <v>634</v>
      </c>
      <c r="AA6073" s="7">
        <v>2019</v>
      </c>
      <c r="AB6073" s="7">
        <v>0</v>
      </c>
    </row>
    <row r="6074" spans="1:28" x14ac:dyDescent="0.25">
      <c r="A6074" s="7">
        <v>41</v>
      </c>
      <c r="B6074" s="7" t="s">
        <v>391</v>
      </c>
      <c r="C6074" s="7" t="s">
        <v>545</v>
      </c>
      <c r="D6074" s="7" t="s">
        <v>4</v>
      </c>
      <c r="E6074" s="7" t="s">
        <v>24</v>
      </c>
      <c r="F6074" s="7" t="s">
        <v>84</v>
      </c>
      <c r="G6074" s="7">
        <v>45000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0</v>
      </c>
      <c r="Z6074" s="7" t="s">
        <v>634</v>
      </c>
      <c r="AA6074" s="7">
        <v>2019</v>
      </c>
      <c r="AB6074" s="7">
        <v>0</v>
      </c>
    </row>
    <row r="6075" spans="1:28" x14ac:dyDescent="0.25">
      <c r="A6075" s="7">
        <v>42</v>
      </c>
      <c r="B6075" s="7" t="s">
        <v>392</v>
      </c>
      <c r="C6075" s="7" t="s">
        <v>547</v>
      </c>
      <c r="D6075" s="7" t="s">
        <v>10</v>
      </c>
      <c r="E6075" s="7" t="s">
        <v>50</v>
      </c>
      <c r="F6075" s="7" t="s">
        <v>84</v>
      </c>
      <c r="G6075" s="7">
        <v>45000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0</v>
      </c>
      <c r="Z6075" s="7" t="s">
        <v>634</v>
      </c>
      <c r="AA6075" s="7">
        <v>2019</v>
      </c>
      <c r="AB6075" s="7">
        <v>0</v>
      </c>
    </row>
    <row r="6076" spans="1:28" x14ac:dyDescent="0.25">
      <c r="A6076" s="7">
        <v>43</v>
      </c>
      <c r="B6076" s="7" t="s">
        <v>393</v>
      </c>
      <c r="C6076" s="7" t="s">
        <v>717</v>
      </c>
      <c r="D6076" s="7" t="s">
        <v>10</v>
      </c>
      <c r="E6076" s="7" t="s">
        <v>43</v>
      </c>
      <c r="F6076" s="7" t="s">
        <v>84</v>
      </c>
      <c r="G6076" s="7">
        <v>45000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0</v>
      </c>
      <c r="Z6076" s="7" t="s">
        <v>634</v>
      </c>
      <c r="AA6076" s="7">
        <v>2019</v>
      </c>
      <c r="AB6076" s="7">
        <v>0</v>
      </c>
    </row>
    <row r="6077" spans="1:28" x14ac:dyDescent="0.25">
      <c r="A6077" s="7">
        <v>44</v>
      </c>
      <c r="B6077" s="7" t="s">
        <v>387</v>
      </c>
      <c r="C6077" s="7" t="s">
        <v>549</v>
      </c>
      <c r="D6077" s="7" t="s">
        <v>16</v>
      </c>
      <c r="E6077" s="7" t="s">
        <v>45</v>
      </c>
      <c r="F6077" s="7" t="s">
        <v>84</v>
      </c>
      <c r="G6077" s="7">
        <v>44000</v>
      </c>
      <c r="H6077" s="7">
        <v>0</v>
      </c>
      <c r="I6077" s="7">
        <v>0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 t="s">
        <v>634</v>
      </c>
      <c r="AA6077" s="7">
        <v>2019</v>
      </c>
      <c r="AB6077" s="7">
        <v>0</v>
      </c>
    </row>
    <row r="6078" spans="1:28" x14ac:dyDescent="0.25">
      <c r="A6078" s="7">
        <v>45</v>
      </c>
      <c r="B6078" s="7" t="s">
        <v>375</v>
      </c>
      <c r="C6078" s="7" t="s">
        <v>705</v>
      </c>
      <c r="D6078" s="7" t="s">
        <v>10</v>
      </c>
      <c r="E6078" s="7" t="s">
        <v>739</v>
      </c>
      <c r="F6078" s="7" t="s">
        <v>84</v>
      </c>
      <c r="G6078" s="7">
        <v>40000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 t="s">
        <v>634</v>
      </c>
      <c r="AA6078" s="7">
        <v>2019</v>
      </c>
      <c r="AB6078" s="7">
        <v>0</v>
      </c>
    </row>
    <row r="6079" spans="1:28" x14ac:dyDescent="0.25">
      <c r="A6079" s="7">
        <v>46</v>
      </c>
      <c r="B6079" s="7" t="s">
        <v>376</v>
      </c>
      <c r="C6079" s="7" t="s">
        <v>551</v>
      </c>
      <c r="D6079" s="7" t="s">
        <v>10</v>
      </c>
      <c r="E6079" s="7" t="s">
        <v>44</v>
      </c>
      <c r="F6079" s="7" t="s">
        <v>84</v>
      </c>
      <c r="G6079" s="7">
        <v>40000</v>
      </c>
      <c r="H6079" s="7">
        <v>0</v>
      </c>
      <c r="I6079" s="7">
        <v>0</v>
      </c>
      <c r="J6079" s="7">
        <v>0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0</v>
      </c>
      <c r="Z6079" s="7" t="s">
        <v>634</v>
      </c>
      <c r="AA6079" s="7">
        <v>2019</v>
      </c>
      <c r="AB6079" s="7">
        <v>0</v>
      </c>
    </row>
    <row r="6080" spans="1:28" x14ac:dyDescent="0.25">
      <c r="A6080" s="7">
        <v>47</v>
      </c>
      <c r="B6080" s="7" t="s">
        <v>382</v>
      </c>
      <c r="C6080" s="7" t="s">
        <v>552</v>
      </c>
      <c r="D6080" s="7" t="s">
        <v>94</v>
      </c>
      <c r="E6080" s="7" t="s">
        <v>65</v>
      </c>
      <c r="F6080" s="7" t="s">
        <v>84</v>
      </c>
      <c r="G6080" s="7">
        <v>40000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0</v>
      </c>
      <c r="Z6080" s="7" t="s">
        <v>634</v>
      </c>
      <c r="AA6080" s="7">
        <v>2019</v>
      </c>
      <c r="AB6080" s="7">
        <v>0</v>
      </c>
    </row>
    <row r="6081" spans="1:28" x14ac:dyDescent="0.25">
      <c r="A6081" s="7">
        <v>48</v>
      </c>
      <c r="B6081" s="7" t="s">
        <v>385</v>
      </c>
      <c r="C6081" s="7" t="s">
        <v>629</v>
      </c>
      <c r="D6081" s="7" t="s">
        <v>12</v>
      </c>
      <c r="E6081" s="7" t="s">
        <v>698</v>
      </c>
      <c r="F6081" s="7" t="s">
        <v>84</v>
      </c>
      <c r="G6081" s="7">
        <v>40000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0</v>
      </c>
      <c r="Z6081" s="7" t="s">
        <v>634</v>
      </c>
      <c r="AA6081" s="7">
        <v>2019</v>
      </c>
      <c r="AB6081" s="7">
        <v>0</v>
      </c>
    </row>
    <row r="6082" spans="1:28" x14ac:dyDescent="0.25">
      <c r="A6082" s="7">
        <v>49</v>
      </c>
      <c r="B6082" s="7" t="s">
        <v>386</v>
      </c>
      <c r="C6082" s="7" t="s">
        <v>631</v>
      </c>
      <c r="D6082" s="7" t="s">
        <v>6</v>
      </c>
      <c r="E6082" s="7" t="s">
        <v>740</v>
      </c>
      <c r="F6082" s="7" t="s">
        <v>84</v>
      </c>
      <c r="G6082" s="7">
        <v>40000</v>
      </c>
      <c r="H6082" s="7">
        <v>0</v>
      </c>
      <c r="I6082" s="7">
        <v>0</v>
      </c>
      <c r="J6082" s="7">
        <v>0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0</v>
      </c>
      <c r="Z6082" s="7" t="s">
        <v>634</v>
      </c>
      <c r="AA6082" s="7">
        <v>2019</v>
      </c>
      <c r="AB6082" s="7">
        <v>0</v>
      </c>
    </row>
    <row r="6083" spans="1:28" x14ac:dyDescent="0.25">
      <c r="A6083" s="7">
        <v>50</v>
      </c>
      <c r="B6083" s="7" t="s">
        <v>381</v>
      </c>
      <c r="C6083" s="7" t="s">
        <v>553</v>
      </c>
      <c r="D6083" s="7" t="s">
        <v>10</v>
      </c>
      <c r="E6083" s="7" t="s">
        <v>740</v>
      </c>
      <c r="F6083" s="7" t="s">
        <v>84</v>
      </c>
      <c r="G6083" s="7">
        <v>38000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0</v>
      </c>
      <c r="Z6083" s="7" t="s">
        <v>634</v>
      </c>
      <c r="AA6083" s="7">
        <v>2019</v>
      </c>
      <c r="AB6083" s="7">
        <v>0</v>
      </c>
    </row>
    <row r="6084" spans="1:28" x14ac:dyDescent="0.25">
      <c r="A6084" s="7">
        <v>51</v>
      </c>
      <c r="B6084" s="7" t="s">
        <v>377</v>
      </c>
      <c r="C6084" s="7" t="s">
        <v>554</v>
      </c>
      <c r="D6084" s="7" t="s">
        <v>10</v>
      </c>
      <c r="E6084" s="7" t="s">
        <v>44</v>
      </c>
      <c r="F6084" s="7" t="s">
        <v>84</v>
      </c>
      <c r="G6084" s="7">
        <v>36000</v>
      </c>
      <c r="H6084" s="7">
        <v>0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0</v>
      </c>
      <c r="Z6084" s="7" t="s">
        <v>634</v>
      </c>
      <c r="AA6084" s="7">
        <v>2019</v>
      </c>
      <c r="AB6084" s="7">
        <v>0</v>
      </c>
    </row>
    <row r="6085" spans="1:28" x14ac:dyDescent="0.25">
      <c r="A6085" s="7">
        <v>52</v>
      </c>
      <c r="B6085" s="7" t="s">
        <v>378</v>
      </c>
      <c r="C6085" s="7" t="s">
        <v>556</v>
      </c>
      <c r="D6085" s="7" t="s">
        <v>10</v>
      </c>
      <c r="E6085" s="7" t="s">
        <v>44</v>
      </c>
      <c r="F6085" s="7" t="s">
        <v>84</v>
      </c>
      <c r="G6085" s="7">
        <v>36000</v>
      </c>
      <c r="H6085" s="7">
        <v>0</v>
      </c>
      <c r="I6085" s="7">
        <v>0</v>
      </c>
      <c r="J6085" s="7">
        <v>0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0</v>
      </c>
      <c r="Z6085" s="7" t="s">
        <v>634</v>
      </c>
      <c r="AA6085" s="7">
        <v>2019</v>
      </c>
      <c r="AB6085" s="7">
        <v>0</v>
      </c>
    </row>
    <row r="6086" spans="1:28" x14ac:dyDescent="0.25">
      <c r="A6086" s="7">
        <v>53</v>
      </c>
      <c r="B6086" s="7" t="s">
        <v>380</v>
      </c>
      <c r="C6086" s="7" t="s">
        <v>543</v>
      </c>
      <c r="D6086" s="7" t="s">
        <v>21</v>
      </c>
      <c r="E6086" s="7" t="s">
        <v>760</v>
      </c>
      <c r="F6086" s="7" t="s">
        <v>84</v>
      </c>
      <c r="G6086" s="7">
        <v>36000</v>
      </c>
      <c r="H6086" s="7">
        <v>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0</v>
      </c>
      <c r="Z6086" s="7" t="s">
        <v>634</v>
      </c>
      <c r="AA6086" s="7">
        <v>2019</v>
      </c>
      <c r="AB6086" s="7">
        <v>0</v>
      </c>
    </row>
    <row r="6087" spans="1:28" x14ac:dyDescent="0.25">
      <c r="A6087" s="7">
        <v>54</v>
      </c>
      <c r="B6087" s="7" t="s">
        <v>430</v>
      </c>
      <c r="C6087" s="7" t="s">
        <v>761</v>
      </c>
      <c r="D6087" s="7" t="s">
        <v>21</v>
      </c>
      <c r="E6087" s="7" t="s">
        <v>741</v>
      </c>
      <c r="F6087" s="7" t="s">
        <v>84</v>
      </c>
      <c r="G6087" s="7">
        <v>33000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0</v>
      </c>
      <c r="Z6087" s="7" t="s">
        <v>634</v>
      </c>
      <c r="AA6087" s="7">
        <v>2019</v>
      </c>
      <c r="AB6087" s="7">
        <v>0</v>
      </c>
    </row>
    <row r="6088" spans="1:28" x14ac:dyDescent="0.25">
      <c r="A6088" s="7">
        <v>55</v>
      </c>
      <c r="B6088" s="7" t="s">
        <v>360</v>
      </c>
      <c r="C6088" s="7" t="s">
        <v>560</v>
      </c>
      <c r="D6088" s="7" t="s">
        <v>12</v>
      </c>
      <c r="E6088" s="7" t="s">
        <v>742</v>
      </c>
      <c r="F6088" s="7" t="s">
        <v>84</v>
      </c>
      <c r="G6088" s="7">
        <v>32000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 t="s">
        <v>634</v>
      </c>
      <c r="AA6088" s="7">
        <v>2019</v>
      </c>
      <c r="AB6088" s="7">
        <v>0</v>
      </c>
    </row>
    <row r="6089" spans="1:28" x14ac:dyDescent="0.25">
      <c r="A6089" s="7">
        <v>56</v>
      </c>
      <c r="B6089" s="7" t="s">
        <v>369</v>
      </c>
      <c r="C6089" s="7" t="s">
        <v>562</v>
      </c>
      <c r="D6089" s="7" t="s">
        <v>94</v>
      </c>
      <c r="E6089" s="7" t="s">
        <v>563</v>
      </c>
      <c r="F6089" s="7" t="s">
        <v>84</v>
      </c>
      <c r="G6089" s="7">
        <v>32000</v>
      </c>
      <c r="H6089" s="7">
        <v>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0</v>
      </c>
      <c r="Z6089" s="7" t="s">
        <v>634</v>
      </c>
      <c r="AA6089" s="7">
        <v>2019</v>
      </c>
      <c r="AB6089" s="7">
        <v>0</v>
      </c>
    </row>
    <row r="6090" spans="1:28" x14ac:dyDescent="0.25">
      <c r="A6090" s="7">
        <v>57</v>
      </c>
      <c r="B6090" s="7" t="s">
        <v>370</v>
      </c>
      <c r="C6090" s="7" t="s">
        <v>648</v>
      </c>
      <c r="D6090" s="7" t="s">
        <v>94</v>
      </c>
      <c r="E6090" s="7" t="s">
        <v>742</v>
      </c>
      <c r="F6090" s="7" t="s">
        <v>84</v>
      </c>
      <c r="G6090" s="7">
        <v>32000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0</v>
      </c>
      <c r="Z6090" s="7" t="s">
        <v>634</v>
      </c>
      <c r="AA6090" s="7">
        <v>2019</v>
      </c>
      <c r="AB6090" s="7">
        <v>0</v>
      </c>
    </row>
    <row r="6091" spans="1:28" x14ac:dyDescent="0.25">
      <c r="A6091" s="7">
        <v>58</v>
      </c>
      <c r="B6091" s="7" t="s">
        <v>371</v>
      </c>
      <c r="C6091" s="7" t="s">
        <v>550</v>
      </c>
      <c r="D6091" s="7" t="s">
        <v>94</v>
      </c>
      <c r="E6091" s="7" t="s">
        <v>58</v>
      </c>
      <c r="F6091" s="7" t="s">
        <v>84</v>
      </c>
      <c r="G6091" s="7">
        <v>32000</v>
      </c>
      <c r="H6091" s="7">
        <v>0</v>
      </c>
      <c r="I6091" s="7">
        <v>0</v>
      </c>
      <c r="J6091" s="7">
        <v>0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0</v>
      </c>
      <c r="Z6091" s="7" t="s">
        <v>634</v>
      </c>
      <c r="AA6091" s="7">
        <v>2019</v>
      </c>
      <c r="AB6091" s="7">
        <v>0</v>
      </c>
    </row>
    <row r="6092" spans="1:28" x14ac:dyDescent="0.25">
      <c r="A6092" s="7">
        <v>59</v>
      </c>
      <c r="B6092" s="7" t="s">
        <v>372</v>
      </c>
      <c r="C6092" s="7" t="s">
        <v>769</v>
      </c>
      <c r="D6092" s="7" t="s">
        <v>94</v>
      </c>
      <c r="E6092" s="7" t="s">
        <v>630</v>
      </c>
      <c r="F6092" s="7" t="s">
        <v>84</v>
      </c>
      <c r="G6092" s="7">
        <v>32000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0</v>
      </c>
      <c r="Z6092" s="7" t="s">
        <v>634</v>
      </c>
      <c r="AA6092" s="7">
        <v>2019</v>
      </c>
      <c r="AB6092" s="7">
        <v>0</v>
      </c>
    </row>
    <row r="6093" spans="1:28" x14ac:dyDescent="0.25">
      <c r="A6093" s="7">
        <v>60</v>
      </c>
      <c r="B6093" s="7" t="s">
        <v>373</v>
      </c>
      <c r="C6093" s="7" t="s">
        <v>566</v>
      </c>
      <c r="D6093" s="7" t="s">
        <v>14</v>
      </c>
      <c r="E6093" s="7" t="s">
        <v>743</v>
      </c>
      <c r="F6093" s="7" t="s">
        <v>84</v>
      </c>
      <c r="G6093" s="7">
        <v>32000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0</v>
      </c>
      <c r="Z6093" s="7" t="s">
        <v>634</v>
      </c>
      <c r="AA6093" s="7">
        <v>2019</v>
      </c>
      <c r="AB6093" s="7">
        <v>0</v>
      </c>
    </row>
    <row r="6094" spans="1:28" x14ac:dyDescent="0.25">
      <c r="A6094" s="7">
        <v>61</v>
      </c>
      <c r="B6094" s="7" t="s">
        <v>366</v>
      </c>
      <c r="C6094" s="7" t="s">
        <v>727</v>
      </c>
      <c r="D6094" s="7" t="s">
        <v>14</v>
      </c>
      <c r="E6094" s="7" t="s">
        <v>763</v>
      </c>
      <c r="F6094" s="7" t="s">
        <v>84</v>
      </c>
      <c r="G6094" s="7">
        <v>30000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 t="s">
        <v>634</v>
      </c>
      <c r="AA6094" s="7">
        <v>2019</v>
      </c>
      <c r="AB6094" s="7">
        <v>0</v>
      </c>
    </row>
    <row r="6095" spans="1:28" x14ac:dyDescent="0.25">
      <c r="A6095" s="7">
        <v>62</v>
      </c>
      <c r="B6095" s="7" t="s">
        <v>367</v>
      </c>
      <c r="C6095" s="7" t="s">
        <v>567</v>
      </c>
      <c r="D6095" s="7" t="s">
        <v>4</v>
      </c>
      <c r="E6095" s="7" t="s">
        <v>745</v>
      </c>
      <c r="F6095" s="7" t="s">
        <v>84</v>
      </c>
      <c r="G6095" s="7">
        <v>30000</v>
      </c>
      <c r="H6095" s="7">
        <v>0</v>
      </c>
      <c r="I6095" s="7">
        <v>0</v>
      </c>
      <c r="J6095" s="7">
        <v>0</v>
      </c>
      <c r="K6095" s="7">
        <v>0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0</v>
      </c>
      <c r="Z6095" s="7" t="s">
        <v>634</v>
      </c>
      <c r="AA6095" s="7">
        <v>2019</v>
      </c>
      <c r="AB6095" s="7">
        <v>0</v>
      </c>
    </row>
    <row r="6096" spans="1:28" x14ac:dyDescent="0.25">
      <c r="A6096" s="7">
        <v>63</v>
      </c>
      <c r="B6096" s="7" t="s">
        <v>346</v>
      </c>
      <c r="C6096" s="7" t="s">
        <v>583</v>
      </c>
      <c r="D6096" s="7" t="s">
        <v>12</v>
      </c>
      <c r="E6096" s="7" t="s">
        <v>36</v>
      </c>
      <c r="F6096" s="7" t="s">
        <v>84</v>
      </c>
      <c r="G6096" s="7">
        <v>27500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0</v>
      </c>
      <c r="Z6096" s="7" t="s">
        <v>634</v>
      </c>
      <c r="AA6096" s="7">
        <v>2019</v>
      </c>
      <c r="AB6096" s="7">
        <v>0</v>
      </c>
    </row>
    <row r="6097" spans="1:28" x14ac:dyDescent="0.25">
      <c r="A6097" s="7">
        <v>64</v>
      </c>
      <c r="B6097" s="7" t="s">
        <v>350</v>
      </c>
      <c r="C6097" s="7" t="s">
        <v>558</v>
      </c>
      <c r="D6097" s="7" t="s">
        <v>6</v>
      </c>
      <c r="E6097" s="7" t="s">
        <v>746</v>
      </c>
      <c r="F6097" s="7" t="s">
        <v>84</v>
      </c>
      <c r="G6097" s="7">
        <v>27500</v>
      </c>
      <c r="H6097" s="7">
        <v>0</v>
      </c>
      <c r="I6097" s="7">
        <v>0</v>
      </c>
      <c r="J6097" s="7">
        <v>0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0</v>
      </c>
      <c r="Z6097" s="7" t="s">
        <v>634</v>
      </c>
      <c r="AA6097" s="7">
        <v>2019</v>
      </c>
      <c r="AB6097" s="7">
        <v>0</v>
      </c>
    </row>
    <row r="6098" spans="1:28" x14ac:dyDescent="0.25">
      <c r="A6098" s="7">
        <v>65</v>
      </c>
      <c r="B6098" s="7" t="s">
        <v>361</v>
      </c>
      <c r="C6098" s="7" t="s">
        <v>622</v>
      </c>
      <c r="D6098" s="7" t="s">
        <v>12</v>
      </c>
      <c r="E6098" s="7" t="s">
        <v>764</v>
      </c>
      <c r="F6098" s="7" t="s">
        <v>84</v>
      </c>
      <c r="G6098" s="7">
        <v>27500</v>
      </c>
      <c r="H6098" s="7">
        <v>0</v>
      </c>
      <c r="I6098" s="7">
        <v>0</v>
      </c>
      <c r="J6098" s="7">
        <v>0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0</v>
      </c>
      <c r="Z6098" s="7" t="s">
        <v>634</v>
      </c>
      <c r="AA6098" s="7">
        <v>2019</v>
      </c>
      <c r="AB6098" s="7">
        <v>0</v>
      </c>
    </row>
    <row r="6099" spans="1:28" x14ac:dyDescent="0.25">
      <c r="A6099" s="7">
        <v>66</v>
      </c>
      <c r="B6099" s="7" t="s">
        <v>365</v>
      </c>
      <c r="C6099" s="7" t="s">
        <v>584</v>
      </c>
      <c r="D6099" s="7" t="s">
        <v>19</v>
      </c>
      <c r="E6099" s="7" t="s">
        <v>742</v>
      </c>
      <c r="F6099" s="7" t="s">
        <v>84</v>
      </c>
      <c r="G6099" s="7">
        <v>26000</v>
      </c>
      <c r="H6099" s="7">
        <v>0</v>
      </c>
      <c r="I6099" s="7">
        <v>0</v>
      </c>
      <c r="J6099" s="7">
        <v>0</v>
      </c>
      <c r="K6099" s="7">
        <v>0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0</v>
      </c>
      <c r="Z6099" s="7" t="s">
        <v>634</v>
      </c>
      <c r="AA6099" s="7">
        <v>2019</v>
      </c>
      <c r="AB6099" s="7">
        <v>0</v>
      </c>
    </row>
    <row r="6100" spans="1:28" x14ac:dyDescent="0.25">
      <c r="A6100" s="7">
        <v>67</v>
      </c>
      <c r="B6100" s="7" t="s">
        <v>364</v>
      </c>
      <c r="C6100" s="7" t="s">
        <v>555</v>
      </c>
      <c r="D6100" s="7" t="s">
        <v>94</v>
      </c>
      <c r="E6100" s="7" t="s">
        <v>74</v>
      </c>
      <c r="F6100" s="7" t="s">
        <v>84</v>
      </c>
      <c r="G6100" s="7">
        <v>25000</v>
      </c>
      <c r="H6100" s="7">
        <v>0</v>
      </c>
      <c r="I6100" s="7">
        <v>0</v>
      </c>
      <c r="J6100" s="7">
        <v>0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 t="s">
        <v>634</v>
      </c>
      <c r="AA6100" s="7">
        <v>2019</v>
      </c>
      <c r="AB6100" s="7">
        <v>0</v>
      </c>
    </row>
    <row r="6101" spans="1:28" x14ac:dyDescent="0.25">
      <c r="A6101" s="7">
        <v>68</v>
      </c>
      <c r="B6101" s="7" t="s">
        <v>363</v>
      </c>
      <c r="C6101" s="7" t="s">
        <v>569</v>
      </c>
      <c r="D6101" s="7" t="s">
        <v>94</v>
      </c>
      <c r="E6101" s="7" t="s">
        <v>765</v>
      </c>
      <c r="F6101" s="7" t="s">
        <v>84</v>
      </c>
      <c r="G6101" s="7">
        <v>23100</v>
      </c>
      <c r="H6101" s="7">
        <v>0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 t="s">
        <v>634</v>
      </c>
      <c r="AA6101" s="7">
        <v>2019</v>
      </c>
      <c r="AB6101" s="7">
        <v>0</v>
      </c>
    </row>
    <row r="6102" spans="1:28" x14ac:dyDescent="0.25">
      <c r="A6102" s="7">
        <v>69</v>
      </c>
      <c r="B6102" s="7" t="s">
        <v>362</v>
      </c>
      <c r="C6102" s="7" t="s">
        <v>570</v>
      </c>
      <c r="D6102" s="7" t="s">
        <v>94</v>
      </c>
      <c r="E6102" s="7" t="s">
        <v>620</v>
      </c>
      <c r="F6102" s="7" t="s">
        <v>84</v>
      </c>
      <c r="G6102" s="7">
        <v>23000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7">
        <v>0</v>
      </c>
      <c r="Z6102" s="7" t="s">
        <v>634</v>
      </c>
      <c r="AA6102" s="7">
        <v>2019</v>
      </c>
      <c r="AB6102" s="7">
        <v>0</v>
      </c>
    </row>
    <row r="6103" spans="1:28" x14ac:dyDescent="0.25">
      <c r="A6103" s="7">
        <v>70</v>
      </c>
      <c r="B6103" s="7" t="s">
        <v>432</v>
      </c>
      <c r="C6103" s="7" t="s">
        <v>590</v>
      </c>
      <c r="D6103" s="7" t="s">
        <v>10</v>
      </c>
      <c r="E6103" s="7" t="s">
        <v>33</v>
      </c>
      <c r="F6103" s="7" t="s">
        <v>84</v>
      </c>
      <c r="G6103" s="7">
        <v>22000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0</v>
      </c>
      <c r="Z6103" s="7" t="s">
        <v>634</v>
      </c>
      <c r="AA6103" s="7">
        <v>2019</v>
      </c>
      <c r="AB6103" s="7">
        <v>0</v>
      </c>
    </row>
    <row r="6104" spans="1:28" x14ac:dyDescent="0.25">
      <c r="A6104" s="7">
        <v>71</v>
      </c>
      <c r="B6104" s="7" t="s">
        <v>353</v>
      </c>
      <c r="C6104" s="7" t="s">
        <v>766</v>
      </c>
      <c r="D6104" s="7" t="s">
        <v>19</v>
      </c>
      <c r="E6104" s="7" t="s">
        <v>60</v>
      </c>
      <c r="F6104" s="7" t="s">
        <v>84</v>
      </c>
      <c r="G6104" s="7">
        <v>22000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0</v>
      </c>
      <c r="Z6104" s="7" t="s">
        <v>634</v>
      </c>
      <c r="AA6104" s="7">
        <v>2019</v>
      </c>
      <c r="AB6104" s="7">
        <v>0</v>
      </c>
    </row>
    <row r="6105" spans="1:28" x14ac:dyDescent="0.25">
      <c r="A6105" s="7">
        <v>72</v>
      </c>
      <c r="B6105" s="7" t="s">
        <v>354</v>
      </c>
      <c r="C6105" s="7" t="s">
        <v>581</v>
      </c>
      <c r="D6105" s="7" t="s">
        <v>94</v>
      </c>
      <c r="E6105" s="7" t="s">
        <v>54</v>
      </c>
      <c r="F6105" s="7" t="s">
        <v>84</v>
      </c>
      <c r="G6105" s="7">
        <v>22000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0</v>
      </c>
      <c r="Z6105" s="7" t="s">
        <v>634</v>
      </c>
      <c r="AA6105" s="7">
        <v>2019</v>
      </c>
      <c r="AB6105" s="7">
        <v>0</v>
      </c>
    </row>
    <row r="6106" spans="1:28" x14ac:dyDescent="0.25">
      <c r="A6106" s="7">
        <v>73</v>
      </c>
      <c r="B6106" s="7" t="s">
        <v>355</v>
      </c>
      <c r="C6106" s="7" t="s">
        <v>582</v>
      </c>
      <c r="D6106" s="7" t="s">
        <v>7</v>
      </c>
      <c r="E6106" s="7" t="s">
        <v>54</v>
      </c>
      <c r="F6106" s="7" t="s">
        <v>84</v>
      </c>
      <c r="G6106" s="7">
        <v>22000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 t="s">
        <v>634</v>
      </c>
      <c r="AA6106" s="7">
        <v>2019</v>
      </c>
      <c r="AB6106" s="7">
        <v>0</v>
      </c>
    </row>
    <row r="6107" spans="1:28" x14ac:dyDescent="0.25">
      <c r="A6107" s="7">
        <v>74</v>
      </c>
      <c r="B6107" s="7" t="s">
        <v>356</v>
      </c>
      <c r="C6107" s="7" t="s">
        <v>571</v>
      </c>
      <c r="D6107" s="7" t="s">
        <v>6</v>
      </c>
      <c r="E6107" s="7" t="s">
        <v>767</v>
      </c>
      <c r="F6107" s="7" t="s">
        <v>84</v>
      </c>
      <c r="G6107" s="7">
        <v>22000</v>
      </c>
      <c r="H6107" s="7">
        <v>0</v>
      </c>
      <c r="I6107" s="7">
        <v>0</v>
      </c>
      <c r="J6107" s="7">
        <v>0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0</v>
      </c>
      <c r="Z6107" s="7" t="s">
        <v>634</v>
      </c>
      <c r="AA6107" s="7">
        <v>2019</v>
      </c>
      <c r="AB6107" s="7">
        <v>0</v>
      </c>
    </row>
    <row r="6108" spans="1:28" x14ac:dyDescent="0.25">
      <c r="A6108" s="7">
        <v>75</v>
      </c>
      <c r="B6108" s="7" t="s">
        <v>357</v>
      </c>
      <c r="C6108" s="7" t="s">
        <v>589</v>
      </c>
      <c r="D6108" s="7" t="s">
        <v>6</v>
      </c>
      <c r="E6108" s="7" t="s">
        <v>767</v>
      </c>
      <c r="F6108" s="7" t="s">
        <v>84</v>
      </c>
      <c r="G6108" s="7">
        <v>22000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0</v>
      </c>
      <c r="Z6108" s="7" t="s">
        <v>634</v>
      </c>
      <c r="AA6108" s="7">
        <v>2019</v>
      </c>
      <c r="AB6108" s="7">
        <v>0</v>
      </c>
    </row>
    <row r="6109" spans="1:28" x14ac:dyDescent="0.25">
      <c r="A6109" s="7">
        <v>76</v>
      </c>
      <c r="B6109" s="7" t="s">
        <v>358</v>
      </c>
      <c r="C6109" s="7" t="s">
        <v>748</v>
      </c>
      <c r="D6109" s="7" t="s">
        <v>10</v>
      </c>
      <c r="E6109" s="7" t="s">
        <v>54</v>
      </c>
      <c r="F6109" s="7" t="s">
        <v>84</v>
      </c>
      <c r="G6109" s="7">
        <v>22000</v>
      </c>
      <c r="H6109" s="7">
        <v>0</v>
      </c>
      <c r="I6109" s="7">
        <v>0</v>
      </c>
      <c r="J6109" s="7">
        <v>0</v>
      </c>
      <c r="K6109" s="7">
        <v>0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 t="s">
        <v>634</v>
      </c>
      <c r="AA6109" s="7">
        <v>2019</v>
      </c>
      <c r="AB6109" s="7">
        <v>0</v>
      </c>
    </row>
    <row r="6110" spans="1:28" x14ac:dyDescent="0.25">
      <c r="A6110" s="7">
        <v>77</v>
      </c>
      <c r="B6110" s="7" t="s">
        <v>359</v>
      </c>
      <c r="C6110" s="7" t="s">
        <v>572</v>
      </c>
      <c r="D6110" s="7" t="s">
        <v>94</v>
      </c>
      <c r="E6110" s="7" t="s">
        <v>54</v>
      </c>
      <c r="F6110" s="7" t="s">
        <v>84</v>
      </c>
      <c r="G6110" s="7">
        <v>22000</v>
      </c>
      <c r="H6110" s="7">
        <v>0</v>
      </c>
      <c r="I6110" s="7">
        <v>0</v>
      </c>
      <c r="J6110" s="7">
        <v>0</v>
      </c>
      <c r="K6110" s="7">
        <v>0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0</v>
      </c>
      <c r="Z6110" s="7" t="s">
        <v>634</v>
      </c>
      <c r="AA6110" s="7">
        <v>2019</v>
      </c>
      <c r="AB6110" s="7">
        <v>0</v>
      </c>
    </row>
    <row r="6111" spans="1:28" x14ac:dyDescent="0.25">
      <c r="A6111" s="7">
        <v>78</v>
      </c>
      <c r="B6111" s="7" t="s">
        <v>347</v>
      </c>
      <c r="C6111" s="7" t="s">
        <v>651</v>
      </c>
      <c r="D6111" s="7" t="s">
        <v>6</v>
      </c>
      <c r="E6111" s="7" t="s">
        <v>767</v>
      </c>
      <c r="F6111" s="7" t="s">
        <v>84</v>
      </c>
      <c r="G6111" s="7">
        <v>20000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0</v>
      </c>
      <c r="Z6111" s="7" t="s">
        <v>634</v>
      </c>
      <c r="AA6111" s="7">
        <v>2019</v>
      </c>
      <c r="AB6111" s="7">
        <v>0</v>
      </c>
    </row>
    <row r="6112" spans="1:28" x14ac:dyDescent="0.25">
      <c r="A6112" s="7">
        <v>79</v>
      </c>
      <c r="B6112" s="7" t="s">
        <v>348</v>
      </c>
      <c r="C6112" s="7" t="s">
        <v>652</v>
      </c>
      <c r="D6112" s="7" t="s">
        <v>6</v>
      </c>
      <c r="E6112" s="7" t="s">
        <v>768</v>
      </c>
      <c r="F6112" s="7" t="s">
        <v>84</v>
      </c>
      <c r="G6112" s="7">
        <v>20000</v>
      </c>
      <c r="H6112" s="7">
        <v>0</v>
      </c>
      <c r="I6112" s="7">
        <v>0</v>
      </c>
      <c r="J6112" s="7">
        <v>0</v>
      </c>
      <c r="K6112" s="7">
        <v>0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0</v>
      </c>
      <c r="Z6112" s="7" t="s">
        <v>634</v>
      </c>
      <c r="AA6112" s="7">
        <v>2019</v>
      </c>
      <c r="AB6112" s="7">
        <v>0</v>
      </c>
    </row>
    <row r="6113" spans="1:28" x14ac:dyDescent="0.25">
      <c r="A6113" s="7">
        <v>80</v>
      </c>
      <c r="B6113" s="7" t="s">
        <v>349</v>
      </c>
      <c r="C6113" s="7" t="s">
        <v>591</v>
      </c>
      <c r="D6113" s="7" t="s">
        <v>6</v>
      </c>
      <c r="E6113" s="7" t="s">
        <v>767</v>
      </c>
      <c r="F6113" s="7" t="s">
        <v>84</v>
      </c>
      <c r="G6113" s="7">
        <v>20000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0</v>
      </c>
      <c r="Z6113" s="7" t="s">
        <v>634</v>
      </c>
      <c r="AA6113" s="7">
        <v>2019</v>
      </c>
      <c r="AB6113" s="7">
        <v>0</v>
      </c>
    </row>
    <row r="6114" spans="1:28" x14ac:dyDescent="0.25">
      <c r="A6114" s="7">
        <v>81</v>
      </c>
      <c r="B6114" s="7" t="s">
        <v>351</v>
      </c>
      <c r="C6114" s="7" t="s">
        <v>592</v>
      </c>
      <c r="D6114" s="7" t="s">
        <v>6</v>
      </c>
      <c r="E6114" s="7" t="s">
        <v>768</v>
      </c>
      <c r="F6114" s="7" t="s">
        <v>84</v>
      </c>
      <c r="G6114" s="7">
        <v>20000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 t="s">
        <v>634</v>
      </c>
      <c r="AA6114" s="7">
        <v>2019</v>
      </c>
      <c r="AB6114" s="7">
        <v>0</v>
      </c>
    </row>
    <row r="6115" spans="1:28" x14ac:dyDescent="0.25">
      <c r="A6115" s="7">
        <v>82</v>
      </c>
      <c r="B6115" s="7" t="s">
        <v>352</v>
      </c>
      <c r="C6115" s="7" t="s">
        <v>593</v>
      </c>
      <c r="D6115" s="7" t="s">
        <v>6</v>
      </c>
      <c r="E6115" s="7" t="s">
        <v>768</v>
      </c>
      <c r="F6115" s="7" t="s">
        <v>84</v>
      </c>
      <c r="G6115" s="7">
        <v>20000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0</v>
      </c>
      <c r="Z6115" s="7" t="s">
        <v>634</v>
      </c>
      <c r="AA6115" s="7">
        <v>2019</v>
      </c>
      <c r="AB6115" s="7">
        <v>0</v>
      </c>
    </row>
    <row r="6116" spans="1:28" x14ac:dyDescent="0.25">
      <c r="A6116" s="7">
        <v>83</v>
      </c>
      <c r="B6116" s="7" t="s">
        <v>428</v>
      </c>
      <c r="C6116" s="7" t="s">
        <v>722</v>
      </c>
      <c r="D6116" s="7" t="s">
        <v>723</v>
      </c>
      <c r="E6116" s="7" t="s">
        <v>752</v>
      </c>
      <c r="F6116" s="7" t="s">
        <v>84</v>
      </c>
      <c r="G6116" s="7">
        <v>20000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0</v>
      </c>
      <c r="Z6116" s="7" t="s">
        <v>634</v>
      </c>
      <c r="AA6116" s="7">
        <v>2019</v>
      </c>
      <c r="AB6116" s="7">
        <v>0</v>
      </c>
    </row>
    <row r="6117" spans="1:28" x14ac:dyDescent="0.25">
      <c r="A6117" s="7">
        <v>84</v>
      </c>
      <c r="B6117" s="7" t="s">
        <v>344</v>
      </c>
      <c r="C6117" s="7" t="s">
        <v>588</v>
      </c>
      <c r="D6117" s="7" t="s">
        <v>94</v>
      </c>
      <c r="E6117" s="7" t="s">
        <v>41</v>
      </c>
      <c r="F6117" s="7" t="s">
        <v>84</v>
      </c>
      <c r="G6117" s="7">
        <v>18000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0</v>
      </c>
      <c r="Z6117" s="7" t="s">
        <v>634</v>
      </c>
      <c r="AA6117" s="7">
        <v>2019</v>
      </c>
      <c r="AB6117" s="7">
        <v>0</v>
      </c>
    </row>
    <row r="6118" spans="1:28" x14ac:dyDescent="0.25">
      <c r="A6118" s="7">
        <v>85</v>
      </c>
      <c r="B6118" s="7" t="s">
        <v>345</v>
      </c>
      <c r="C6118" s="7" t="s">
        <v>512</v>
      </c>
      <c r="D6118" s="7" t="s">
        <v>94</v>
      </c>
      <c r="E6118" s="7" t="s">
        <v>764</v>
      </c>
      <c r="F6118" s="7" t="s">
        <v>84</v>
      </c>
      <c r="G6118" s="7">
        <v>18000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0</v>
      </c>
      <c r="Z6118" s="7" t="s">
        <v>634</v>
      </c>
      <c r="AA6118" s="7">
        <v>2019</v>
      </c>
      <c r="AB6118" s="7">
        <v>0</v>
      </c>
    </row>
    <row r="6119" spans="1:28" x14ac:dyDescent="0.25">
      <c r="A6119" s="7">
        <v>86</v>
      </c>
      <c r="B6119" s="7" t="s">
        <v>341</v>
      </c>
      <c r="C6119" s="7" t="s">
        <v>579</v>
      </c>
      <c r="D6119" s="7" t="s">
        <v>94</v>
      </c>
      <c r="E6119" s="7" t="s">
        <v>768</v>
      </c>
      <c r="F6119" s="7" t="s">
        <v>84</v>
      </c>
      <c r="G6119" s="7">
        <v>15250</v>
      </c>
      <c r="H6119" s="7">
        <v>0</v>
      </c>
      <c r="I6119" s="7">
        <v>0</v>
      </c>
      <c r="J6119" s="7">
        <v>0</v>
      </c>
      <c r="K6119" s="7">
        <v>0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0</v>
      </c>
      <c r="Z6119" s="7" t="s">
        <v>634</v>
      </c>
      <c r="AA6119" s="7">
        <v>2019</v>
      </c>
      <c r="AB6119" s="7">
        <v>0</v>
      </c>
    </row>
    <row r="6120" spans="1:28" x14ac:dyDescent="0.25">
      <c r="A6120" s="7">
        <v>87</v>
      </c>
      <c r="B6120" s="7" t="s">
        <v>342</v>
      </c>
      <c r="C6120" s="7" t="s">
        <v>559</v>
      </c>
      <c r="D6120" s="7" t="s">
        <v>94</v>
      </c>
      <c r="E6120" s="7" t="s">
        <v>37</v>
      </c>
      <c r="F6120" s="7" t="s">
        <v>84</v>
      </c>
      <c r="G6120" s="7">
        <v>15250</v>
      </c>
      <c r="H6120" s="7">
        <v>0</v>
      </c>
      <c r="I6120" s="7">
        <v>0</v>
      </c>
      <c r="J6120" s="7">
        <v>0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0</v>
      </c>
      <c r="Z6120" s="7" t="s">
        <v>634</v>
      </c>
      <c r="AA6120" s="7">
        <v>2019</v>
      </c>
      <c r="AB6120" s="7">
        <v>0</v>
      </c>
    </row>
    <row r="6121" spans="1:28" x14ac:dyDescent="0.25">
      <c r="A6121" s="7">
        <v>88</v>
      </c>
      <c r="B6121" s="7" t="s">
        <v>343</v>
      </c>
      <c r="C6121" s="7" t="s">
        <v>633</v>
      </c>
      <c r="D6121" s="7" t="s">
        <v>6</v>
      </c>
      <c r="E6121" s="7" t="s">
        <v>37</v>
      </c>
      <c r="F6121" s="7" t="s">
        <v>84</v>
      </c>
      <c r="G6121" s="7">
        <v>15250</v>
      </c>
      <c r="H6121" s="7">
        <v>0</v>
      </c>
      <c r="I6121" s="7">
        <v>0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0</v>
      </c>
      <c r="Z6121" s="7" t="s">
        <v>634</v>
      </c>
      <c r="AA6121" s="7">
        <v>2019</v>
      </c>
      <c r="AB6121" s="7">
        <v>0</v>
      </c>
    </row>
    <row r="6122" spans="1:28" x14ac:dyDescent="0.25">
      <c r="A6122" s="7">
        <v>89</v>
      </c>
      <c r="B6122" s="7" t="s">
        <v>338</v>
      </c>
      <c r="C6122" s="7" t="s">
        <v>594</v>
      </c>
      <c r="D6122" s="7" t="s">
        <v>6</v>
      </c>
      <c r="E6122" s="7" t="s">
        <v>28</v>
      </c>
      <c r="F6122" s="7" t="s">
        <v>84</v>
      </c>
      <c r="G6122" s="7">
        <v>15000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0</v>
      </c>
      <c r="Z6122" s="7" t="s">
        <v>634</v>
      </c>
      <c r="AA6122" s="7">
        <v>2019</v>
      </c>
      <c r="AB6122" s="7">
        <v>0</v>
      </c>
    </row>
    <row r="6123" spans="1:28" x14ac:dyDescent="0.25">
      <c r="A6123" s="7">
        <v>90</v>
      </c>
      <c r="B6123" s="7" t="s">
        <v>339</v>
      </c>
      <c r="C6123" s="7" t="s">
        <v>595</v>
      </c>
      <c r="D6123" s="7" t="s">
        <v>94</v>
      </c>
      <c r="E6123" s="7" t="s">
        <v>57</v>
      </c>
      <c r="F6123" s="7" t="s">
        <v>84</v>
      </c>
      <c r="G6123" s="7">
        <v>15000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0</v>
      </c>
      <c r="Z6123" s="7" t="s">
        <v>634</v>
      </c>
      <c r="AA6123" s="7">
        <v>2019</v>
      </c>
      <c r="AB6123" s="7">
        <v>0</v>
      </c>
    </row>
    <row r="6124" spans="1:28" x14ac:dyDescent="0.25">
      <c r="A6124" s="7">
        <v>91</v>
      </c>
      <c r="B6124" s="7" t="s">
        <v>340</v>
      </c>
      <c r="C6124" s="7" t="s">
        <v>654</v>
      </c>
      <c r="D6124" s="7" t="s">
        <v>6</v>
      </c>
      <c r="E6124" s="7" t="s">
        <v>764</v>
      </c>
      <c r="F6124" s="7" t="s">
        <v>84</v>
      </c>
      <c r="G6124" s="7">
        <v>15000</v>
      </c>
      <c r="H6124" s="7">
        <v>0</v>
      </c>
      <c r="I6124" s="7">
        <v>0</v>
      </c>
      <c r="J6124" s="7">
        <v>0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0</v>
      </c>
      <c r="Z6124" s="7" t="s">
        <v>634</v>
      </c>
      <c r="AA6124" s="7">
        <v>2019</v>
      </c>
      <c r="AB6124" s="7">
        <v>0</v>
      </c>
    </row>
    <row r="6125" spans="1:28" x14ac:dyDescent="0.25">
      <c r="A6125" s="7">
        <v>92</v>
      </c>
      <c r="B6125" s="7" t="s">
        <v>431</v>
      </c>
      <c r="C6125" s="7" t="s">
        <v>600</v>
      </c>
      <c r="D6125" s="7" t="s">
        <v>94</v>
      </c>
      <c r="E6125" s="7" t="s">
        <v>37</v>
      </c>
      <c r="F6125" s="7" t="s">
        <v>84</v>
      </c>
      <c r="G6125" s="7">
        <v>12500</v>
      </c>
      <c r="H6125" s="7">
        <v>0</v>
      </c>
      <c r="I6125" s="7">
        <v>0</v>
      </c>
      <c r="J6125" s="7">
        <v>0</v>
      </c>
      <c r="K6125" s="7">
        <v>0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0</v>
      </c>
      <c r="Z6125" s="7" t="s">
        <v>634</v>
      </c>
      <c r="AA6125" s="7">
        <v>2019</v>
      </c>
      <c r="AB6125" s="7">
        <v>0</v>
      </c>
    </row>
    <row r="6126" spans="1:28" x14ac:dyDescent="0.25">
      <c r="A6126" s="7">
        <v>93</v>
      </c>
      <c r="B6126" s="7" t="s">
        <v>336</v>
      </c>
      <c r="C6126" s="7" t="s">
        <v>603</v>
      </c>
      <c r="D6126" s="7" t="s">
        <v>6</v>
      </c>
      <c r="E6126" s="7" t="s">
        <v>37</v>
      </c>
      <c r="F6126" s="7" t="s">
        <v>84</v>
      </c>
      <c r="G6126" s="7">
        <v>8000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0</v>
      </c>
      <c r="Z6126" s="7" t="s">
        <v>634</v>
      </c>
      <c r="AA6126" s="7">
        <v>2019</v>
      </c>
      <c r="AB6126" s="7">
        <v>0</v>
      </c>
    </row>
    <row r="6127" spans="1:28" x14ac:dyDescent="0.25">
      <c r="A6127" s="7">
        <v>94</v>
      </c>
      <c r="B6127" s="7" t="s">
        <v>337</v>
      </c>
      <c r="C6127" s="7" t="s">
        <v>725</v>
      </c>
      <c r="D6127" s="7" t="s">
        <v>6</v>
      </c>
      <c r="E6127" s="7" t="s">
        <v>37</v>
      </c>
      <c r="F6127" s="7" t="s">
        <v>84</v>
      </c>
      <c r="G6127" s="7">
        <v>8000</v>
      </c>
      <c r="H6127" s="7">
        <v>0</v>
      </c>
      <c r="I6127" s="7">
        <v>0</v>
      </c>
      <c r="J6127" s="7">
        <v>0</v>
      </c>
      <c r="K6127" s="7">
        <v>0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0</v>
      </c>
      <c r="Z6127" s="7" t="s">
        <v>644</v>
      </c>
      <c r="AA6127" s="7">
        <v>2019</v>
      </c>
      <c r="AB6127" s="7">
        <v>0</v>
      </c>
    </row>
    <row r="6128" spans="1:28" x14ac:dyDescent="0.25">
      <c r="A6128" s="7">
        <v>1</v>
      </c>
      <c r="B6128" s="7" t="s">
        <v>373</v>
      </c>
      <c r="C6128" s="7" t="s">
        <v>708</v>
      </c>
      <c r="D6128" s="7" t="s">
        <v>7</v>
      </c>
      <c r="E6128" s="7" t="s">
        <v>27</v>
      </c>
      <c r="F6128" s="7" t="s">
        <v>84</v>
      </c>
      <c r="G6128" s="7">
        <v>360000</v>
      </c>
      <c r="H6128" s="7">
        <v>0</v>
      </c>
      <c r="I6128" s="7">
        <v>0</v>
      </c>
      <c r="J6128" s="7">
        <v>0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0</v>
      </c>
      <c r="Z6128" s="7" t="s">
        <v>644</v>
      </c>
      <c r="AA6128" s="7">
        <v>2019</v>
      </c>
      <c r="AB6128" s="7">
        <v>0</v>
      </c>
    </row>
    <row r="6129" spans="1:28" x14ac:dyDescent="0.25">
      <c r="A6129" s="7">
        <v>2</v>
      </c>
      <c r="B6129" s="7" t="s">
        <v>426</v>
      </c>
      <c r="C6129" s="7" t="s">
        <v>502</v>
      </c>
      <c r="D6129" s="7" t="s">
        <v>10</v>
      </c>
      <c r="E6129" s="7" t="s">
        <v>53</v>
      </c>
      <c r="F6129" s="7" t="s">
        <v>84</v>
      </c>
      <c r="G6129" s="7">
        <v>280000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0</v>
      </c>
      <c r="Z6129" s="7" t="s">
        <v>644</v>
      </c>
      <c r="AA6129" s="7">
        <v>2019</v>
      </c>
      <c r="AB6129" s="7">
        <v>0</v>
      </c>
    </row>
    <row r="6130" spans="1:28" x14ac:dyDescent="0.25">
      <c r="A6130" s="7">
        <v>3</v>
      </c>
      <c r="B6130" s="7" t="s">
        <v>427</v>
      </c>
      <c r="C6130" s="7" t="s">
        <v>709</v>
      </c>
      <c r="D6130" s="7" t="s">
        <v>19</v>
      </c>
      <c r="E6130" s="7" t="s">
        <v>71</v>
      </c>
      <c r="F6130" s="7" t="s">
        <v>84</v>
      </c>
      <c r="G6130" s="7">
        <v>280000</v>
      </c>
      <c r="H6130" s="7">
        <v>0</v>
      </c>
      <c r="I6130" s="7">
        <v>0</v>
      </c>
      <c r="J6130" s="7">
        <v>0</v>
      </c>
      <c r="K6130" s="7">
        <v>0</v>
      </c>
      <c r="L6130" s="7">
        <v>0</v>
      </c>
      <c r="M6130" s="7">
        <v>0</v>
      </c>
      <c r="N6130" s="7">
        <v>0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0</v>
      </c>
      <c r="Z6130" s="7" t="s">
        <v>644</v>
      </c>
      <c r="AA6130" s="7">
        <v>2019</v>
      </c>
      <c r="AB6130" s="7">
        <v>0</v>
      </c>
    </row>
    <row r="6131" spans="1:28" x14ac:dyDescent="0.25">
      <c r="A6131" s="7">
        <v>4</v>
      </c>
      <c r="B6131" s="7" t="s">
        <v>417</v>
      </c>
      <c r="C6131" s="7" t="s">
        <v>512</v>
      </c>
      <c r="D6131" s="7" t="s">
        <v>21</v>
      </c>
      <c r="E6131" s="7" t="s">
        <v>81</v>
      </c>
      <c r="F6131" s="7" t="s">
        <v>84</v>
      </c>
      <c r="G6131" s="7">
        <v>130000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0</v>
      </c>
      <c r="Z6131" s="7" t="s">
        <v>644</v>
      </c>
      <c r="AA6131" s="7">
        <v>2019</v>
      </c>
      <c r="AB6131" s="7">
        <v>0</v>
      </c>
    </row>
    <row r="6132" spans="1:28" x14ac:dyDescent="0.25">
      <c r="A6132" s="7">
        <v>5</v>
      </c>
      <c r="B6132" s="7" t="s">
        <v>418</v>
      </c>
      <c r="C6132" s="7" t="s">
        <v>710</v>
      </c>
      <c r="D6132" s="7" t="s">
        <v>94</v>
      </c>
      <c r="E6132" s="7" t="s">
        <v>711</v>
      </c>
      <c r="F6132" s="7" t="s">
        <v>84</v>
      </c>
      <c r="G6132" s="7">
        <v>130000</v>
      </c>
      <c r="H6132" s="7">
        <v>0</v>
      </c>
      <c r="I6132" s="7">
        <v>0</v>
      </c>
      <c r="J6132" s="7">
        <v>0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0</v>
      </c>
      <c r="Z6132" s="7" t="s">
        <v>644</v>
      </c>
      <c r="AA6132" s="7">
        <v>2019</v>
      </c>
      <c r="AB6132" s="7">
        <v>0</v>
      </c>
    </row>
    <row r="6133" spans="1:28" x14ac:dyDescent="0.25">
      <c r="A6133" s="7">
        <v>6</v>
      </c>
      <c r="B6133" s="7" t="s">
        <v>419</v>
      </c>
      <c r="C6133" s="7" t="s">
        <v>518</v>
      </c>
      <c r="D6133" s="7" t="s">
        <v>16</v>
      </c>
      <c r="E6133" s="7" t="s">
        <v>701</v>
      </c>
      <c r="F6133" s="7" t="s">
        <v>84</v>
      </c>
      <c r="G6133" s="7">
        <v>130000</v>
      </c>
      <c r="H6133" s="7">
        <v>0</v>
      </c>
      <c r="I6133" s="7">
        <v>0</v>
      </c>
      <c r="J6133" s="7">
        <v>0</v>
      </c>
      <c r="K6133" s="7">
        <v>0</v>
      </c>
      <c r="L6133" s="7">
        <v>0</v>
      </c>
      <c r="M6133" s="7">
        <v>0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0</v>
      </c>
      <c r="Z6133" s="7" t="s">
        <v>644</v>
      </c>
      <c r="AA6133" s="7">
        <v>2019</v>
      </c>
      <c r="AB6133" s="7">
        <v>0</v>
      </c>
    </row>
    <row r="6134" spans="1:28" x14ac:dyDescent="0.25">
      <c r="A6134" s="7">
        <v>7</v>
      </c>
      <c r="B6134" s="7" t="s">
        <v>420</v>
      </c>
      <c r="C6134" s="7" t="s">
        <v>513</v>
      </c>
      <c r="D6134" s="7" t="s">
        <v>14</v>
      </c>
      <c r="E6134" s="7" t="s">
        <v>333</v>
      </c>
      <c r="F6134" s="7" t="s">
        <v>84</v>
      </c>
      <c r="G6134" s="7">
        <v>130000</v>
      </c>
      <c r="H6134" s="7">
        <v>0</v>
      </c>
      <c r="I6134" s="7">
        <v>0</v>
      </c>
      <c r="J6134" s="7">
        <v>0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0</v>
      </c>
      <c r="Z6134" s="7" t="s">
        <v>644</v>
      </c>
      <c r="AA6134" s="7">
        <v>2019</v>
      </c>
      <c r="AB6134" s="7">
        <v>0</v>
      </c>
    </row>
    <row r="6135" spans="1:28" x14ac:dyDescent="0.25">
      <c r="A6135" s="7">
        <v>8</v>
      </c>
      <c r="B6135" s="7" t="s">
        <v>421</v>
      </c>
      <c r="C6135" s="7" t="s">
        <v>515</v>
      </c>
      <c r="D6135" s="7" t="s">
        <v>4</v>
      </c>
      <c r="E6135" s="7" t="s">
        <v>516</v>
      </c>
      <c r="F6135" s="7" t="s">
        <v>84</v>
      </c>
      <c r="G6135" s="7">
        <v>130000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 t="s">
        <v>644</v>
      </c>
      <c r="AA6135" s="7">
        <v>2019</v>
      </c>
      <c r="AB6135" s="7">
        <v>0</v>
      </c>
    </row>
    <row r="6136" spans="1:28" x14ac:dyDescent="0.25">
      <c r="A6136" s="7">
        <v>9</v>
      </c>
      <c r="B6136" s="7" t="s">
        <v>422</v>
      </c>
      <c r="C6136" s="7" t="s">
        <v>504</v>
      </c>
      <c r="D6136" s="7" t="s">
        <v>5</v>
      </c>
      <c r="E6136" s="7" t="s">
        <v>702</v>
      </c>
      <c r="F6136" s="7" t="s">
        <v>84</v>
      </c>
      <c r="G6136" s="7">
        <v>130000</v>
      </c>
      <c r="H6136" s="7">
        <v>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0</v>
      </c>
      <c r="Z6136" s="7" t="s">
        <v>644</v>
      </c>
      <c r="AA6136" s="7">
        <v>2019</v>
      </c>
      <c r="AB6136" s="7">
        <v>0</v>
      </c>
    </row>
    <row r="6137" spans="1:28" x14ac:dyDescent="0.25">
      <c r="A6137" s="7">
        <v>10</v>
      </c>
      <c r="B6137" s="7" t="s">
        <v>423</v>
      </c>
      <c r="C6137" s="7" t="s">
        <v>614</v>
      </c>
      <c r="D6137" s="7" t="s">
        <v>615</v>
      </c>
      <c r="E6137" s="7" t="s">
        <v>616</v>
      </c>
      <c r="F6137" s="7" t="s">
        <v>84</v>
      </c>
      <c r="G6137" s="7">
        <v>130000</v>
      </c>
      <c r="H6137" s="7">
        <v>0</v>
      </c>
      <c r="I6137" s="7">
        <v>0</v>
      </c>
      <c r="J6137" s="7">
        <v>0</v>
      </c>
      <c r="K6137" s="7">
        <v>0</v>
      </c>
      <c r="L6137" s="7">
        <v>0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0</v>
      </c>
      <c r="Z6137" s="7" t="s">
        <v>644</v>
      </c>
      <c r="AA6137" s="7">
        <v>2019</v>
      </c>
      <c r="AB6137" s="7">
        <v>0</v>
      </c>
    </row>
    <row r="6138" spans="1:28" x14ac:dyDescent="0.25">
      <c r="A6138" s="7">
        <v>11</v>
      </c>
      <c r="B6138" s="7" t="s">
        <v>424</v>
      </c>
      <c r="C6138" s="7" t="s">
        <v>665</v>
      </c>
      <c r="D6138" s="7" t="s">
        <v>17</v>
      </c>
      <c r="E6138" s="7" t="s">
        <v>755</v>
      </c>
      <c r="F6138" s="7" t="s">
        <v>84</v>
      </c>
      <c r="G6138" s="7">
        <v>130000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0</v>
      </c>
      <c r="Z6138" s="7" t="s">
        <v>644</v>
      </c>
      <c r="AA6138" s="7">
        <v>2019</v>
      </c>
      <c r="AB6138" s="7">
        <v>0</v>
      </c>
    </row>
    <row r="6139" spans="1:28" x14ac:dyDescent="0.25">
      <c r="A6139" s="7">
        <v>12</v>
      </c>
      <c r="B6139" s="7" t="s">
        <v>425</v>
      </c>
      <c r="C6139" s="7" t="s">
        <v>659</v>
      </c>
      <c r="D6139" s="7" t="s">
        <v>6</v>
      </c>
      <c r="E6139" s="7" t="s">
        <v>756</v>
      </c>
      <c r="F6139" s="7" t="s">
        <v>84</v>
      </c>
      <c r="G6139" s="7">
        <v>130000</v>
      </c>
      <c r="H6139" s="7">
        <v>0</v>
      </c>
      <c r="I6139" s="7">
        <v>0</v>
      </c>
      <c r="J6139" s="7">
        <v>0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0</v>
      </c>
      <c r="Z6139" s="7" t="s">
        <v>644</v>
      </c>
      <c r="AA6139" s="7">
        <v>2019</v>
      </c>
      <c r="AB6139" s="7">
        <v>0</v>
      </c>
    </row>
    <row r="6140" spans="1:28" x14ac:dyDescent="0.25">
      <c r="A6140" s="7">
        <v>13</v>
      </c>
      <c r="B6140" s="7" t="s">
        <v>411</v>
      </c>
      <c r="C6140" s="7" t="s">
        <v>521</v>
      </c>
      <c r="D6140" s="7" t="s">
        <v>13</v>
      </c>
      <c r="E6140" s="7" t="s">
        <v>729</v>
      </c>
      <c r="F6140" s="7" t="s">
        <v>84</v>
      </c>
      <c r="G6140" s="7">
        <v>95000</v>
      </c>
      <c r="H6140" s="7">
        <v>0</v>
      </c>
      <c r="I6140" s="7">
        <v>0</v>
      </c>
      <c r="J6140" s="7">
        <v>0</v>
      </c>
      <c r="K6140" s="7">
        <v>0</v>
      </c>
      <c r="L6140" s="7">
        <v>0</v>
      </c>
      <c r="M6140" s="7">
        <v>0</v>
      </c>
      <c r="N6140" s="7">
        <v>0</v>
      </c>
      <c r="O6140" s="7">
        <v>0</v>
      </c>
      <c r="P6140" s="7">
        <v>0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0</v>
      </c>
      <c r="Z6140" s="7" t="s">
        <v>644</v>
      </c>
      <c r="AA6140" s="7">
        <v>2019</v>
      </c>
      <c r="AB6140" s="7">
        <v>0</v>
      </c>
    </row>
    <row r="6141" spans="1:28" x14ac:dyDescent="0.25">
      <c r="A6141" s="7">
        <v>14</v>
      </c>
      <c r="B6141" s="7" t="s">
        <v>413</v>
      </c>
      <c r="C6141" s="7" t="s">
        <v>626</v>
      </c>
      <c r="D6141" s="7" t="s">
        <v>627</v>
      </c>
      <c r="E6141" s="7" t="s">
        <v>730</v>
      </c>
      <c r="F6141" s="7" t="s">
        <v>84</v>
      </c>
      <c r="G6141" s="7">
        <v>95000</v>
      </c>
      <c r="H6141" s="7">
        <v>0</v>
      </c>
      <c r="I6141" s="7">
        <v>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0</v>
      </c>
      <c r="Z6141" s="7" t="s">
        <v>644</v>
      </c>
      <c r="AA6141" s="7">
        <v>2018</v>
      </c>
      <c r="AB6141" s="7">
        <v>0</v>
      </c>
    </row>
    <row r="6142" spans="1:28" x14ac:dyDescent="0.25">
      <c r="A6142" s="7">
        <v>15</v>
      </c>
      <c r="B6142" s="7" t="s">
        <v>414</v>
      </c>
      <c r="C6142" s="7" t="s">
        <v>523</v>
      </c>
      <c r="D6142" s="7" t="s">
        <v>21</v>
      </c>
      <c r="E6142" s="7" t="s">
        <v>731</v>
      </c>
      <c r="F6142" s="7" t="s">
        <v>84</v>
      </c>
      <c r="G6142" s="7">
        <v>95000</v>
      </c>
      <c r="H6142" s="7">
        <v>0</v>
      </c>
      <c r="I6142" s="7">
        <v>0</v>
      </c>
      <c r="J6142" s="7">
        <v>0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 t="s">
        <v>644</v>
      </c>
      <c r="AA6142" s="7">
        <v>2018</v>
      </c>
      <c r="AB6142" s="7">
        <v>0</v>
      </c>
    </row>
    <row r="6143" spans="1:28" x14ac:dyDescent="0.25">
      <c r="A6143" s="7">
        <v>16</v>
      </c>
      <c r="B6143" s="7" t="s">
        <v>415</v>
      </c>
      <c r="C6143" s="7" t="s">
        <v>525</v>
      </c>
      <c r="D6143" s="7" t="s">
        <v>10</v>
      </c>
      <c r="E6143" s="7" t="s">
        <v>69</v>
      </c>
      <c r="F6143" s="7" t="s">
        <v>84</v>
      </c>
      <c r="G6143" s="7">
        <v>95000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 t="s">
        <v>644</v>
      </c>
      <c r="AA6143" s="7">
        <v>2018</v>
      </c>
      <c r="AB6143" s="7">
        <v>0</v>
      </c>
    </row>
    <row r="6144" spans="1:28" x14ac:dyDescent="0.25">
      <c r="A6144" s="7">
        <v>17</v>
      </c>
      <c r="B6144" s="7" t="s">
        <v>416</v>
      </c>
      <c r="C6144" s="7" t="s">
        <v>679</v>
      </c>
      <c r="D6144" s="7" t="s">
        <v>6</v>
      </c>
      <c r="E6144" s="7" t="s">
        <v>757</v>
      </c>
      <c r="F6144" s="7" t="s">
        <v>84</v>
      </c>
      <c r="G6144" s="7">
        <v>95000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0</v>
      </c>
      <c r="Z6144" s="7" t="s">
        <v>644</v>
      </c>
      <c r="AA6144" s="7">
        <v>2018</v>
      </c>
      <c r="AB6144" s="7">
        <v>0</v>
      </c>
    </row>
    <row r="6145" spans="1:28" x14ac:dyDescent="0.25">
      <c r="A6145" s="7">
        <v>18</v>
      </c>
      <c r="B6145" s="7" t="s">
        <v>412</v>
      </c>
      <c r="C6145" s="7" t="s">
        <v>527</v>
      </c>
      <c r="D6145" s="7" t="s">
        <v>17</v>
      </c>
      <c r="E6145" s="7" t="s">
        <v>613</v>
      </c>
      <c r="F6145" s="7" t="s">
        <v>84</v>
      </c>
      <c r="G6145" s="7">
        <v>85000</v>
      </c>
      <c r="H6145" s="7">
        <v>0</v>
      </c>
      <c r="I6145" s="7">
        <v>0</v>
      </c>
      <c r="J6145" s="7">
        <v>0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 t="s">
        <v>644</v>
      </c>
      <c r="AA6145" s="7">
        <v>2018</v>
      </c>
      <c r="AB6145" s="7">
        <v>0</v>
      </c>
    </row>
    <row r="6146" spans="1:28" x14ac:dyDescent="0.25">
      <c r="A6146" s="7">
        <v>19</v>
      </c>
      <c r="B6146" s="7" t="s">
        <v>409</v>
      </c>
      <c r="C6146" s="7" t="s">
        <v>719</v>
      </c>
      <c r="D6146" s="7" t="s">
        <v>94</v>
      </c>
      <c r="E6146" s="7" t="s">
        <v>758</v>
      </c>
      <c r="F6146" s="7" t="s">
        <v>84</v>
      </c>
      <c r="G6146" s="7">
        <v>85000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0</v>
      </c>
      <c r="Z6146" s="7" t="s">
        <v>644</v>
      </c>
      <c r="AA6146" s="7">
        <v>2018</v>
      </c>
      <c r="AB6146" s="7">
        <v>0</v>
      </c>
    </row>
    <row r="6147" spans="1:28" x14ac:dyDescent="0.25">
      <c r="A6147" s="7">
        <v>20</v>
      </c>
      <c r="B6147" s="7" t="s">
        <v>410</v>
      </c>
      <c r="C6147" s="7" t="s">
        <v>685</v>
      </c>
      <c r="D6147" s="7" t="s">
        <v>21</v>
      </c>
      <c r="E6147" s="7" t="s">
        <v>734</v>
      </c>
      <c r="F6147" s="7" t="s">
        <v>84</v>
      </c>
      <c r="G6147" s="7">
        <v>85000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0</v>
      </c>
      <c r="Z6147" s="7" t="s">
        <v>644</v>
      </c>
      <c r="AA6147" s="7">
        <v>2018</v>
      </c>
      <c r="AB6147" s="7">
        <v>0</v>
      </c>
    </row>
    <row r="6148" spans="1:28" x14ac:dyDescent="0.25">
      <c r="A6148" s="7">
        <v>21</v>
      </c>
      <c r="B6148" s="7" t="s">
        <v>373</v>
      </c>
      <c r="C6148" s="7" t="s">
        <v>688</v>
      </c>
      <c r="D6148" s="7" t="s">
        <v>94</v>
      </c>
      <c r="E6148" s="7" t="s">
        <v>689</v>
      </c>
      <c r="F6148" s="7" t="s">
        <v>84</v>
      </c>
      <c r="G6148" s="7">
        <v>80000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0</v>
      </c>
      <c r="Z6148" s="7" t="s">
        <v>644</v>
      </c>
      <c r="AA6148" s="7">
        <v>2018</v>
      </c>
      <c r="AB6148" s="7">
        <v>0</v>
      </c>
    </row>
    <row r="6149" spans="1:28" x14ac:dyDescent="0.25">
      <c r="A6149" s="7">
        <v>22</v>
      </c>
      <c r="B6149" s="7" t="s">
        <v>408</v>
      </c>
      <c r="C6149" s="7" t="s">
        <v>712</v>
      </c>
      <c r="D6149" s="7" t="s">
        <v>632</v>
      </c>
      <c r="E6149" s="7" t="s">
        <v>713</v>
      </c>
      <c r="F6149" s="7" t="s">
        <v>84</v>
      </c>
      <c r="G6149" s="7">
        <v>80000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0</v>
      </c>
      <c r="Z6149" s="7" t="s">
        <v>644</v>
      </c>
      <c r="AA6149" s="7">
        <v>2018</v>
      </c>
      <c r="AB6149" s="7">
        <v>0</v>
      </c>
    </row>
    <row r="6150" spans="1:28" x14ac:dyDescent="0.25">
      <c r="A6150" s="7">
        <v>23</v>
      </c>
      <c r="B6150" s="7" t="s">
        <v>407</v>
      </c>
      <c r="C6150" s="7" t="s">
        <v>532</v>
      </c>
      <c r="D6150" s="7" t="s">
        <v>12</v>
      </c>
      <c r="E6150" s="7" t="s">
        <v>35</v>
      </c>
      <c r="F6150" s="7" t="s">
        <v>84</v>
      </c>
      <c r="G6150" s="7">
        <v>75000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0</v>
      </c>
      <c r="Z6150" s="7" t="s">
        <v>644</v>
      </c>
      <c r="AA6150" s="7">
        <v>2018</v>
      </c>
      <c r="AB6150" s="7">
        <v>0</v>
      </c>
    </row>
    <row r="6151" spans="1:28" x14ac:dyDescent="0.25">
      <c r="A6151" s="7">
        <v>24</v>
      </c>
      <c r="B6151" s="7" t="s">
        <v>406</v>
      </c>
      <c r="C6151" s="7" t="s">
        <v>533</v>
      </c>
      <c r="D6151" s="7" t="s">
        <v>6</v>
      </c>
      <c r="E6151" s="7" t="s">
        <v>735</v>
      </c>
      <c r="F6151" s="7" t="s">
        <v>84</v>
      </c>
      <c r="G6151" s="7">
        <v>70000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0</v>
      </c>
      <c r="Z6151" s="7" t="s">
        <v>644</v>
      </c>
      <c r="AA6151" s="7">
        <v>2018</v>
      </c>
      <c r="AB6151" s="7">
        <v>0</v>
      </c>
    </row>
    <row r="6152" spans="1:28" x14ac:dyDescent="0.25">
      <c r="A6152" s="7">
        <v>25</v>
      </c>
      <c r="B6152" s="7" t="s">
        <v>389</v>
      </c>
      <c r="C6152" s="7" t="s">
        <v>529</v>
      </c>
      <c r="D6152" s="7" t="s">
        <v>18</v>
      </c>
      <c r="E6152" s="7" t="s">
        <v>736</v>
      </c>
      <c r="F6152" s="7" t="s">
        <v>84</v>
      </c>
      <c r="G6152" s="7">
        <v>65000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0</v>
      </c>
      <c r="Z6152" s="7" t="s">
        <v>644</v>
      </c>
      <c r="AA6152" s="7">
        <v>2018</v>
      </c>
      <c r="AB6152" s="7">
        <v>0</v>
      </c>
    </row>
    <row r="6153" spans="1:28" x14ac:dyDescent="0.25">
      <c r="A6153" s="7">
        <v>26</v>
      </c>
      <c r="B6153" s="7" t="s">
        <v>402</v>
      </c>
      <c r="C6153" s="7" t="s">
        <v>526</v>
      </c>
      <c r="D6153" s="7" t="s">
        <v>4</v>
      </c>
      <c r="E6153" s="7" t="s">
        <v>737</v>
      </c>
      <c r="F6153" s="7" t="s">
        <v>84</v>
      </c>
      <c r="G6153" s="7">
        <v>65000</v>
      </c>
      <c r="H6153" s="7">
        <v>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0</v>
      </c>
      <c r="Z6153" s="7" t="s">
        <v>644</v>
      </c>
      <c r="AA6153" s="7">
        <v>2018</v>
      </c>
      <c r="AB6153" s="7">
        <v>0</v>
      </c>
    </row>
    <row r="6154" spans="1:28" x14ac:dyDescent="0.25">
      <c r="A6154" s="7">
        <v>27</v>
      </c>
      <c r="B6154" s="7" t="s">
        <v>403</v>
      </c>
      <c r="C6154" s="7" t="s">
        <v>703</v>
      </c>
      <c r="D6154" s="7" t="s">
        <v>13</v>
      </c>
      <c r="E6154" s="7" t="s">
        <v>704</v>
      </c>
      <c r="F6154" s="7" t="s">
        <v>84</v>
      </c>
      <c r="G6154" s="7">
        <v>65000</v>
      </c>
      <c r="H6154" s="7">
        <v>0</v>
      </c>
      <c r="I6154" s="7">
        <v>0</v>
      </c>
      <c r="J6154" s="7">
        <v>0</v>
      </c>
      <c r="K6154" s="7">
        <v>0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0</v>
      </c>
      <c r="X6154" s="7">
        <v>0</v>
      </c>
      <c r="Y6154" s="7">
        <v>0</v>
      </c>
      <c r="Z6154" s="7" t="s">
        <v>644</v>
      </c>
      <c r="AA6154" s="7">
        <v>2018</v>
      </c>
      <c r="AB6154" s="7">
        <v>0</v>
      </c>
    </row>
    <row r="6155" spans="1:28" x14ac:dyDescent="0.25">
      <c r="A6155" s="7">
        <v>28</v>
      </c>
      <c r="B6155" s="7" t="s">
        <v>404</v>
      </c>
      <c r="C6155" s="7" t="s">
        <v>534</v>
      </c>
      <c r="D6155" s="7" t="s">
        <v>10</v>
      </c>
      <c r="E6155" s="7" t="s">
        <v>759</v>
      </c>
      <c r="F6155" s="7" t="s">
        <v>84</v>
      </c>
      <c r="G6155" s="7">
        <v>65000</v>
      </c>
      <c r="H6155" s="7">
        <v>0</v>
      </c>
      <c r="I6155" s="7">
        <v>0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0</v>
      </c>
      <c r="Z6155" s="7" t="s">
        <v>644</v>
      </c>
      <c r="AA6155" s="7">
        <v>2018</v>
      </c>
      <c r="AB6155" s="7">
        <v>0</v>
      </c>
    </row>
    <row r="6156" spans="1:28" x14ac:dyDescent="0.25">
      <c r="A6156" s="7">
        <v>29</v>
      </c>
      <c r="B6156" s="7" t="s">
        <v>405</v>
      </c>
      <c r="C6156" s="7" t="s">
        <v>535</v>
      </c>
      <c r="D6156" s="7" t="s">
        <v>16</v>
      </c>
      <c r="E6156" s="7" t="s">
        <v>61</v>
      </c>
      <c r="F6156" s="7" t="s">
        <v>84</v>
      </c>
      <c r="G6156" s="7">
        <v>65000</v>
      </c>
      <c r="H6156" s="7">
        <v>0</v>
      </c>
      <c r="I6156" s="7">
        <v>0</v>
      </c>
      <c r="J6156" s="7">
        <v>0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0</v>
      </c>
      <c r="Z6156" s="7" t="s">
        <v>644</v>
      </c>
      <c r="AA6156" s="7">
        <v>2018</v>
      </c>
      <c r="AB6156" s="7">
        <v>0</v>
      </c>
    </row>
    <row r="6157" spans="1:28" x14ac:dyDescent="0.25">
      <c r="A6157" s="7">
        <v>30</v>
      </c>
      <c r="B6157" s="7" t="s">
        <v>400</v>
      </c>
      <c r="C6157" s="7" t="s">
        <v>536</v>
      </c>
      <c r="D6157" s="7" t="s">
        <v>4</v>
      </c>
      <c r="E6157" s="7" t="s">
        <v>64</v>
      </c>
      <c r="F6157" s="7" t="s">
        <v>84</v>
      </c>
      <c r="G6157" s="7">
        <v>60000</v>
      </c>
      <c r="H6157" s="7">
        <v>0</v>
      </c>
      <c r="I6157" s="7">
        <v>0</v>
      </c>
      <c r="J6157" s="7">
        <v>0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0</v>
      </c>
      <c r="Z6157" s="7" t="s">
        <v>644</v>
      </c>
      <c r="AA6157" s="7">
        <v>2018</v>
      </c>
      <c r="AB6157" s="7">
        <v>0</v>
      </c>
    </row>
    <row r="6158" spans="1:28" x14ac:dyDescent="0.25">
      <c r="A6158" s="7">
        <v>31</v>
      </c>
      <c r="B6158" s="7" t="s">
        <v>401</v>
      </c>
      <c r="C6158" s="7" t="s">
        <v>537</v>
      </c>
      <c r="D6158" s="7" t="s">
        <v>7</v>
      </c>
      <c r="E6158" s="7" t="s">
        <v>75</v>
      </c>
      <c r="F6158" s="7" t="s">
        <v>84</v>
      </c>
      <c r="G6158" s="7">
        <v>60000</v>
      </c>
      <c r="H6158" s="7">
        <v>0</v>
      </c>
      <c r="I6158" s="7">
        <v>0</v>
      </c>
      <c r="J6158" s="7">
        <v>0</v>
      </c>
      <c r="K6158" s="7">
        <v>0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0</v>
      </c>
      <c r="Z6158" s="7" t="s">
        <v>644</v>
      </c>
      <c r="AA6158" s="7">
        <v>2018</v>
      </c>
      <c r="AB6158" s="7">
        <v>0</v>
      </c>
    </row>
    <row r="6159" spans="1:28" x14ac:dyDescent="0.25">
      <c r="A6159" s="7">
        <v>32</v>
      </c>
      <c r="B6159" s="7" t="s">
        <v>398</v>
      </c>
      <c r="C6159" s="7" t="s">
        <v>770</v>
      </c>
      <c r="D6159" s="7" t="s">
        <v>615</v>
      </c>
      <c r="E6159" s="7" t="s">
        <v>771</v>
      </c>
      <c r="F6159" s="7" t="s">
        <v>84</v>
      </c>
      <c r="G6159" s="7">
        <v>55000</v>
      </c>
      <c r="H6159" s="7">
        <v>0</v>
      </c>
      <c r="I6159" s="7">
        <v>0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0</v>
      </c>
      <c r="Z6159" s="7" t="s">
        <v>644</v>
      </c>
      <c r="AA6159" s="7">
        <v>2018</v>
      </c>
      <c r="AB6159" s="7">
        <v>0</v>
      </c>
    </row>
    <row r="6160" spans="1:28" x14ac:dyDescent="0.25">
      <c r="A6160" s="7">
        <v>33</v>
      </c>
      <c r="B6160" s="7" t="s">
        <v>429</v>
      </c>
      <c r="C6160" s="7" t="s">
        <v>538</v>
      </c>
      <c r="D6160" s="7" t="s">
        <v>14</v>
      </c>
      <c r="E6160" s="7" t="s">
        <v>66</v>
      </c>
      <c r="F6160" s="7" t="s">
        <v>84</v>
      </c>
      <c r="G6160" s="7">
        <v>55000</v>
      </c>
      <c r="H6160" s="7">
        <v>0</v>
      </c>
      <c r="I6160" s="7">
        <v>0</v>
      </c>
      <c r="J6160" s="7">
        <v>0</v>
      </c>
      <c r="K6160" s="7">
        <v>0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0</v>
      </c>
      <c r="Z6160" s="7" t="s">
        <v>644</v>
      </c>
      <c r="AA6160" s="7">
        <v>2018</v>
      </c>
      <c r="AB6160" s="7">
        <v>0</v>
      </c>
    </row>
    <row r="6161" spans="1:28" x14ac:dyDescent="0.25">
      <c r="A6161" s="7">
        <v>34</v>
      </c>
      <c r="B6161" s="7" t="s">
        <v>342</v>
      </c>
      <c r="C6161" s="7" t="s">
        <v>539</v>
      </c>
      <c r="D6161" s="7" t="s">
        <v>15</v>
      </c>
      <c r="E6161" s="7" t="s">
        <v>540</v>
      </c>
      <c r="F6161" s="7" t="s">
        <v>84</v>
      </c>
      <c r="G6161" s="7">
        <v>55000</v>
      </c>
      <c r="H6161" s="7">
        <v>0</v>
      </c>
      <c r="I6161" s="7">
        <v>0</v>
      </c>
      <c r="J6161" s="7">
        <v>0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0</v>
      </c>
      <c r="Z6161" s="7" t="s">
        <v>644</v>
      </c>
      <c r="AA6161" s="7">
        <v>2018</v>
      </c>
      <c r="AB6161" s="7">
        <v>0</v>
      </c>
    </row>
    <row r="6162" spans="1:28" x14ac:dyDescent="0.25">
      <c r="A6162" s="7">
        <v>35</v>
      </c>
      <c r="B6162" s="7" t="s">
        <v>399</v>
      </c>
      <c r="C6162" s="7" t="s">
        <v>514</v>
      </c>
      <c r="D6162" s="7" t="s">
        <v>16</v>
      </c>
      <c r="E6162" s="7" t="s">
        <v>79</v>
      </c>
      <c r="F6162" s="7" t="s">
        <v>84</v>
      </c>
      <c r="G6162" s="7">
        <v>54000</v>
      </c>
      <c r="H6162" s="7">
        <v>0</v>
      </c>
      <c r="I6162" s="7">
        <v>0</v>
      </c>
      <c r="J6162" s="7">
        <v>0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0</v>
      </c>
      <c r="Z6162" s="7" t="s">
        <v>644</v>
      </c>
      <c r="AA6162" s="7">
        <v>2018</v>
      </c>
      <c r="AB6162" s="7">
        <v>0</v>
      </c>
    </row>
    <row r="6163" spans="1:28" x14ac:dyDescent="0.25">
      <c r="A6163" s="7">
        <v>36</v>
      </c>
      <c r="B6163" s="7" t="s">
        <v>396</v>
      </c>
      <c r="C6163" s="7" t="s">
        <v>541</v>
      </c>
      <c r="D6163" s="7" t="s">
        <v>21</v>
      </c>
      <c r="E6163" s="7" t="s">
        <v>70</v>
      </c>
      <c r="F6163" s="7" t="s">
        <v>84</v>
      </c>
      <c r="G6163" s="7">
        <v>50000</v>
      </c>
      <c r="H6163" s="7">
        <v>0</v>
      </c>
      <c r="I6163" s="7">
        <v>0</v>
      </c>
      <c r="J6163" s="7">
        <v>0</v>
      </c>
      <c r="K6163" s="7">
        <v>0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0</v>
      </c>
      <c r="Z6163" s="7" t="s">
        <v>644</v>
      </c>
      <c r="AA6163" s="7">
        <v>2018</v>
      </c>
      <c r="AB6163" s="7">
        <v>0</v>
      </c>
    </row>
    <row r="6164" spans="1:28" x14ac:dyDescent="0.25">
      <c r="A6164" s="7">
        <v>37</v>
      </c>
      <c r="B6164" s="7" t="s">
        <v>397</v>
      </c>
      <c r="C6164" s="7" t="s">
        <v>542</v>
      </c>
      <c r="D6164" s="7" t="s">
        <v>17</v>
      </c>
      <c r="E6164" s="7" t="s">
        <v>76</v>
      </c>
      <c r="F6164" s="7" t="s">
        <v>84</v>
      </c>
      <c r="G6164" s="7">
        <v>50000</v>
      </c>
      <c r="H6164" s="7">
        <v>0</v>
      </c>
      <c r="I6164" s="7">
        <v>0</v>
      </c>
      <c r="J6164" s="7">
        <v>0</v>
      </c>
      <c r="K6164" s="7">
        <v>0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0</v>
      </c>
      <c r="Z6164" s="7" t="s">
        <v>644</v>
      </c>
      <c r="AA6164" s="7">
        <v>2018</v>
      </c>
      <c r="AB6164" s="7">
        <v>0</v>
      </c>
    </row>
    <row r="6165" spans="1:28" x14ac:dyDescent="0.25">
      <c r="A6165" s="7">
        <v>38</v>
      </c>
      <c r="B6165" s="7" t="s">
        <v>379</v>
      </c>
      <c r="C6165" s="7" t="s">
        <v>544</v>
      </c>
      <c r="D6165" s="7" t="s">
        <v>10</v>
      </c>
      <c r="E6165" s="7" t="s">
        <v>43</v>
      </c>
      <c r="F6165" s="7" t="s">
        <v>84</v>
      </c>
      <c r="G6165" s="7">
        <v>45000</v>
      </c>
      <c r="H6165" s="7">
        <v>0</v>
      </c>
      <c r="I6165" s="7">
        <v>0</v>
      </c>
      <c r="J6165" s="7">
        <v>0</v>
      </c>
      <c r="K6165" s="7">
        <v>0</v>
      </c>
      <c r="L6165" s="7">
        <v>0</v>
      </c>
      <c r="M6165" s="7">
        <v>0</v>
      </c>
      <c r="N6165" s="7">
        <v>0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0</v>
      </c>
      <c r="Z6165" s="7" t="s">
        <v>644</v>
      </c>
      <c r="AA6165" s="7">
        <v>2018</v>
      </c>
      <c r="AB6165" s="7">
        <v>0</v>
      </c>
    </row>
    <row r="6166" spans="1:28" x14ac:dyDescent="0.25">
      <c r="A6166" s="7">
        <v>39</v>
      </c>
      <c r="B6166" s="7" t="s">
        <v>388</v>
      </c>
      <c r="C6166" s="7" t="s">
        <v>646</v>
      </c>
      <c r="D6166" s="7" t="s">
        <v>647</v>
      </c>
      <c r="E6166" s="7" t="s">
        <v>24</v>
      </c>
      <c r="F6166" s="7" t="s">
        <v>84</v>
      </c>
      <c r="G6166" s="7">
        <v>45000</v>
      </c>
      <c r="H6166" s="7">
        <v>0</v>
      </c>
      <c r="I6166" s="7">
        <v>0</v>
      </c>
      <c r="J6166" s="7">
        <v>0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0</v>
      </c>
      <c r="Z6166" s="7" t="s">
        <v>644</v>
      </c>
      <c r="AA6166" s="7">
        <v>2018</v>
      </c>
      <c r="AB6166" s="7">
        <v>0</v>
      </c>
    </row>
    <row r="6167" spans="1:28" x14ac:dyDescent="0.25">
      <c r="A6167" s="7">
        <v>40</v>
      </c>
      <c r="B6167" s="7" t="s">
        <v>390</v>
      </c>
      <c r="C6167" s="7" t="s">
        <v>531</v>
      </c>
      <c r="D6167" s="7" t="s">
        <v>5</v>
      </c>
      <c r="E6167" s="7" t="s">
        <v>25</v>
      </c>
      <c r="F6167" s="7" t="s">
        <v>84</v>
      </c>
      <c r="G6167" s="7">
        <v>45000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0</v>
      </c>
      <c r="Z6167" s="7" t="s">
        <v>644</v>
      </c>
      <c r="AA6167" s="7">
        <v>2018</v>
      </c>
      <c r="AB6167" s="7">
        <v>0</v>
      </c>
    </row>
    <row r="6168" spans="1:28" x14ac:dyDescent="0.25">
      <c r="A6168" s="7">
        <v>41</v>
      </c>
      <c r="B6168" s="7" t="s">
        <v>368</v>
      </c>
      <c r="C6168" s="7" t="s">
        <v>720</v>
      </c>
      <c r="D6168" s="7" t="s">
        <v>13</v>
      </c>
      <c r="E6168" s="7" t="s">
        <v>738</v>
      </c>
      <c r="F6168" s="7" t="s">
        <v>84</v>
      </c>
      <c r="G6168" s="7">
        <v>45000</v>
      </c>
      <c r="H6168" s="7">
        <v>0</v>
      </c>
      <c r="I6168" s="7">
        <v>0</v>
      </c>
      <c r="J6168" s="7">
        <v>0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7">
        <v>0</v>
      </c>
      <c r="Z6168" s="7" t="s">
        <v>644</v>
      </c>
      <c r="AA6168" s="7">
        <v>2018</v>
      </c>
      <c r="AB6168" s="7">
        <v>0</v>
      </c>
    </row>
    <row r="6169" spans="1:28" x14ac:dyDescent="0.25">
      <c r="A6169" s="7">
        <v>42</v>
      </c>
      <c r="B6169" s="7" t="s">
        <v>391</v>
      </c>
      <c r="C6169" s="7" t="s">
        <v>545</v>
      </c>
      <c r="D6169" s="7" t="s">
        <v>4</v>
      </c>
      <c r="E6169" s="7" t="s">
        <v>24</v>
      </c>
      <c r="F6169" s="7" t="s">
        <v>84</v>
      </c>
      <c r="G6169" s="7">
        <v>45000</v>
      </c>
      <c r="H6169" s="7">
        <v>0</v>
      </c>
      <c r="I6169" s="7">
        <v>0</v>
      </c>
      <c r="J6169" s="7">
        <v>0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 t="s">
        <v>644</v>
      </c>
      <c r="AA6169" s="7">
        <v>2018</v>
      </c>
      <c r="AB6169" s="7">
        <v>0</v>
      </c>
    </row>
    <row r="6170" spans="1:28" x14ac:dyDescent="0.25">
      <c r="A6170" s="7">
        <v>43</v>
      </c>
      <c r="B6170" s="7" t="s">
        <v>392</v>
      </c>
      <c r="C6170" s="7" t="s">
        <v>547</v>
      </c>
      <c r="D6170" s="7" t="s">
        <v>10</v>
      </c>
      <c r="E6170" s="7" t="s">
        <v>50</v>
      </c>
      <c r="F6170" s="7" t="s">
        <v>84</v>
      </c>
      <c r="G6170" s="7">
        <v>45000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 t="s">
        <v>644</v>
      </c>
      <c r="AA6170" s="7">
        <v>2018</v>
      </c>
      <c r="AB6170" s="7">
        <v>0</v>
      </c>
    </row>
    <row r="6171" spans="1:28" x14ac:dyDescent="0.25">
      <c r="A6171" s="7">
        <v>44</v>
      </c>
      <c r="B6171" s="7" t="s">
        <v>393</v>
      </c>
      <c r="C6171" s="7" t="s">
        <v>717</v>
      </c>
      <c r="D6171" s="7" t="s">
        <v>10</v>
      </c>
      <c r="E6171" s="7" t="s">
        <v>43</v>
      </c>
      <c r="F6171" s="7" t="s">
        <v>84</v>
      </c>
      <c r="G6171" s="7">
        <v>45000</v>
      </c>
      <c r="H6171" s="7">
        <v>0</v>
      </c>
      <c r="I6171" s="7">
        <v>0</v>
      </c>
      <c r="J6171" s="7">
        <v>0</v>
      </c>
      <c r="K6171" s="7">
        <v>0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0</v>
      </c>
      <c r="Z6171" s="7" t="s">
        <v>644</v>
      </c>
      <c r="AA6171" s="7">
        <v>2018</v>
      </c>
      <c r="AB6171" s="7">
        <v>0</v>
      </c>
    </row>
    <row r="6172" spans="1:28" x14ac:dyDescent="0.25">
      <c r="A6172" s="7">
        <v>45</v>
      </c>
      <c r="B6172" s="7" t="s">
        <v>387</v>
      </c>
      <c r="C6172" s="7" t="s">
        <v>549</v>
      </c>
      <c r="D6172" s="7" t="s">
        <v>16</v>
      </c>
      <c r="E6172" s="7" t="s">
        <v>45</v>
      </c>
      <c r="F6172" s="7" t="s">
        <v>84</v>
      </c>
      <c r="G6172" s="7">
        <v>44000</v>
      </c>
      <c r="H6172" s="7">
        <v>0</v>
      </c>
      <c r="I6172" s="7">
        <v>0</v>
      </c>
      <c r="J6172" s="7">
        <v>0</v>
      </c>
      <c r="K6172" s="7">
        <v>0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0</v>
      </c>
      <c r="Z6172" s="7" t="s">
        <v>644</v>
      </c>
      <c r="AA6172" s="7">
        <v>2018</v>
      </c>
      <c r="AB6172" s="7">
        <v>0</v>
      </c>
    </row>
    <row r="6173" spans="1:28" x14ac:dyDescent="0.25">
      <c r="A6173" s="7">
        <v>46</v>
      </c>
      <c r="B6173" s="7" t="s">
        <v>375</v>
      </c>
      <c r="C6173" s="7" t="s">
        <v>705</v>
      </c>
      <c r="D6173" s="7" t="s">
        <v>10</v>
      </c>
      <c r="E6173" s="7" t="s">
        <v>739</v>
      </c>
      <c r="F6173" s="7" t="s">
        <v>84</v>
      </c>
      <c r="G6173" s="7">
        <v>40000</v>
      </c>
      <c r="H6173" s="7">
        <v>0</v>
      </c>
      <c r="I6173" s="7">
        <v>0</v>
      </c>
      <c r="J6173" s="7">
        <v>0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0</v>
      </c>
      <c r="Z6173" s="7" t="s">
        <v>644</v>
      </c>
      <c r="AA6173" s="7">
        <v>2018</v>
      </c>
      <c r="AB6173" s="7">
        <v>0</v>
      </c>
    </row>
    <row r="6174" spans="1:28" x14ac:dyDescent="0.25">
      <c r="A6174" s="7">
        <v>47</v>
      </c>
      <c r="B6174" s="7" t="s">
        <v>376</v>
      </c>
      <c r="C6174" s="7" t="s">
        <v>551</v>
      </c>
      <c r="D6174" s="7" t="s">
        <v>10</v>
      </c>
      <c r="E6174" s="7" t="s">
        <v>44</v>
      </c>
      <c r="F6174" s="7" t="s">
        <v>84</v>
      </c>
      <c r="G6174" s="7">
        <v>40000</v>
      </c>
      <c r="H6174" s="7">
        <v>0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0</v>
      </c>
      <c r="Z6174" s="7" t="s">
        <v>644</v>
      </c>
      <c r="AA6174" s="7">
        <v>2018</v>
      </c>
      <c r="AB6174" s="7">
        <v>0</v>
      </c>
    </row>
    <row r="6175" spans="1:28" x14ac:dyDescent="0.25">
      <c r="A6175" s="7">
        <v>48</v>
      </c>
      <c r="B6175" s="7" t="s">
        <v>382</v>
      </c>
      <c r="C6175" s="7" t="s">
        <v>552</v>
      </c>
      <c r="D6175" s="7" t="s">
        <v>94</v>
      </c>
      <c r="E6175" s="7" t="s">
        <v>65</v>
      </c>
      <c r="F6175" s="7" t="s">
        <v>84</v>
      </c>
      <c r="G6175" s="7">
        <v>40000</v>
      </c>
      <c r="H6175" s="7">
        <v>0</v>
      </c>
      <c r="I6175" s="7">
        <v>0</v>
      </c>
      <c r="J6175" s="7">
        <v>0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 t="s">
        <v>644</v>
      </c>
      <c r="AA6175" s="7">
        <v>2018</v>
      </c>
      <c r="AB6175" s="7">
        <v>0</v>
      </c>
    </row>
    <row r="6176" spans="1:28" x14ac:dyDescent="0.25">
      <c r="A6176" s="7">
        <v>49</v>
      </c>
      <c r="B6176" s="7" t="s">
        <v>385</v>
      </c>
      <c r="C6176" s="7" t="s">
        <v>629</v>
      </c>
      <c r="D6176" s="7" t="s">
        <v>12</v>
      </c>
      <c r="E6176" s="7" t="s">
        <v>698</v>
      </c>
      <c r="F6176" s="7" t="s">
        <v>84</v>
      </c>
      <c r="G6176" s="7">
        <v>40000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0</v>
      </c>
      <c r="Z6176" s="7" t="s">
        <v>644</v>
      </c>
      <c r="AA6176" s="7">
        <v>2018</v>
      </c>
      <c r="AB6176" s="7">
        <v>0</v>
      </c>
    </row>
    <row r="6177" spans="1:28" x14ac:dyDescent="0.25">
      <c r="A6177" s="7">
        <v>50</v>
      </c>
      <c r="B6177" s="7" t="s">
        <v>386</v>
      </c>
      <c r="C6177" s="7" t="s">
        <v>631</v>
      </c>
      <c r="D6177" s="7" t="s">
        <v>6</v>
      </c>
      <c r="E6177" s="7" t="s">
        <v>740</v>
      </c>
      <c r="F6177" s="7" t="s">
        <v>84</v>
      </c>
      <c r="G6177" s="7">
        <v>40000</v>
      </c>
      <c r="H6177" s="7">
        <v>0</v>
      </c>
      <c r="I6177" s="7">
        <v>0</v>
      </c>
      <c r="J6177" s="7">
        <v>0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0</v>
      </c>
      <c r="Z6177" s="7" t="s">
        <v>644</v>
      </c>
      <c r="AA6177" s="7">
        <v>2018</v>
      </c>
      <c r="AB6177" s="7">
        <v>0</v>
      </c>
    </row>
    <row r="6178" spans="1:28" x14ac:dyDescent="0.25">
      <c r="A6178" s="7">
        <v>51</v>
      </c>
      <c r="B6178" s="7" t="s">
        <v>381</v>
      </c>
      <c r="C6178" s="7" t="s">
        <v>553</v>
      </c>
      <c r="D6178" s="7" t="s">
        <v>10</v>
      </c>
      <c r="E6178" s="7" t="s">
        <v>740</v>
      </c>
      <c r="F6178" s="7" t="s">
        <v>84</v>
      </c>
      <c r="G6178" s="7">
        <v>38000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 t="s">
        <v>644</v>
      </c>
      <c r="AA6178" s="7">
        <v>2018</v>
      </c>
      <c r="AB6178" s="7">
        <v>0</v>
      </c>
    </row>
    <row r="6179" spans="1:28" x14ac:dyDescent="0.25">
      <c r="A6179" s="7">
        <v>52</v>
      </c>
      <c r="B6179" s="7" t="s">
        <v>377</v>
      </c>
      <c r="C6179" s="7" t="s">
        <v>554</v>
      </c>
      <c r="D6179" s="7" t="s">
        <v>10</v>
      </c>
      <c r="E6179" s="7" t="s">
        <v>44</v>
      </c>
      <c r="F6179" s="7" t="s">
        <v>84</v>
      </c>
      <c r="G6179" s="7">
        <v>36000</v>
      </c>
      <c r="H6179" s="7">
        <v>0</v>
      </c>
      <c r="I6179" s="7">
        <v>0</v>
      </c>
      <c r="J6179" s="7">
        <v>0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0</v>
      </c>
      <c r="Z6179" s="7" t="s">
        <v>644</v>
      </c>
      <c r="AA6179" s="7">
        <v>2018</v>
      </c>
      <c r="AB6179" s="7">
        <v>0</v>
      </c>
    </row>
    <row r="6180" spans="1:28" x14ac:dyDescent="0.25">
      <c r="A6180" s="7">
        <v>53</v>
      </c>
      <c r="B6180" s="7" t="s">
        <v>378</v>
      </c>
      <c r="C6180" s="7" t="s">
        <v>556</v>
      </c>
      <c r="D6180" s="7" t="s">
        <v>10</v>
      </c>
      <c r="E6180" s="7" t="s">
        <v>44</v>
      </c>
      <c r="F6180" s="7" t="s">
        <v>84</v>
      </c>
      <c r="G6180" s="7">
        <v>36000</v>
      </c>
      <c r="H6180" s="7">
        <v>0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0</v>
      </c>
      <c r="Z6180" s="7" t="s">
        <v>644</v>
      </c>
      <c r="AA6180" s="7">
        <v>2018</v>
      </c>
      <c r="AB6180" s="7">
        <v>0</v>
      </c>
    </row>
    <row r="6181" spans="1:28" x14ac:dyDescent="0.25">
      <c r="A6181" s="7">
        <v>54</v>
      </c>
      <c r="B6181" s="7" t="s">
        <v>380</v>
      </c>
      <c r="C6181" s="7" t="s">
        <v>543</v>
      </c>
      <c r="D6181" s="7" t="s">
        <v>21</v>
      </c>
      <c r="E6181" s="7" t="s">
        <v>760</v>
      </c>
      <c r="F6181" s="7" t="s">
        <v>84</v>
      </c>
      <c r="G6181" s="7">
        <v>36000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 t="s">
        <v>644</v>
      </c>
      <c r="AA6181" s="7">
        <v>2018</v>
      </c>
      <c r="AB6181" s="7">
        <v>0</v>
      </c>
    </row>
    <row r="6182" spans="1:28" x14ac:dyDescent="0.25">
      <c r="A6182" s="7">
        <v>55</v>
      </c>
      <c r="B6182" s="7" t="s">
        <v>430</v>
      </c>
      <c r="C6182" s="7" t="s">
        <v>761</v>
      </c>
      <c r="D6182" s="7" t="s">
        <v>21</v>
      </c>
      <c r="E6182" s="7" t="s">
        <v>741</v>
      </c>
      <c r="F6182" s="7" t="s">
        <v>84</v>
      </c>
      <c r="G6182" s="7">
        <v>33000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0</v>
      </c>
      <c r="Z6182" s="7" t="s">
        <v>644</v>
      </c>
      <c r="AA6182" s="7">
        <v>2018</v>
      </c>
      <c r="AB6182" s="7">
        <v>0</v>
      </c>
    </row>
    <row r="6183" spans="1:28" x14ac:dyDescent="0.25">
      <c r="A6183" s="7">
        <v>56</v>
      </c>
      <c r="B6183" s="7" t="s">
        <v>360</v>
      </c>
      <c r="C6183" s="7" t="s">
        <v>560</v>
      </c>
      <c r="D6183" s="7" t="s">
        <v>12</v>
      </c>
      <c r="E6183" s="7" t="s">
        <v>742</v>
      </c>
      <c r="F6183" s="7" t="s">
        <v>84</v>
      </c>
      <c r="G6183" s="7">
        <v>32000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0</v>
      </c>
      <c r="Z6183" s="7" t="s">
        <v>644</v>
      </c>
      <c r="AA6183" s="7">
        <v>2018</v>
      </c>
      <c r="AB6183" s="7">
        <v>0</v>
      </c>
    </row>
    <row r="6184" spans="1:28" x14ac:dyDescent="0.25">
      <c r="A6184" s="7">
        <v>57</v>
      </c>
      <c r="B6184" s="7" t="s">
        <v>369</v>
      </c>
      <c r="C6184" s="7" t="s">
        <v>562</v>
      </c>
      <c r="D6184" s="7" t="s">
        <v>94</v>
      </c>
      <c r="E6184" s="7" t="s">
        <v>563</v>
      </c>
      <c r="F6184" s="7" t="s">
        <v>84</v>
      </c>
      <c r="G6184" s="7">
        <v>32000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 t="s">
        <v>644</v>
      </c>
      <c r="AA6184" s="7">
        <v>2018</v>
      </c>
      <c r="AB6184" s="7">
        <v>0</v>
      </c>
    </row>
    <row r="6185" spans="1:28" x14ac:dyDescent="0.25">
      <c r="A6185" s="7">
        <v>58</v>
      </c>
      <c r="B6185" s="7" t="s">
        <v>370</v>
      </c>
      <c r="C6185" s="7" t="s">
        <v>648</v>
      </c>
      <c r="D6185" s="7" t="s">
        <v>94</v>
      </c>
      <c r="E6185" s="7" t="s">
        <v>742</v>
      </c>
      <c r="F6185" s="7" t="s">
        <v>84</v>
      </c>
      <c r="G6185" s="7">
        <v>32000</v>
      </c>
      <c r="H6185" s="7">
        <v>0</v>
      </c>
      <c r="I6185" s="7">
        <v>0</v>
      </c>
      <c r="J6185" s="7">
        <v>0</v>
      </c>
      <c r="K6185" s="7">
        <v>0</v>
      </c>
      <c r="L6185" s="7">
        <v>0</v>
      </c>
      <c r="M6185" s="7">
        <v>0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0</v>
      </c>
      <c r="Z6185" s="7" t="s">
        <v>644</v>
      </c>
      <c r="AA6185" s="7">
        <v>2018</v>
      </c>
      <c r="AB6185" s="7">
        <v>0</v>
      </c>
    </row>
    <row r="6186" spans="1:28" x14ac:dyDescent="0.25">
      <c r="A6186" s="7">
        <v>59</v>
      </c>
      <c r="B6186" s="7" t="s">
        <v>371</v>
      </c>
      <c r="C6186" s="7" t="s">
        <v>550</v>
      </c>
      <c r="D6186" s="7" t="s">
        <v>94</v>
      </c>
      <c r="E6186" s="7" t="s">
        <v>58</v>
      </c>
      <c r="F6186" s="7" t="s">
        <v>84</v>
      </c>
      <c r="G6186" s="7">
        <v>32000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0</v>
      </c>
      <c r="Z6186" s="7" t="s">
        <v>644</v>
      </c>
      <c r="AA6186" s="7">
        <v>2018</v>
      </c>
      <c r="AB6186" s="7">
        <v>0</v>
      </c>
    </row>
    <row r="6187" spans="1:28" x14ac:dyDescent="0.25">
      <c r="A6187" s="7">
        <v>60</v>
      </c>
      <c r="B6187" s="7" t="s">
        <v>372</v>
      </c>
      <c r="C6187" s="7" t="s">
        <v>769</v>
      </c>
      <c r="D6187" s="7" t="s">
        <v>94</v>
      </c>
      <c r="E6187" s="7" t="s">
        <v>630</v>
      </c>
      <c r="F6187" s="7" t="s">
        <v>84</v>
      </c>
      <c r="G6187" s="7">
        <v>32000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 t="s">
        <v>644</v>
      </c>
      <c r="AA6187" s="7">
        <v>2018</v>
      </c>
      <c r="AB6187" s="7">
        <v>0</v>
      </c>
    </row>
    <row r="6188" spans="1:28" x14ac:dyDescent="0.25">
      <c r="A6188" s="7">
        <v>61</v>
      </c>
      <c r="B6188" s="7" t="s">
        <v>373</v>
      </c>
      <c r="C6188" s="7" t="s">
        <v>566</v>
      </c>
      <c r="D6188" s="7" t="s">
        <v>14</v>
      </c>
      <c r="E6188" s="7" t="s">
        <v>743</v>
      </c>
      <c r="F6188" s="7" t="s">
        <v>84</v>
      </c>
      <c r="G6188" s="7">
        <v>32000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0</v>
      </c>
      <c r="Z6188" s="7" t="s">
        <v>644</v>
      </c>
      <c r="AA6188" s="7">
        <v>2018</v>
      </c>
      <c r="AB6188" s="7">
        <v>0</v>
      </c>
    </row>
    <row r="6189" spans="1:28" x14ac:dyDescent="0.25">
      <c r="A6189" s="7">
        <v>62</v>
      </c>
      <c r="B6189" s="7" t="s">
        <v>366</v>
      </c>
      <c r="C6189" s="7" t="s">
        <v>727</v>
      </c>
      <c r="D6189" s="7" t="s">
        <v>14</v>
      </c>
      <c r="E6189" s="7" t="s">
        <v>763</v>
      </c>
      <c r="F6189" s="7" t="s">
        <v>84</v>
      </c>
      <c r="G6189" s="7">
        <v>30000</v>
      </c>
      <c r="H6189" s="7">
        <v>0</v>
      </c>
      <c r="I6189" s="7">
        <v>0</v>
      </c>
      <c r="J6189" s="7">
        <v>0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0</v>
      </c>
      <c r="Z6189" s="7" t="s">
        <v>644</v>
      </c>
      <c r="AA6189" s="7">
        <v>2018</v>
      </c>
      <c r="AB6189" s="7">
        <v>0</v>
      </c>
    </row>
    <row r="6190" spans="1:28" x14ac:dyDescent="0.25">
      <c r="A6190" s="7">
        <v>63</v>
      </c>
      <c r="B6190" s="7" t="s">
        <v>367</v>
      </c>
      <c r="C6190" s="7" t="s">
        <v>567</v>
      </c>
      <c r="D6190" s="7" t="s">
        <v>4</v>
      </c>
      <c r="E6190" s="7" t="s">
        <v>745</v>
      </c>
      <c r="F6190" s="7" t="s">
        <v>84</v>
      </c>
      <c r="G6190" s="7">
        <v>30000</v>
      </c>
      <c r="H6190" s="7">
        <v>0</v>
      </c>
      <c r="I6190" s="7">
        <v>0</v>
      </c>
      <c r="J6190" s="7">
        <v>0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0</v>
      </c>
      <c r="Z6190" s="7" t="s">
        <v>644</v>
      </c>
      <c r="AA6190" s="7">
        <v>2018</v>
      </c>
      <c r="AB6190" s="7">
        <v>0</v>
      </c>
    </row>
    <row r="6191" spans="1:28" x14ac:dyDescent="0.25">
      <c r="A6191" s="7">
        <v>64</v>
      </c>
      <c r="B6191" s="7" t="s">
        <v>346</v>
      </c>
      <c r="C6191" s="7" t="s">
        <v>583</v>
      </c>
      <c r="D6191" s="7" t="s">
        <v>12</v>
      </c>
      <c r="E6191" s="7" t="s">
        <v>36</v>
      </c>
      <c r="F6191" s="7" t="s">
        <v>84</v>
      </c>
      <c r="G6191" s="7">
        <v>27500</v>
      </c>
      <c r="H6191" s="7">
        <v>0</v>
      </c>
      <c r="I6191" s="7">
        <v>0</v>
      </c>
      <c r="J6191" s="7">
        <v>0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0</v>
      </c>
      <c r="Z6191" s="7" t="s">
        <v>644</v>
      </c>
      <c r="AA6191" s="7">
        <v>2018</v>
      </c>
      <c r="AB6191" s="7">
        <v>0</v>
      </c>
    </row>
    <row r="6192" spans="1:28" x14ac:dyDescent="0.25">
      <c r="A6192" s="7">
        <v>65</v>
      </c>
      <c r="B6192" s="7" t="s">
        <v>350</v>
      </c>
      <c r="C6192" s="7" t="s">
        <v>558</v>
      </c>
      <c r="D6192" s="7" t="s">
        <v>6</v>
      </c>
      <c r="E6192" s="7" t="s">
        <v>746</v>
      </c>
      <c r="F6192" s="7" t="s">
        <v>84</v>
      </c>
      <c r="G6192" s="7">
        <v>27500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0</v>
      </c>
      <c r="Y6192" s="7">
        <v>0</v>
      </c>
      <c r="Z6192" s="7" t="s">
        <v>644</v>
      </c>
      <c r="AA6192" s="7">
        <v>2018</v>
      </c>
      <c r="AB6192" s="7">
        <v>0</v>
      </c>
    </row>
    <row r="6193" spans="1:28" x14ac:dyDescent="0.25">
      <c r="A6193" s="7">
        <v>66</v>
      </c>
      <c r="B6193" s="7" t="s">
        <v>361</v>
      </c>
      <c r="C6193" s="7" t="s">
        <v>622</v>
      </c>
      <c r="D6193" s="7" t="s">
        <v>12</v>
      </c>
      <c r="E6193" s="7" t="s">
        <v>764</v>
      </c>
      <c r="F6193" s="7" t="s">
        <v>84</v>
      </c>
      <c r="G6193" s="7">
        <v>27500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0</v>
      </c>
      <c r="Z6193" s="7" t="s">
        <v>644</v>
      </c>
      <c r="AA6193" s="7">
        <v>2018</v>
      </c>
      <c r="AB6193" s="7">
        <v>0</v>
      </c>
    </row>
    <row r="6194" spans="1:28" x14ac:dyDescent="0.25">
      <c r="A6194" s="7">
        <v>67</v>
      </c>
      <c r="B6194" s="7" t="s">
        <v>365</v>
      </c>
      <c r="C6194" s="7" t="s">
        <v>584</v>
      </c>
      <c r="D6194" s="7" t="s">
        <v>19</v>
      </c>
      <c r="E6194" s="7" t="s">
        <v>742</v>
      </c>
      <c r="F6194" s="7" t="s">
        <v>84</v>
      </c>
      <c r="G6194" s="7">
        <v>26000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0</v>
      </c>
      <c r="Z6194" s="7" t="s">
        <v>644</v>
      </c>
      <c r="AA6194" s="7">
        <v>2018</v>
      </c>
      <c r="AB6194" s="7">
        <v>0</v>
      </c>
    </row>
    <row r="6195" spans="1:28" x14ac:dyDescent="0.25">
      <c r="A6195" s="7">
        <v>68</v>
      </c>
      <c r="B6195" s="7" t="s">
        <v>364</v>
      </c>
      <c r="C6195" s="7" t="s">
        <v>555</v>
      </c>
      <c r="D6195" s="7" t="s">
        <v>94</v>
      </c>
      <c r="E6195" s="7" t="s">
        <v>74</v>
      </c>
      <c r="F6195" s="7" t="s">
        <v>84</v>
      </c>
      <c r="G6195" s="7">
        <v>25000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 t="s">
        <v>644</v>
      </c>
      <c r="AA6195" s="7">
        <v>2018</v>
      </c>
      <c r="AB6195" s="7">
        <v>0</v>
      </c>
    </row>
    <row r="6196" spans="1:28" x14ac:dyDescent="0.25">
      <c r="A6196" s="7">
        <v>69</v>
      </c>
      <c r="B6196" s="7" t="s">
        <v>363</v>
      </c>
      <c r="C6196" s="7" t="s">
        <v>569</v>
      </c>
      <c r="D6196" s="7" t="s">
        <v>94</v>
      </c>
      <c r="E6196" s="7" t="s">
        <v>765</v>
      </c>
      <c r="F6196" s="7" t="s">
        <v>84</v>
      </c>
      <c r="G6196" s="7">
        <v>23100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0</v>
      </c>
      <c r="Z6196" s="7" t="s">
        <v>644</v>
      </c>
      <c r="AA6196" s="7">
        <v>2018</v>
      </c>
      <c r="AB6196" s="7">
        <v>0</v>
      </c>
    </row>
    <row r="6197" spans="1:28" x14ac:dyDescent="0.25">
      <c r="A6197" s="7">
        <v>70</v>
      </c>
      <c r="B6197" s="7" t="s">
        <v>362</v>
      </c>
      <c r="C6197" s="7" t="s">
        <v>570</v>
      </c>
      <c r="D6197" s="7" t="s">
        <v>94</v>
      </c>
      <c r="E6197" s="7" t="s">
        <v>620</v>
      </c>
      <c r="F6197" s="7" t="s">
        <v>84</v>
      </c>
      <c r="G6197" s="7">
        <v>23000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0</v>
      </c>
      <c r="Z6197" s="7" t="s">
        <v>644</v>
      </c>
      <c r="AA6197" s="7">
        <v>2018</v>
      </c>
      <c r="AB6197" s="7">
        <v>0</v>
      </c>
    </row>
    <row r="6198" spans="1:28" x14ac:dyDescent="0.25">
      <c r="A6198" s="7">
        <v>71</v>
      </c>
      <c r="B6198" s="7" t="s">
        <v>432</v>
      </c>
      <c r="C6198" s="7" t="s">
        <v>590</v>
      </c>
      <c r="D6198" s="7" t="s">
        <v>10</v>
      </c>
      <c r="E6198" s="7" t="s">
        <v>33</v>
      </c>
      <c r="F6198" s="7" t="s">
        <v>84</v>
      </c>
      <c r="G6198" s="7">
        <v>22000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 t="s">
        <v>644</v>
      </c>
      <c r="AA6198" s="7">
        <v>2018</v>
      </c>
      <c r="AB6198" s="7">
        <v>0</v>
      </c>
    </row>
    <row r="6199" spans="1:28" x14ac:dyDescent="0.25">
      <c r="A6199" s="7">
        <v>72</v>
      </c>
      <c r="B6199" s="7" t="s">
        <v>353</v>
      </c>
      <c r="C6199" s="7" t="s">
        <v>766</v>
      </c>
      <c r="D6199" s="7" t="s">
        <v>19</v>
      </c>
      <c r="E6199" s="7" t="s">
        <v>60</v>
      </c>
      <c r="F6199" s="7" t="s">
        <v>84</v>
      </c>
      <c r="G6199" s="7">
        <v>22000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0</v>
      </c>
      <c r="Z6199" s="7" t="s">
        <v>644</v>
      </c>
      <c r="AA6199" s="7">
        <v>2018</v>
      </c>
      <c r="AB6199" s="7">
        <v>0</v>
      </c>
    </row>
    <row r="6200" spans="1:28" x14ac:dyDescent="0.25">
      <c r="A6200" s="7">
        <v>73</v>
      </c>
      <c r="B6200" s="7" t="s">
        <v>354</v>
      </c>
      <c r="C6200" s="7" t="s">
        <v>581</v>
      </c>
      <c r="D6200" s="7" t="s">
        <v>94</v>
      </c>
      <c r="E6200" s="7" t="s">
        <v>54</v>
      </c>
      <c r="F6200" s="7" t="s">
        <v>84</v>
      </c>
      <c r="G6200" s="7">
        <v>22000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 t="s">
        <v>644</v>
      </c>
      <c r="AA6200" s="7">
        <v>2018</v>
      </c>
      <c r="AB6200" s="7">
        <v>0</v>
      </c>
    </row>
    <row r="6201" spans="1:28" x14ac:dyDescent="0.25">
      <c r="A6201" s="7">
        <v>74</v>
      </c>
      <c r="B6201" s="7" t="s">
        <v>355</v>
      </c>
      <c r="C6201" s="7" t="s">
        <v>582</v>
      </c>
      <c r="D6201" s="7" t="s">
        <v>7</v>
      </c>
      <c r="E6201" s="7" t="s">
        <v>54</v>
      </c>
      <c r="F6201" s="7" t="s">
        <v>84</v>
      </c>
      <c r="G6201" s="7">
        <v>22000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 t="s">
        <v>644</v>
      </c>
      <c r="AA6201" s="7">
        <v>2018</v>
      </c>
      <c r="AB6201" s="7">
        <v>0</v>
      </c>
    </row>
    <row r="6202" spans="1:28" x14ac:dyDescent="0.25">
      <c r="A6202" s="7">
        <v>75</v>
      </c>
      <c r="B6202" s="7" t="s">
        <v>356</v>
      </c>
      <c r="C6202" s="7" t="s">
        <v>571</v>
      </c>
      <c r="D6202" s="7" t="s">
        <v>6</v>
      </c>
      <c r="E6202" s="7" t="s">
        <v>767</v>
      </c>
      <c r="F6202" s="7" t="s">
        <v>84</v>
      </c>
      <c r="G6202" s="7">
        <v>22000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0</v>
      </c>
      <c r="Z6202" s="7" t="s">
        <v>644</v>
      </c>
      <c r="AA6202" s="7">
        <v>2018</v>
      </c>
      <c r="AB6202" s="7">
        <v>0</v>
      </c>
    </row>
    <row r="6203" spans="1:28" x14ac:dyDescent="0.25">
      <c r="A6203" s="7">
        <v>76</v>
      </c>
      <c r="B6203" s="7" t="s">
        <v>357</v>
      </c>
      <c r="C6203" s="7" t="s">
        <v>589</v>
      </c>
      <c r="D6203" s="7" t="s">
        <v>6</v>
      </c>
      <c r="E6203" s="7" t="s">
        <v>767</v>
      </c>
      <c r="F6203" s="7" t="s">
        <v>84</v>
      </c>
      <c r="G6203" s="7">
        <v>22000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0</v>
      </c>
      <c r="Z6203" s="7" t="s">
        <v>644</v>
      </c>
      <c r="AA6203" s="7">
        <v>2018</v>
      </c>
      <c r="AB6203" s="7">
        <v>0</v>
      </c>
    </row>
    <row r="6204" spans="1:28" x14ac:dyDescent="0.25">
      <c r="A6204" s="7">
        <v>77</v>
      </c>
      <c r="B6204" s="7" t="s">
        <v>358</v>
      </c>
      <c r="C6204" s="7" t="s">
        <v>748</v>
      </c>
      <c r="D6204" s="7" t="s">
        <v>10</v>
      </c>
      <c r="E6204" s="7" t="s">
        <v>54</v>
      </c>
      <c r="F6204" s="7" t="s">
        <v>84</v>
      </c>
      <c r="G6204" s="7">
        <v>22000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0</v>
      </c>
      <c r="Z6204" s="7" t="s">
        <v>644</v>
      </c>
      <c r="AA6204" s="7">
        <v>2018</v>
      </c>
      <c r="AB6204" s="7">
        <v>0</v>
      </c>
    </row>
    <row r="6205" spans="1:28" x14ac:dyDescent="0.25">
      <c r="A6205" s="7">
        <v>78</v>
      </c>
      <c r="B6205" s="7" t="s">
        <v>359</v>
      </c>
      <c r="C6205" s="7" t="s">
        <v>572</v>
      </c>
      <c r="D6205" s="7" t="s">
        <v>94</v>
      </c>
      <c r="E6205" s="7" t="s">
        <v>54</v>
      </c>
      <c r="F6205" s="7" t="s">
        <v>84</v>
      </c>
      <c r="G6205" s="7">
        <v>22000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0</v>
      </c>
      <c r="Z6205" s="7" t="s">
        <v>644</v>
      </c>
      <c r="AA6205" s="7">
        <v>2018</v>
      </c>
      <c r="AB6205" s="7">
        <v>0</v>
      </c>
    </row>
    <row r="6206" spans="1:28" x14ac:dyDescent="0.25">
      <c r="A6206" s="7">
        <v>79</v>
      </c>
      <c r="B6206" s="7" t="s">
        <v>347</v>
      </c>
      <c r="C6206" s="7" t="s">
        <v>651</v>
      </c>
      <c r="D6206" s="7" t="s">
        <v>6</v>
      </c>
      <c r="E6206" s="7" t="s">
        <v>767</v>
      </c>
      <c r="F6206" s="7" t="s">
        <v>84</v>
      </c>
      <c r="G6206" s="7">
        <v>20000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 t="s">
        <v>644</v>
      </c>
      <c r="AA6206" s="7">
        <v>2018</v>
      </c>
      <c r="AB6206" s="7">
        <v>0</v>
      </c>
    </row>
    <row r="6207" spans="1:28" x14ac:dyDescent="0.25">
      <c r="A6207" s="7">
        <v>80</v>
      </c>
      <c r="B6207" s="7" t="s">
        <v>348</v>
      </c>
      <c r="C6207" s="7" t="s">
        <v>652</v>
      </c>
      <c r="D6207" s="7" t="s">
        <v>6</v>
      </c>
      <c r="E6207" s="7" t="s">
        <v>768</v>
      </c>
      <c r="F6207" s="7" t="s">
        <v>84</v>
      </c>
      <c r="G6207" s="7">
        <v>20000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0</v>
      </c>
      <c r="Z6207" s="7" t="s">
        <v>644</v>
      </c>
      <c r="AA6207" s="7">
        <v>2018</v>
      </c>
      <c r="AB6207" s="7">
        <v>0</v>
      </c>
    </row>
    <row r="6208" spans="1:28" x14ac:dyDescent="0.25">
      <c r="A6208" s="7">
        <v>81</v>
      </c>
      <c r="B6208" s="7" t="s">
        <v>349</v>
      </c>
      <c r="C6208" s="7" t="s">
        <v>591</v>
      </c>
      <c r="D6208" s="7" t="s">
        <v>6</v>
      </c>
      <c r="E6208" s="7" t="s">
        <v>767</v>
      </c>
      <c r="F6208" s="7" t="s">
        <v>84</v>
      </c>
      <c r="G6208" s="7">
        <v>20000</v>
      </c>
      <c r="H6208" s="7">
        <v>0</v>
      </c>
      <c r="I6208" s="7">
        <v>0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0</v>
      </c>
      <c r="Z6208" s="7" t="s">
        <v>644</v>
      </c>
      <c r="AA6208" s="7">
        <v>2018</v>
      </c>
      <c r="AB6208" s="7">
        <v>0</v>
      </c>
    </row>
    <row r="6209" spans="1:28" x14ac:dyDescent="0.25">
      <c r="A6209" s="7">
        <v>82</v>
      </c>
      <c r="B6209" s="7" t="s">
        <v>351</v>
      </c>
      <c r="C6209" s="7" t="s">
        <v>592</v>
      </c>
      <c r="D6209" s="7" t="s">
        <v>6</v>
      </c>
      <c r="E6209" s="7" t="s">
        <v>768</v>
      </c>
      <c r="F6209" s="7" t="s">
        <v>84</v>
      </c>
      <c r="G6209" s="7">
        <v>20000</v>
      </c>
      <c r="H6209" s="7">
        <v>0</v>
      </c>
      <c r="I6209" s="7">
        <v>0</v>
      </c>
      <c r="J6209" s="7">
        <v>0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0</v>
      </c>
      <c r="Z6209" s="7" t="s">
        <v>644</v>
      </c>
      <c r="AA6209" s="7">
        <v>2018</v>
      </c>
      <c r="AB6209" s="7">
        <v>0</v>
      </c>
    </row>
    <row r="6210" spans="1:28" x14ac:dyDescent="0.25">
      <c r="A6210" s="7">
        <v>83</v>
      </c>
      <c r="B6210" s="7" t="s">
        <v>352</v>
      </c>
      <c r="C6210" s="7" t="s">
        <v>593</v>
      </c>
      <c r="D6210" s="7" t="s">
        <v>6</v>
      </c>
      <c r="E6210" s="7" t="s">
        <v>768</v>
      </c>
      <c r="F6210" s="7" t="s">
        <v>84</v>
      </c>
      <c r="G6210" s="7">
        <v>20000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 t="s">
        <v>644</v>
      </c>
      <c r="AA6210" s="7">
        <v>2018</v>
      </c>
      <c r="AB6210" s="7">
        <v>0</v>
      </c>
    </row>
    <row r="6211" spans="1:28" x14ac:dyDescent="0.25">
      <c r="A6211" s="7">
        <v>84</v>
      </c>
      <c r="B6211" s="7" t="s">
        <v>428</v>
      </c>
      <c r="C6211" s="7" t="s">
        <v>722</v>
      </c>
      <c r="D6211" s="7" t="s">
        <v>723</v>
      </c>
      <c r="E6211" s="7" t="s">
        <v>752</v>
      </c>
      <c r="F6211" s="7" t="s">
        <v>84</v>
      </c>
      <c r="G6211" s="7">
        <v>20000</v>
      </c>
      <c r="H6211" s="7">
        <v>0</v>
      </c>
      <c r="I6211" s="7">
        <v>0</v>
      </c>
      <c r="J6211" s="7">
        <v>0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 t="s">
        <v>644</v>
      </c>
      <c r="AA6211" s="7">
        <v>2018</v>
      </c>
      <c r="AB6211" s="7">
        <v>0</v>
      </c>
    </row>
    <row r="6212" spans="1:28" x14ac:dyDescent="0.25">
      <c r="A6212" s="7">
        <v>85</v>
      </c>
      <c r="B6212" s="7" t="s">
        <v>344</v>
      </c>
      <c r="C6212" s="7" t="s">
        <v>588</v>
      </c>
      <c r="D6212" s="7" t="s">
        <v>94</v>
      </c>
      <c r="E6212" s="7" t="s">
        <v>41</v>
      </c>
      <c r="F6212" s="7" t="s">
        <v>84</v>
      </c>
      <c r="G6212" s="7">
        <v>18000</v>
      </c>
      <c r="H6212" s="7">
        <v>0</v>
      </c>
      <c r="I6212" s="7">
        <v>0</v>
      </c>
      <c r="J6212" s="7">
        <v>0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0</v>
      </c>
      <c r="Z6212" s="7" t="s">
        <v>644</v>
      </c>
      <c r="AA6212" s="7">
        <v>2018</v>
      </c>
      <c r="AB6212" s="7">
        <v>0</v>
      </c>
    </row>
    <row r="6213" spans="1:28" x14ac:dyDescent="0.25">
      <c r="A6213" s="7">
        <v>86</v>
      </c>
      <c r="B6213" s="7" t="s">
        <v>345</v>
      </c>
      <c r="C6213" s="7" t="s">
        <v>512</v>
      </c>
      <c r="D6213" s="7" t="s">
        <v>94</v>
      </c>
      <c r="E6213" s="7" t="s">
        <v>764</v>
      </c>
      <c r="F6213" s="7" t="s">
        <v>84</v>
      </c>
      <c r="G6213" s="7">
        <v>18000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 t="s">
        <v>644</v>
      </c>
      <c r="AA6213" s="7">
        <v>2018</v>
      </c>
      <c r="AB6213" s="7">
        <v>0</v>
      </c>
    </row>
    <row r="6214" spans="1:28" x14ac:dyDescent="0.25">
      <c r="A6214" s="7">
        <v>87</v>
      </c>
      <c r="B6214" s="7" t="s">
        <v>341</v>
      </c>
      <c r="C6214" s="7" t="s">
        <v>579</v>
      </c>
      <c r="D6214" s="7" t="s">
        <v>94</v>
      </c>
      <c r="E6214" s="7" t="s">
        <v>768</v>
      </c>
      <c r="F6214" s="7" t="s">
        <v>84</v>
      </c>
      <c r="G6214" s="7">
        <v>15250</v>
      </c>
      <c r="H6214" s="7">
        <v>0</v>
      </c>
      <c r="I6214" s="7">
        <v>0</v>
      </c>
      <c r="J6214" s="7">
        <v>0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0</v>
      </c>
      <c r="Z6214" s="7" t="s">
        <v>644</v>
      </c>
      <c r="AA6214" s="7">
        <v>2018</v>
      </c>
      <c r="AB6214" s="7">
        <v>0</v>
      </c>
    </row>
    <row r="6215" spans="1:28" x14ac:dyDescent="0.25">
      <c r="A6215" s="7">
        <v>88</v>
      </c>
      <c r="B6215" s="7" t="s">
        <v>342</v>
      </c>
      <c r="C6215" s="7" t="s">
        <v>559</v>
      </c>
      <c r="D6215" s="7" t="s">
        <v>94</v>
      </c>
      <c r="E6215" s="7" t="s">
        <v>37</v>
      </c>
      <c r="F6215" s="7" t="s">
        <v>84</v>
      </c>
      <c r="G6215" s="7">
        <v>15250</v>
      </c>
      <c r="H6215" s="7">
        <v>0</v>
      </c>
      <c r="I6215" s="7">
        <v>0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 t="s">
        <v>644</v>
      </c>
      <c r="AA6215" s="7">
        <v>2018</v>
      </c>
      <c r="AB6215" s="7">
        <v>0</v>
      </c>
    </row>
    <row r="6216" spans="1:28" x14ac:dyDescent="0.25">
      <c r="A6216" s="7">
        <v>89</v>
      </c>
      <c r="B6216" s="7" t="s">
        <v>343</v>
      </c>
      <c r="C6216" s="7" t="s">
        <v>633</v>
      </c>
      <c r="D6216" s="7" t="s">
        <v>6</v>
      </c>
      <c r="E6216" s="7" t="s">
        <v>37</v>
      </c>
      <c r="F6216" s="7" t="s">
        <v>84</v>
      </c>
      <c r="G6216" s="7">
        <v>15250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0</v>
      </c>
      <c r="Z6216" s="7" t="s">
        <v>644</v>
      </c>
      <c r="AA6216" s="7">
        <v>2018</v>
      </c>
      <c r="AB6216" s="7">
        <v>0</v>
      </c>
    </row>
    <row r="6217" spans="1:28" x14ac:dyDescent="0.25">
      <c r="A6217" s="7">
        <v>90</v>
      </c>
      <c r="B6217" s="7" t="s">
        <v>338</v>
      </c>
      <c r="C6217" s="7" t="s">
        <v>594</v>
      </c>
      <c r="D6217" s="7" t="s">
        <v>6</v>
      </c>
      <c r="E6217" s="7" t="s">
        <v>28</v>
      </c>
      <c r="F6217" s="7" t="s">
        <v>84</v>
      </c>
      <c r="G6217" s="7">
        <v>15000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0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0</v>
      </c>
      <c r="Z6217" s="7" t="s">
        <v>644</v>
      </c>
      <c r="AA6217" s="7">
        <v>2018</v>
      </c>
      <c r="AB6217" s="7">
        <v>0</v>
      </c>
    </row>
    <row r="6218" spans="1:28" x14ac:dyDescent="0.25">
      <c r="A6218" s="7">
        <v>91</v>
      </c>
      <c r="B6218" s="7" t="s">
        <v>339</v>
      </c>
      <c r="C6218" s="7" t="s">
        <v>595</v>
      </c>
      <c r="D6218" s="7" t="s">
        <v>94</v>
      </c>
      <c r="E6218" s="7" t="s">
        <v>57</v>
      </c>
      <c r="F6218" s="7" t="s">
        <v>84</v>
      </c>
      <c r="G6218" s="7">
        <v>15000</v>
      </c>
      <c r="H6218" s="7">
        <v>0</v>
      </c>
      <c r="I6218" s="7">
        <v>0</v>
      </c>
      <c r="J6218" s="7">
        <v>0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0</v>
      </c>
      <c r="Z6218" s="7" t="s">
        <v>644</v>
      </c>
      <c r="AA6218" s="7">
        <v>2018</v>
      </c>
      <c r="AB6218" s="7">
        <v>0</v>
      </c>
    </row>
    <row r="6219" spans="1:28" x14ac:dyDescent="0.25">
      <c r="A6219" s="7">
        <v>92</v>
      </c>
      <c r="B6219" s="7" t="s">
        <v>340</v>
      </c>
      <c r="C6219" s="7" t="s">
        <v>654</v>
      </c>
      <c r="D6219" s="7" t="s">
        <v>6</v>
      </c>
      <c r="E6219" s="7" t="s">
        <v>764</v>
      </c>
      <c r="F6219" s="7" t="s">
        <v>84</v>
      </c>
      <c r="G6219" s="7">
        <v>15000</v>
      </c>
      <c r="H6219" s="7">
        <v>0</v>
      </c>
      <c r="I6219" s="7">
        <v>0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0</v>
      </c>
      <c r="Z6219" s="7" t="s">
        <v>644</v>
      </c>
      <c r="AA6219" s="7">
        <v>2018</v>
      </c>
      <c r="AB6219" s="7">
        <v>0</v>
      </c>
    </row>
    <row r="6220" spans="1:28" x14ac:dyDescent="0.25">
      <c r="A6220" s="7">
        <v>93</v>
      </c>
      <c r="B6220" s="7" t="s">
        <v>431</v>
      </c>
      <c r="C6220" s="7" t="s">
        <v>600</v>
      </c>
      <c r="D6220" s="7" t="s">
        <v>94</v>
      </c>
      <c r="E6220" s="7" t="s">
        <v>37</v>
      </c>
      <c r="F6220" s="7" t="s">
        <v>84</v>
      </c>
      <c r="G6220" s="7">
        <v>12500</v>
      </c>
      <c r="H6220" s="7">
        <v>0</v>
      </c>
      <c r="I6220" s="7">
        <v>0</v>
      </c>
      <c r="J6220" s="7">
        <v>0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 t="s">
        <v>644</v>
      </c>
      <c r="AA6220" s="7">
        <v>2018</v>
      </c>
      <c r="AB6220" s="7">
        <v>0</v>
      </c>
    </row>
    <row r="6221" spans="1:28" x14ac:dyDescent="0.25">
      <c r="A6221" s="7">
        <v>94</v>
      </c>
      <c r="B6221" s="7" t="s">
        <v>336</v>
      </c>
      <c r="C6221" s="7" t="s">
        <v>603</v>
      </c>
      <c r="D6221" s="7" t="s">
        <v>6</v>
      </c>
      <c r="E6221" s="7" t="s">
        <v>37</v>
      </c>
      <c r="F6221" s="7" t="s">
        <v>84</v>
      </c>
      <c r="G6221" s="7">
        <v>8000</v>
      </c>
      <c r="H6221" s="7">
        <v>0</v>
      </c>
      <c r="I6221" s="7">
        <v>0</v>
      </c>
      <c r="J6221" s="7">
        <v>0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0</v>
      </c>
      <c r="Z6221" s="7" t="s">
        <v>644</v>
      </c>
      <c r="AA6221" s="7">
        <v>2018</v>
      </c>
      <c r="AB6221" s="7">
        <v>0</v>
      </c>
    </row>
    <row r="6222" spans="1:28" x14ac:dyDescent="0.25">
      <c r="A6222" s="7">
        <v>95</v>
      </c>
      <c r="B6222" s="7" t="s">
        <v>337</v>
      </c>
      <c r="C6222" s="7" t="s">
        <v>725</v>
      </c>
      <c r="D6222" s="7" t="s">
        <v>6</v>
      </c>
      <c r="E6222" s="7" t="s">
        <v>37</v>
      </c>
      <c r="F6222" s="7" t="s">
        <v>84</v>
      </c>
      <c r="G6222" s="7">
        <v>8000</v>
      </c>
      <c r="H6222" s="7">
        <v>0</v>
      </c>
      <c r="I6222" s="7">
        <v>0</v>
      </c>
      <c r="J6222" s="7">
        <v>0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0</v>
      </c>
      <c r="Z6222" s="7" t="s">
        <v>222</v>
      </c>
      <c r="AA6222" s="7">
        <v>2018</v>
      </c>
      <c r="AB6222" s="7">
        <v>0</v>
      </c>
    </row>
    <row r="6223" spans="1:28" x14ac:dyDescent="0.25">
      <c r="A6223" s="7">
        <v>1</v>
      </c>
      <c r="B6223" s="7" t="s">
        <v>373</v>
      </c>
      <c r="C6223" s="7" t="s">
        <v>708</v>
      </c>
      <c r="D6223" s="7" t="s">
        <v>7</v>
      </c>
      <c r="E6223" s="7" t="s">
        <v>27</v>
      </c>
      <c r="F6223" s="7" t="s">
        <v>84</v>
      </c>
      <c r="G6223" s="7">
        <v>360000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 t="s">
        <v>222</v>
      </c>
      <c r="AA6223" s="7">
        <v>2018</v>
      </c>
      <c r="AB6223" s="7">
        <v>0</v>
      </c>
    </row>
    <row r="6224" spans="1:28" x14ac:dyDescent="0.25">
      <c r="A6224" s="7">
        <v>2</v>
      </c>
      <c r="B6224" s="7" t="s">
        <v>427</v>
      </c>
      <c r="C6224" s="7" t="s">
        <v>709</v>
      </c>
      <c r="D6224" s="7" t="s">
        <v>19</v>
      </c>
      <c r="E6224" s="7" t="s">
        <v>71</v>
      </c>
      <c r="F6224" s="7" t="s">
        <v>84</v>
      </c>
      <c r="G6224" s="7">
        <v>280000</v>
      </c>
      <c r="H6224" s="7">
        <v>0</v>
      </c>
      <c r="I6224" s="7">
        <v>0</v>
      </c>
      <c r="J6224" s="7">
        <v>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0</v>
      </c>
      <c r="Z6224" s="7" t="s">
        <v>222</v>
      </c>
      <c r="AA6224" s="7">
        <v>2018</v>
      </c>
      <c r="AB6224" s="7">
        <v>0</v>
      </c>
    </row>
    <row r="6225" spans="1:28" x14ac:dyDescent="0.25">
      <c r="A6225" s="7">
        <v>3</v>
      </c>
      <c r="B6225" s="7" t="s">
        <v>426</v>
      </c>
      <c r="C6225" s="7" t="s">
        <v>502</v>
      </c>
      <c r="D6225" s="7" t="s">
        <v>10</v>
      </c>
      <c r="E6225" s="7" t="s">
        <v>53</v>
      </c>
      <c r="F6225" s="7" t="s">
        <v>84</v>
      </c>
      <c r="G6225" s="7">
        <v>280000</v>
      </c>
      <c r="H6225" s="7">
        <v>0</v>
      </c>
      <c r="I6225" s="7">
        <v>0</v>
      </c>
      <c r="J6225" s="7">
        <v>0</v>
      </c>
      <c r="K6225" s="7">
        <v>0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0</v>
      </c>
      <c r="Z6225" s="7" t="s">
        <v>222</v>
      </c>
      <c r="AA6225" s="7">
        <v>2018</v>
      </c>
      <c r="AB6225" s="7">
        <v>0</v>
      </c>
    </row>
    <row r="6226" spans="1:28" x14ac:dyDescent="0.25">
      <c r="A6226" s="7">
        <v>4</v>
      </c>
      <c r="B6226" s="7" t="s">
        <v>425</v>
      </c>
      <c r="C6226" s="7" t="s">
        <v>659</v>
      </c>
      <c r="D6226" s="7" t="s">
        <v>6</v>
      </c>
      <c r="E6226" s="7" t="s">
        <v>756</v>
      </c>
      <c r="F6226" s="7" t="s">
        <v>84</v>
      </c>
      <c r="G6226" s="7">
        <v>130000</v>
      </c>
      <c r="H6226" s="7">
        <v>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0</v>
      </c>
      <c r="Z6226" s="7" t="s">
        <v>222</v>
      </c>
      <c r="AA6226" s="7">
        <v>2018</v>
      </c>
      <c r="AB6226" s="7">
        <v>0</v>
      </c>
    </row>
    <row r="6227" spans="1:28" x14ac:dyDescent="0.25">
      <c r="A6227" s="7">
        <v>5</v>
      </c>
      <c r="B6227" s="7" t="s">
        <v>424</v>
      </c>
      <c r="C6227" s="7" t="s">
        <v>665</v>
      </c>
      <c r="D6227" s="7" t="s">
        <v>17</v>
      </c>
      <c r="E6227" s="7" t="s">
        <v>755</v>
      </c>
      <c r="F6227" s="7" t="s">
        <v>84</v>
      </c>
      <c r="G6227" s="7">
        <v>130000</v>
      </c>
      <c r="H6227" s="7">
        <v>0</v>
      </c>
      <c r="I6227" s="7">
        <v>0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0</v>
      </c>
      <c r="Z6227" s="7" t="s">
        <v>222</v>
      </c>
      <c r="AA6227" s="7">
        <v>2018</v>
      </c>
      <c r="AB6227" s="7">
        <v>0</v>
      </c>
    </row>
    <row r="6228" spans="1:28" x14ac:dyDescent="0.25">
      <c r="A6228" s="7">
        <v>6</v>
      </c>
      <c r="B6228" s="7" t="s">
        <v>423</v>
      </c>
      <c r="C6228" s="7" t="s">
        <v>614</v>
      </c>
      <c r="D6228" s="7" t="s">
        <v>615</v>
      </c>
      <c r="E6228" s="7" t="s">
        <v>616</v>
      </c>
      <c r="F6228" s="7" t="s">
        <v>84</v>
      </c>
      <c r="G6228" s="7">
        <v>130000</v>
      </c>
      <c r="H6228" s="7">
        <v>0</v>
      </c>
      <c r="I6228" s="7">
        <v>0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0</v>
      </c>
      <c r="Z6228" s="7" t="s">
        <v>222</v>
      </c>
      <c r="AA6228" s="7">
        <v>2018</v>
      </c>
      <c r="AB6228" s="7">
        <v>0</v>
      </c>
    </row>
    <row r="6229" spans="1:28" x14ac:dyDescent="0.25">
      <c r="A6229" s="7">
        <v>7</v>
      </c>
      <c r="B6229" s="7" t="s">
        <v>422</v>
      </c>
      <c r="C6229" s="7" t="s">
        <v>504</v>
      </c>
      <c r="D6229" s="7" t="s">
        <v>5</v>
      </c>
      <c r="E6229" s="7" t="s">
        <v>702</v>
      </c>
      <c r="F6229" s="7" t="s">
        <v>84</v>
      </c>
      <c r="G6229" s="7">
        <v>130000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 t="s">
        <v>222</v>
      </c>
      <c r="AA6229" s="7">
        <v>2018</v>
      </c>
      <c r="AB6229" s="7">
        <v>0</v>
      </c>
    </row>
    <row r="6230" spans="1:28" x14ac:dyDescent="0.25">
      <c r="A6230" s="7">
        <v>8</v>
      </c>
      <c r="B6230" s="7" t="s">
        <v>421</v>
      </c>
      <c r="C6230" s="7" t="s">
        <v>515</v>
      </c>
      <c r="D6230" s="7" t="s">
        <v>4</v>
      </c>
      <c r="E6230" s="7" t="s">
        <v>516</v>
      </c>
      <c r="F6230" s="7" t="s">
        <v>84</v>
      </c>
      <c r="G6230" s="7">
        <v>130000</v>
      </c>
      <c r="H6230" s="7">
        <v>0</v>
      </c>
      <c r="I6230" s="7">
        <v>0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 t="s">
        <v>222</v>
      </c>
      <c r="AA6230" s="7">
        <v>2018</v>
      </c>
      <c r="AB6230" s="7">
        <v>0</v>
      </c>
    </row>
    <row r="6231" spans="1:28" x14ac:dyDescent="0.25">
      <c r="A6231" s="7">
        <v>9</v>
      </c>
      <c r="B6231" s="7" t="s">
        <v>420</v>
      </c>
      <c r="C6231" s="7" t="s">
        <v>513</v>
      </c>
      <c r="D6231" s="7" t="s">
        <v>14</v>
      </c>
      <c r="E6231" s="7" t="s">
        <v>333</v>
      </c>
      <c r="F6231" s="7" t="s">
        <v>84</v>
      </c>
      <c r="G6231" s="7">
        <v>130000</v>
      </c>
      <c r="H6231" s="7">
        <v>0</v>
      </c>
      <c r="I6231" s="7">
        <v>0</v>
      </c>
      <c r="J6231" s="7">
        <v>0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 t="s">
        <v>222</v>
      </c>
      <c r="AA6231" s="7">
        <v>2018</v>
      </c>
      <c r="AB6231" s="7">
        <v>0</v>
      </c>
    </row>
    <row r="6232" spans="1:28" x14ac:dyDescent="0.25">
      <c r="A6232" s="7">
        <v>10</v>
      </c>
      <c r="B6232" s="7" t="s">
        <v>419</v>
      </c>
      <c r="C6232" s="7" t="s">
        <v>518</v>
      </c>
      <c r="D6232" s="7" t="s">
        <v>16</v>
      </c>
      <c r="E6232" s="7" t="s">
        <v>701</v>
      </c>
      <c r="F6232" s="7" t="s">
        <v>84</v>
      </c>
      <c r="G6232" s="7">
        <v>130000</v>
      </c>
      <c r="H6232" s="7">
        <v>0</v>
      </c>
      <c r="I6232" s="7">
        <v>0</v>
      </c>
      <c r="J6232" s="7">
        <v>0</v>
      </c>
      <c r="K6232" s="7">
        <v>0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0</v>
      </c>
      <c r="Z6232" s="7" t="s">
        <v>222</v>
      </c>
      <c r="AA6232" s="7">
        <v>2018</v>
      </c>
      <c r="AB6232" s="7">
        <v>0</v>
      </c>
    </row>
    <row r="6233" spans="1:28" x14ac:dyDescent="0.25">
      <c r="A6233" s="7">
        <v>11</v>
      </c>
      <c r="B6233" s="7" t="s">
        <v>418</v>
      </c>
      <c r="C6233" s="7" t="s">
        <v>710</v>
      </c>
      <c r="D6233" s="7" t="s">
        <v>94</v>
      </c>
      <c r="E6233" s="7" t="s">
        <v>711</v>
      </c>
      <c r="F6233" s="7" t="s">
        <v>84</v>
      </c>
      <c r="G6233" s="7">
        <v>130000</v>
      </c>
      <c r="H6233" s="7">
        <v>0</v>
      </c>
      <c r="I6233" s="7">
        <v>0</v>
      </c>
      <c r="J6233" s="7">
        <v>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 t="s">
        <v>222</v>
      </c>
      <c r="AA6233" s="7">
        <v>2018</v>
      </c>
      <c r="AB6233" s="7">
        <v>0</v>
      </c>
    </row>
    <row r="6234" spans="1:28" x14ac:dyDescent="0.25">
      <c r="A6234" s="7">
        <v>12</v>
      </c>
      <c r="B6234" s="7" t="s">
        <v>417</v>
      </c>
      <c r="C6234" s="7" t="s">
        <v>512</v>
      </c>
      <c r="D6234" s="7" t="s">
        <v>21</v>
      </c>
      <c r="E6234" s="7" t="s">
        <v>81</v>
      </c>
      <c r="F6234" s="7" t="s">
        <v>84</v>
      </c>
      <c r="G6234" s="7">
        <v>130000</v>
      </c>
      <c r="H6234" s="7">
        <v>0</v>
      </c>
      <c r="I6234" s="7">
        <v>0</v>
      </c>
      <c r="J6234" s="7">
        <v>0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0</v>
      </c>
      <c r="Z6234" s="7" t="s">
        <v>222</v>
      </c>
      <c r="AA6234" s="7">
        <v>2018</v>
      </c>
      <c r="AB6234" s="7">
        <v>0</v>
      </c>
    </row>
    <row r="6235" spans="1:28" x14ac:dyDescent="0.25">
      <c r="A6235" s="7">
        <v>13</v>
      </c>
      <c r="B6235" s="7" t="s">
        <v>416</v>
      </c>
      <c r="C6235" s="7" t="s">
        <v>679</v>
      </c>
      <c r="D6235" s="7" t="s">
        <v>6</v>
      </c>
      <c r="E6235" s="7" t="s">
        <v>757</v>
      </c>
      <c r="F6235" s="7" t="s">
        <v>84</v>
      </c>
      <c r="G6235" s="7">
        <v>95000</v>
      </c>
      <c r="H6235" s="7">
        <v>0</v>
      </c>
      <c r="I6235" s="7">
        <v>0</v>
      </c>
      <c r="J6235" s="7">
        <v>0</v>
      </c>
      <c r="K6235" s="7">
        <v>0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0</v>
      </c>
      <c r="Z6235" s="7" t="s">
        <v>222</v>
      </c>
      <c r="AA6235" s="7">
        <v>2018</v>
      </c>
      <c r="AB6235" s="7">
        <v>0</v>
      </c>
    </row>
    <row r="6236" spans="1:28" x14ac:dyDescent="0.25">
      <c r="A6236" s="7">
        <v>14</v>
      </c>
      <c r="B6236" s="7" t="s">
        <v>415</v>
      </c>
      <c r="C6236" s="7" t="s">
        <v>525</v>
      </c>
      <c r="D6236" s="7" t="s">
        <v>10</v>
      </c>
      <c r="E6236" s="7" t="s">
        <v>69</v>
      </c>
      <c r="F6236" s="7" t="s">
        <v>84</v>
      </c>
      <c r="G6236" s="7">
        <v>95000</v>
      </c>
      <c r="H6236" s="7">
        <v>0</v>
      </c>
      <c r="I6236" s="7">
        <v>0</v>
      </c>
      <c r="J6236" s="7">
        <v>0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0</v>
      </c>
      <c r="Z6236" s="7" t="s">
        <v>222</v>
      </c>
      <c r="AA6236" s="7">
        <v>2018</v>
      </c>
      <c r="AB6236" s="7">
        <v>0</v>
      </c>
    </row>
    <row r="6237" spans="1:28" x14ac:dyDescent="0.25">
      <c r="A6237" s="7">
        <v>15</v>
      </c>
      <c r="B6237" s="7" t="s">
        <v>414</v>
      </c>
      <c r="C6237" s="7" t="s">
        <v>523</v>
      </c>
      <c r="D6237" s="7" t="s">
        <v>21</v>
      </c>
      <c r="E6237" s="7" t="s">
        <v>731</v>
      </c>
      <c r="F6237" s="7" t="s">
        <v>84</v>
      </c>
      <c r="G6237" s="7">
        <v>95000</v>
      </c>
      <c r="H6237" s="7">
        <v>0</v>
      </c>
      <c r="I6237" s="7">
        <v>0</v>
      </c>
      <c r="J6237" s="7">
        <v>0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0</v>
      </c>
      <c r="Z6237" s="7" t="s">
        <v>222</v>
      </c>
      <c r="AA6237" s="7">
        <v>2018</v>
      </c>
      <c r="AB6237" s="7">
        <v>0</v>
      </c>
    </row>
    <row r="6238" spans="1:28" x14ac:dyDescent="0.25">
      <c r="A6238" s="7">
        <v>16</v>
      </c>
      <c r="B6238" s="7" t="s">
        <v>413</v>
      </c>
      <c r="C6238" s="7" t="s">
        <v>626</v>
      </c>
      <c r="D6238" s="7" t="s">
        <v>627</v>
      </c>
      <c r="E6238" s="7" t="s">
        <v>730</v>
      </c>
      <c r="F6238" s="7" t="s">
        <v>84</v>
      </c>
      <c r="G6238" s="7">
        <v>95000</v>
      </c>
      <c r="H6238" s="7">
        <v>0</v>
      </c>
      <c r="I6238" s="7">
        <v>0</v>
      </c>
      <c r="J6238" s="7">
        <v>0</v>
      </c>
      <c r="K6238" s="7">
        <v>0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0</v>
      </c>
      <c r="Z6238" s="7" t="s">
        <v>222</v>
      </c>
      <c r="AA6238" s="7">
        <v>2018</v>
      </c>
      <c r="AB6238" s="7">
        <v>0</v>
      </c>
    </row>
    <row r="6239" spans="1:28" x14ac:dyDescent="0.25">
      <c r="A6239" s="7">
        <v>17</v>
      </c>
      <c r="B6239" s="7" t="s">
        <v>411</v>
      </c>
      <c r="C6239" s="7" t="s">
        <v>521</v>
      </c>
      <c r="D6239" s="7" t="s">
        <v>13</v>
      </c>
      <c r="E6239" s="7" t="s">
        <v>729</v>
      </c>
      <c r="F6239" s="7" t="s">
        <v>84</v>
      </c>
      <c r="G6239" s="7">
        <v>95000</v>
      </c>
      <c r="H6239" s="7">
        <v>0</v>
      </c>
      <c r="I6239" s="7">
        <v>0</v>
      </c>
      <c r="J6239" s="7">
        <v>0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0</v>
      </c>
      <c r="Z6239" s="7" t="s">
        <v>222</v>
      </c>
      <c r="AA6239" s="7">
        <v>2018</v>
      </c>
      <c r="AB6239" s="7">
        <v>0</v>
      </c>
    </row>
    <row r="6240" spans="1:28" x14ac:dyDescent="0.25">
      <c r="A6240" s="7">
        <v>18</v>
      </c>
      <c r="B6240" s="7" t="s">
        <v>410</v>
      </c>
      <c r="C6240" s="7" t="s">
        <v>685</v>
      </c>
      <c r="D6240" s="7" t="s">
        <v>21</v>
      </c>
      <c r="E6240" s="7" t="s">
        <v>734</v>
      </c>
      <c r="F6240" s="7" t="s">
        <v>84</v>
      </c>
      <c r="G6240" s="7">
        <v>85000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0</v>
      </c>
      <c r="Z6240" s="7" t="s">
        <v>222</v>
      </c>
      <c r="AA6240" s="7">
        <v>2018</v>
      </c>
      <c r="AB6240" s="7">
        <v>0</v>
      </c>
    </row>
    <row r="6241" spans="1:28" x14ac:dyDescent="0.25">
      <c r="A6241" s="7">
        <v>19</v>
      </c>
      <c r="B6241" s="7" t="s">
        <v>409</v>
      </c>
      <c r="C6241" s="7" t="s">
        <v>719</v>
      </c>
      <c r="D6241" s="7" t="s">
        <v>94</v>
      </c>
      <c r="E6241" s="7" t="s">
        <v>758</v>
      </c>
      <c r="F6241" s="7" t="s">
        <v>84</v>
      </c>
      <c r="G6241" s="7">
        <v>85000</v>
      </c>
      <c r="H6241" s="7">
        <v>0</v>
      </c>
      <c r="I6241" s="7">
        <v>0</v>
      </c>
      <c r="J6241" s="7">
        <v>0</v>
      </c>
      <c r="K6241" s="7">
        <v>0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0</v>
      </c>
      <c r="Z6241" s="7" t="s">
        <v>222</v>
      </c>
      <c r="AA6241" s="7">
        <v>2018</v>
      </c>
      <c r="AB6241" s="7">
        <v>0</v>
      </c>
    </row>
    <row r="6242" spans="1:28" x14ac:dyDescent="0.25">
      <c r="A6242" s="7">
        <v>20</v>
      </c>
      <c r="B6242" s="7" t="s">
        <v>412</v>
      </c>
      <c r="C6242" s="7" t="s">
        <v>527</v>
      </c>
      <c r="D6242" s="7" t="s">
        <v>17</v>
      </c>
      <c r="E6242" s="7" t="s">
        <v>613</v>
      </c>
      <c r="F6242" s="7" t="s">
        <v>84</v>
      </c>
      <c r="G6242" s="7">
        <v>85000</v>
      </c>
      <c r="H6242" s="7">
        <v>0</v>
      </c>
      <c r="I6242" s="7">
        <v>0</v>
      </c>
      <c r="J6242" s="7">
        <v>0</v>
      </c>
      <c r="K6242" s="7">
        <v>0</v>
      </c>
      <c r="L6242" s="7">
        <v>0</v>
      </c>
      <c r="M6242" s="7">
        <v>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0</v>
      </c>
      <c r="Z6242" s="7" t="s">
        <v>222</v>
      </c>
      <c r="AA6242" s="7">
        <v>2018</v>
      </c>
      <c r="AB6242" s="7">
        <v>0</v>
      </c>
    </row>
    <row r="6243" spans="1:28" x14ac:dyDescent="0.25">
      <c r="A6243" s="7">
        <v>21</v>
      </c>
      <c r="B6243" s="7" t="s">
        <v>408</v>
      </c>
      <c r="C6243" s="7" t="s">
        <v>712</v>
      </c>
      <c r="D6243" s="7" t="s">
        <v>632</v>
      </c>
      <c r="E6243" s="7" t="s">
        <v>713</v>
      </c>
      <c r="F6243" s="7" t="s">
        <v>84</v>
      </c>
      <c r="G6243" s="7">
        <v>80000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 t="s">
        <v>222</v>
      </c>
      <c r="AA6243" s="7">
        <v>2018</v>
      </c>
      <c r="AB6243" s="7">
        <v>0</v>
      </c>
    </row>
    <row r="6244" spans="1:28" x14ac:dyDescent="0.25">
      <c r="A6244" s="7">
        <v>22</v>
      </c>
      <c r="B6244" s="7" t="s">
        <v>407</v>
      </c>
      <c r="C6244" s="7" t="s">
        <v>532</v>
      </c>
      <c r="D6244" s="7" t="s">
        <v>12</v>
      </c>
      <c r="E6244" s="7" t="s">
        <v>35</v>
      </c>
      <c r="F6244" s="7" t="s">
        <v>84</v>
      </c>
      <c r="G6244" s="7">
        <v>75000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0</v>
      </c>
      <c r="Z6244" s="7" t="s">
        <v>222</v>
      </c>
      <c r="AA6244" s="7">
        <v>2018</v>
      </c>
      <c r="AB6244" s="7">
        <v>0</v>
      </c>
    </row>
    <row r="6245" spans="1:28" x14ac:dyDescent="0.25">
      <c r="A6245" s="7">
        <v>23</v>
      </c>
      <c r="B6245" s="7" t="s">
        <v>373</v>
      </c>
      <c r="C6245" s="7" t="s">
        <v>688</v>
      </c>
      <c r="D6245" s="7" t="s">
        <v>94</v>
      </c>
      <c r="E6245" s="7" t="s">
        <v>689</v>
      </c>
      <c r="F6245" s="7" t="s">
        <v>84</v>
      </c>
      <c r="G6245" s="7">
        <v>80000</v>
      </c>
      <c r="H6245" s="7">
        <v>0</v>
      </c>
      <c r="I6245" s="7">
        <v>0</v>
      </c>
      <c r="J6245" s="7">
        <v>0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0</v>
      </c>
      <c r="Z6245" s="7" t="s">
        <v>222</v>
      </c>
      <c r="AA6245" s="7">
        <v>2018</v>
      </c>
      <c r="AB6245" s="7">
        <v>0</v>
      </c>
    </row>
    <row r="6246" spans="1:28" x14ac:dyDescent="0.25">
      <c r="A6246" s="7">
        <v>24</v>
      </c>
      <c r="B6246" s="7" t="s">
        <v>406</v>
      </c>
      <c r="C6246" s="7" t="s">
        <v>533</v>
      </c>
      <c r="D6246" s="7" t="s">
        <v>6</v>
      </c>
      <c r="E6246" s="7" t="s">
        <v>735</v>
      </c>
      <c r="F6246" s="7" t="s">
        <v>84</v>
      </c>
      <c r="G6246" s="7">
        <v>70000</v>
      </c>
      <c r="H6246" s="7">
        <v>0</v>
      </c>
      <c r="I6246" s="7">
        <v>0</v>
      </c>
      <c r="J6246" s="7">
        <v>0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0</v>
      </c>
      <c r="Z6246" s="7" t="s">
        <v>222</v>
      </c>
      <c r="AA6246" s="7">
        <v>2018</v>
      </c>
      <c r="AB6246" s="7">
        <v>0</v>
      </c>
    </row>
    <row r="6247" spans="1:28" x14ac:dyDescent="0.25">
      <c r="A6247" s="7">
        <v>25</v>
      </c>
      <c r="B6247" s="7" t="s">
        <v>405</v>
      </c>
      <c r="C6247" s="7" t="s">
        <v>535</v>
      </c>
      <c r="D6247" s="7" t="s">
        <v>16</v>
      </c>
      <c r="E6247" s="7" t="s">
        <v>61</v>
      </c>
      <c r="F6247" s="7" t="s">
        <v>84</v>
      </c>
      <c r="G6247" s="7">
        <v>65000</v>
      </c>
      <c r="H6247" s="7">
        <v>0</v>
      </c>
      <c r="I6247" s="7">
        <v>0</v>
      </c>
      <c r="J6247" s="7">
        <v>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0</v>
      </c>
      <c r="Z6247" s="7" t="s">
        <v>222</v>
      </c>
      <c r="AA6247" s="7">
        <v>2018</v>
      </c>
      <c r="AB6247" s="7">
        <v>0</v>
      </c>
    </row>
    <row r="6248" spans="1:28" x14ac:dyDescent="0.25">
      <c r="A6248" s="7">
        <v>26</v>
      </c>
      <c r="B6248" s="7" t="s">
        <v>404</v>
      </c>
      <c r="C6248" s="7" t="s">
        <v>534</v>
      </c>
      <c r="D6248" s="7" t="s">
        <v>10</v>
      </c>
      <c r="E6248" s="7" t="s">
        <v>759</v>
      </c>
      <c r="F6248" s="7" t="s">
        <v>84</v>
      </c>
      <c r="G6248" s="7">
        <v>65000</v>
      </c>
      <c r="H6248" s="7">
        <v>0</v>
      </c>
      <c r="I6248" s="7">
        <v>0</v>
      </c>
      <c r="J6248" s="7">
        <v>0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0</v>
      </c>
      <c r="Z6248" s="7" t="s">
        <v>222</v>
      </c>
      <c r="AA6248" s="7">
        <v>2018</v>
      </c>
      <c r="AB6248" s="7">
        <v>0</v>
      </c>
    </row>
    <row r="6249" spans="1:28" x14ac:dyDescent="0.25">
      <c r="A6249" s="7">
        <v>27</v>
      </c>
      <c r="B6249" s="7" t="s">
        <v>403</v>
      </c>
      <c r="C6249" s="7" t="s">
        <v>703</v>
      </c>
      <c r="D6249" s="7" t="s">
        <v>13</v>
      </c>
      <c r="E6249" s="7" t="s">
        <v>704</v>
      </c>
      <c r="F6249" s="7" t="s">
        <v>84</v>
      </c>
      <c r="G6249" s="7">
        <v>65000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 t="s">
        <v>222</v>
      </c>
      <c r="AA6249" s="7">
        <v>2018</v>
      </c>
      <c r="AB6249" s="7">
        <v>0</v>
      </c>
    </row>
    <row r="6250" spans="1:28" x14ac:dyDescent="0.25">
      <c r="A6250" s="7">
        <v>28</v>
      </c>
      <c r="B6250" s="7" t="s">
        <v>402</v>
      </c>
      <c r="C6250" s="7" t="s">
        <v>526</v>
      </c>
      <c r="D6250" s="7" t="s">
        <v>4</v>
      </c>
      <c r="E6250" s="7" t="s">
        <v>737</v>
      </c>
      <c r="F6250" s="7" t="s">
        <v>84</v>
      </c>
      <c r="G6250" s="7">
        <v>65000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 t="s">
        <v>222</v>
      </c>
      <c r="AA6250" s="7">
        <v>2018</v>
      </c>
      <c r="AB6250" s="7">
        <v>0</v>
      </c>
    </row>
    <row r="6251" spans="1:28" x14ac:dyDescent="0.25">
      <c r="A6251" s="7">
        <v>29</v>
      </c>
      <c r="B6251" s="7" t="s">
        <v>401</v>
      </c>
      <c r="C6251" s="7" t="s">
        <v>537</v>
      </c>
      <c r="D6251" s="7" t="s">
        <v>7</v>
      </c>
      <c r="E6251" s="7" t="s">
        <v>75</v>
      </c>
      <c r="F6251" s="7" t="s">
        <v>84</v>
      </c>
      <c r="G6251" s="7">
        <v>60000</v>
      </c>
      <c r="H6251" s="7">
        <v>0</v>
      </c>
      <c r="I6251" s="7">
        <v>0</v>
      </c>
      <c r="J6251" s="7">
        <v>0</v>
      </c>
      <c r="K6251" s="7">
        <v>0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0</v>
      </c>
      <c r="Z6251" s="7" t="s">
        <v>222</v>
      </c>
      <c r="AA6251" s="7">
        <v>2018</v>
      </c>
      <c r="AB6251" s="7">
        <v>0</v>
      </c>
    </row>
    <row r="6252" spans="1:28" x14ac:dyDescent="0.25">
      <c r="A6252" s="7">
        <v>30</v>
      </c>
      <c r="B6252" s="7" t="s">
        <v>400</v>
      </c>
      <c r="C6252" s="7" t="s">
        <v>536</v>
      </c>
      <c r="D6252" s="7" t="s">
        <v>4</v>
      </c>
      <c r="E6252" s="7" t="s">
        <v>64</v>
      </c>
      <c r="F6252" s="7" t="s">
        <v>84</v>
      </c>
      <c r="G6252" s="7">
        <v>60000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0</v>
      </c>
      <c r="Z6252" s="7" t="s">
        <v>222</v>
      </c>
      <c r="AA6252" s="7">
        <v>2018</v>
      </c>
      <c r="AB6252" s="7">
        <v>0</v>
      </c>
    </row>
    <row r="6253" spans="1:28" x14ac:dyDescent="0.25">
      <c r="A6253" s="7">
        <v>31</v>
      </c>
      <c r="B6253" s="7" t="s">
        <v>342</v>
      </c>
      <c r="C6253" s="7" t="s">
        <v>539</v>
      </c>
      <c r="D6253" s="7" t="s">
        <v>15</v>
      </c>
      <c r="E6253" s="7" t="s">
        <v>540</v>
      </c>
      <c r="F6253" s="7" t="s">
        <v>84</v>
      </c>
      <c r="G6253" s="7">
        <v>55000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 t="s">
        <v>222</v>
      </c>
      <c r="AA6253" s="7">
        <v>2018</v>
      </c>
      <c r="AB6253" s="7">
        <v>0</v>
      </c>
    </row>
    <row r="6254" spans="1:28" x14ac:dyDescent="0.25">
      <c r="A6254" s="7">
        <v>32</v>
      </c>
      <c r="B6254" s="7" t="s">
        <v>429</v>
      </c>
      <c r="C6254" s="7" t="s">
        <v>538</v>
      </c>
      <c r="D6254" s="7" t="s">
        <v>14</v>
      </c>
      <c r="E6254" s="7" t="s">
        <v>66</v>
      </c>
      <c r="F6254" s="7" t="s">
        <v>84</v>
      </c>
      <c r="G6254" s="7">
        <v>55000</v>
      </c>
      <c r="H6254" s="7">
        <v>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0</v>
      </c>
      <c r="Z6254" s="7" t="s">
        <v>222</v>
      </c>
      <c r="AA6254" s="7">
        <v>2018</v>
      </c>
      <c r="AB6254" s="7">
        <v>0</v>
      </c>
    </row>
    <row r="6255" spans="1:28" x14ac:dyDescent="0.25">
      <c r="A6255" s="7">
        <v>33</v>
      </c>
      <c r="B6255" s="7" t="s">
        <v>399</v>
      </c>
      <c r="C6255" s="7" t="s">
        <v>514</v>
      </c>
      <c r="D6255" s="7" t="s">
        <v>16</v>
      </c>
      <c r="E6255" s="7" t="s">
        <v>79</v>
      </c>
      <c r="F6255" s="7" t="s">
        <v>84</v>
      </c>
      <c r="G6255" s="7">
        <v>54000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0</v>
      </c>
      <c r="Z6255" s="7" t="s">
        <v>222</v>
      </c>
      <c r="AA6255" s="7">
        <v>2018</v>
      </c>
      <c r="AB6255" s="7">
        <v>0</v>
      </c>
    </row>
    <row r="6256" spans="1:28" x14ac:dyDescent="0.25">
      <c r="A6256" s="7">
        <v>34</v>
      </c>
      <c r="B6256" s="7" t="s">
        <v>398</v>
      </c>
      <c r="C6256" s="7" t="s">
        <v>770</v>
      </c>
      <c r="D6256" s="7" t="s">
        <v>615</v>
      </c>
      <c r="E6256" s="7" t="s">
        <v>771</v>
      </c>
      <c r="F6256" s="7" t="s">
        <v>84</v>
      </c>
      <c r="G6256" s="7">
        <v>55000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0</v>
      </c>
      <c r="Z6256" s="7" t="s">
        <v>222</v>
      </c>
      <c r="AA6256" s="7">
        <v>2018</v>
      </c>
      <c r="AB6256" s="7">
        <v>0</v>
      </c>
    </row>
    <row r="6257" spans="1:28" x14ac:dyDescent="0.25">
      <c r="A6257" s="7">
        <v>35</v>
      </c>
      <c r="B6257" s="7" t="s">
        <v>397</v>
      </c>
      <c r="C6257" s="7" t="s">
        <v>542</v>
      </c>
      <c r="D6257" s="7" t="s">
        <v>17</v>
      </c>
      <c r="E6257" s="7" t="s">
        <v>76</v>
      </c>
      <c r="F6257" s="7" t="s">
        <v>84</v>
      </c>
      <c r="G6257" s="7">
        <v>50000</v>
      </c>
      <c r="H6257" s="7">
        <v>0</v>
      </c>
      <c r="I6257" s="7">
        <v>0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0</v>
      </c>
      <c r="Z6257" s="7" t="s">
        <v>222</v>
      </c>
      <c r="AA6257" s="7">
        <v>2018</v>
      </c>
      <c r="AB6257" s="7">
        <v>0</v>
      </c>
    </row>
    <row r="6258" spans="1:28" x14ac:dyDescent="0.25">
      <c r="A6258" s="7">
        <v>36</v>
      </c>
      <c r="B6258" s="7" t="s">
        <v>396</v>
      </c>
      <c r="C6258" s="7" t="s">
        <v>541</v>
      </c>
      <c r="D6258" s="7" t="s">
        <v>21</v>
      </c>
      <c r="E6258" s="7" t="s">
        <v>70</v>
      </c>
      <c r="F6258" s="7" t="s">
        <v>84</v>
      </c>
      <c r="G6258" s="7">
        <v>50000</v>
      </c>
      <c r="H6258" s="7">
        <v>0</v>
      </c>
      <c r="I6258" s="7">
        <v>0</v>
      </c>
      <c r="J6258" s="7">
        <v>0</v>
      </c>
      <c r="K6258" s="7">
        <v>0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0</v>
      </c>
      <c r="Z6258" s="7" t="s">
        <v>222</v>
      </c>
      <c r="AA6258" s="7">
        <v>2018</v>
      </c>
      <c r="AB6258" s="7">
        <v>0</v>
      </c>
    </row>
    <row r="6259" spans="1:28" x14ac:dyDescent="0.25">
      <c r="A6259" s="7">
        <v>37</v>
      </c>
      <c r="B6259" s="7" t="s">
        <v>395</v>
      </c>
      <c r="C6259" s="7" t="s">
        <v>772</v>
      </c>
      <c r="D6259" s="7" t="s">
        <v>10</v>
      </c>
      <c r="E6259" s="7" t="s">
        <v>773</v>
      </c>
      <c r="F6259" s="7" t="s">
        <v>84</v>
      </c>
      <c r="G6259" s="7">
        <v>4950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0</v>
      </c>
      <c r="Z6259" s="7" t="s">
        <v>222</v>
      </c>
      <c r="AA6259" s="7">
        <v>2018</v>
      </c>
      <c r="AB6259" s="7">
        <v>0</v>
      </c>
    </row>
    <row r="6260" spans="1:28" x14ac:dyDescent="0.25">
      <c r="A6260" s="7">
        <v>38</v>
      </c>
      <c r="B6260" s="7" t="s">
        <v>394</v>
      </c>
      <c r="C6260" s="7" t="s">
        <v>774</v>
      </c>
      <c r="D6260" s="7" t="s">
        <v>10</v>
      </c>
      <c r="E6260" s="7" t="s">
        <v>775</v>
      </c>
      <c r="F6260" s="7" t="s">
        <v>84</v>
      </c>
      <c r="G6260" s="7">
        <v>45000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0</v>
      </c>
      <c r="Z6260" s="7" t="s">
        <v>222</v>
      </c>
      <c r="AA6260" s="7">
        <v>2018</v>
      </c>
      <c r="AB6260" s="7">
        <v>0</v>
      </c>
    </row>
    <row r="6261" spans="1:28" x14ac:dyDescent="0.25">
      <c r="A6261" s="7">
        <v>39</v>
      </c>
      <c r="B6261" s="7" t="s">
        <v>393</v>
      </c>
      <c r="C6261" s="7" t="s">
        <v>717</v>
      </c>
      <c r="D6261" s="7" t="s">
        <v>10</v>
      </c>
      <c r="E6261" s="7" t="s">
        <v>43</v>
      </c>
      <c r="F6261" s="7" t="s">
        <v>84</v>
      </c>
      <c r="G6261" s="7">
        <v>45000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0</v>
      </c>
      <c r="Z6261" s="7" t="s">
        <v>222</v>
      </c>
      <c r="AA6261" s="7">
        <v>2018</v>
      </c>
      <c r="AB6261" s="7">
        <v>0</v>
      </c>
    </row>
    <row r="6262" spans="1:28" x14ac:dyDescent="0.25">
      <c r="A6262" s="7">
        <v>40</v>
      </c>
      <c r="B6262" s="7" t="s">
        <v>392</v>
      </c>
      <c r="C6262" s="7" t="s">
        <v>547</v>
      </c>
      <c r="D6262" s="7" t="s">
        <v>10</v>
      </c>
      <c r="E6262" s="7" t="s">
        <v>50</v>
      </c>
      <c r="F6262" s="7" t="s">
        <v>84</v>
      </c>
      <c r="G6262" s="7">
        <v>45000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0</v>
      </c>
      <c r="Z6262" s="7" t="s">
        <v>222</v>
      </c>
      <c r="AA6262" s="7">
        <v>2018</v>
      </c>
      <c r="AB6262" s="7">
        <v>0</v>
      </c>
    </row>
    <row r="6263" spans="1:28" x14ac:dyDescent="0.25">
      <c r="A6263" s="7">
        <v>41</v>
      </c>
      <c r="B6263" s="7" t="s">
        <v>391</v>
      </c>
      <c r="C6263" s="7" t="s">
        <v>545</v>
      </c>
      <c r="D6263" s="7" t="s">
        <v>4</v>
      </c>
      <c r="E6263" s="7" t="s">
        <v>24</v>
      </c>
      <c r="F6263" s="7" t="s">
        <v>84</v>
      </c>
      <c r="G6263" s="7">
        <v>45000</v>
      </c>
      <c r="H6263" s="7">
        <v>0</v>
      </c>
      <c r="I6263" s="7">
        <v>0</v>
      </c>
      <c r="J6263" s="7">
        <v>0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0</v>
      </c>
      <c r="Z6263" s="7" t="s">
        <v>222</v>
      </c>
      <c r="AA6263" s="7">
        <v>2018</v>
      </c>
      <c r="AB6263" s="7">
        <v>0</v>
      </c>
    </row>
    <row r="6264" spans="1:28" x14ac:dyDescent="0.25">
      <c r="A6264" s="7">
        <v>42</v>
      </c>
      <c r="B6264" s="7" t="s">
        <v>368</v>
      </c>
      <c r="C6264" s="7" t="s">
        <v>720</v>
      </c>
      <c r="D6264" s="7" t="s">
        <v>13</v>
      </c>
      <c r="E6264" s="7" t="s">
        <v>738</v>
      </c>
      <c r="F6264" s="7" t="s">
        <v>84</v>
      </c>
      <c r="G6264" s="7">
        <v>45000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0</v>
      </c>
      <c r="Z6264" s="7" t="s">
        <v>222</v>
      </c>
      <c r="AA6264" s="7">
        <v>2018</v>
      </c>
      <c r="AB6264" s="7">
        <v>0</v>
      </c>
    </row>
    <row r="6265" spans="1:28" x14ac:dyDescent="0.25">
      <c r="A6265" s="7">
        <v>43</v>
      </c>
      <c r="B6265" s="7" t="s">
        <v>390</v>
      </c>
      <c r="C6265" s="7" t="s">
        <v>531</v>
      </c>
      <c r="D6265" s="7" t="s">
        <v>5</v>
      </c>
      <c r="E6265" s="7" t="s">
        <v>25</v>
      </c>
      <c r="F6265" s="7" t="s">
        <v>84</v>
      </c>
      <c r="G6265" s="7">
        <v>45000</v>
      </c>
      <c r="H6265" s="7">
        <v>0</v>
      </c>
      <c r="I6265" s="7">
        <v>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0</v>
      </c>
      <c r="Z6265" s="7" t="s">
        <v>222</v>
      </c>
      <c r="AA6265" s="7">
        <v>2018</v>
      </c>
      <c r="AB6265" s="7">
        <v>0</v>
      </c>
    </row>
    <row r="6266" spans="1:28" x14ac:dyDescent="0.25">
      <c r="A6266" s="7">
        <v>44</v>
      </c>
      <c r="B6266" s="7" t="s">
        <v>389</v>
      </c>
      <c r="C6266" s="7" t="s">
        <v>529</v>
      </c>
      <c r="D6266" s="7" t="s">
        <v>10</v>
      </c>
      <c r="E6266" s="7" t="s">
        <v>43</v>
      </c>
      <c r="F6266" s="7" t="s">
        <v>84</v>
      </c>
      <c r="G6266" s="7">
        <v>45000</v>
      </c>
      <c r="H6266" s="7">
        <v>0</v>
      </c>
      <c r="I6266" s="7">
        <v>0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0</v>
      </c>
      <c r="Z6266" s="7" t="s">
        <v>222</v>
      </c>
      <c r="AA6266" s="7">
        <v>2018</v>
      </c>
      <c r="AB6266" s="7">
        <v>0</v>
      </c>
    </row>
    <row r="6267" spans="1:28" x14ac:dyDescent="0.25">
      <c r="A6267" s="7">
        <v>45</v>
      </c>
      <c r="B6267" s="7" t="s">
        <v>388</v>
      </c>
      <c r="C6267" s="7" t="s">
        <v>646</v>
      </c>
      <c r="D6267" s="7" t="s">
        <v>647</v>
      </c>
      <c r="E6267" s="7" t="s">
        <v>24</v>
      </c>
      <c r="F6267" s="7" t="s">
        <v>84</v>
      </c>
      <c r="G6267" s="7">
        <v>45000</v>
      </c>
      <c r="H6267" s="7">
        <v>0</v>
      </c>
      <c r="I6267" s="7">
        <v>0</v>
      </c>
      <c r="J6267" s="7">
        <v>0</v>
      </c>
      <c r="K6267" s="7">
        <v>0</v>
      </c>
      <c r="L6267" s="7">
        <v>0</v>
      </c>
      <c r="M6267" s="7">
        <v>0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0</v>
      </c>
      <c r="Z6267" s="7" t="s">
        <v>222</v>
      </c>
      <c r="AA6267" s="7">
        <v>2018</v>
      </c>
      <c r="AB6267" s="7">
        <v>0</v>
      </c>
    </row>
    <row r="6268" spans="1:28" x14ac:dyDescent="0.25">
      <c r="A6268" s="7">
        <v>46</v>
      </c>
      <c r="B6268" s="7" t="s">
        <v>387</v>
      </c>
      <c r="C6268" s="7" t="s">
        <v>549</v>
      </c>
      <c r="D6268" s="7" t="s">
        <v>16</v>
      </c>
      <c r="E6268" s="7" t="s">
        <v>45</v>
      </c>
      <c r="F6268" s="7" t="s">
        <v>84</v>
      </c>
      <c r="G6268" s="7">
        <v>44000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0</v>
      </c>
      <c r="Z6268" s="7" t="s">
        <v>222</v>
      </c>
      <c r="AA6268" s="7">
        <v>2018</v>
      </c>
      <c r="AB6268" s="7">
        <v>0</v>
      </c>
    </row>
    <row r="6269" spans="1:28" x14ac:dyDescent="0.25">
      <c r="A6269" s="7">
        <v>47</v>
      </c>
      <c r="B6269" s="7" t="s">
        <v>386</v>
      </c>
      <c r="C6269" s="7" t="s">
        <v>631</v>
      </c>
      <c r="D6269" s="7" t="s">
        <v>6</v>
      </c>
      <c r="E6269" s="7" t="s">
        <v>740</v>
      </c>
      <c r="F6269" s="7" t="s">
        <v>84</v>
      </c>
      <c r="G6269" s="7">
        <v>40000</v>
      </c>
      <c r="H6269" s="7">
        <v>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0</v>
      </c>
      <c r="Z6269" s="7" t="s">
        <v>222</v>
      </c>
      <c r="AA6269" s="7">
        <v>2018</v>
      </c>
      <c r="AB6269" s="7">
        <v>0</v>
      </c>
    </row>
    <row r="6270" spans="1:28" x14ac:dyDescent="0.25">
      <c r="A6270" s="7">
        <v>48</v>
      </c>
      <c r="B6270" s="7" t="s">
        <v>385</v>
      </c>
      <c r="C6270" s="7" t="s">
        <v>629</v>
      </c>
      <c r="D6270" s="7" t="s">
        <v>12</v>
      </c>
      <c r="E6270" s="7" t="s">
        <v>698</v>
      </c>
      <c r="F6270" s="7" t="s">
        <v>84</v>
      </c>
      <c r="G6270" s="7">
        <v>40000</v>
      </c>
      <c r="H6270" s="7">
        <v>0</v>
      </c>
      <c r="I6270" s="7">
        <v>0</v>
      </c>
      <c r="J6270" s="7">
        <v>0</v>
      </c>
      <c r="K6270" s="7">
        <v>0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0</v>
      </c>
      <c r="Z6270" s="7" t="s">
        <v>222</v>
      </c>
      <c r="AA6270" s="7">
        <v>2018</v>
      </c>
      <c r="AB6270" s="7">
        <v>0</v>
      </c>
    </row>
    <row r="6271" spans="1:28" x14ac:dyDescent="0.25">
      <c r="A6271" s="7">
        <v>49</v>
      </c>
      <c r="B6271" s="7" t="s">
        <v>384</v>
      </c>
      <c r="C6271" s="7" t="s">
        <v>776</v>
      </c>
      <c r="D6271" s="7" t="s">
        <v>17</v>
      </c>
      <c r="E6271" s="7" t="s">
        <v>777</v>
      </c>
      <c r="F6271" s="7" t="s">
        <v>84</v>
      </c>
      <c r="G6271" s="7">
        <v>40000</v>
      </c>
      <c r="H6271" s="7">
        <v>0</v>
      </c>
      <c r="I6271" s="7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0</v>
      </c>
      <c r="Z6271" s="7" t="s">
        <v>222</v>
      </c>
      <c r="AA6271" s="7">
        <v>2018</v>
      </c>
      <c r="AB6271" s="7">
        <v>0</v>
      </c>
    </row>
    <row r="6272" spans="1:28" x14ac:dyDescent="0.25">
      <c r="A6272" s="7">
        <v>50</v>
      </c>
      <c r="B6272" s="7" t="s">
        <v>382</v>
      </c>
      <c r="C6272" s="7" t="s">
        <v>552</v>
      </c>
      <c r="D6272" s="7" t="s">
        <v>94</v>
      </c>
      <c r="E6272" s="7" t="s">
        <v>65</v>
      </c>
      <c r="F6272" s="7" t="s">
        <v>84</v>
      </c>
      <c r="G6272" s="7">
        <v>40000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 t="s">
        <v>222</v>
      </c>
      <c r="AA6272" s="7">
        <v>2018</v>
      </c>
      <c r="AB6272" s="7">
        <v>0</v>
      </c>
    </row>
    <row r="6273" spans="1:28" x14ac:dyDescent="0.25">
      <c r="A6273" s="7">
        <v>51</v>
      </c>
      <c r="B6273" s="7" t="s">
        <v>381</v>
      </c>
      <c r="C6273" s="7" t="s">
        <v>553</v>
      </c>
      <c r="D6273" s="7" t="s">
        <v>10</v>
      </c>
      <c r="E6273" s="7" t="s">
        <v>740</v>
      </c>
      <c r="F6273" s="7" t="s">
        <v>84</v>
      </c>
      <c r="G6273" s="7">
        <v>38000</v>
      </c>
      <c r="H6273" s="7">
        <v>0</v>
      </c>
      <c r="I6273" s="7">
        <v>0</v>
      </c>
      <c r="J6273" s="7">
        <v>0</v>
      </c>
      <c r="K6273" s="7">
        <v>0</v>
      </c>
      <c r="L6273" s="7">
        <v>0</v>
      </c>
      <c r="M6273" s="7">
        <v>0</v>
      </c>
      <c r="N6273" s="7">
        <v>0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0</v>
      </c>
      <c r="Z6273" s="7" t="s">
        <v>222</v>
      </c>
      <c r="AA6273" s="7">
        <v>2018</v>
      </c>
      <c r="AB6273" s="7">
        <v>0</v>
      </c>
    </row>
    <row r="6274" spans="1:28" x14ac:dyDescent="0.25">
      <c r="A6274" s="7">
        <v>52</v>
      </c>
      <c r="B6274" s="7" t="s">
        <v>380</v>
      </c>
      <c r="C6274" s="7" t="s">
        <v>543</v>
      </c>
      <c r="D6274" s="7" t="s">
        <v>21</v>
      </c>
      <c r="E6274" s="7" t="s">
        <v>760</v>
      </c>
      <c r="F6274" s="7" t="s">
        <v>84</v>
      </c>
      <c r="G6274" s="7">
        <v>36000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0</v>
      </c>
      <c r="Z6274" s="7" t="s">
        <v>222</v>
      </c>
      <c r="AA6274" s="7">
        <v>2018</v>
      </c>
      <c r="AB6274" s="7">
        <v>0</v>
      </c>
    </row>
    <row r="6275" spans="1:28" x14ac:dyDescent="0.25">
      <c r="A6275" s="7">
        <v>53</v>
      </c>
      <c r="B6275" s="7" t="s">
        <v>379</v>
      </c>
      <c r="C6275" s="7" t="s">
        <v>544</v>
      </c>
      <c r="D6275" s="7" t="s">
        <v>10</v>
      </c>
      <c r="E6275" s="7" t="s">
        <v>44</v>
      </c>
      <c r="F6275" s="7" t="s">
        <v>84</v>
      </c>
      <c r="G6275" s="7">
        <v>36000</v>
      </c>
      <c r="H6275" s="7">
        <v>0</v>
      </c>
      <c r="I6275" s="7">
        <v>0</v>
      </c>
      <c r="J6275" s="7">
        <v>0</v>
      </c>
      <c r="K6275" s="7">
        <v>0</v>
      </c>
      <c r="L6275" s="7">
        <v>0</v>
      </c>
      <c r="M6275" s="7">
        <v>0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0</v>
      </c>
      <c r="Z6275" s="7" t="s">
        <v>222</v>
      </c>
      <c r="AA6275" s="7">
        <v>2018</v>
      </c>
      <c r="AB6275" s="7">
        <v>0</v>
      </c>
    </row>
    <row r="6276" spans="1:28" x14ac:dyDescent="0.25">
      <c r="A6276" s="7">
        <v>54</v>
      </c>
      <c r="B6276" s="7" t="s">
        <v>378</v>
      </c>
      <c r="C6276" s="7" t="s">
        <v>556</v>
      </c>
      <c r="D6276" s="7" t="s">
        <v>10</v>
      </c>
      <c r="E6276" s="7" t="s">
        <v>44</v>
      </c>
      <c r="F6276" s="7" t="s">
        <v>84</v>
      </c>
      <c r="G6276" s="7">
        <v>36000</v>
      </c>
      <c r="H6276" s="7">
        <v>0</v>
      </c>
      <c r="I6276" s="7">
        <v>0</v>
      </c>
      <c r="J6276" s="7">
        <v>0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0</v>
      </c>
      <c r="Z6276" s="7" t="s">
        <v>222</v>
      </c>
      <c r="AA6276" s="7">
        <v>2018</v>
      </c>
      <c r="AB6276" s="7">
        <v>0</v>
      </c>
    </row>
    <row r="6277" spans="1:28" x14ac:dyDescent="0.25">
      <c r="A6277" s="7">
        <v>55</v>
      </c>
      <c r="B6277" s="7" t="s">
        <v>377</v>
      </c>
      <c r="C6277" s="7" t="s">
        <v>554</v>
      </c>
      <c r="D6277" s="7" t="s">
        <v>10</v>
      </c>
      <c r="E6277" s="7" t="s">
        <v>44</v>
      </c>
      <c r="F6277" s="7" t="s">
        <v>84</v>
      </c>
      <c r="G6277" s="7">
        <v>36000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 t="s">
        <v>222</v>
      </c>
      <c r="AA6277" s="7">
        <v>2018</v>
      </c>
      <c r="AB6277" s="7">
        <v>0</v>
      </c>
    </row>
    <row r="6278" spans="1:28" x14ac:dyDescent="0.25">
      <c r="A6278" s="7">
        <v>56</v>
      </c>
      <c r="B6278" s="7" t="s">
        <v>376</v>
      </c>
      <c r="C6278" s="7" t="s">
        <v>551</v>
      </c>
      <c r="D6278" s="7" t="s">
        <v>10</v>
      </c>
      <c r="E6278" s="7" t="s">
        <v>778</v>
      </c>
      <c r="F6278" s="7" t="s">
        <v>84</v>
      </c>
      <c r="G6278" s="7">
        <v>35000</v>
      </c>
      <c r="H6278" s="7">
        <v>0</v>
      </c>
      <c r="I6278" s="7">
        <v>0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0</v>
      </c>
      <c r="Z6278" s="7" t="s">
        <v>222</v>
      </c>
      <c r="AA6278" s="7">
        <v>2018</v>
      </c>
      <c r="AB6278" s="7">
        <v>0</v>
      </c>
    </row>
    <row r="6279" spans="1:28" x14ac:dyDescent="0.25">
      <c r="A6279" s="7">
        <v>57</v>
      </c>
      <c r="B6279" s="7" t="s">
        <v>375</v>
      </c>
      <c r="C6279" s="7" t="s">
        <v>705</v>
      </c>
      <c r="D6279" s="7" t="s">
        <v>13</v>
      </c>
      <c r="E6279" s="7" t="s">
        <v>779</v>
      </c>
      <c r="F6279" s="7" t="s">
        <v>84</v>
      </c>
      <c r="G6279" s="7">
        <v>35000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0</v>
      </c>
      <c r="Z6279" s="7" t="s">
        <v>222</v>
      </c>
      <c r="AA6279" s="7">
        <v>2018</v>
      </c>
      <c r="AB6279" s="7">
        <v>0</v>
      </c>
    </row>
    <row r="6280" spans="1:28" x14ac:dyDescent="0.25">
      <c r="A6280" s="7">
        <v>58</v>
      </c>
      <c r="B6280" s="7" t="s">
        <v>430</v>
      </c>
      <c r="C6280" s="7" t="s">
        <v>761</v>
      </c>
      <c r="D6280" s="7" t="s">
        <v>21</v>
      </c>
      <c r="E6280" s="7" t="s">
        <v>741</v>
      </c>
      <c r="F6280" s="7" t="s">
        <v>84</v>
      </c>
      <c r="G6280" s="7">
        <v>33000</v>
      </c>
      <c r="H6280" s="7">
        <v>0</v>
      </c>
      <c r="I6280" s="7">
        <v>0</v>
      </c>
      <c r="J6280" s="7">
        <v>0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0</v>
      </c>
      <c r="Z6280" s="7" t="s">
        <v>222</v>
      </c>
      <c r="AA6280" s="7">
        <v>2018</v>
      </c>
      <c r="AB6280" s="7">
        <v>0</v>
      </c>
    </row>
    <row r="6281" spans="1:28" x14ac:dyDescent="0.25">
      <c r="A6281" s="7">
        <v>59</v>
      </c>
      <c r="B6281" s="7" t="s">
        <v>373</v>
      </c>
      <c r="C6281" s="7" t="s">
        <v>566</v>
      </c>
      <c r="D6281" s="7" t="s">
        <v>14</v>
      </c>
      <c r="E6281" s="7" t="s">
        <v>743</v>
      </c>
      <c r="F6281" s="7" t="s">
        <v>84</v>
      </c>
      <c r="G6281" s="7">
        <v>32000</v>
      </c>
      <c r="H6281" s="7">
        <v>0</v>
      </c>
      <c r="I6281" s="7">
        <v>0</v>
      </c>
      <c r="J6281" s="7">
        <v>0</v>
      </c>
      <c r="K6281" s="7">
        <v>0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0</v>
      </c>
      <c r="Z6281" s="7" t="s">
        <v>222</v>
      </c>
      <c r="AA6281" s="7">
        <v>2018</v>
      </c>
      <c r="AB6281" s="7">
        <v>0</v>
      </c>
    </row>
    <row r="6282" spans="1:28" x14ac:dyDescent="0.25">
      <c r="A6282" s="7">
        <v>60</v>
      </c>
      <c r="B6282" s="7" t="s">
        <v>372</v>
      </c>
      <c r="C6282" s="7" t="s">
        <v>769</v>
      </c>
      <c r="D6282" s="7" t="s">
        <v>94</v>
      </c>
      <c r="E6282" s="7" t="s">
        <v>630</v>
      </c>
      <c r="F6282" s="7" t="s">
        <v>84</v>
      </c>
      <c r="G6282" s="7">
        <v>32000</v>
      </c>
      <c r="H6282" s="7">
        <v>0</v>
      </c>
      <c r="I6282" s="7">
        <v>0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0</v>
      </c>
      <c r="Z6282" s="7" t="s">
        <v>222</v>
      </c>
      <c r="AA6282" s="7">
        <v>2018</v>
      </c>
      <c r="AB6282" s="7">
        <v>0</v>
      </c>
    </row>
    <row r="6283" spans="1:28" x14ac:dyDescent="0.25">
      <c r="A6283" s="7">
        <v>61</v>
      </c>
      <c r="B6283" s="7" t="s">
        <v>371</v>
      </c>
      <c r="C6283" s="7" t="s">
        <v>550</v>
      </c>
      <c r="D6283" s="7" t="s">
        <v>94</v>
      </c>
      <c r="E6283" s="7" t="s">
        <v>58</v>
      </c>
      <c r="F6283" s="7" t="s">
        <v>84</v>
      </c>
      <c r="G6283" s="7">
        <v>32000</v>
      </c>
      <c r="H6283" s="7">
        <v>0</v>
      </c>
      <c r="I6283" s="7">
        <v>0</v>
      </c>
      <c r="J6283" s="7">
        <v>0</v>
      </c>
      <c r="K6283" s="7">
        <v>0</v>
      </c>
      <c r="L6283" s="7">
        <v>0</v>
      </c>
      <c r="M6283" s="7">
        <v>0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0</v>
      </c>
      <c r="Z6283" s="7" t="s">
        <v>222</v>
      </c>
      <c r="AA6283" s="7">
        <v>2018</v>
      </c>
      <c r="AB6283" s="7">
        <v>0</v>
      </c>
    </row>
    <row r="6284" spans="1:28" x14ac:dyDescent="0.25">
      <c r="A6284" s="7">
        <v>62</v>
      </c>
      <c r="B6284" s="7" t="s">
        <v>370</v>
      </c>
      <c r="C6284" s="7" t="s">
        <v>648</v>
      </c>
      <c r="D6284" s="7" t="s">
        <v>94</v>
      </c>
      <c r="E6284" s="7" t="s">
        <v>742</v>
      </c>
      <c r="F6284" s="7" t="s">
        <v>84</v>
      </c>
      <c r="G6284" s="7">
        <v>32000</v>
      </c>
      <c r="H6284" s="7">
        <v>0</v>
      </c>
      <c r="I6284" s="7">
        <v>0</v>
      </c>
      <c r="J6284" s="7">
        <v>0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0</v>
      </c>
      <c r="Z6284" s="7" t="s">
        <v>222</v>
      </c>
      <c r="AA6284" s="7">
        <v>2018</v>
      </c>
      <c r="AB6284" s="7">
        <v>0</v>
      </c>
    </row>
    <row r="6285" spans="1:28" x14ac:dyDescent="0.25">
      <c r="A6285" s="7">
        <v>63</v>
      </c>
      <c r="B6285" s="7" t="s">
        <v>369</v>
      </c>
      <c r="C6285" s="7" t="s">
        <v>562</v>
      </c>
      <c r="D6285" s="7" t="s">
        <v>94</v>
      </c>
      <c r="E6285" s="7" t="s">
        <v>563</v>
      </c>
      <c r="F6285" s="7" t="s">
        <v>84</v>
      </c>
      <c r="G6285" s="7">
        <v>32000</v>
      </c>
      <c r="H6285" s="7">
        <v>0</v>
      </c>
      <c r="I6285" s="7">
        <v>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 t="s">
        <v>222</v>
      </c>
      <c r="AA6285" s="7">
        <v>2018</v>
      </c>
      <c r="AB6285" s="7">
        <v>0</v>
      </c>
    </row>
    <row r="6286" spans="1:28" x14ac:dyDescent="0.25">
      <c r="A6286" s="7">
        <v>64</v>
      </c>
      <c r="B6286" s="7" t="s">
        <v>367</v>
      </c>
      <c r="C6286" s="7" t="s">
        <v>567</v>
      </c>
      <c r="D6286" s="7" t="s">
        <v>4</v>
      </c>
      <c r="E6286" s="7" t="s">
        <v>745</v>
      </c>
      <c r="F6286" s="7" t="s">
        <v>84</v>
      </c>
      <c r="G6286" s="7">
        <v>30000</v>
      </c>
      <c r="H6286" s="7">
        <v>0</v>
      </c>
      <c r="I6286" s="7">
        <v>0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</v>
      </c>
      <c r="Y6286" s="7">
        <v>0</v>
      </c>
      <c r="Z6286" s="7" t="s">
        <v>222</v>
      </c>
      <c r="AA6286" s="7">
        <v>2018</v>
      </c>
      <c r="AB6286" s="7">
        <v>0</v>
      </c>
    </row>
    <row r="6287" spans="1:28" x14ac:dyDescent="0.25">
      <c r="A6287" s="7">
        <v>65</v>
      </c>
      <c r="B6287" s="7" t="s">
        <v>366</v>
      </c>
      <c r="C6287" s="7" t="s">
        <v>727</v>
      </c>
      <c r="D6287" s="7" t="s">
        <v>14</v>
      </c>
      <c r="E6287" s="7" t="s">
        <v>763</v>
      </c>
      <c r="F6287" s="7" t="s">
        <v>84</v>
      </c>
      <c r="G6287" s="7">
        <v>30000</v>
      </c>
      <c r="H6287" s="7">
        <v>0</v>
      </c>
      <c r="I6287" s="7">
        <v>0</v>
      </c>
      <c r="J6287" s="7">
        <v>0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0</v>
      </c>
      <c r="Z6287" s="7" t="s">
        <v>222</v>
      </c>
      <c r="AA6287" s="7">
        <v>2018</v>
      </c>
      <c r="AB6287" s="7">
        <v>0</v>
      </c>
    </row>
    <row r="6288" spans="1:28" x14ac:dyDescent="0.25">
      <c r="A6288" s="7">
        <v>66</v>
      </c>
      <c r="B6288" s="7" t="s">
        <v>365</v>
      </c>
      <c r="C6288" s="7" t="s">
        <v>584</v>
      </c>
      <c r="D6288" s="7" t="s">
        <v>19</v>
      </c>
      <c r="E6288" s="7" t="s">
        <v>742</v>
      </c>
      <c r="F6288" s="7" t="s">
        <v>84</v>
      </c>
      <c r="G6288" s="7">
        <v>26000</v>
      </c>
      <c r="H6288" s="7">
        <v>0</v>
      </c>
      <c r="I6288" s="7">
        <v>0</v>
      </c>
      <c r="J6288" s="7">
        <v>0</v>
      </c>
      <c r="K6288" s="7">
        <v>0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0</v>
      </c>
      <c r="Z6288" s="7" t="s">
        <v>222</v>
      </c>
      <c r="AA6288" s="7">
        <v>2018</v>
      </c>
      <c r="AB6288" s="7">
        <v>0</v>
      </c>
    </row>
    <row r="6289" spans="1:28" x14ac:dyDescent="0.25">
      <c r="A6289" s="7">
        <v>67</v>
      </c>
      <c r="B6289" s="7" t="s">
        <v>364</v>
      </c>
      <c r="C6289" s="7" t="s">
        <v>555</v>
      </c>
      <c r="D6289" s="7" t="s">
        <v>94</v>
      </c>
      <c r="E6289" s="7" t="s">
        <v>74</v>
      </c>
      <c r="F6289" s="7" t="s">
        <v>84</v>
      </c>
      <c r="G6289" s="7">
        <v>25000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0</v>
      </c>
      <c r="Z6289" s="7" t="s">
        <v>222</v>
      </c>
      <c r="AA6289" s="7">
        <v>2018</v>
      </c>
      <c r="AB6289" s="7">
        <v>0</v>
      </c>
    </row>
    <row r="6290" spans="1:28" x14ac:dyDescent="0.25">
      <c r="A6290" s="7">
        <v>68</v>
      </c>
      <c r="B6290" s="7" t="s">
        <v>363</v>
      </c>
      <c r="C6290" s="7" t="s">
        <v>569</v>
      </c>
      <c r="D6290" s="7" t="s">
        <v>94</v>
      </c>
      <c r="E6290" s="7" t="s">
        <v>765</v>
      </c>
      <c r="F6290" s="7" t="s">
        <v>84</v>
      </c>
      <c r="G6290" s="7">
        <v>23100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0</v>
      </c>
      <c r="Z6290" s="7" t="s">
        <v>222</v>
      </c>
      <c r="AA6290" s="7">
        <v>2018</v>
      </c>
      <c r="AB6290" s="7">
        <v>0</v>
      </c>
    </row>
    <row r="6291" spans="1:28" x14ac:dyDescent="0.25">
      <c r="A6291" s="7">
        <v>69</v>
      </c>
      <c r="B6291" s="7" t="s">
        <v>362</v>
      </c>
      <c r="C6291" s="7" t="s">
        <v>570</v>
      </c>
      <c r="D6291" s="7" t="s">
        <v>94</v>
      </c>
      <c r="E6291" s="7" t="s">
        <v>620</v>
      </c>
      <c r="F6291" s="7" t="s">
        <v>84</v>
      </c>
      <c r="G6291" s="7">
        <v>23000</v>
      </c>
      <c r="H6291" s="7">
        <v>0</v>
      </c>
      <c r="I6291" s="7">
        <v>0</v>
      </c>
      <c r="J6291" s="7">
        <v>0</v>
      </c>
      <c r="K6291" s="7">
        <v>0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0</v>
      </c>
      <c r="Z6291" s="7" t="s">
        <v>222</v>
      </c>
      <c r="AA6291" s="7">
        <v>2018</v>
      </c>
      <c r="AB6291" s="7">
        <v>0</v>
      </c>
    </row>
    <row r="6292" spans="1:28" x14ac:dyDescent="0.25">
      <c r="A6292" s="7">
        <v>70</v>
      </c>
      <c r="B6292" s="7" t="s">
        <v>361</v>
      </c>
      <c r="C6292" s="7" t="s">
        <v>622</v>
      </c>
      <c r="D6292" s="7" t="s">
        <v>12</v>
      </c>
      <c r="E6292" s="7" t="s">
        <v>764</v>
      </c>
      <c r="F6292" s="7" t="s">
        <v>84</v>
      </c>
      <c r="G6292" s="7">
        <v>27500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0</v>
      </c>
      <c r="Z6292" s="7" t="s">
        <v>222</v>
      </c>
      <c r="AA6292" s="7">
        <v>2018</v>
      </c>
      <c r="AB6292" s="7">
        <v>0</v>
      </c>
    </row>
    <row r="6293" spans="1:28" x14ac:dyDescent="0.25">
      <c r="A6293" s="7">
        <v>71</v>
      </c>
      <c r="B6293" s="7" t="s">
        <v>360</v>
      </c>
      <c r="C6293" s="7" t="s">
        <v>560</v>
      </c>
      <c r="D6293" s="7" t="s">
        <v>10</v>
      </c>
      <c r="E6293" s="7" t="s">
        <v>780</v>
      </c>
      <c r="F6293" s="7" t="s">
        <v>84</v>
      </c>
      <c r="G6293" s="7">
        <v>22000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0</v>
      </c>
      <c r="Z6293" s="7" t="s">
        <v>222</v>
      </c>
      <c r="AA6293" s="7">
        <v>2018</v>
      </c>
      <c r="AB6293" s="7">
        <v>0</v>
      </c>
    </row>
    <row r="6294" spans="1:28" x14ac:dyDescent="0.25">
      <c r="A6294" s="7">
        <v>72</v>
      </c>
      <c r="B6294" s="7" t="s">
        <v>359</v>
      </c>
      <c r="C6294" s="7" t="s">
        <v>572</v>
      </c>
      <c r="D6294" s="7" t="s">
        <v>94</v>
      </c>
      <c r="E6294" s="7" t="s">
        <v>54</v>
      </c>
      <c r="F6294" s="7" t="s">
        <v>84</v>
      </c>
      <c r="G6294" s="7">
        <v>22000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0</v>
      </c>
      <c r="Z6294" s="7" t="s">
        <v>222</v>
      </c>
      <c r="AA6294" s="7">
        <v>2018</v>
      </c>
      <c r="AB6294" s="7">
        <v>0</v>
      </c>
    </row>
    <row r="6295" spans="1:28" x14ac:dyDescent="0.25">
      <c r="A6295" s="7">
        <v>73</v>
      </c>
      <c r="B6295" s="7" t="s">
        <v>358</v>
      </c>
      <c r="C6295" s="7" t="s">
        <v>748</v>
      </c>
      <c r="D6295" s="7" t="s">
        <v>10</v>
      </c>
      <c r="E6295" s="7" t="s">
        <v>54</v>
      </c>
      <c r="F6295" s="7" t="s">
        <v>84</v>
      </c>
      <c r="G6295" s="7">
        <v>22000</v>
      </c>
      <c r="H6295" s="7">
        <v>0</v>
      </c>
      <c r="I6295" s="7">
        <v>0</v>
      </c>
      <c r="J6295" s="7">
        <v>0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0</v>
      </c>
      <c r="Z6295" s="7" t="s">
        <v>222</v>
      </c>
      <c r="AA6295" s="7">
        <v>2018</v>
      </c>
      <c r="AB6295" s="7">
        <v>0</v>
      </c>
    </row>
    <row r="6296" spans="1:28" x14ac:dyDescent="0.25">
      <c r="A6296" s="7">
        <v>74</v>
      </c>
      <c r="B6296" s="7" t="s">
        <v>357</v>
      </c>
      <c r="C6296" s="7" t="s">
        <v>589</v>
      </c>
      <c r="D6296" s="7" t="s">
        <v>6</v>
      </c>
      <c r="E6296" s="7" t="s">
        <v>767</v>
      </c>
      <c r="F6296" s="7" t="s">
        <v>84</v>
      </c>
      <c r="G6296" s="7">
        <v>22000</v>
      </c>
      <c r="H6296" s="7">
        <v>0</v>
      </c>
      <c r="I6296" s="7">
        <v>0</v>
      </c>
      <c r="J6296" s="7">
        <v>0</v>
      </c>
      <c r="K6296" s="7">
        <v>0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 t="s">
        <v>222</v>
      </c>
      <c r="AA6296" s="7">
        <v>2018</v>
      </c>
      <c r="AB6296" s="7">
        <v>0</v>
      </c>
    </row>
    <row r="6297" spans="1:28" x14ac:dyDescent="0.25">
      <c r="A6297" s="7">
        <v>75</v>
      </c>
      <c r="B6297" s="7" t="s">
        <v>356</v>
      </c>
      <c r="C6297" s="7" t="s">
        <v>571</v>
      </c>
      <c r="D6297" s="7" t="s">
        <v>6</v>
      </c>
      <c r="E6297" s="7" t="s">
        <v>767</v>
      </c>
      <c r="F6297" s="7" t="s">
        <v>84</v>
      </c>
      <c r="G6297" s="7">
        <v>22000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0</v>
      </c>
      <c r="Z6297" s="7" t="s">
        <v>222</v>
      </c>
      <c r="AA6297" s="7">
        <v>2018</v>
      </c>
      <c r="AB6297" s="7">
        <v>0</v>
      </c>
    </row>
    <row r="6298" spans="1:28" x14ac:dyDescent="0.25">
      <c r="A6298" s="7">
        <v>76</v>
      </c>
      <c r="B6298" s="7" t="s">
        <v>355</v>
      </c>
      <c r="C6298" s="7" t="s">
        <v>582</v>
      </c>
      <c r="D6298" s="7" t="s">
        <v>7</v>
      </c>
      <c r="E6298" s="7" t="s">
        <v>54</v>
      </c>
      <c r="F6298" s="7" t="s">
        <v>84</v>
      </c>
      <c r="G6298" s="7">
        <v>22000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0</v>
      </c>
      <c r="Z6298" s="7" t="s">
        <v>222</v>
      </c>
      <c r="AA6298" s="7">
        <v>2018</v>
      </c>
      <c r="AB6298" s="7">
        <v>0</v>
      </c>
    </row>
    <row r="6299" spans="1:28" x14ac:dyDescent="0.25">
      <c r="A6299" s="7">
        <v>77</v>
      </c>
      <c r="B6299" s="7" t="s">
        <v>354</v>
      </c>
      <c r="C6299" s="7" t="s">
        <v>581</v>
      </c>
      <c r="D6299" s="7" t="s">
        <v>94</v>
      </c>
      <c r="E6299" s="7" t="s">
        <v>54</v>
      </c>
      <c r="F6299" s="7" t="s">
        <v>84</v>
      </c>
      <c r="G6299" s="7">
        <v>22000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0</v>
      </c>
      <c r="Z6299" s="7" t="s">
        <v>222</v>
      </c>
      <c r="AA6299" s="7">
        <v>2018</v>
      </c>
      <c r="AB6299" s="7">
        <v>0</v>
      </c>
    </row>
    <row r="6300" spans="1:28" x14ac:dyDescent="0.25">
      <c r="A6300" s="7">
        <v>78</v>
      </c>
      <c r="B6300" s="7" t="s">
        <v>353</v>
      </c>
      <c r="C6300" s="7" t="s">
        <v>766</v>
      </c>
      <c r="D6300" s="7" t="s">
        <v>19</v>
      </c>
      <c r="E6300" s="7" t="s">
        <v>60</v>
      </c>
      <c r="F6300" s="7" t="s">
        <v>84</v>
      </c>
      <c r="G6300" s="7">
        <v>22000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 t="s">
        <v>222</v>
      </c>
      <c r="AA6300" s="7">
        <v>2018</v>
      </c>
      <c r="AB6300" s="7">
        <v>0</v>
      </c>
    </row>
    <row r="6301" spans="1:28" x14ac:dyDescent="0.25">
      <c r="A6301" s="7">
        <v>79</v>
      </c>
      <c r="B6301" s="7" t="s">
        <v>428</v>
      </c>
      <c r="C6301" s="7" t="s">
        <v>722</v>
      </c>
      <c r="D6301" s="7" t="s">
        <v>723</v>
      </c>
      <c r="E6301" s="7" t="s">
        <v>752</v>
      </c>
      <c r="F6301" s="7" t="s">
        <v>84</v>
      </c>
      <c r="G6301" s="7">
        <v>20000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 t="s">
        <v>222</v>
      </c>
      <c r="AA6301" s="7">
        <v>2018</v>
      </c>
      <c r="AB6301" s="7">
        <v>0</v>
      </c>
    </row>
    <row r="6302" spans="1:28" x14ac:dyDescent="0.25">
      <c r="A6302" s="7">
        <v>80</v>
      </c>
      <c r="B6302" s="7" t="s">
        <v>352</v>
      </c>
      <c r="C6302" s="7" t="s">
        <v>593</v>
      </c>
      <c r="D6302" s="7" t="s">
        <v>6</v>
      </c>
      <c r="E6302" s="7" t="s">
        <v>768</v>
      </c>
      <c r="F6302" s="7" t="s">
        <v>84</v>
      </c>
      <c r="G6302" s="7">
        <v>20000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 t="s">
        <v>222</v>
      </c>
      <c r="AA6302" s="7">
        <v>2018</v>
      </c>
      <c r="AB6302" s="7">
        <v>0</v>
      </c>
    </row>
    <row r="6303" spans="1:28" x14ac:dyDescent="0.25">
      <c r="A6303" s="7">
        <v>81</v>
      </c>
      <c r="B6303" s="7" t="s">
        <v>351</v>
      </c>
      <c r="C6303" s="7" t="s">
        <v>592</v>
      </c>
      <c r="D6303" s="7" t="s">
        <v>6</v>
      </c>
      <c r="E6303" s="7" t="s">
        <v>768</v>
      </c>
      <c r="F6303" s="7" t="s">
        <v>84</v>
      </c>
      <c r="G6303" s="7">
        <v>20000</v>
      </c>
      <c r="H6303" s="7">
        <v>0</v>
      </c>
      <c r="I6303" s="7">
        <v>0</v>
      </c>
      <c r="J6303" s="7">
        <v>0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0</v>
      </c>
      <c r="Z6303" s="7" t="s">
        <v>222</v>
      </c>
      <c r="AA6303" s="7">
        <v>2018</v>
      </c>
      <c r="AB6303" s="7">
        <v>0</v>
      </c>
    </row>
    <row r="6304" spans="1:28" x14ac:dyDescent="0.25">
      <c r="A6304" s="7">
        <v>82</v>
      </c>
      <c r="B6304" s="7" t="s">
        <v>350</v>
      </c>
      <c r="C6304" s="7" t="s">
        <v>558</v>
      </c>
      <c r="D6304" s="7" t="s">
        <v>6</v>
      </c>
      <c r="E6304" s="7" t="s">
        <v>764</v>
      </c>
      <c r="F6304" s="7" t="s">
        <v>84</v>
      </c>
      <c r="G6304" s="7">
        <v>20000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0</v>
      </c>
      <c r="Z6304" s="7" t="s">
        <v>222</v>
      </c>
      <c r="AA6304" s="7">
        <v>2018</v>
      </c>
      <c r="AB6304" s="7">
        <v>0</v>
      </c>
    </row>
    <row r="6305" spans="1:28" x14ac:dyDescent="0.25">
      <c r="A6305" s="7">
        <v>83</v>
      </c>
      <c r="B6305" s="7" t="s">
        <v>349</v>
      </c>
      <c r="C6305" s="7" t="s">
        <v>591</v>
      </c>
      <c r="D6305" s="7" t="s">
        <v>6</v>
      </c>
      <c r="E6305" s="7" t="s">
        <v>767</v>
      </c>
      <c r="F6305" s="7" t="s">
        <v>84</v>
      </c>
      <c r="G6305" s="7">
        <v>20000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 t="s">
        <v>222</v>
      </c>
      <c r="AA6305" s="7">
        <v>2018</v>
      </c>
      <c r="AB6305" s="7">
        <v>0</v>
      </c>
    </row>
    <row r="6306" spans="1:28" x14ac:dyDescent="0.25">
      <c r="A6306" s="7">
        <v>84</v>
      </c>
      <c r="B6306" s="7" t="s">
        <v>348</v>
      </c>
      <c r="C6306" s="7" t="s">
        <v>652</v>
      </c>
      <c r="D6306" s="7" t="s">
        <v>6</v>
      </c>
      <c r="E6306" s="7" t="s">
        <v>768</v>
      </c>
      <c r="F6306" s="7" t="s">
        <v>84</v>
      </c>
      <c r="G6306" s="7">
        <v>20000</v>
      </c>
      <c r="H6306" s="7">
        <v>0</v>
      </c>
      <c r="I6306" s="7">
        <v>0</v>
      </c>
      <c r="J6306" s="7">
        <v>0</v>
      </c>
      <c r="K6306" s="7">
        <v>0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 t="s">
        <v>222</v>
      </c>
      <c r="AA6306" s="7">
        <v>2018</v>
      </c>
      <c r="AB6306" s="7">
        <v>0</v>
      </c>
    </row>
    <row r="6307" spans="1:28" x14ac:dyDescent="0.25">
      <c r="A6307" s="7">
        <v>85</v>
      </c>
      <c r="B6307" s="7" t="s">
        <v>347</v>
      </c>
      <c r="C6307" s="7" t="s">
        <v>651</v>
      </c>
      <c r="D6307" s="7" t="s">
        <v>6</v>
      </c>
      <c r="E6307" s="7" t="s">
        <v>767</v>
      </c>
      <c r="F6307" s="7" t="s">
        <v>84</v>
      </c>
      <c r="G6307" s="7">
        <v>20000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0</v>
      </c>
      <c r="Z6307" s="7" t="s">
        <v>222</v>
      </c>
      <c r="AA6307" s="7">
        <v>2018</v>
      </c>
      <c r="AB6307" s="7">
        <v>0</v>
      </c>
    </row>
    <row r="6308" spans="1:28" x14ac:dyDescent="0.25">
      <c r="A6308" s="7">
        <v>86</v>
      </c>
      <c r="B6308" s="7" t="s">
        <v>346</v>
      </c>
      <c r="C6308" s="7" t="s">
        <v>583</v>
      </c>
      <c r="D6308" s="7" t="s">
        <v>4</v>
      </c>
      <c r="E6308" s="7" t="s">
        <v>780</v>
      </c>
      <c r="F6308" s="7" t="s">
        <v>84</v>
      </c>
      <c r="G6308" s="7">
        <v>20000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0</v>
      </c>
      <c r="Z6308" s="7" t="s">
        <v>222</v>
      </c>
      <c r="AA6308" s="7">
        <v>2018</v>
      </c>
      <c r="AB6308" s="7">
        <v>0</v>
      </c>
    </row>
    <row r="6309" spans="1:28" x14ac:dyDescent="0.25">
      <c r="A6309" s="7">
        <v>87</v>
      </c>
      <c r="B6309" s="7" t="s">
        <v>345</v>
      </c>
      <c r="C6309" s="7" t="s">
        <v>512</v>
      </c>
      <c r="D6309" s="7" t="s">
        <v>94</v>
      </c>
      <c r="E6309" s="7" t="s">
        <v>764</v>
      </c>
      <c r="F6309" s="7" t="s">
        <v>84</v>
      </c>
      <c r="G6309" s="7">
        <v>18000</v>
      </c>
      <c r="H6309" s="7">
        <v>0</v>
      </c>
      <c r="I6309" s="7">
        <v>0</v>
      </c>
      <c r="J6309" s="7">
        <v>0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0</v>
      </c>
      <c r="Z6309" s="7" t="s">
        <v>222</v>
      </c>
      <c r="AA6309" s="7">
        <v>2018</v>
      </c>
      <c r="AB6309" s="7">
        <v>0</v>
      </c>
    </row>
    <row r="6310" spans="1:28" x14ac:dyDescent="0.25">
      <c r="A6310" s="7">
        <v>88</v>
      </c>
      <c r="B6310" s="7" t="s">
        <v>344</v>
      </c>
      <c r="C6310" s="7" t="s">
        <v>588</v>
      </c>
      <c r="D6310" s="7" t="s">
        <v>94</v>
      </c>
      <c r="E6310" s="7" t="s">
        <v>41</v>
      </c>
      <c r="F6310" s="7" t="s">
        <v>84</v>
      </c>
      <c r="G6310" s="7">
        <v>18000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0</v>
      </c>
      <c r="Z6310" s="7" t="s">
        <v>222</v>
      </c>
      <c r="AA6310" s="7">
        <v>2018</v>
      </c>
      <c r="AB6310" s="7">
        <v>0</v>
      </c>
    </row>
    <row r="6311" spans="1:28" x14ac:dyDescent="0.25">
      <c r="A6311" s="7">
        <v>89</v>
      </c>
      <c r="B6311" s="7" t="s">
        <v>343</v>
      </c>
      <c r="C6311" s="7" t="s">
        <v>633</v>
      </c>
      <c r="D6311" s="7" t="s">
        <v>6</v>
      </c>
      <c r="E6311" s="7" t="s">
        <v>37</v>
      </c>
      <c r="F6311" s="7" t="s">
        <v>84</v>
      </c>
      <c r="G6311" s="7">
        <v>15250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0</v>
      </c>
      <c r="Z6311" s="7" t="s">
        <v>222</v>
      </c>
      <c r="AA6311" s="7">
        <v>2018</v>
      </c>
      <c r="AB6311" s="7">
        <v>0</v>
      </c>
    </row>
    <row r="6312" spans="1:28" x14ac:dyDescent="0.25">
      <c r="A6312" s="7">
        <v>90</v>
      </c>
      <c r="B6312" s="7" t="s">
        <v>342</v>
      </c>
      <c r="C6312" s="7" t="s">
        <v>559</v>
      </c>
      <c r="D6312" s="7" t="s">
        <v>94</v>
      </c>
      <c r="E6312" s="7" t="s">
        <v>37</v>
      </c>
      <c r="F6312" s="7" t="s">
        <v>84</v>
      </c>
      <c r="G6312" s="7">
        <v>15250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0</v>
      </c>
      <c r="X6312" s="7">
        <v>0</v>
      </c>
      <c r="Y6312" s="7">
        <v>0</v>
      </c>
      <c r="Z6312" s="7" t="s">
        <v>222</v>
      </c>
      <c r="AA6312" s="7">
        <v>2018</v>
      </c>
      <c r="AB6312" s="7">
        <v>0</v>
      </c>
    </row>
    <row r="6313" spans="1:28" x14ac:dyDescent="0.25">
      <c r="A6313" s="7">
        <v>91</v>
      </c>
      <c r="B6313" s="7" t="s">
        <v>341</v>
      </c>
      <c r="C6313" s="7" t="s">
        <v>579</v>
      </c>
      <c r="D6313" s="7" t="s">
        <v>94</v>
      </c>
      <c r="E6313" s="7" t="s">
        <v>768</v>
      </c>
      <c r="F6313" s="7" t="s">
        <v>84</v>
      </c>
      <c r="G6313" s="7">
        <v>15250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0</v>
      </c>
      <c r="W6313" s="7">
        <v>0</v>
      </c>
      <c r="X6313" s="7">
        <v>0</v>
      </c>
      <c r="Y6313" s="7">
        <v>0</v>
      </c>
      <c r="Z6313" s="7" t="s">
        <v>222</v>
      </c>
      <c r="AA6313" s="7">
        <v>2018</v>
      </c>
      <c r="AB6313" s="7">
        <v>0</v>
      </c>
    </row>
    <row r="6314" spans="1:28" x14ac:dyDescent="0.25">
      <c r="A6314" s="7">
        <v>92</v>
      </c>
      <c r="B6314" s="7" t="s">
        <v>340</v>
      </c>
      <c r="C6314" s="7" t="s">
        <v>654</v>
      </c>
      <c r="D6314" s="7" t="s">
        <v>6</v>
      </c>
      <c r="E6314" s="7" t="s">
        <v>764</v>
      </c>
      <c r="F6314" s="7" t="s">
        <v>84</v>
      </c>
      <c r="G6314" s="7">
        <v>15000</v>
      </c>
      <c r="H6314" s="7">
        <v>0</v>
      </c>
      <c r="I6314" s="7">
        <v>0</v>
      </c>
      <c r="J6314" s="7">
        <v>0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0</v>
      </c>
      <c r="Z6314" s="7" t="s">
        <v>222</v>
      </c>
      <c r="AA6314" s="7">
        <v>2018</v>
      </c>
      <c r="AB6314" s="7">
        <v>0</v>
      </c>
    </row>
    <row r="6315" spans="1:28" x14ac:dyDescent="0.25">
      <c r="A6315" s="7">
        <v>93</v>
      </c>
      <c r="B6315" s="7" t="s">
        <v>339</v>
      </c>
      <c r="C6315" s="7" t="s">
        <v>595</v>
      </c>
      <c r="D6315" s="7" t="s">
        <v>94</v>
      </c>
      <c r="E6315" s="7" t="s">
        <v>57</v>
      </c>
      <c r="F6315" s="7" t="s">
        <v>84</v>
      </c>
      <c r="G6315" s="7">
        <v>15000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 t="s">
        <v>222</v>
      </c>
      <c r="AA6315" s="7">
        <v>2018</v>
      </c>
      <c r="AB6315" s="7">
        <v>0</v>
      </c>
    </row>
    <row r="6316" spans="1:28" x14ac:dyDescent="0.25">
      <c r="A6316" s="7">
        <v>94</v>
      </c>
      <c r="B6316" s="7" t="s">
        <v>338</v>
      </c>
      <c r="C6316" s="7" t="s">
        <v>594</v>
      </c>
      <c r="D6316" s="7" t="s">
        <v>6</v>
      </c>
      <c r="E6316" s="7" t="s">
        <v>28</v>
      </c>
      <c r="F6316" s="7" t="s">
        <v>84</v>
      </c>
      <c r="G6316" s="7">
        <v>15000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0</v>
      </c>
      <c r="Z6316" s="7" t="s">
        <v>222</v>
      </c>
      <c r="AA6316" s="7">
        <v>2018</v>
      </c>
      <c r="AB6316" s="7">
        <v>0</v>
      </c>
    </row>
    <row r="6317" spans="1:28" x14ac:dyDescent="0.25">
      <c r="A6317" s="7">
        <v>95</v>
      </c>
      <c r="B6317" s="7" t="s">
        <v>337</v>
      </c>
      <c r="C6317" s="7" t="s">
        <v>725</v>
      </c>
      <c r="D6317" s="7" t="s">
        <v>6</v>
      </c>
      <c r="E6317" s="7" t="s">
        <v>37</v>
      </c>
      <c r="F6317" s="7" t="s">
        <v>84</v>
      </c>
      <c r="G6317" s="7">
        <v>8000</v>
      </c>
      <c r="H6317" s="7">
        <v>0</v>
      </c>
      <c r="I6317" s="7">
        <v>0</v>
      </c>
      <c r="J6317" s="7">
        <v>0</v>
      </c>
      <c r="K6317" s="7">
        <v>0</v>
      </c>
      <c r="L6317" s="7">
        <v>0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0</v>
      </c>
      <c r="Z6317" s="7" t="s">
        <v>222</v>
      </c>
      <c r="AA6317" s="7">
        <v>2018</v>
      </c>
      <c r="AB6317" s="7">
        <v>0</v>
      </c>
    </row>
    <row r="6318" spans="1:28" x14ac:dyDescent="0.25">
      <c r="A6318" s="7">
        <v>96</v>
      </c>
      <c r="B6318" s="7" t="s">
        <v>336</v>
      </c>
      <c r="C6318" s="7" t="s">
        <v>603</v>
      </c>
      <c r="D6318" s="7" t="s">
        <v>6</v>
      </c>
      <c r="E6318" s="7" t="s">
        <v>37</v>
      </c>
      <c r="F6318" s="7" t="s">
        <v>84</v>
      </c>
      <c r="G6318" s="7">
        <v>8000</v>
      </c>
      <c r="H6318" s="7">
        <v>0</v>
      </c>
      <c r="I6318" s="7">
        <v>0</v>
      </c>
      <c r="J6318" s="7">
        <v>0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0</v>
      </c>
      <c r="Z6318" s="7" t="s">
        <v>223</v>
      </c>
      <c r="AA6318" s="7">
        <v>2018</v>
      </c>
      <c r="AB6318" s="7">
        <v>0</v>
      </c>
    </row>
    <row r="6319" spans="1:28" x14ac:dyDescent="0.25">
      <c r="A6319" s="7">
        <v>1</v>
      </c>
      <c r="B6319" s="7" t="s">
        <v>373</v>
      </c>
      <c r="C6319" s="7" t="s">
        <v>708</v>
      </c>
      <c r="D6319" s="7" t="s">
        <v>7</v>
      </c>
      <c r="E6319" s="7" t="s">
        <v>27</v>
      </c>
      <c r="F6319" s="7" t="s">
        <v>84</v>
      </c>
      <c r="G6319" s="7">
        <v>360000</v>
      </c>
      <c r="H6319" s="7">
        <v>0</v>
      </c>
      <c r="I6319" s="7">
        <v>0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 t="s">
        <v>223</v>
      </c>
      <c r="AA6319" s="7">
        <v>2018</v>
      </c>
      <c r="AB6319" s="7">
        <v>0</v>
      </c>
    </row>
    <row r="6320" spans="1:28" x14ac:dyDescent="0.25">
      <c r="A6320" s="7">
        <v>2</v>
      </c>
      <c r="B6320" s="7" t="s">
        <v>427</v>
      </c>
      <c r="C6320" s="7" t="s">
        <v>709</v>
      </c>
      <c r="D6320" s="7" t="s">
        <v>19</v>
      </c>
      <c r="E6320" s="7" t="s">
        <v>71</v>
      </c>
      <c r="F6320" s="7" t="s">
        <v>84</v>
      </c>
      <c r="G6320" s="7">
        <v>280000</v>
      </c>
      <c r="H6320" s="7">
        <v>0</v>
      </c>
      <c r="I6320" s="7">
        <v>0</v>
      </c>
      <c r="J6320" s="7">
        <v>0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 t="s">
        <v>223</v>
      </c>
      <c r="AA6320" s="7">
        <v>2018</v>
      </c>
      <c r="AB6320" s="7">
        <v>0</v>
      </c>
    </row>
    <row r="6321" spans="1:28" x14ac:dyDescent="0.25">
      <c r="A6321" s="7">
        <v>3</v>
      </c>
      <c r="B6321" s="7" t="s">
        <v>426</v>
      </c>
      <c r="C6321" s="7" t="s">
        <v>502</v>
      </c>
      <c r="D6321" s="7" t="s">
        <v>10</v>
      </c>
      <c r="E6321" s="7" t="s">
        <v>53</v>
      </c>
      <c r="F6321" s="7" t="s">
        <v>84</v>
      </c>
      <c r="G6321" s="7">
        <v>280000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0</v>
      </c>
      <c r="Z6321" s="7" t="s">
        <v>223</v>
      </c>
      <c r="AA6321" s="7">
        <v>2018</v>
      </c>
      <c r="AB6321" s="7">
        <v>0</v>
      </c>
    </row>
    <row r="6322" spans="1:28" x14ac:dyDescent="0.25">
      <c r="A6322" s="7">
        <v>4</v>
      </c>
      <c r="B6322" s="7" t="s">
        <v>425</v>
      </c>
      <c r="C6322" s="7" t="s">
        <v>659</v>
      </c>
      <c r="D6322" s="7" t="s">
        <v>6</v>
      </c>
      <c r="E6322" s="7" t="s">
        <v>756</v>
      </c>
      <c r="F6322" s="7" t="s">
        <v>84</v>
      </c>
      <c r="G6322" s="7">
        <v>130000</v>
      </c>
      <c r="H6322" s="7">
        <v>0</v>
      </c>
      <c r="I6322" s="7">
        <v>0</v>
      </c>
      <c r="J6322" s="7">
        <v>0</v>
      </c>
      <c r="K6322" s="7">
        <v>0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0</v>
      </c>
      <c r="Z6322" s="7" t="s">
        <v>223</v>
      </c>
      <c r="AA6322" s="7">
        <v>2018</v>
      </c>
      <c r="AB6322" s="7">
        <v>0</v>
      </c>
    </row>
    <row r="6323" spans="1:28" x14ac:dyDescent="0.25">
      <c r="A6323" s="7">
        <v>5</v>
      </c>
      <c r="B6323" s="7" t="s">
        <v>424</v>
      </c>
      <c r="C6323" s="7" t="s">
        <v>665</v>
      </c>
      <c r="D6323" s="7" t="s">
        <v>17</v>
      </c>
      <c r="E6323" s="7" t="s">
        <v>755</v>
      </c>
      <c r="F6323" s="7" t="s">
        <v>84</v>
      </c>
      <c r="G6323" s="7">
        <v>130000</v>
      </c>
      <c r="H6323" s="7">
        <v>0</v>
      </c>
      <c r="I6323" s="7">
        <v>0</v>
      </c>
      <c r="J6323" s="7">
        <v>0</v>
      </c>
      <c r="K6323" s="7">
        <v>0</v>
      </c>
      <c r="L6323" s="7">
        <v>0</v>
      </c>
      <c r="M6323" s="7">
        <v>0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0</v>
      </c>
      <c r="Z6323" s="7" t="s">
        <v>223</v>
      </c>
      <c r="AA6323" s="7">
        <v>2018</v>
      </c>
      <c r="AB6323" s="7">
        <v>0</v>
      </c>
    </row>
    <row r="6324" spans="1:28" x14ac:dyDescent="0.25">
      <c r="A6324" s="7">
        <v>6</v>
      </c>
      <c r="B6324" s="7" t="s">
        <v>423</v>
      </c>
      <c r="C6324" s="7" t="s">
        <v>614</v>
      </c>
      <c r="D6324" s="7" t="s">
        <v>615</v>
      </c>
      <c r="E6324" s="7" t="s">
        <v>616</v>
      </c>
      <c r="F6324" s="7" t="s">
        <v>84</v>
      </c>
      <c r="G6324" s="7">
        <v>130000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0</v>
      </c>
      <c r="Z6324" s="7" t="s">
        <v>223</v>
      </c>
      <c r="AA6324" s="7">
        <v>2018</v>
      </c>
      <c r="AB6324" s="7">
        <v>0</v>
      </c>
    </row>
    <row r="6325" spans="1:28" x14ac:dyDescent="0.25">
      <c r="A6325" s="7">
        <v>7</v>
      </c>
      <c r="B6325" s="7" t="s">
        <v>422</v>
      </c>
      <c r="C6325" s="7" t="s">
        <v>504</v>
      </c>
      <c r="D6325" s="7" t="s">
        <v>5</v>
      </c>
      <c r="E6325" s="7" t="s">
        <v>702</v>
      </c>
      <c r="F6325" s="7" t="s">
        <v>84</v>
      </c>
      <c r="G6325" s="7">
        <v>130000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0</v>
      </c>
      <c r="Z6325" s="7" t="s">
        <v>223</v>
      </c>
      <c r="AA6325" s="7">
        <v>2018</v>
      </c>
      <c r="AB6325" s="7">
        <v>0</v>
      </c>
    </row>
    <row r="6326" spans="1:28" x14ac:dyDescent="0.25">
      <c r="A6326" s="7">
        <v>8</v>
      </c>
      <c r="B6326" s="7" t="s">
        <v>421</v>
      </c>
      <c r="C6326" s="7" t="s">
        <v>515</v>
      </c>
      <c r="D6326" s="7" t="s">
        <v>4</v>
      </c>
      <c r="E6326" s="7" t="s">
        <v>516</v>
      </c>
      <c r="F6326" s="7" t="s">
        <v>84</v>
      </c>
      <c r="G6326" s="7">
        <v>130000</v>
      </c>
      <c r="H6326" s="7">
        <v>0</v>
      </c>
      <c r="I6326" s="7">
        <v>0</v>
      </c>
      <c r="J6326" s="7">
        <v>0</v>
      </c>
      <c r="K6326" s="7">
        <v>0</v>
      </c>
      <c r="L6326" s="7">
        <v>0</v>
      </c>
      <c r="M6326" s="7">
        <v>0</v>
      </c>
      <c r="N6326" s="7">
        <v>0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 t="s">
        <v>223</v>
      </c>
      <c r="AA6326" s="7">
        <v>2018</v>
      </c>
      <c r="AB6326" s="7">
        <v>0</v>
      </c>
    </row>
    <row r="6327" spans="1:28" x14ac:dyDescent="0.25">
      <c r="A6327" s="7">
        <v>9</v>
      </c>
      <c r="B6327" s="7" t="s">
        <v>420</v>
      </c>
      <c r="C6327" s="7" t="s">
        <v>513</v>
      </c>
      <c r="D6327" s="7" t="s">
        <v>14</v>
      </c>
      <c r="E6327" s="7" t="s">
        <v>333</v>
      </c>
      <c r="F6327" s="7" t="s">
        <v>84</v>
      </c>
      <c r="G6327" s="7">
        <v>130000</v>
      </c>
      <c r="H6327" s="7">
        <v>0</v>
      </c>
      <c r="I6327" s="7">
        <v>0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 t="s">
        <v>223</v>
      </c>
      <c r="AA6327" s="7">
        <v>2018</v>
      </c>
      <c r="AB6327" s="7">
        <v>0</v>
      </c>
    </row>
    <row r="6328" spans="1:28" x14ac:dyDescent="0.25">
      <c r="A6328" s="7">
        <v>10</v>
      </c>
      <c r="B6328" s="7" t="s">
        <v>419</v>
      </c>
      <c r="C6328" s="7" t="s">
        <v>518</v>
      </c>
      <c r="D6328" s="7" t="s">
        <v>16</v>
      </c>
      <c r="E6328" s="7" t="s">
        <v>701</v>
      </c>
      <c r="F6328" s="7" t="s">
        <v>84</v>
      </c>
      <c r="G6328" s="7">
        <v>130000</v>
      </c>
      <c r="H6328" s="7">
        <v>0</v>
      </c>
      <c r="I6328" s="7">
        <v>0</v>
      </c>
      <c r="J6328" s="7">
        <v>0</v>
      </c>
      <c r="K6328" s="7">
        <v>0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 t="s">
        <v>223</v>
      </c>
      <c r="AA6328" s="7">
        <v>2018</v>
      </c>
      <c r="AB6328" s="7">
        <v>0</v>
      </c>
    </row>
    <row r="6329" spans="1:28" x14ac:dyDescent="0.25">
      <c r="A6329" s="7">
        <v>11</v>
      </c>
      <c r="B6329" s="7" t="s">
        <v>418</v>
      </c>
      <c r="C6329" s="7" t="s">
        <v>710</v>
      </c>
      <c r="D6329" s="7" t="s">
        <v>94</v>
      </c>
      <c r="E6329" s="7" t="s">
        <v>711</v>
      </c>
      <c r="F6329" s="7" t="s">
        <v>84</v>
      </c>
      <c r="G6329" s="7">
        <v>130000</v>
      </c>
      <c r="H6329" s="7">
        <v>0</v>
      </c>
      <c r="I6329" s="7">
        <v>0</v>
      </c>
      <c r="J6329" s="7">
        <v>0</v>
      </c>
      <c r="K6329" s="7">
        <v>0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0</v>
      </c>
      <c r="Z6329" s="7" t="s">
        <v>223</v>
      </c>
      <c r="AA6329" s="7">
        <v>2018</v>
      </c>
      <c r="AB6329" s="7">
        <v>0</v>
      </c>
    </row>
    <row r="6330" spans="1:28" x14ac:dyDescent="0.25">
      <c r="A6330" s="7">
        <v>12</v>
      </c>
      <c r="B6330" s="7" t="s">
        <v>417</v>
      </c>
      <c r="C6330" s="7" t="s">
        <v>512</v>
      </c>
      <c r="D6330" s="7" t="s">
        <v>21</v>
      </c>
      <c r="E6330" s="7" t="s">
        <v>81</v>
      </c>
      <c r="F6330" s="7" t="s">
        <v>84</v>
      </c>
      <c r="G6330" s="7">
        <v>130000</v>
      </c>
      <c r="H6330" s="7">
        <v>0</v>
      </c>
      <c r="I6330" s="7">
        <v>0</v>
      </c>
      <c r="J6330" s="7">
        <v>0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0</v>
      </c>
      <c r="Z6330" s="7" t="s">
        <v>223</v>
      </c>
      <c r="AA6330" s="7">
        <v>2018</v>
      </c>
      <c r="AB6330" s="7">
        <v>0</v>
      </c>
    </row>
    <row r="6331" spans="1:28" x14ac:dyDescent="0.25">
      <c r="A6331" s="7">
        <v>13</v>
      </c>
      <c r="B6331" s="7" t="s">
        <v>416</v>
      </c>
      <c r="C6331" s="7" t="s">
        <v>679</v>
      </c>
      <c r="D6331" s="7" t="s">
        <v>6</v>
      </c>
      <c r="E6331" s="7" t="s">
        <v>757</v>
      </c>
      <c r="F6331" s="7" t="s">
        <v>84</v>
      </c>
      <c r="G6331" s="7">
        <v>95000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0</v>
      </c>
      <c r="Z6331" s="7" t="s">
        <v>223</v>
      </c>
      <c r="AA6331" s="7">
        <v>2018</v>
      </c>
      <c r="AB6331" s="7">
        <v>0</v>
      </c>
    </row>
    <row r="6332" spans="1:28" x14ac:dyDescent="0.25">
      <c r="A6332" s="7">
        <v>14</v>
      </c>
      <c r="B6332" s="7" t="s">
        <v>415</v>
      </c>
      <c r="C6332" s="7" t="s">
        <v>525</v>
      </c>
      <c r="D6332" s="7" t="s">
        <v>10</v>
      </c>
      <c r="E6332" s="7" t="s">
        <v>69</v>
      </c>
      <c r="F6332" s="7" t="s">
        <v>84</v>
      </c>
      <c r="G6332" s="7">
        <v>95000</v>
      </c>
      <c r="H6332" s="7">
        <v>0</v>
      </c>
      <c r="I6332" s="7">
        <v>0</v>
      </c>
      <c r="J6332" s="7">
        <v>0</v>
      </c>
      <c r="K6332" s="7">
        <v>0</v>
      </c>
      <c r="L6332" s="7">
        <v>0</v>
      </c>
      <c r="M6332" s="7">
        <v>0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 t="s">
        <v>223</v>
      </c>
      <c r="AA6332" s="7">
        <v>2018</v>
      </c>
      <c r="AB6332" s="7">
        <v>0</v>
      </c>
    </row>
    <row r="6333" spans="1:28" x14ac:dyDescent="0.25">
      <c r="A6333" s="7">
        <v>15</v>
      </c>
      <c r="B6333" s="7" t="s">
        <v>414</v>
      </c>
      <c r="C6333" s="7" t="s">
        <v>523</v>
      </c>
      <c r="D6333" s="7" t="s">
        <v>21</v>
      </c>
      <c r="E6333" s="7" t="s">
        <v>731</v>
      </c>
      <c r="F6333" s="7" t="s">
        <v>84</v>
      </c>
      <c r="G6333" s="7">
        <v>95000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0</v>
      </c>
      <c r="Z6333" s="7" t="s">
        <v>223</v>
      </c>
      <c r="AA6333" s="7">
        <v>2018</v>
      </c>
      <c r="AB6333" s="7">
        <v>0</v>
      </c>
    </row>
    <row r="6334" spans="1:28" x14ac:dyDescent="0.25">
      <c r="A6334" s="7">
        <v>16</v>
      </c>
      <c r="B6334" s="7" t="s">
        <v>413</v>
      </c>
      <c r="C6334" s="7" t="s">
        <v>626</v>
      </c>
      <c r="D6334" s="7" t="s">
        <v>627</v>
      </c>
      <c r="E6334" s="7" t="s">
        <v>730</v>
      </c>
      <c r="F6334" s="7" t="s">
        <v>84</v>
      </c>
      <c r="G6334" s="7">
        <v>95000</v>
      </c>
      <c r="H6334" s="7">
        <v>0</v>
      </c>
      <c r="I6334" s="7">
        <v>0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0</v>
      </c>
      <c r="Z6334" s="7" t="s">
        <v>223</v>
      </c>
      <c r="AA6334" s="7">
        <v>2018</v>
      </c>
      <c r="AB6334" s="7">
        <v>0</v>
      </c>
    </row>
    <row r="6335" spans="1:28" x14ac:dyDescent="0.25">
      <c r="A6335" s="7">
        <v>17</v>
      </c>
      <c r="B6335" s="7" t="s">
        <v>411</v>
      </c>
      <c r="C6335" s="7" t="s">
        <v>521</v>
      </c>
      <c r="D6335" s="7" t="s">
        <v>13</v>
      </c>
      <c r="E6335" s="7" t="s">
        <v>729</v>
      </c>
      <c r="F6335" s="7" t="s">
        <v>84</v>
      </c>
      <c r="G6335" s="7">
        <v>95000</v>
      </c>
      <c r="H6335" s="7">
        <v>0</v>
      </c>
      <c r="I6335" s="7">
        <v>0</v>
      </c>
      <c r="J6335" s="7">
        <v>0</v>
      </c>
      <c r="K6335" s="7">
        <v>0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 t="s">
        <v>223</v>
      </c>
      <c r="AA6335" s="7">
        <v>2018</v>
      </c>
      <c r="AB6335" s="7">
        <v>0</v>
      </c>
    </row>
    <row r="6336" spans="1:28" x14ac:dyDescent="0.25">
      <c r="A6336" s="7">
        <v>18</v>
      </c>
      <c r="B6336" s="7" t="s">
        <v>410</v>
      </c>
      <c r="C6336" s="7" t="s">
        <v>685</v>
      </c>
      <c r="D6336" s="7" t="s">
        <v>21</v>
      </c>
      <c r="E6336" s="7" t="s">
        <v>734</v>
      </c>
      <c r="F6336" s="7" t="s">
        <v>84</v>
      </c>
      <c r="G6336" s="7">
        <v>85000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 t="s">
        <v>223</v>
      </c>
      <c r="AA6336" s="7">
        <v>2018</v>
      </c>
      <c r="AB6336" s="7">
        <v>0</v>
      </c>
    </row>
    <row r="6337" spans="1:28" x14ac:dyDescent="0.25">
      <c r="A6337" s="7">
        <v>19</v>
      </c>
      <c r="B6337" s="7" t="s">
        <v>409</v>
      </c>
      <c r="C6337" s="7" t="s">
        <v>719</v>
      </c>
      <c r="D6337" s="7" t="s">
        <v>94</v>
      </c>
      <c r="E6337" s="7" t="s">
        <v>758</v>
      </c>
      <c r="F6337" s="7" t="s">
        <v>84</v>
      </c>
      <c r="G6337" s="7">
        <v>85000</v>
      </c>
      <c r="H6337" s="7">
        <v>0</v>
      </c>
      <c r="I6337" s="7">
        <v>0</v>
      </c>
      <c r="J6337" s="7">
        <v>0</v>
      </c>
      <c r="K6337" s="7">
        <v>0</v>
      </c>
      <c r="L6337" s="7">
        <v>0</v>
      </c>
      <c r="M6337" s="7">
        <v>0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0</v>
      </c>
      <c r="Z6337" s="7" t="s">
        <v>223</v>
      </c>
      <c r="AA6337" s="7">
        <v>2018</v>
      </c>
      <c r="AB6337" s="7">
        <v>0</v>
      </c>
    </row>
    <row r="6338" spans="1:28" x14ac:dyDescent="0.25">
      <c r="A6338" s="7">
        <v>20</v>
      </c>
      <c r="B6338" s="7" t="s">
        <v>412</v>
      </c>
      <c r="C6338" s="7" t="s">
        <v>527</v>
      </c>
      <c r="D6338" s="7" t="s">
        <v>17</v>
      </c>
      <c r="E6338" s="7" t="s">
        <v>613</v>
      </c>
      <c r="F6338" s="7" t="s">
        <v>84</v>
      </c>
      <c r="G6338" s="7">
        <v>85000</v>
      </c>
      <c r="H6338" s="7">
        <v>0</v>
      </c>
      <c r="I6338" s="7">
        <v>0</v>
      </c>
      <c r="J6338" s="7">
        <v>0</v>
      </c>
      <c r="K6338" s="7">
        <v>0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0</v>
      </c>
      <c r="Z6338" s="7" t="s">
        <v>223</v>
      </c>
      <c r="AA6338" s="7">
        <v>2018</v>
      </c>
      <c r="AB6338" s="7">
        <v>0</v>
      </c>
    </row>
    <row r="6339" spans="1:28" x14ac:dyDescent="0.25">
      <c r="A6339" s="7">
        <v>21</v>
      </c>
      <c r="B6339" s="7" t="s">
        <v>408</v>
      </c>
      <c r="C6339" s="7" t="s">
        <v>712</v>
      </c>
      <c r="D6339" s="7" t="s">
        <v>632</v>
      </c>
      <c r="E6339" s="7" t="s">
        <v>713</v>
      </c>
      <c r="F6339" s="7" t="s">
        <v>84</v>
      </c>
      <c r="G6339" s="7">
        <v>80000</v>
      </c>
      <c r="H6339" s="7">
        <v>0</v>
      </c>
      <c r="I6339" s="7">
        <v>0</v>
      </c>
      <c r="J6339" s="7">
        <v>0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0</v>
      </c>
      <c r="Z6339" s="7" t="s">
        <v>223</v>
      </c>
      <c r="AA6339" s="7">
        <v>2018</v>
      </c>
      <c r="AB6339" s="7">
        <v>0</v>
      </c>
    </row>
    <row r="6340" spans="1:28" x14ac:dyDescent="0.25">
      <c r="A6340" s="7">
        <v>22</v>
      </c>
      <c r="B6340" s="7" t="s">
        <v>407</v>
      </c>
      <c r="C6340" s="7" t="s">
        <v>532</v>
      </c>
      <c r="D6340" s="7" t="s">
        <v>12</v>
      </c>
      <c r="E6340" s="7" t="s">
        <v>35</v>
      </c>
      <c r="F6340" s="7" t="s">
        <v>84</v>
      </c>
      <c r="G6340" s="7">
        <v>75000</v>
      </c>
      <c r="H6340" s="7">
        <v>0</v>
      </c>
      <c r="I6340" s="7">
        <v>0</v>
      </c>
      <c r="J6340" s="7">
        <v>0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 t="s">
        <v>223</v>
      </c>
      <c r="AA6340" s="7">
        <v>2018</v>
      </c>
      <c r="AB6340" s="7">
        <v>0</v>
      </c>
    </row>
    <row r="6341" spans="1:28" x14ac:dyDescent="0.25">
      <c r="A6341" s="7">
        <v>23</v>
      </c>
      <c r="B6341" s="7" t="s">
        <v>373</v>
      </c>
      <c r="C6341" s="7" t="s">
        <v>688</v>
      </c>
      <c r="D6341" s="7" t="s">
        <v>94</v>
      </c>
      <c r="E6341" s="7" t="s">
        <v>689</v>
      </c>
      <c r="F6341" s="7" t="s">
        <v>84</v>
      </c>
      <c r="G6341" s="7">
        <v>80000</v>
      </c>
      <c r="H6341" s="7">
        <v>0</v>
      </c>
      <c r="I6341" s="7">
        <v>0</v>
      </c>
      <c r="J6341" s="7">
        <v>0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 t="s">
        <v>223</v>
      </c>
      <c r="AA6341" s="7">
        <v>2018</v>
      </c>
      <c r="AB6341" s="7">
        <v>0</v>
      </c>
    </row>
    <row r="6342" spans="1:28" x14ac:dyDescent="0.25">
      <c r="A6342" s="7">
        <v>24</v>
      </c>
      <c r="B6342" s="7" t="s">
        <v>406</v>
      </c>
      <c r="C6342" s="7" t="s">
        <v>533</v>
      </c>
      <c r="D6342" s="7" t="s">
        <v>6</v>
      </c>
      <c r="E6342" s="7" t="s">
        <v>735</v>
      </c>
      <c r="F6342" s="7" t="s">
        <v>84</v>
      </c>
      <c r="G6342" s="7">
        <v>70000</v>
      </c>
      <c r="H6342" s="7">
        <v>0</v>
      </c>
      <c r="I6342" s="7">
        <v>0</v>
      </c>
      <c r="J6342" s="7">
        <v>0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0</v>
      </c>
      <c r="Z6342" s="7" t="s">
        <v>223</v>
      </c>
      <c r="AA6342" s="7">
        <v>2018</v>
      </c>
      <c r="AB6342" s="7">
        <v>0</v>
      </c>
    </row>
    <row r="6343" spans="1:28" x14ac:dyDescent="0.25">
      <c r="A6343" s="7">
        <v>25</v>
      </c>
      <c r="B6343" s="7" t="s">
        <v>405</v>
      </c>
      <c r="C6343" s="7" t="s">
        <v>535</v>
      </c>
      <c r="D6343" s="7" t="s">
        <v>16</v>
      </c>
      <c r="E6343" s="7" t="s">
        <v>61</v>
      </c>
      <c r="F6343" s="7" t="s">
        <v>84</v>
      </c>
      <c r="G6343" s="7">
        <v>65000</v>
      </c>
      <c r="H6343" s="7">
        <v>0</v>
      </c>
      <c r="I6343" s="7">
        <v>0</v>
      </c>
      <c r="J6343" s="7">
        <v>0</v>
      </c>
      <c r="K6343" s="7">
        <v>0</v>
      </c>
      <c r="L6343" s="7">
        <v>0</v>
      </c>
      <c r="M6343" s="7">
        <v>0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0</v>
      </c>
      <c r="Z6343" s="7" t="s">
        <v>223</v>
      </c>
      <c r="AA6343" s="7">
        <v>2018</v>
      </c>
      <c r="AB6343" s="7">
        <v>0</v>
      </c>
    </row>
    <row r="6344" spans="1:28" x14ac:dyDescent="0.25">
      <c r="A6344" s="7">
        <v>26</v>
      </c>
      <c r="B6344" s="7" t="s">
        <v>404</v>
      </c>
      <c r="C6344" s="7" t="s">
        <v>534</v>
      </c>
      <c r="D6344" s="7" t="s">
        <v>10</v>
      </c>
      <c r="E6344" s="7" t="s">
        <v>759</v>
      </c>
      <c r="F6344" s="7" t="s">
        <v>84</v>
      </c>
      <c r="G6344" s="7">
        <v>65000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 t="s">
        <v>223</v>
      </c>
      <c r="AA6344" s="7">
        <v>2018</v>
      </c>
      <c r="AB6344" s="7">
        <v>0</v>
      </c>
    </row>
    <row r="6345" spans="1:28" x14ac:dyDescent="0.25">
      <c r="A6345" s="7">
        <v>27</v>
      </c>
      <c r="B6345" s="7" t="s">
        <v>403</v>
      </c>
      <c r="C6345" s="7" t="s">
        <v>703</v>
      </c>
      <c r="D6345" s="7" t="s">
        <v>13</v>
      </c>
      <c r="E6345" s="7" t="s">
        <v>704</v>
      </c>
      <c r="F6345" s="7" t="s">
        <v>84</v>
      </c>
      <c r="G6345" s="7">
        <v>65000</v>
      </c>
      <c r="H6345" s="7">
        <v>0</v>
      </c>
      <c r="I6345" s="7">
        <v>0</v>
      </c>
      <c r="J6345" s="7">
        <v>0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 t="s">
        <v>223</v>
      </c>
      <c r="AA6345" s="7">
        <v>2018</v>
      </c>
      <c r="AB6345" s="7">
        <v>0</v>
      </c>
    </row>
    <row r="6346" spans="1:28" x14ac:dyDescent="0.25">
      <c r="A6346" s="7">
        <v>28</v>
      </c>
      <c r="B6346" s="7" t="s">
        <v>402</v>
      </c>
      <c r="C6346" s="7" t="s">
        <v>526</v>
      </c>
      <c r="D6346" s="7" t="s">
        <v>4</v>
      </c>
      <c r="E6346" s="7" t="s">
        <v>737</v>
      </c>
      <c r="F6346" s="7" t="s">
        <v>84</v>
      </c>
      <c r="G6346" s="7">
        <v>65000</v>
      </c>
      <c r="H6346" s="7">
        <v>0</v>
      </c>
      <c r="I6346" s="7">
        <v>0</v>
      </c>
      <c r="J6346" s="7">
        <v>0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0</v>
      </c>
      <c r="Z6346" s="7" t="s">
        <v>223</v>
      </c>
      <c r="AA6346" s="7">
        <v>2018</v>
      </c>
      <c r="AB6346" s="7">
        <v>0</v>
      </c>
    </row>
    <row r="6347" spans="1:28" x14ac:dyDescent="0.25">
      <c r="A6347" s="7">
        <v>29</v>
      </c>
      <c r="B6347" s="7" t="s">
        <v>401</v>
      </c>
      <c r="C6347" s="7" t="s">
        <v>537</v>
      </c>
      <c r="D6347" s="7" t="s">
        <v>7</v>
      </c>
      <c r="E6347" s="7" t="s">
        <v>75</v>
      </c>
      <c r="F6347" s="7" t="s">
        <v>84</v>
      </c>
      <c r="G6347" s="7">
        <v>60000</v>
      </c>
      <c r="H6347" s="7">
        <v>0</v>
      </c>
      <c r="I6347" s="7">
        <v>0</v>
      </c>
      <c r="J6347" s="7">
        <v>0</v>
      </c>
      <c r="K6347" s="7">
        <v>0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0</v>
      </c>
      <c r="Z6347" s="7" t="s">
        <v>223</v>
      </c>
      <c r="AA6347" s="7">
        <v>2018</v>
      </c>
      <c r="AB6347" s="7">
        <v>0</v>
      </c>
    </row>
    <row r="6348" spans="1:28" x14ac:dyDescent="0.25">
      <c r="A6348" s="7">
        <v>30</v>
      </c>
      <c r="B6348" s="7" t="s">
        <v>400</v>
      </c>
      <c r="C6348" s="7" t="s">
        <v>536</v>
      </c>
      <c r="D6348" s="7" t="s">
        <v>4</v>
      </c>
      <c r="E6348" s="7" t="s">
        <v>64</v>
      </c>
      <c r="F6348" s="7" t="s">
        <v>84</v>
      </c>
      <c r="G6348" s="7">
        <v>60000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0</v>
      </c>
      <c r="Z6348" s="7" t="s">
        <v>223</v>
      </c>
      <c r="AA6348" s="7">
        <v>2018</v>
      </c>
      <c r="AB6348" s="7">
        <v>0</v>
      </c>
    </row>
    <row r="6349" spans="1:28" x14ac:dyDescent="0.25">
      <c r="A6349" s="7">
        <v>31</v>
      </c>
      <c r="B6349" s="7" t="s">
        <v>342</v>
      </c>
      <c r="C6349" s="7" t="s">
        <v>539</v>
      </c>
      <c r="D6349" s="7" t="s">
        <v>15</v>
      </c>
      <c r="E6349" s="7" t="s">
        <v>540</v>
      </c>
      <c r="F6349" s="7" t="s">
        <v>84</v>
      </c>
      <c r="G6349" s="7">
        <v>55000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 t="s">
        <v>223</v>
      </c>
      <c r="AA6349" s="7">
        <v>2018</v>
      </c>
      <c r="AB6349" s="7">
        <v>0</v>
      </c>
    </row>
    <row r="6350" spans="1:28" x14ac:dyDescent="0.25">
      <c r="A6350" s="7">
        <v>32</v>
      </c>
      <c r="B6350" s="7" t="s">
        <v>429</v>
      </c>
      <c r="C6350" s="7" t="s">
        <v>538</v>
      </c>
      <c r="D6350" s="7" t="s">
        <v>14</v>
      </c>
      <c r="E6350" s="7" t="s">
        <v>66</v>
      </c>
      <c r="F6350" s="7" t="s">
        <v>84</v>
      </c>
      <c r="G6350" s="7">
        <v>55000</v>
      </c>
      <c r="H6350" s="7">
        <v>0</v>
      </c>
      <c r="I6350" s="7">
        <v>0</v>
      </c>
      <c r="J6350" s="7">
        <v>0</v>
      </c>
      <c r="K6350" s="7">
        <v>0</v>
      </c>
      <c r="L6350" s="7">
        <v>0</v>
      </c>
      <c r="M6350" s="7">
        <v>0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0</v>
      </c>
      <c r="Z6350" s="7" t="s">
        <v>223</v>
      </c>
      <c r="AA6350" s="7">
        <v>2018</v>
      </c>
      <c r="AB6350" s="7">
        <v>0</v>
      </c>
    </row>
    <row r="6351" spans="1:28" x14ac:dyDescent="0.25">
      <c r="A6351" s="7">
        <v>33</v>
      </c>
      <c r="B6351" s="7" t="s">
        <v>399</v>
      </c>
      <c r="C6351" s="7" t="s">
        <v>514</v>
      </c>
      <c r="D6351" s="7" t="s">
        <v>16</v>
      </c>
      <c r="E6351" s="7" t="s">
        <v>79</v>
      </c>
      <c r="F6351" s="7" t="s">
        <v>84</v>
      </c>
      <c r="G6351" s="7">
        <v>54000</v>
      </c>
      <c r="H6351" s="7">
        <v>0</v>
      </c>
      <c r="I6351" s="7">
        <v>0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0</v>
      </c>
      <c r="Z6351" s="7" t="s">
        <v>223</v>
      </c>
      <c r="AA6351" s="7">
        <v>2018</v>
      </c>
      <c r="AB6351" s="7">
        <v>0</v>
      </c>
    </row>
    <row r="6352" spans="1:28" x14ac:dyDescent="0.25">
      <c r="A6352" s="7">
        <v>34</v>
      </c>
      <c r="B6352" s="7" t="s">
        <v>398</v>
      </c>
      <c r="C6352" s="7" t="s">
        <v>770</v>
      </c>
      <c r="D6352" s="7" t="s">
        <v>615</v>
      </c>
      <c r="E6352" s="7" t="s">
        <v>771</v>
      </c>
      <c r="F6352" s="7" t="s">
        <v>84</v>
      </c>
      <c r="G6352" s="7">
        <v>55000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 t="s">
        <v>223</v>
      </c>
      <c r="AA6352" s="7">
        <v>2018</v>
      </c>
      <c r="AB6352" s="7">
        <v>0</v>
      </c>
    </row>
    <row r="6353" spans="1:28" x14ac:dyDescent="0.25">
      <c r="A6353" s="7">
        <v>35</v>
      </c>
      <c r="B6353" s="7" t="s">
        <v>397</v>
      </c>
      <c r="C6353" s="7" t="s">
        <v>542</v>
      </c>
      <c r="D6353" s="7" t="s">
        <v>17</v>
      </c>
      <c r="E6353" s="7" t="s">
        <v>76</v>
      </c>
      <c r="F6353" s="7" t="s">
        <v>84</v>
      </c>
      <c r="G6353" s="7">
        <v>50000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 t="s">
        <v>223</v>
      </c>
      <c r="AA6353" s="7">
        <v>2018</v>
      </c>
      <c r="AB6353" s="7">
        <v>0</v>
      </c>
    </row>
    <row r="6354" spans="1:28" x14ac:dyDescent="0.25">
      <c r="A6354" s="7">
        <v>36</v>
      </c>
      <c r="B6354" s="7" t="s">
        <v>396</v>
      </c>
      <c r="C6354" s="7" t="s">
        <v>541</v>
      </c>
      <c r="D6354" s="7" t="s">
        <v>21</v>
      </c>
      <c r="E6354" s="7" t="s">
        <v>70</v>
      </c>
      <c r="F6354" s="7" t="s">
        <v>84</v>
      </c>
      <c r="G6354" s="7">
        <v>50000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 t="s">
        <v>223</v>
      </c>
      <c r="AA6354" s="7">
        <v>2018</v>
      </c>
      <c r="AB6354" s="7">
        <v>0</v>
      </c>
    </row>
    <row r="6355" spans="1:28" x14ac:dyDescent="0.25">
      <c r="A6355" s="7">
        <v>37</v>
      </c>
      <c r="B6355" s="7" t="s">
        <v>395</v>
      </c>
      <c r="C6355" s="7" t="s">
        <v>772</v>
      </c>
      <c r="D6355" s="7" t="s">
        <v>10</v>
      </c>
      <c r="E6355" s="7" t="s">
        <v>773</v>
      </c>
      <c r="F6355" s="7" t="s">
        <v>84</v>
      </c>
      <c r="G6355" s="7">
        <v>4950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 t="s">
        <v>223</v>
      </c>
      <c r="AA6355" s="7">
        <v>2018</v>
      </c>
      <c r="AB6355" s="7">
        <v>0</v>
      </c>
    </row>
    <row r="6356" spans="1:28" x14ac:dyDescent="0.25">
      <c r="A6356" s="7">
        <v>38</v>
      </c>
      <c r="B6356" s="7" t="s">
        <v>394</v>
      </c>
      <c r="C6356" s="7" t="s">
        <v>774</v>
      </c>
      <c r="D6356" s="7" t="s">
        <v>10</v>
      </c>
      <c r="E6356" s="7" t="s">
        <v>775</v>
      </c>
      <c r="F6356" s="7" t="s">
        <v>84</v>
      </c>
      <c r="G6356" s="7">
        <v>45000</v>
      </c>
      <c r="H6356" s="7">
        <v>0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0</v>
      </c>
      <c r="Z6356" s="7" t="s">
        <v>223</v>
      </c>
      <c r="AA6356" s="7">
        <v>2018</v>
      </c>
      <c r="AB6356" s="7">
        <v>0</v>
      </c>
    </row>
    <row r="6357" spans="1:28" x14ac:dyDescent="0.25">
      <c r="A6357" s="7">
        <v>39</v>
      </c>
      <c r="B6357" s="7" t="s">
        <v>393</v>
      </c>
      <c r="C6357" s="7" t="s">
        <v>717</v>
      </c>
      <c r="D6357" s="7" t="s">
        <v>10</v>
      </c>
      <c r="E6357" s="7" t="s">
        <v>43</v>
      </c>
      <c r="F6357" s="7" t="s">
        <v>84</v>
      </c>
      <c r="G6357" s="7">
        <v>45000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 t="s">
        <v>223</v>
      </c>
      <c r="AA6357" s="7">
        <v>2018</v>
      </c>
      <c r="AB6357" s="7">
        <v>0</v>
      </c>
    </row>
    <row r="6358" spans="1:28" x14ac:dyDescent="0.25">
      <c r="A6358" s="7">
        <v>40</v>
      </c>
      <c r="B6358" s="7" t="s">
        <v>392</v>
      </c>
      <c r="C6358" s="7" t="s">
        <v>547</v>
      </c>
      <c r="D6358" s="7" t="s">
        <v>10</v>
      </c>
      <c r="E6358" s="7" t="s">
        <v>50</v>
      </c>
      <c r="F6358" s="7" t="s">
        <v>84</v>
      </c>
      <c r="G6358" s="7">
        <v>45000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0</v>
      </c>
      <c r="Z6358" s="7" t="s">
        <v>223</v>
      </c>
      <c r="AA6358" s="7">
        <v>2018</v>
      </c>
      <c r="AB6358" s="7">
        <v>0</v>
      </c>
    </row>
    <row r="6359" spans="1:28" x14ac:dyDescent="0.25">
      <c r="A6359" s="7">
        <v>41</v>
      </c>
      <c r="B6359" s="7" t="s">
        <v>391</v>
      </c>
      <c r="C6359" s="7" t="s">
        <v>545</v>
      </c>
      <c r="D6359" s="7" t="s">
        <v>4</v>
      </c>
      <c r="E6359" s="7" t="s">
        <v>24</v>
      </c>
      <c r="F6359" s="7" t="s">
        <v>84</v>
      </c>
      <c r="G6359" s="7">
        <v>45000</v>
      </c>
      <c r="H6359" s="7">
        <v>0</v>
      </c>
      <c r="I6359" s="7">
        <v>0</v>
      </c>
      <c r="J6359" s="7">
        <v>0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 t="s">
        <v>223</v>
      </c>
      <c r="AA6359" s="7">
        <v>2018</v>
      </c>
      <c r="AB6359" s="7">
        <v>0</v>
      </c>
    </row>
    <row r="6360" spans="1:28" x14ac:dyDescent="0.25">
      <c r="A6360" s="7">
        <v>42</v>
      </c>
      <c r="B6360" s="7" t="s">
        <v>368</v>
      </c>
      <c r="C6360" s="7" t="s">
        <v>720</v>
      </c>
      <c r="D6360" s="7" t="s">
        <v>13</v>
      </c>
      <c r="E6360" s="7" t="s">
        <v>738</v>
      </c>
      <c r="F6360" s="7" t="s">
        <v>84</v>
      </c>
      <c r="G6360" s="7">
        <v>45000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 t="s">
        <v>223</v>
      </c>
      <c r="AA6360" s="7">
        <v>2018</v>
      </c>
      <c r="AB6360" s="7">
        <v>0</v>
      </c>
    </row>
    <row r="6361" spans="1:28" x14ac:dyDescent="0.25">
      <c r="A6361" s="7">
        <v>43</v>
      </c>
      <c r="B6361" s="7" t="s">
        <v>390</v>
      </c>
      <c r="C6361" s="7" t="s">
        <v>531</v>
      </c>
      <c r="D6361" s="7" t="s">
        <v>5</v>
      </c>
      <c r="E6361" s="7" t="s">
        <v>25</v>
      </c>
      <c r="F6361" s="7" t="s">
        <v>84</v>
      </c>
      <c r="G6361" s="7">
        <v>45000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0</v>
      </c>
      <c r="Z6361" s="7" t="s">
        <v>223</v>
      </c>
      <c r="AA6361" s="7">
        <v>2018</v>
      </c>
      <c r="AB6361" s="7">
        <v>0</v>
      </c>
    </row>
    <row r="6362" spans="1:28" x14ac:dyDescent="0.25">
      <c r="A6362" s="7">
        <v>44</v>
      </c>
      <c r="B6362" s="7" t="s">
        <v>389</v>
      </c>
      <c r="C6362" s="7" t="s">
        <v>529</v>
      </c>
      <c r="D6362" s="7" t="s">
        <v>10</v>
      </c>
      <c r="E6362" s="7" t="s">
        <v>43</v>
      </c>
      <c r="F6362" s="7" t="s">
        <v>84</v>
      </c>
      <c r="G6362" s="7">
        <v>45000</v>
      </c>
      <c r="H6362" s="7">
        <v>0</v>
      </c>
      <c r="I6362" s="7">
        <v>0</v>
      </c>
      <c r="J6362" s="7">
        <v>0</v>
      </c>
      <c r="K6362" s="7">
        <v>0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0</v>
      </c>
      <c r="Z6362" s="7" t="s">
        <v>223</v>
      </c>
      <c r="AA6362" s="7">
        <v>2018</v>
      </c>
      <c r="AB6362" s="7">
        <v>0</v>
      </c>
    </row>
    <row r="6363" spans="1:28" x14ac:dyDescent="0.25">
      <c r="A6363" s="7">
        <v>45</v>
      </c>
      <c r="B6363" s="7" t="s">
        <v>388</v>
      </c>
      <c r="C6363" s="7" t="s">
        <v>646</v>
      </c>
      <c r="D6363" s="7" t="s">
        <v>647</v>
      </c>
      <c r="E6363" s="7" t="s">
        <v>24</v>
      </c>
      <c r="F6363" s="7" t="s">
        <v>84</v>
      </c>
      <c r="G6363" s="7">
        <v>45000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 t="s">
        <v>223</v>
      </c>
      <c r="AA6363" s="7">
        <v>2018</v>
      </c>
      <c r="AB6363" s="7">
        <v>0</v>
      </c>
    </row>
    <row r="6364" spans="1:28" x14ac:dyDescent="0.25">
      <c r="A6364" s="7">
        <v>46</v>
      </c>
      <c r="B6364" s="7" t="s">
        <v>387</v>
      </c>
      <c r="C6364" s="7" t="s">
        <v>549</v>
      </c>
      <c r="D6364" s="7" t="s">
        <v>16</v>
      </c>
      <c r="E6364" s="7" t="s">
        <v>45</v>
      </c>
      <c r="F6364" s="7" t="s">
        <v>84</v>
      </c>
      <c r="G6364" s="7">
        <v>44000</v>
      </c>
      <c r="H6364" s="7">
        <v>0</v>
      </c>
      <c r="I6364" s="7">
        <v>0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0</v>
      </c>
      <c r="Z6364" s="7" t="s">
        <v>223</v>
      </c>
      <c r="AA6364" s="7">
        <v>2018</v>
      </c>
      <c r="AB6364" s="7">
        <v>0</v>
      </c>
    </row>
    <row r="6365" spans="1:28" x14ac:dyDescent="0.25">
      <c r="A6365" s="7">
        <v>47</v>
      </c>
      <c r="B6365" s="7" t="s">
        <v>386</v>
      </c>
      <c r="C6365" s="7" t="s">
        <v>631</v>
      </c>
      <c r="D6365" s="7" t="s">
        <v>6</v>
      </c>
      <c r="E6365" s="7" t="s">
        <v>740</v>
      </c>
      <c r="F6365" s="7" t="s">
        <v>84</v>
      </c>
      <c r="G6365" s="7">
        <v>40000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0</v>
      </c>
      <c r="Z6365" s="7" t="s">
        <v>223</v>
      </c>
      <c r="AA6365" s="7">
        <v>2018</v>
      </c>
      <c r="AB6365" s="7">
        <v>0</v>
      </c>
    </row>
    <row r="6366" spans="1:28" x14ac:dyDescent="0.25">
      <c r="A6366" s="7">
        <v>48</v>
      </c>
      <c r="B6366" s="7" t="s">
        <v>385</v>
      </c>
      <c r="C6366" s="7" t="s">
        <v>629</v>
      </c>
      <c r="D6366" s="7" t="s">
        <v>12</v>
      </c>
      <c r="E6366" s="7" t="s">
        <v>698</v>
      </c>
      <c r="F6366" s="7" t="s">
        <v>84</v>
      </c>
      <c r="G6366" s="7">
        <v>40000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 t="s">
        <v>223</v>
      </c>
      <c r="AA6366" s="7">
        <v>2018</v>
      </c>
      <c r="AB6366" s="7">
        <v>0</v>
      </c>
    </row>
    <row r="6367" spans="1:28" x14ac:dyDescent="0.25">
      <c r="A6367" s="7">
        <v>49</v>
      </c>
      <c r="B6367" s="7" t="s">
        <v>384</v>
      </c>
      <c r="C6367" s="7" t="s">
        <v>776</v>
      </c>
      <c r="D6367" s="7" t="s">
        <v>17</v>
      </c>
      <c r="E6367" s="7" t="s">
        <v>777</v>
      </c>
      <c r="F6367" s="7" t="s">
        <v>84</v>
      </c>
      <c r="G6367" s="7">
        <v>40000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0</v>
      </c>
      <c r="Z6367" s="7" t="s">
        <v>223</v>
      </c>
      <c r="AA6367" s="7">
        <v>2018</v>
      </c>
      <c r="AB6367" s="7">
        <v>0</v>
      </c>
    </row>
    <row r="6368" spans="1:28" x14ac:dyDescent="0.25">
      <c r="A6368" s="7">
        <v>50</v>
      </c>
      <c r="B6368" s="7" t="s">
        <v>382</v>
      </c>
      <c r="C6368" s="7" t="s">
        <v>552</v>
      </c>
      <c r="D6368" s="7" t="s">
        <v>94</v>
      </c>
      <c r="E6368" s="7" t="s">
        <v>65</v>
      </c>
      <c r="F6368" s="7" t="s">
        <v>84</v>
      </c>
      <c r="G6368" s="7">
        <v>40000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0</v>
      </c>
      <c r="Z6368" s="7" t="s">
        <v>223</v>
      </c>
      <c r="AA6368" s="7">
        <v>2018</v>
      </c>
      <c r="AB6368" s="7">
        <v>0</v>
      </c>
    </row>
    <row r="6369" spans="1:28" x14ac:dyDescent="0.25">
      <c r="A6369" s="7">
        <v>51</v>
      </c>
      <c r="B6369" s="7" t="s">
        <v>381</v>
      </c>
      <c r="C6369" s="7" t="s">
        <v>553</v>
      </c>
      <c r="D6369" s="7" t="s">
        <v>10</v>
      </c>
      <c r="E6369" s="7" t="s">
        <v>740</v>
      </c>
      <c r="F6369" s="7" t="s">
        <v>84</v>
      </c>
      <c r="G6369" s="7">
        <v>38000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 t="s">
        <v>223</v>
      </c>
      <c r="AA6369" s="7">
        <v>2018</v>
      </c>
      <c r="AB6369" s="7">
        <v>0</v>
      </c>
    </row>
    <row r="6370" spans="1:28" x14ac:dyDescent="0.25">
      <c r="A6370" s="7">
        <v>52</v>
      </c>
      <c r="B6370" s="7" t="s">
        <v>380</v>
      </c>
      <c r="C6370" s="7" t="s">
        <v>543</v>
      </c>
      <c r="D6370" s="7" t="s">
        <v>21</v>
      </c>
      <c r="E6370" s="7" t="s">
        <v>760</v>
      </c>
      <c r="F6370" s="7" t="s">
        <v>84</v>
      </c>
      <c r="G6370" s="7">
        <v>36000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0</v>
      </c>
      <c r="Z6370" s="7" t="s">
        <v>223</v>
      </c>
      <c r="AA6370" s="7">
        <v>2018</v>
      </c>
      <c r="AB6370" s="7">
        <v>0</v>
      </c>
    </row>
    <row r="6371" spans="1:28" x14ac:dyDescent="0.25">
      <c r="A6371" s="7">
        <v>53</v>
      </c>
      <c r="B6371" s="7" t="s">
        <v>379</v>
      </c>
      <c r="C6371" s="7" t="s">
        <v>544</v>
      </c>
      <c r="D6371" s="7" t="s">
        <v>10</v>
      </c>
      <c r="E6371" s="7" t="s">
        <v>44</v>
      </c>
      <c r="F6371" s="7" t="s">
        <v>84</v>
      </c>
      <c r="G6371" s="7">
        <v>36000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0</v>
      </c>
      <c r="Z6371" s="7" t="s">
        <v>223</v>
      </c>
      <c r="AA6371" s="7">
        <v>2018</v>
      </c>
      <c r="AB6371" s="7">
        <v>0</v>
      </c>
    </row>
    <row r="6372" spans="1:28" x14ac:dyDescent="0.25">
      <c r="A6372" s="7">
        <v>54</v>
      </c>
      <c r="B6372" s="7" t="s">
        <v>378</v>
      </c>
      <c r="C6372" s="7" t="s">
        <v>556</v>
      </c>
      <c r="D6372" s="7" t="s">
        <v>10</v>
      </c>
      <c r="E6372" s="7" t="s">
        <v>44</v>
      </c>
      <c r="F6372" s="7" t="s">
        <v>84</v>
      </c>
      <c r="G6372" s="7">
        <v>36000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7">
        <v>0</v>
      </c>
      <c r="Z6372" s="7" t="s">
        <v>223</v>
      </c>
      <c r="AA6372" s="7">
        <v>2018</v>
      </c>
      <c r="AB6372" s="7">
        <v>0</v>
      </c>
    </row>
    <row r="6373" spans="1:28" x14ac:dyDescent="0.25">
      <c r="A6373" s="7">
        <v>55</v>
      </c>
      <c r="B6373" s="7" t="s">
        <v>377</v>
      </c>
      <c r="C6373" s="7" t="s">
        <v>554</v>
      </c>
      <c r="D6373" s="7" t="s">
        <v>10</v>
      </c>
      <c r="E6373" s="7" t="s">
        <v>44</v>
      </c>
      <c r="F6373" s="7" t="s">
        <v>84</v>
      </c>
      <c r="G6373" s="7">
        <v>36000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7">
        <v>0</v>
      </c>
      <c r="Z6373" s="7" t="s">
        <v>223</v>
      </c>
      <c r="AA6373" s="7">
        <v>2018</v>
      </c>
      <c r="AB6373" s="7">
        <v>0</v>
      </c>
    </row>
    <row r="6374" spans="1:28" x14ac:dyDescent="0.25">
      <c r="A6374" s="7">
        <v>56</v>
      </c>
      <c r="B6374" s="7" t="s">
        <v>376</v>
      </c>
      <c r="C6374" s="7" t="s">
        <v>551</v>
      </c>
      <c r="D6374" s="7" t="s">
        <v>10</v>
      </c>
      <c r="E6374" s="7" t="s">
        <v>778</v>
      </c>
      <c r="F6374" s="7" t="s">
        <v>84</v>
      </c>
      <c r="G6374" s="7">
        <v>35000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0</v>
      </c>
      <c r="Z6374" s="7" t="s">
        <v>223</v>
      </c>
      <c r="AA6374" s="7">
        <v>2018</v>
      </c>
      <c r="AB6374" s="7">
        <v>0</v>
      </c>
    </row>
    <row r="6375" spans="1:28" x14ac:dyDescent="0.25">
      <c r="A6375" s="7">
        <v>57</v>
      </c>
      <c r="B6375" s="7" t="s">
        <v>375</v>
      </c>
      <c r="C6375" s="7" t="s">
        <v>705</v>
      </c>
      <c r="D6375" s="7" t="s">
        <v>13</v>
      </c>
      <c r="E6375" s="7" t="s">
        <v>779</v>
      </c>
      <c r="F6375" s="7" t="s">
        <v>84</v>
      </c>
      <c r="G6375" s="7">
        <v>35000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0</v>
      </c>
      <c r="Z6375" s="7" t="s">
        <v>223</v>
      </c>
      <c r="AA6375" s="7">
        <v>2018</v>
      </c>
      <c r="AB6375" s="7">
        <v>0</v>
      </c>
    </row>
    <row r="6376" spans="1:28" x14ac:dyDescent="0.25">
      <c r="A6376" s="7">
        <v>58</v>
      </c>
      <c r="B6376" s="7" t="s">
        <v>373</v>
      </c>
      <c r="C6376" s="7" t="s">
        <v>566</v>
      </c>
      <c r="D6376" s="7" t="s">
        <v>14</v>
      </c>
      <c r="E6376" s="7" t="s">
        <v>743</v>
      </c>
      <c r="F6376" s="7" t="s">
        <v>84</v>
      </c>
      <c r="G6376" s="7">
        <v>32000</v>
      </c>
      <c r="H6376" s="7">
        <v>0</v>
      </c>
      <c r="I6376" s="7">
        <v>0</v>
      </c>
      <c r="J6376" s="7">
        <v>0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7">
        <v>0</v>
      </c>
      <c r="Z6376" s="7" t="s">
        <v>223</v>
      </c>
      <c r="AA6376" s="7">
        <v>2018</v>
      </c>
      <c r="AB6376" s="7">
        <v>0</v>
      </c>
    </row>
    <row r="6377" spans="1:28" x14ac:dyDescent="0.25">
      <c r="A6377" s="7">
        <v>59</v>
      </c>
      <c r="B6377" s="7" t="s">
        <v>372</v>
      </c>
      <c r="C6377" s="7" t="s">
        <v>769</v>
      </c>
      <c r="D6377" s="7" t="s">
        <v>94</v>
      </c>
      <c r="E6377" s="7" t="s">
        <v>630</v>
      </c>
      <c r="F6377" s="7" t="s">
        <v>84</v>
      </c>
      <c r="G6377" s="7">
        <v>32000</v>
      </c>
      <c r="H6377" s="7">
        <v>0</v>
      </c>
      <c r="I6377" s="7">
        <v>0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0</v>
      </c>
      <c r="Z6377" s="7" t="s">
        <v>223</v>
      </c>
      <c r="AA6377" s="7">
        <v>2018</v>
      </c>
      <c r="AB6377" s="7">
        <v>0</v>
      </c>
    </row>
    <row r="6378" spans="1:28" x14ac:dyDescent="0.25">
      <c r="A6378" s="7">
        <v>60</v>
      </c>
      <c r="B6378" s="7" t="s">
        <v>371</v>
      </c>
      <c r="C6378" s="7" t="s">
        <v>550</v>
      </c>
      <c r="D6378" s="7" t="s">
        <v>94</v>
      </c>
      <c r="E6378" s="7" t="s">
        <v>58</v>
      </c>
      <c r="F6378" s="7" t="s">
        <v>84</v>
      </c>
      <c r="G6378" s="7">
        <v>32000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0</v>
      </c>
      <c r="Z6378" s="7" t="s">
        <v>223</v>
      </c>
      <c r="AA6378" s="7">
        <v>2018</v>
      </c>
      <c r="AB6378" s="7">
        <v>0</v>
      </c>
    </row>
    <row r="6379" spans="1:28" x14ac:dyDescent="0.25">
      <c r="A6379" s="7">
        <v>61</v>
      </c>
      <c r="B6379" s="7" t="s">
        <v>370</v>
      </c>
      <c r="C6379" s="7" t="s">
        <v>648</v>
      </c>
      <c r="D6379" s="7" t="s">
        <v>94</v>
      </c>
      <c r="E6379" s="7" t="s">
        <v>742</v>
      </c>
      <c r="F6379" s="7" t="s">
        <v>84</v>
      </c>
      <c r="G6379" s="7">
        <v>32000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0</v>
      </c>
      <c r="Z6379" s="7" t="s">
        <v>223</v>
      </c>
      <c r="AA6379" s="7">
        <v>2018</v>
      </c>
      <c r="AB6379" s="7">
        <v>0</v>
      </c>
    </row>
    <row r="6380" spans="1:28" x14ac:dyDescent="0.25">
      <c r="A6380" s="7">
        <v>62</v>
      </c>
      <c r="B6380" s="7" t="s">
        <v>369</v>
      </c>
      <c r="C6380" s="7" t="s">
        <v>562</v>
      </c>
      <c r="D6380" s="7" t="s">
        <v>94</v>
      </c>
      <c r="E6380" s="7" t="s">
        <v>563</v>
      </c>
      <c r="F6380" s="7" t="s">
        <v>84</v>
      </c>
      <c r="G6380" s="7">
        <v>32000</v>
      </c>
      <c r="H6380" s="7">
        <v>0</v>
      </c>
      <c r="I6380" s="7">
        <v>0</v>
      </c>
      <c r="J6380" s="7">
        <v>0</v>
      </c>
      <c r="K6380" s="7">
        <v>0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0</v>
      </c>
      <c r="Z6380" s="7" t="s">
        <v>223</v>
      </c>
      <c r="AA6380" s="7">
        <v>2018</v>
      </c>
      <c r="AB6380" s="7">
        <v>0</v>
      </c>
    </row>
    <row r="6381" spans="1:28" x14ac:dyDescent="0.25">
      <c r="A6381" s="7">
        <v>63</v>
      </c>
      <c r="B6381" s="7" t="s">
        <v>367</v>
      </c>
      <c r="C6381" s="7" t="s">
        <v>567</v>
      </c>
      <c r="D6381" s="7" t="s">
        <v>4</v>
      </c>
      <c r="E6381" s="7" t="s">
        <v>745</v>
      </c>
      <c r="F6381" s="7" t="s">
        <v>84</v>
      </c>
      <c r="G6381" s="7">
        <v>30000</v>
      </c>
      <c r="H6381" s="7">
        <v>0</v>
      </c>
      <c r="I6381" s="7">
        <v>0</v>
      </c>
      <c r="J6381" s="7">
        <v>0</v>
      </c>
      <c r="K6381" s="7">
        <v>0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0</v>
      </c>
      <c r="Z6381" s="7" t="s">
        <v>223</v>
      </c>
      <c r="AA6381" s="7">
        <v>2018</v>
      </c>
      <c r="AB6381" s="7">
        <v>0</v>
      </c>
    </row>
    <row r="6382" spans="1:28" x14ac:dyDescent="0.25">
      <c r="A6382" s="7">
        <v>64</v>
      </c>
      <c r="B6382" s="7" t="s">
        <v>366</v>
      </c>
      <c r="C6382" s="7" t="s">
        <v>727</v>
      </c>
      <c r="D6382" s="7" t="s">
        <v>14</v>
      </c>
      <c r="E6382" s="7" t="s">
        <v>763</v>
      </c>
      <c r="F6382" s="7" t="s">
        <v>84</v>
      </c>
      <c r="G6382" s="7">
        <v>30000</v>
      </c>
      <c r="H6382" s="7">
        <v>0</v>
      </c>
      <c r="I6382" s="7">
        <v>0</v>
      </c>
      <c r="J6382" s="7">
        <v>0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 t="s">
        <v>223</v>
      </c>
      <c r="AA6382" s="7">
        <v>2018</v>
      </c>
      <c r="AB6382" s="7">
        <v>0</v>
      </c>
    </row>
    <row r="6383" spans="1:28" x14ac:dyDescent="0.25">
      <c r="A6383" s="7">
        <v>65</v>
      </c>
      <c r="B6383" s="7" t="s">
        <v>365</v>
      </c>
      <c r="C6383" s="7" t="s">
        <v>584</v>
      </c>
      <c r="D6383" s="7" t="s">
        <v>19</v>
      </c>
      <c r="E6383" s="7" t="s">
        <v>742</v>
      </c>
      <c r="F6383" s="7" t="s">
        <v>84</v>
      </c>
      <c r="G6383" s="7">
        <v>26000</v>
      </c>
      <c r="H6383" s="7">
        <v>0</v>
      </c>
      <c r="I6383" s="7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0</v>
      </c>
      <c r="Z6383" s="7" t="s">
        <v>223</v>
      </c>
      <c r="AA6383" s="7">
        <v>2018</v>
      </c>
      <c r="AB6383" s="7">
        <v>0</v>
      </c>
    </row>
    <row r="6384" spans="1:28" x14ac:dyDescent="0.25">
      <c r="A6384" s="7">
        <v>66</v>
      </c>
      <c r="B6384" s="7" t="s">
        <v>364</v>
      </c>
      <c r="C6384" s="7" t="s">
        <v>555</v>
      </c>
      <c r="D6384" s="7" t="s">
        <v>94</v>
      </c>
      <c r="E6384" s="7" t="s">
        <v>74</v>
      </c>
      <c r="F6384" s="7" t="s">
        <v>84</v>
      </c>
      <c r="G6384" s="7">
        <v>25000</v>
      </c>
      <c r="H6384" s="7">
        <v>0</v>
      </c>
      <c r="I6384" s="7">
        <v>0</v>
      </c>
      <c r="J6384" s="7">
        <v>0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0</v>
      </c>
      <c r="Z6384" s="7" t="s">
        <v>223</v>
      </c>
      <c r="AA6384" s="7">
        <v>2018</v>
      </c>
      <c r="AB6384" s="7">
        <v>0</v>
      </c>
    </row>
    <row r="6385" spans="1:28" x14ac:dyDescent="0.25">
      <c r="A6385" s="7">
        <v>67</v>
      </c>
      <c r="B6385" s="7" t="s">
        <v>363</v>
      </c>
      <c r="C6385" s="7" t="s">
        <v>569</v>
      </c>
      <c r="D6385" s="7" t="s">
        <v>94</v>
      </c>
      <c r="E6385" s="7" t="s">
        <v>765</v>
      </c>
      <c r="F6385" s="7" t="s">
        <v>84</v>
      </c>
      <c r="G6385" s="7">
        <v>23100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0</v>
      </c>
      <c r="Z6385" s="7" t="s">
        <v>223</v>
      </c>
      <c r="AA6385" s="7">
        <v>2018</v>
      </c>
      <c r="AB6385" s="7">
        <v>0</v>
      </c>
    </row>
    <row r="6386" spans="1:28" x14ac:dyDescent="0.25">
      <c r="A6386" s="7">
        <v>68</v>
      </c>
      <c r="B6386" s="7" t="s">
        <v>362</v>
      </c>
      <c r="C6386" s="7" t="s">
        <v>570</v>
      </c>
      <c r="D6386" s="7" t="s">
        <v>94</v>
      </c>
      <c r="E6386" s="7" t="s">
        <v>620</v>
      </c>
      <c r="F6386" s="7" t="s">
        <v>84</v>
      </c>
      <c r="G6386" s="7">
        <v>23000</v>
      </c>
      <c r="H6386" s="7">
        <v>0</v>
      </c>
      <c r="I6386" s="7">
        <v>0</v>
      </c>
      <c r="J6386" s="7">
        <v>0</v>
      </c>
      <c r="K6386" s="7">
        <v>0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 t="s">
        <v>223</v>
      </c>
      <c r="AA6386" s="7">
        <v>2018</v>
      </c>
      <c r="AB6386" s="7">
        <v>0</v>
      </c>
    </row>
    <row r="6387" spans="1:28" x14ac:dyDescent="0.25">
      <c r="A6387" s="7">
        <v>69</v>
      </c>
      <c r="B6387" s="7" t="s">
        <v>361</v>
      </c>
      <c r="C6387" s="7" t="s">
        <v>622</v>
      </c>
      <c r="D6387" s="7" t="s">
        <v>12</v>
      </c>
      <c r="E6387" s="7" t="s">
        <v>764</v>
      </c>
      <c r="F6387" s="7" t="s">
        <v>84</v>
      </c>
      <c r="G6387" s="7">
        <v>27500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0</v>
      </c>
      <c r="Z6387" s="7" t="s">
        <v>223</v>
      </c>
      <c r="AA6387" s="7">
        <v>2018</v>
      </c>
      <c r="AB6387" s="7">
        <v>0</v>
      </c>
    </row>
    <row r="6388" spans="1:28" x14ac:dyDescent="0.25">
      <c r="A6388" s="7">
        <v>70</v>
      </c>
      <c r="B6388" s="7" t="s">
        <v>360</v>
      </c>
      <c r="C6388" s="7" t="s">
        <v>560</v>
      </c>
      <c r="D6388" s="7" t="s">
        <v>10</v>
      </c>
      <c r="E6388" s="7" t="s">
        <v>780</v>
      </c>
      <c r="F6388" s="7" t="s">
        <v>84</v>
      </c>
      <c r="G6388" s="7">
        <v>22000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0</v>
      </c>
      <c r="Z6388" s="7" t="s">
        <v>223</v>
      </c>
      <c r="AA6388" s="7">
        <v>2018</v>
      </c>
      <c r="AB6388" s="7">
        <v>0</v>
      </c>
    </row>
    <row r="6389" spans="1:28" x14ac:dyDescent="0.25">
      <c r="A6389" s="7">
        <v>71</v>
      </c>
      <c r="B6389" s="7" t="s">
        <v>359</v>
      </c>
      <c r="C6389" s="7" t="s">
        <v>572</v>
      </c>
      <c r="D6389" s="7" t="s">
        <v>94</v>
      </c>
      <c r="E6389" s="7" t="s">
        <v>54</v>
      </c>
      <c r="F6389" s="7" t="s">
        <v>84</v>
      </c>
      <c r="G6389" s="7">
        <v>22000</v>
      </c>
      <c r="H6389" s="7">
        <v>0</v>
      </c>
      <c r="I6389" s="7">
        <v>0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0</v>
      </c>
      <c r="Z6389" s="7" t="s">
        <v>223</v>
      </c>
      <c r="AA6389" s="7">
        <v>2018</v>
      </c>
      <c r="AB6389" s="7">
        <v>0</v>
      </c>
    </row>
    <row r="6390" spans="1:28" x14ac:dyDescent="0.25">
      <c r="A6390" s="7">
        <v>72</v>
      </c>
      <c r="B6390" s="7" t="s">
        <v>358</v>
      </c>
      <c r="C6390" s="7" t="s">
        <v>748</v>
      </c>
      <c r="D6390" s="7" t="s">
        <v>10</v>
      </c>
      <c r="E6390" s="7" t="s">
        <v>54</v>
      </c>
      <c r="F6390" s="7" t="s">
        <v>84</v>
      </c>
      <c r="G6390" s="7">
        <v>22000</v>
      </c>
      <c r="H6390" s="7">
        <v>0</v>
      </c>
      <c r="I6390" s="7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0</v>
      </c>
      <c r="Z6390" s="7" t="s">
        <v>223</v>
      </c>
      <c r="AA6390" s="7">
        <v>2018</v>
      </c>
      <c r="AB6390" s="7">
        <v>0</v>
      </c>
    </row>
    <row r="6391" spans="1:28" x14ac:dyDescent="0.25">
      <c r="A6391" s="7">
        <v>73</v>
      </c>
      <c r="B6391" s="7" t="s">
        <v>357</v>
      </c>
      <c r="C6391" s="7" t="s">
        <v>589</v>
      </c>
      <c r="D6391" s="7" t="s">
        <v>6</v>
      </c>
      <c r="E6391" s="7" t="s">
        <v>767</v>
      </c>
      <c r="F6391" s="7" t="s">
        <v>84</v>
      </c>
      <c r="G6391" s="7">
        <v>22000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 t="s">
        <v>223</v>
      </c>
      <c r="AA6391" s="7">
        <v>2018</v>
      </c>
      <c r="AB6391" s="7">
        <v>0</v>
      </c>
    </row>
    <row r="6392" spans="1:28" x14ac:dyDescent="0.25">
      <c r="A6392" s="7">
        <v>74</v>
      </c>
      <c r="B6392" s="7" t="s">
        <v>356</v>
      </c>
      <c r="C6392" s="7" t="s">
        <v>571</v>
      </c>
      <c r="D6392" s="7" t="s">
        <v>6</v>
      </c>
      <c r="E6392" s="7" t="s">
        <v>767</v>
      </c>
      <c r="F6392" s="7" t="s">
        <v>84</v>
      </c>
      <c r="G6392" s="7">
        <v>22000</v>
      </c>
      <c r="H6392" s="7">
        <v>0</v>
      </c>
      <c r="I6392" s="7">
        <v>0</v>
      </c>
      <c r="J6392" s="7">
        <v>0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0</v>
      </c>
      <c r="Z6392" s="7" t="s">
        <v>223</v>
      </c>
      <c r="AA6392" s="7">
        <v>2018</v>
      </c>
      <c r="AB6392" s="7">
        <v>0</v>
      </c>
    </row>
    <row r="6393" spans="1:28" x14ac:dyDescent="0.25">
      <c r="A6393" s="7">
        <v>75</v>
      </c>
      <c r="B6393" s="7" t="s">
        <v>355</v>
      </c>
      <c r="C6393" s="7" t="s">
        <v>582</v>
      </c>
      <c r="D6393" s="7" t="s">
        <v>7</v>
      </c>
      <c r="E6393" s="7" t="s">
        <v>54</v>
      </c>
      <c r="F6393" s="7" t="s">
        <v>84</v>
      </c>
      <c r="G6393" s="7">
        <v>22000</v>
      </c>
      <c r="H6393" s="7">
        <v>0</v>
      </c>
      <c r="I6393" s="7">
        <v>0</v>
      </c>
      <c r="J6393" s="7">
        <v>0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0</v>
      </c>
      <c r="Z6393" s="7" t="s">
        <v>223</v>
      </c>
      <c r="AA6393" s="7">
        <v>2018</v>
      </c>
      <c r="AB6393" s="7">
        <v>0</v>
      </c>
    </row>
    <row r="6394" spans="1:28" x14ac:dyDescent="0.25">
      <c r="A6394" s="7">
        <v>76</v>
      </c>
      <c r="B6394" s="7" t="s">
        <v>354</v>
      </c>
      <c r="C6394" s="7" t="s">
        <v>581</v>
      </c>
      <c r="D6394" s="7" t="s">
        <v>94</v>
      </c>
      <c r="E6394" s="7" t="s">
        <v>54</v>
      </c>
      <c r="F6394" s="7" t="s">
        <v>84</v>
      </c>
      <c r="G6394" s="7">
        <v>22000</v>
      </c>
      <c r="H6394" s="7">
        <v>0</v>
      </c>
      <c r="I6394" s="7">
        <v>0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0</v>
      </c>
      <c r="Z6394" s="7" t="s">
        <v>223</v>
      </c>
      <c r="AA6394" s="7">
        <v>2018</v>
      </c>
      <c r="AB6394" s="7">
        <v>0</v>
      </c>
    </row>
    <row r="6395" spans="1:28" x14ac:dyDescent="0.25">
      <c r="A6395" s="7">
        <v>77</v>
      </c>
      <c r="B6395" s="7" t="s">
        <v>353</v>
      </c>
      <c r="C6395" s="7" t="s">
        <v>766</v>
      </c>
      <c r="D6395" s="7" t="s">
        <v>19</v>
      </c>
      <c r="E6395" s="7" t="s">
        <v>60</v>
      </c>
      <c r="F6395" s="7" t="s">
        <v>84</v>
      </c>
      <c r="G6395" s="7">
        <v>22000</v>
      </c>
      <c r="H6395" s="7">
        <v>0</v>
      </c>
      <c r="I6395" s="7">
        <v>0</v>
      </c>
      <c r="J6395" s="7">
        <v>0</v>
      </c>
      <c r="K6395" s="7">
        <v>0</v>
      </c>
      <c r="L6395" s="7">
        <v>0</v>
      </c>
      <c r="M6395" s="7">
        <v>0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0</v>
      </c>
      <c r="Z6395" s="7" t="s">
        <v>223</v>
      </c>
      <c r="AA6395" s="7">
        <v>2018</v>
      </c>
      <c r="AB6395" s="7">
        <v>0</v>
      </c>
    </row>
    <row r="6396" spans="1:28" x14ac:dyDescent="0.25">
      <c r="A6396" s="7">
        <v>78</v>
      </c>
      <c r="B6396" s="7" t="s">
        <v>428</v>
      </c>
      <c r="C6396" s="7" t="s">
        <v>722</v>
      </c>
      <c r="D6396" s="7" t="s">
        <v>723</v>
      </c>
      <c r="E6396" s="7" t="s">
        <v>752</v>
      </c>
      <c r="F6396" s="7" t="s">
        <v>84</v>
      </c>
      <c r="G6396" s="7">
        <v>20000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0</v>
      </c>
      <c r="Z6396" s="7" t="s">
        <v>223</v>
      </c>
      <c r="AA6396" s="7">
        <v>2018</v>
      </c>
      <c r="AB6396" s="7">
        <v>0</v>
      </c>
    </row>
    <row r="6397" spans="1:28" x14ac:dyDescent="0.25">
      <c r="A6397" s="7">
        <v>79</v>
      </c>
      <c r="B6397" s="7" t="s">
        <v>352</v>
      </c>
      <c r="C6397" s="7" t="s">
        <v>593</v>
      </c>
      <c r="D6397" s="7" t="s">
        <v>6</v>
      </c>
      <c r="E6397" s="7" t="s">
        <v>768</v>
      </c>
      <c r="F6397" s="7" t="s">
        <v>84</v>
      </c>
      <c r="G6397" s="7">
        <v>20000</v>
      </c>
      <c r="H6397" s="7">
        <v>0</v>
      </c>
      <c r="I6397" s="7">
        <v>0</v>
      </c>
      <c r="J6397" s="7">
        <v>0</v>
      </c>
      <c r="K6397" s="7">
        <v>0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0</v>
      </c>
      <c r="Z6397" s="7" t="s">
        <v>223</v>
      </c>
      <c r="AA6397" s="7">
        <v>2018</v>
      </c>
      <c r="AB6397" s="7">
        <v>0</v>
      </c>
    </row>
    <row r="6398" spans="1:28" x14ac:dyDescent="0.25">
      <c r="A6398" s="7">
        <v>80</v>
      </c>
      <c r="B6398" s="7" t="s">
        <v>351</v>
      </c>
      <c r="C6398" s="7" t="s">
        <v>592</v>
      </c>
      <c r="D6398" s="7" t="s">
        <v>6</v>
      </c>
      <c r="E6398" s="7" t="s">
        <v>768</v>
      </c>
      <c r="F6398" s="7" t="s">
        <v>84</v>
      </c>
      <c r="G6398" s="7">
        <v>20000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0</v>
      </c>
      <c r="Z6398" s="7" t="s">
        <v>223</v>
      </c>
      <c r="AA6398" s="7">
        <v>2018</v>
      </c>
      <c r="AB6398" s="7">
        <v>0</v>
      </c>
    </row>
    <row r="6399" spans="1:28" x14ac:dyDescent="0.25">
      <c r="A6399" s="7">
        <v>81</v>
      </c>
      <c r="B6399" s="7" t="s">
        <v>350</v>
      </c>
      <c r="C6399" s="7" t="s">
        <v>558</v>
      </c>
      <c r="D6399" s="7" t="s">
        <v>6</v>
      </c>
      <c r="E6399" s="7" t="s">
        <v>764</v>
      </c>
      <c r="F6399" s="7" t="s">
        <v>84</v>
      </c>
      <c r="G6399" s="7">
        <v>20000</v>
      </c>
      <c r="H6399" s="7">
        <v>0</v>
      </c>
      <c r="I6399" s="7">
        <v>0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0</v>
      </c>
      <c r="Z6399" s="7" t="s">
        <v>223</v>
      </c>
      <c r="AA6399" s="7">
        <v>2018</v>
      </c>
      <c r="AB6399" s="7">
        <v>0</v>
      </c>
    </row>
    <row r="6400" spans="1:28" x14ac:dyDescent="0.25">
      <c r="A6400" s="7">
        <v>82</v>
      </c>
      <c r="B6400" s="7" t="s">
        <v>349</v>
      </c>
      <c r="C6400" s="7" t="s">
        <v>591</v>
      </c>
      <c r="D6400" s="7" t="s">
        <v>6</v>
      </c>
      <c r="E6400" s="7" t="s">
        <v>767</v>
      </c>
      <c r="F6400" s="7" t="s">
        <v>84</v>
      </c>
      <c r="G6400" s="7">
        <v>20000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0</v>
      </c>
      <c r="Z6400" s="7" t="s">
        <v>223</v>
      </c>
      <c r="AA6400" s="7">
        <v>2018</v>
      </c>
      <c r="AB6400" s="7">
        <v>0</v>
      </c>
    </row>
    <row r="6401" spans="1:28" x14ac:dyDescent="0.25">
      <c r="A6401" s="7">
        <v>83</v>
      </c>
      <c r="B6401" s="7" t="s">
        <v>348</v>
      </c>
      <c r="C6401" s="7" t="s">
        <v>652</v>
      </c>
      <c r="D6401" s="7" t="s">
        <v>6</v>
      </c>
      <c r="E6401" s="7" t="s">
        <v>768</v>
      </c>
      <c r="F6401" s="7" t="s">
        <v>84</v>
      </c>
      <c r="G6401" s="7">
        <v>20000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0</v>
      </c>
      <c r="Z6401" s="7" t="s">
        <v>223</v>
      </c>
      <c r="AA6401" s="7">
        <v>2018</v>
      </c>
      <c r="AB6401" s="7">
        <v>0</v>
      </c>
    </row>
    <row r="6402" spans="1:28" x14ac:dyDescent="0.25">
      <c r="A6402" s="7">
        <v>84</v>
      </c>
      <c r="B6402" s="7" t="s">
        <v>347</v>
      </c>
      <c r="C6402" s="7" t="s">
        <v>651</v>
      </c>
      <c r="D6402" s="7" t="s">
        <v>6</v>
      </c>
      <c r="E6402" s="7" t="s">
        <v>767</v>
      </c>
      <c r="F6402" s="7" t="s">
        <v>84</v>
      </c>
      <c r="G6402" s="7">
        <v>20000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0</v>
      </c>
      <c r="Z6402" s="7" t="s">
        <v>223</v>
      </c>
      <c r="AA6402" s="7">
        <v>2018</v>
      </c>
      <c r="AB6402" s="7">
        <v>0</v>
      </c>
    </row>
    <row r="6403" spans="1:28" x14ac:dyDescent="0.25">
      <c r="A6403" s="7">
        <v>85</v>
      </c>
      <c r="B6403" s="7" t="s">
        <v>346</v>
      </c>
      <c r="C6403" s="7" t="s">
        <v>583</v>
      </c>
      <c r="D6403" s="7" t="s">
        <v>4</v>
      </c>
      <c r="E6403" s="7" t="s">
        <v>780</v>
      </c>
      <c r="F6403" s="7" t="s">
        <v>84</v>
      </c>
      <c r="G6403" s="7">
        <v>20000</v>
      </c>
      <c r="H6403" s="7">
        <v>0</v>
      </c>
      <c r="I6403" s="7">
        <v>0</v>
      </c>
      <c r="J6403" s="7">
        <v>0</v>
      </c>
      <c r="K6403" s="7">
        <v>0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0</v>
      </c>
      <c r="Z6403" s="7" t="s">
        <v>223</v>
      </c>
      <c r="AA6403" s="7">
        <v>2018</v>
      </c>
      <c r="AB6403" s="7">
        <v>0</v>
      </c>
    </row>
    <row r="6404" spans="1:28" x14ac:dyDescent="0.25">
      <c r="A6404" s="7">
        <v>86</v>
      </c>
      <c r="B6404" s="7" t="s">
        <v>345</v>
      </c>
      <c r="C6404" s="7" t="s">
        <v>512</v>
      </c>
      <c r="D6404" s="7" t="s">
        <v>94</v>
      </c>
      <c r="E6404" s="7" t="s">
        <v>764</v>
      </c>
      <c r="F6404" s="7" t="s">
        <v>84</v>
      </c>
      <c r="G6404" s="7">
        <v>18000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0</v>
      </c>
      <c r="Z6404" s="7" t="s">
        <v>223</v>
      </c>
      <c r="AA6404" s="7">
        <v>2018</v>
      </c>
      <c r="AB6404" s="7">
        <v>0</v>
      </c>
    </row>
    <row r="6405" spans="1:28" x14ac:dyDescent="0.25">
      <c r="A6405" s="7">
        <v>87</v>
      </c>
      <c r="B6405" s="7" t="s">
        <v>344</v>
      </c>
      <c r="C6405" s="7" t="s">
        <v>588</v>
      </c>
      <c r="D6405" s="7" t="s">
        <v>94</v>
      </c>
      <c r="E6405" s="7" t="s">
        <v>41</v>
      </c>
      <c r="F6405" s="7" t="s">
        <v>84</v>
      </c>
      <c r="G6405" s="7">
        <v>18000</v>
      </c>
      <c r="H6405" s="7">
        <v>0</v>
      </c>
      <c r="I6405" s="7">
        <v>0</v>
      </c>
      <c r="J6405" s="7">
        <v>0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0</v>
      </c>
      <c r="Z6405" s="7" t="s">
        <v>223</v>
      </c>
      <c r="AA6405" s="7">
        <v>2018</v>
      </c>
      <c r="AB6405" s="7">
        <v>0</v>
      </c>
    </row>
    <row r="6406" spans="1:28" x14ac:dyDescent="0.25">
      <c r="A6406" s="7">
        <v>88</v>
      </c>
      <c r="B6406" s="7" t="s">
        <v>343</v>
      </c>
      <c r="C6406" s="7" t="s">
        <v>633</v>
      </c>
      <c r="D6406" s="7" t="s">
        <v>6</v>
      </c>
      <c r="E6406" s="7" t="s">
        <v>37</v>
      </c>
      <c r="F6406" s="7" t="s">
        <v>84</v>
      </c>
      <c r="G6406" s="7">
        <v>15250</v>
      </c>
      <c r="H6406" s="7">
        <v>0</v>
      </c>
      <c r="I6406" s="7">
        <v>0</v>
      </c>
      <c r="J6406" s="7">
        <v>0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0</v>
      </c>
      <c r="Z6406" s="7" t="s">
        <v>223</v>
      </c>
      <c r="AA6406" s="7">
        <v>2018</v>
      </c>
      <c r="AB6406" s="7">
        <v>0</v>
      </c>
    </row>
    <row r="6407" spans="1:28" x14ac:dyDescent="0.25">
      <c r="A6407" s="7">
        <v>89</v>
      </c>
      <c r="B6407" s="7" t="s">
        <v>342</v>
      </c>
      <c r="C6407" s="7" t="s">
        <v>559</v>
      </c>
      <c r="D6407" s="7" t="s">
        <v>94</v>
      </c>
      <c r="E6407" s="7" t="s">
        <v>37</v>
      </c>
      <c r="F6407" s="7" t="s">
        <v>84</v>
      </c>
      <c r="G6407" s="7">
        <v>15250</v>
      </c>
      <c r="H6407" s="7">
        <v>0</v>
      </c>
      <c r="I6407" s="7">
        <v>0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0</v>
      </c>
      <c r="Z6407" s="7" t="s">
        <v>223</v>
      </c>
      <c r="AA6407" s="7">
        <v>2018</v>
      </c>
      <c r="AB6407" s="7">
        <v>0</v>
      </c>
    </row>
    <row r="6408" spans="1:28" x14ac:dyDescent="0.25">
      <c r="A6408" s="7">
        <v>90</v>
      </c>
      <c r="B6408" s="7" t="s">
        <v>341</v>
      </c>
      <c r="C6408" s="7" t="s">
        <v>579</v>
      </c>
      <c r="D6408" s="7" t="s">
        <v>94</v>
      </c>
      <c r="E6408" s="7" t="s">
        <v>768</v>
      </c>
      <c r="F6408" s="7" t="s">
        <v>84</v>
      </c>
      <c r="G6408" s="7">
        <v>15250</v>
      </c>
      <c r="H6408" s="7">
        <v>0</v>
      </c>
      <c r="I6408" s="7">
        <v>0</v>
      </c>
      <c r="J6408" s="7">
        <v>0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0</v>
      </c>
      <c r="Z6408" s="7" t="s">
        <v>223</v>
      </c>
      <c r="AA6408" s="7">
        <v>2018</v>
      </c>
      <c r="AB6408" s="7">
        <v>0</v>
      </c>
    </row>
    <row r="6409" spans="1:28" x14ac:dyDescent="0.25">
      <c r="A6409" s="7">
        <v>91</v>
      </c>
      <c r="B6409" s="7" t="s">
        <v>340</v>
      </c>
      <c r="C6409" s="7" t="s">
        <v>654</v>
      </c>
      <c r="D6409" s="7" t="s">
        <v>6</v>
      </c>
      <c r="E6409" s="7" t="s">
        <v>764</v>
      </c>
      <c r="F6409" s="7" t="s">
        <v>84</v>
      </c>
      <c r="G6409" s="7">
        <v>15000</v>
      </c>
      <c r="H6409" s="7">
        <v>0</v>
      </c>
      <c r="I6409" s="7">
        <v>0</v>
      </c>
      <c r="J6409" s="7">
        <v>0</v>
      </c>
      <c r="K6409" s="7">
        <v>0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0</v>
      </c>
      <c r="Z6409" s="7" t="s">
        <v>223</v>
      </c>
      <c r="AA6409" s="7">
        <v>2018</v>
      </c>
      <c r="AB6409" s="7">
        <v>0</v>
      </c>
    </row>
    <row r="6410" spans="1:28" x14ac:dyDescent="0.25">
      <c r="A6410" s="7">
        <v>92</v>
      </c>
      <c r="B6410" s="7" t="s">
        <v>339</v>
      </c>
      <c r="C6410" s="7" t="s">
        <v>595</v>
      </c>
      <c r="D6410" s="7" t="s">
        <v>94</v>
      </c>
      <c r="E6410" s="7" t="s">
        <v>57</v>
      </c>
      <c r="F6410" s="7" t="s">
        <v>84</v>
      </c>
      <c r="G6410" s="7">
        <v>15000</v>
      </c>
      <c r="H6410" s="7">
        <v>0</v>
      </c>
      <c r="I6410" s="7">
        <v>0</v>
      </c>
      <c r="J6410" s="7">
        <v>0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0</v>
      </c>
      <c r="Z6410" s="7" t="s">
        <v>223</v>
      </c>
      <c r="AA6410" s="7">
        <v>2018</v>
      </c>
      <c r="AB6410" s="7">
        <v>0</v>
      </c>
    </row>
    <row r="6411" spans="1:28" x14ac:dyDescent="0.25">
      <c r="A6411" s="7">
        <v>93</v>
      </c>
      <c r="B6411" s="7" t="s">
        <v>338</v>
      </c>
      <c r="C6411" s="7" t="s">
        <v>594</v>
      </c>
      <c r="D6411" s="7" t="s">
        <v>6</v>
      </c>
      <c r="E6411" s="7" t="s">
        <v>28</v>
      </c>
      <c r="F6411" s="7" t="s">
        <v>84</v>
      </c>
      <c r="G6411" s="7">
        <v>15000</v>
      </c>
      <c r="H6411" s="7">
        <v>0</v>
      </c>
      <c r="I6411" s="7">
        <v>0</v>
      </c>
      <c r="J6411" s="7">
        <v>0</v>
      </c>
      <c r="K6411" s="7">
        <v>0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0</v>
      </c>
      <c r="Z6411" s="7" t="s">
        <v>223</v>
      </c>
      <c r="AA6411" s="7">
        <v>2018</v>
      </c>
      <c r="AB6411" s="7">
        <v>0</v>
      </c>
    </row>
    <row r="6412" spans="1:28" x14ac:dyDescent="0.25">
      <c r="A6412" s="7">
        <v>94</v>
      </c>
      <c r="B6412" s="7" t="s">
        <v>337</v>
      </c>
      <c r="C6412" s="7" t="s">
        <v>725</v>
      </c>
      <c r="D6412" s="7" t="s">
        <v>6</v>
      </c>
      <c r="E6412" s="7" t="s">
        <v>37</v>
      </c>
      <c r="F6412" s="7" t="s">
        <v>84</v>
      </c>
      <c r="G6412" s="7">
        <v>8000</v>
      </c>
      <c r="H6412" s="7">
        <v>0</v>
      </c>
      <c r="I6412" s="7">
        <v>0</v>
      </c>
      <c r="J6412" s="7">
        <v>0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0</v>
      </c>
      <c r="Z6412" s="7" t="s">
        <v>223</v>
      </c>
      <c r="AA6412" s="7">
        <v>2018</v>
      </c>
      <c r="AB6412" s="7">
        <v>0</v>
      </c>
    </row>
    <row r="6413" spans="1:28" x14ac:dyDescent="0.25">
      <c r="A6413" s="7">
        <v>95</v>
      </c>
      <c r="B6413" s="7" t="s">
        <v>336</v>
      </c>
      <c r="C6413" s="7" t="s">
        <v>603</v>
      </c>
      <c r="D6413" s="7" t="s">
        <v>6</v>
      </c>
      <c r="E6413" s="7" t="s">
        <v>37</v>
      </c>
      <c r="F6413" s="7" t="s">
        <v>84</v>
      </c>
      <c r="G6413" s="7">
        <v>8000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0</v>
      </c>
      <c r="Z6413" s="7" t="s">
        <v>224</v>
      </c>
      <c r="AA6413" s="7">
        <v>2018</v>
      </c>
      <c r="AB6413" s="7">
        <v>0</v>
      </c>
    </row>
    <row r="6414" spans="1:28" x14ac:dyDescent="0.25">
      <c r="A6414" s="7">
        <v>1</v>
      </c>
      <c r="B6414" s="7" t="s">
        <v>373</v>
      </c>
      <c r="C6414" s="7" t="s">
        <v>708</v>
      </c>
      <c r="D6414" s="7" t="s">
        <v>7</v>
      </c>
      <c r="E6414" s="7" t="s">
        <v>27</v>
      </c>
      <c r="F6414" s="7" t="s">
        <v>84</v>
      </c>
      <c r="G6414" s="7">
        <v>360000</v>
      </c>
      <c r="H6414" s="7">
        <v>0</v>
      </c>
      <c r="I6414" s="7">
        <v>0</v>
      </c>
      <c r="J6414" s="7">
        <v>0</v>
      </c>
      <c r="K6414" s="7">
        <v>0</v>
      </c>
      <c r="L6414" s="7">
        <v>0</v>
      </c>
      <c r="M6414" s="7">
        <v>0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0</v>
      </c>
      <c r="Z6414" s="7" t="s">
        <v>224</v>
      </c>
      <c r="AA6414" s="7">
        <v>2018</v>
      </c>
      <c r="AB6414" s="7">
        <v>0</v>
      </c>
    </row>
    <row r="6415" spans="1:28" x14ac:dyDescent="0.25">
      <c r="A6415" s="7">
        <v>2</v>
      </c>
      <c r="B6415" s="7" t="s">
        <v>427</v>
      </c>
      <c r="C6415" s="7" t="s">
        <v>709</v>
      </c>
      <c r="D6415" s="7" t="s">
        <v>19</v>
      </c>
      <c r="E6415" s="7" t="s">
        <v>71</v>
      </c>
      <c r="F6415" s="7" t="s">
        <v>84</v>
      </c>
      <c r="G6415" s="7">
        <v>280000</v>
      </c>
      <c r="H6415" s="7">
        <v>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>
        <v>0</v>
      </c>
      <c r="P6415" s="7">
        <v>0</v>
      </c>
      <c r="Q6415" s="7">
        <v>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0</v>
      </c>
      <c r="Z6415" s="7" t="s">
        <v>224</v>
      </c>
      <c r="AA6415" s="7">
        <v>2018</v>
      </c>
      <c r="AB6415" s="7">
        <v>0</v>
      </c>
    </row>
    <row r="6416" spans="1:28" x14ac:dyDescent="0.25">
      <c r="A6416" s="7">
        <v>3</v>
      </c>
      <c r="B6416" s="7" t="s">
        <v>426</v>
      </c>
      <c r="C6416" s="7" t="s">
        <v>502</v>
      </c>
      <c r="D6416" s="7" t="s">
        <v>10</v>
      </c>
      <c r="E6416" s="7" t="s">
        <v>53</v>
      </c>
      <c r="F6416" s="7" t="s">
        <v>84</v>
      </c>
      <c r="G6416" s="7">
        <v>280000</v>
      </c>
      <c r="H6416" s="7">
        <v>0</v>
      </c>
      <c r="I6416" s="7">
        <v>0</v>
      </c>
      <c r="J6416" s="7">
        <v>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0</v>
      </c>
      <c r="Z6416" s="7" t="s">
        <v>224</v>
      </c>
      <c r="AA6416" s="7">
        <v>2018</v>
      </c>
      <c r="AB6416" s="7">
        <v>0</v>
      </c>
    </row>
    <row r="6417" spans="1:28" x14ac:dyDescent="0.25">
      <c r="A6417" s="7">
        <v>4</v>
      </c>
      <c r="B6417" s="7" t="s">
        <v>425</v>
      </c>
      <c r="C6417" s="7" t="s">
        <v>659</v>
      </c>
      <c r="D6417" s="7" t="s">
        <v>6</v>
      </c>
      <c r="E6417" s="7" t="s">
        <v>756</v>
      </c>
      <c r="F6417" s="7" t="s">
        <v>84</v>
      </c>
      <c r="G6417" s="7">
        <v>130000</v>
      </c>
      <c r="H6417" s="7">
        <v>0</v>
      </c>
      <c r="I6417" s="7">
        <v>0</v>
      </c>
      <c r="J6417" s="7">
        <v>0</v>
      </c>
      <c r="K6417" s="7">
        <v>0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0</v>
      </c>
      <c r="Z6417" s="7" t="s">
        <v>224</v>
      </c>
      <c r="AA6417" s="7">
        <v>2018</v>
      </c>
      <c r="AB6417" s="7">
        <v>0</v>
      </c>
    </row>
    <row r="6418" spans="1:28" x14ac:dyDescent="0.25">
      <c r="A6418" s="7">
        <v>5</v>
      </c>
      <c r="B6418" s="7" t="s">
        <v>424</v>
      </c>
      <c r="C6418" s="7" t="s">
        <v>665</v>
      </c>
      <c r="D6418" s="7" t="s">
        <v>17</v>
      </c>
      <c r="E6418" s="7" t="s">
        <v>755</v>
      </c>
      <c r="F6418" s="7" t="s">
        <v>84</v>
      </c>
      <c r="G6418" s="7">
        <v>130000</v>
      </c>
      <c r="H6418" s="7">
        <v>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0</v>
      </c>
      <c r="Z6418" s="7" t="s">
        <v>224</v>
      </c>
      <c r="AA6418" s="7">
        <v>2018</v>
      </c>
      <c r="AB6418" s="7">
        <v>0</v>
      </c>
    </row>
    <row r="6419" spans="1:28" x14ac:dyDescent="0.25">
      <c r="A6419" s="7">
        <v>6</v>
      </c>
      <c r="B6419" s="7" t="s">
        <v>423</v>
      </c>
      <c r="C6419" s="7" t="s">
        <v>614</v>
      </c>
      <c r="D6419" s="7" t="s">
        <v>615</v>
      </c>
      <c r="E6419" s="7" t="s">
        <v>616</v>
      </c>
      <c r="F6419" s="7" t="s">
        <v>84</v>
      </c>
      <c r="G6419" s="7">
        <v>130000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0</v>
      </c>
      <c r="Z6419" s="7" t="s">
        <v>224</v>
      </c>
      <c r="AA6419" s="7">
        <v>2018</v>
      </c>
      <c r="AB6419" s="7">
        <v>0</v>
      </c>
    </row>
    <row r="6420" spans="1:28" x14ac:dyDescent="0.25">
      <c r="A6420" s="7">
        <v>7</v>
      </c>
      <c r="B6420" s="7" t="s">
        <v>422</v>
      </c>
      <c r="C6420" s="7" t="s">
        <v>504</v>
      </c>
      <c r="D6420" s="7" t="s">
        <v>5</v>
      </c>
      <c r="E6420" s="7" t="s">
        <v>702</v>
      </c>
      <c r="F6420" s="7" t="s">
        <v>84</v>
      </c>
      <c r="G6420" s="7">
        <v>130000</v>
      </c>
      <c r="H6420" s="7">
        <v>0</v>
      </c>
      <c r="I6420" s="7">
        <v>0</v>
      </c>
      <c r="J6420" s="7">
        <v>0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0</v>
      </c>
      <c r="Z6420" s="7" t="s">
        <v>224</v>
      </c>
      <c r="AA6420" s="7">
        <v>2018</v>
      </c>
      <c r="AB6420" s="7">
        <v>0</v>
      </c>
    </row>
    <row r="6421" spans="1:28" x14ac:dyDescent="0.25">
      <c r="A6421" s="7">
        <v>8</v>
      </c>
      <c r="B6421" s="7" t="s">
        <v>421</v>
      </c>
      <c r="C6421" s="7" t="s">
        <v>515</v>
      </c>
      <c r="D6421" s="7" t="s">
        <v>4</v>
      </c>
      <c r="E6421" s="7" t="s">
        <v>516</v>
      </c>
      <c r="F6421" s="7" t="s">
        <v>84</v>
      </c>
      <c r="G6421" s="7">
        <v>130000</v>
      </c>
      <c r="H6421" s="7">
        <v>0</v>
      </c>
      <c r="I6421" s="7">
        <v>0</v>
      </c>
      <c r="J6421" s="7">
        <v>0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0</v>
      </c>
      <c r="Z6421" s="7" t="s">
        <v>224</v>
      </c>
      <c r="AA6421" s="7">
        <v>2018</v>
      </c>
      <c r="AB6421" s="7">
        <v>0</v>
      </c>
    </row>
    <row r="6422" spans="1:28" x14ac:dyDescent="0.25">
      <c r="A6422" s="7">
        <v>9</v>
      </c>
      <c r="B6422" s="7" t="s">
        <v>420</v>
      </c>
      <c r="C6422" s="7" t="s">
        <v>513</v>
      </c>
      <c r="D6422" s="7" t="s">
        <v>14</v>
      </c>
      <c r="E6422" s="7" t="s">
        <v>333</v>
      </c>
      <c r="F6422" s="7" t="s">
        <v>84</v>
      </c>
      <c r="G6422" s="7">
        <v>130000</v>
      </c>
      <c r="H6422" s="7">
        <v>0</v>
      </c>
      <c r="I6422" s="7">
        <v>0</v>
      </c>
      <c r="J6422" s="7">
        <v>0</v>
      </c>
      <c r="K6422" s="7">
        <v>0</v>
      </c>
      <c r="L6422" s="7">
        <v>0</v>
      </c>
      <c r="M6422" s="7">
        <v>0</v>
      </c>
      <c r="N6422" s="7">
        <v>0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0</v>
      </c>
      <c r="Z6422" s="7" t="s">
        <v>224</v>
      </c>
      <c r="AA6422" s="7">
        <v>2018</v>
      </c>
      <c r="AB6422" s="7">
        <v>0</v>
      </c>
    </row>
    <row r="6423" spans="1:28" x14ac:dyDescent="0.25">
      <c r="A6423" s="7">
        <v>10</v>
      </c>
      <c r="B6423" s="7" t="s">
        <v>419</v>
      </c>
      <c r="C6423" s="7" t="s">
        <v>518</v>
      </c>
      <c r="D6423" s="7" t="s">
        <v>16</v>
      </c>
      <c r="E6423" s="7" t="s">
        <v>701</v>
      </c>
      <c r="F6423" s="7" t="s">
        <v>84</v>
      </c>
      <c r="G6423" s="7">
        <v>130000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0</v>
      </c>
      <c r="Z6423" s="7" t="s">
        <v>224</v>
      </c>
      <c r="AA6423" s="7">
        <v>2018</v>
      </c>
      <c r="AB6423" s="7">
        <v>0</v>
      </c>
    </row>
    <row r="6424" spans="1:28" x14ac:dyDescent="0.25">
      <c r="A6424" s="7">
        <v>11</v>
      </c>
      <c r="B6424" s="7" t="s">
        <v>418</v>
      </c>
      <c r="C6424" s="7" t="s">
        <v>710</v>
      </c>
      <c r="D6424" s="7" t="s">
        <v>94</v>
      </c>
      <c r="E6424" s="7" t="s">
        <v>711</v>
      </c>
      <c r="F6424" s="7" t="s">
        <v>84</v>
      </c>
      <c r="G6424" s="7">
        <v>130000</v>
      </c>
      <c r="H6424" s="7">
        <v>0</v>
      </c>
      <c r="I6424" s="7">
        <v>0</v>
      </c>
      <c r="J6424" s="7">
        <v>0</v>
      </c>
      <c r="K6424" s="7">
        <v>0</v>
      </c>
      <c r="L6424" s="7">
        <v>0</v>
      </c>
      <c r="M6424" s="7">
        <v>0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0</v>
      </c>
      <c r="Z6424" s="7" t="s">
        <v>224</v>
      </c>
      <c r="AA6424" s="7">
        <v>2018</v>
      </c>
      <c r="AB6424" s="7">
        <v>0</v>
      </c>
    </row>
    <row r="6425" spans="1:28" x14ac:dyDescent="0.25">
      <c r="A6425" s="7">
        <v>12</v>
      </c>
      <c r="B6425" s="7" t="s">
        <v>417</v>
      </c>
      <c r="C6425" s="7" t="s">
        <v>512</v>
      </c>
      <c r="D6425" s="7" t="s">
        <v>21</v>
      </c>
      <c r="E6425" s="7" t="s">
        <v>81</v>
      </c>
      <c r="F6425" s="7" t="s">
        <v>84</v>
      </c>
      <c r="G6425" s="7">
        <v>130000</v>
      </c>
      <c r="H6425" s="7">
        <v>0</v>
      </c>
      <c r="I6425" s="7">
        <v>0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0</v>
      </c>
      <c r="Z6425" s="7" t="s">
        <v>224</v>
      </c>
      <c r="AA6425" s="7">
        <v>2018</v>
      </c>
      <c r="AB6425" s="7">
        <v>0</v>
      </c>
    </row>
    <row r="6426" spans="1:28" x14ac:dyDescent="0.25">
      <c r="A6426" s="7">
        <v>13</v>
      </c>
      <c r="B6426" s="7" t="s">
        <v>416</v>
      </c>
      <c r="C6426" s="7" t="s">
        <v>679</v>
      </c>
      <c r="D6426" s="7" t="s">
        <v>6</v>
      </c>
      <c r="E6426" s="7" t="s">
        <v>757</v>
      </c>
      <c r="F6426" s="7" t="s">
        <v>84</v>
      </c>
      <c r="G6426" s="7">
        <v>95000</v>
      </c>
      <c r="H6426" s="7">
        <v>0</v>
      </c>
      <c r="I6426" s="7">
        <v>0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0</v>
      </c>
      <c r="Z6426" s="7" t="s">
        <v>224</v>
      </c>
      <c r="AA6426" s="7">
        <v>2018</v>
      </c>
      <c r="AB6426" s="7">
        <v>0</v>
      </c>
    </row>
    <row r="6427" spans="1:28" x14ac:dyDescent="0.25">
      <c r="A6427" s="7">
        <v>14</v>
      </c>
      <c r="B6427" s="7" t="s">
        <v>415</v>
      </c>
      <c r="C6427" s="7" t="s">
        <v>525</v>
      </c>
      <c r="D6427" s="7" t="s">
        <v>10</v>
      </c>
      <c r="E6427" s="7" t="s">
        <v>69</v>
      </c>
      <c r="F6427" s="7" t="s">
        <v>84</v>
      </c>
      <c r="G6427" s="7">
        <v>95000</v>
      </c>
      <c r="H6427" s="7">
        <v>0</v>
      </c>
      <c r="I6427" s="7">
        <v>0</v>
      </c>
      <c r="J6427" s="7">
        <v>0</v>
      </c>
      <c r="K6427" s="7">
        <v>0</v>
      </c>
      <c r="L6427" s="7">
        <v>0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0</v>
      </c>
      <c r="Z6427" s="7" t="s">
        <v>224</v>
      </c>
      <c r="AA6427" s="7">
        <v>2018</v>
      </c>
      <c r="AB6427" s="7">
        <v>0</v>
      </c>
    </row>
    <row r="6428" spans="1:28" x14ac:dyDescent="0.25">
      <c r="A6428" s="7">
        <v>15</v>
      </c>
      <c r="B6428" s="7" t="s">
        <v>414</v>
      </c>
      <c r="C6428" s="7" t="s">
        <v>523</v>
      </c>
      <c r="D6428" s="7" t="s">
        <v>21</v>
      </c>
      <c r="E6428" s="7" t="s">
        <v>731</v>
      </c>
      <c r="F6428" s="7" t="s">
        <v>84</v>
      </c>
      <c r="G6428" s="7">
        <v>95000</v>
      </c>
      <c r="H6428" s="7">
        <v>0</v>
      </c>
      <c r="I6428" s="7">
        <v>0</v>
      </c>
      <c r="J6428" s="7">
        <v>0</v>
      </c>
      <c r="K6428" s="7">
        <v>0</v>
      </c>
      <c r="L6428" s="7">
        <v>0</v>
      </c>
      <c r="M6428" s="7">
        <v>0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0</v>
      </c>
      <c r="Z6428" s="7" t="s">
        <v>224</v>
      </c>
      <c r="AA6428" s="7">
        <v>2018</v>
      </c>
      <c r="AB6428" s="7">
        <v>0</v>
      </c>
    </row>
    <row r="6429" spans="1:28" x14ac:dyDescent="0.25">
      <c r="A6429" s="7">
        <v>16</v>
      </c>
      <c r="B6429" s="7" t="s">
        <v>413</v>
      </c>
      <c r="C6429" s="7" t="s">
        <v>626</v>
      </c>
      <c r="D6429" s="7" t="s">
        <v>627</v>
      </c>
      <c r="E6429" s="7" t="s">
        <v>730</v>
      </c>
      <c r="F6429" s="7" t="s">
        <v>84</v>
      </c>
      <c r="G6429" s="7">
        <v>95000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0</v>
      </c>
      <c r="Z6429" s="7" t="s">
        <v>224</v>
      </c>
      <c r="AA6429" s="7">
        <v>2018</v>
      </c>
      <c r="AB6429" s="7">
        <v>0</v>
      </c>
    </row>
    <row r="6430" spans="1:28" x14ac:dyDescent="0.25">
      <c r="A6430" s="7">
        <v>17</v>
      </c>
      <c r="B6430" s="7" t="s">
        <v>411</v>
      </c>
      <c r="C6430" s="7" t="s">
        <v>521</v>
      </c>
      <c r="D6430" s="7" t="s">
        <v>13</v>
      </c>
      <c r="E6430" s="7" t="s">
        <v>729</v>
      </c>
      <c r="F6430" s="7" t="s">
        <v>84</v>
      </c>
      <c r="G6430" s="7">
        <v>95000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0</v>
      </c>
      <c r="Z6430" s="7" t="s">
        <v>224</v>
      </c>
      <c r="AA6430" s="7">
        <v>2018</v>
      </c>
      <c r="AB6430" s="7">
        <v>0</v>
      </c>
    </row>
    <row r="6431" spans="1:28" x14ac:dyDescent="0.25">
      <c r="A6431" s="7">
        <v>18</v>
      </c>
      <c r="B6431" s="7" t="s">
        <v>410</v>
      </c>
      <c r="C6431" s="7" t="s">
        <v>685</v>
      </c>
      <c r="D6431" s="7" t="s">
        <v>21</v>
      </c>
      <c r="E6431" s="7" t="s">
        <v>734</v>
      </c>
      <c r="F6431" s="7" t="s">
        <v>84</v>
      </c>
      <c r="G6431" s="7">
        <v>85000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0</v>
      </c>
      <c r="Z6431" s="7" t="s">
        <v>224</v>
      </c>
      <c r="AA6431" s="7">
        <v>2018</v>
      </c>
      <c r="AB6431" s="7">
        <v>0</v>
      </c>
    </row>
    <row r="6432" spans="1:28" x14ac:dyDescent="0.25">
      <c r="A6432" s="7">
        <v>19</v>
      </c>
      <c r="B6432" s="7" t="s">
        <v>409</v>
      </c>
      <c r="C6432" s="7" t="s">
        <v>719</v>
      </c>
      <c r="D6432" s="7" t="s">
        <v>94</v>
      </c>
      <c r="E6432" s="7" t="s">
        <v>758</v>
      </c>
      <c r="F6432" s="7" t="s">
        <v>84</v>
      </c>
      <c r="G6432" s="7">
        <v>85000</v>
      </c>
      <c r="H6432" s="7">
        <v>0</v>
      </c>
      <c r="I6432" s="7">
        <v>0</v>
      </c>
      <c r="J6432" s="7">
        <v>0</v>
      </c>
      <c r="K6432" s="7">
        <v>0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 t="s">
        <v>224</v>
      </c>
      <c r="AA6432" s="7">
        <v>2018</v>
      </c>
      <c r="AB6432" s="7">
        <v>0</v>
      </c>
    </row>
    <row r="6433" spans="1:28" x14ac:dyDescent="0.25">
      <c r="A6433" s="7">
        <v>20</v>
      </c>
      <c r="B6433" s="7" t="s">
        <v>412</v>
      </c>
      <c r="C6433" s="7" t="s">
        <v>527</v>
      </c>
      <c r="D6433" s="7" t="s">
        <v>17</v>
      </c>
      <c r="E6433" s="7" t="s">
        <v>613</v>
      </c>
      <c r="F6433" s="7" t="s">
        <v>84</v>
      </c>
      <c r="G6433" s="7">
        <v>85000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 t="s">
        <v>224</v>
      </c>
      <c r="AA6433" s="7">
        <v>2018</v>
      </c>
      <c r="AB6433" s="7">
        <v>0</v>
      </c>
    </row>
    <row r="6434" spans="1:28" x14ac:dyDescent="0.25">
      <c r="A6434" s="7">
        <v>21</v>
      </c>
      <c r="B6434" s="7" t="s">
        <v>408</v>
      </c>
      <c r="C6434" s="7" t="s">
        <v>712</v>
      </c>
      <c r="D6434" s="7" t="s">
        <v>632</v>
      </c>
      <c r="E6434" s="7" t="s">
        <v>713</v>
      </c>
      <c r="F6434" s="7" t="s">
        <v>84</v>
      </c>
      <c r="G6434" s="7">
        <v>80000</v>
      </c>
      <c r="H6434" s="7">
        <v>0</v>
      </c>
      <c r="I6434" s="7">
        <v>0</v>
      </c>
      <c r="J6434" s="7">
        <v>0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0</v>
      </c>
      <c r="Z6434" s="7" t="s">
        <v>224</v>
      </c>
      <c r="AA6434" s="7">
        <v>2018</v>
      </c>
      <c r="AB6434" s="7">
        <v>0</v>
      </c>
    </row>
    <row r="6435" spans="1:28" x14ac:dyDescent="0.25">
      <c r="A6435" s="7">
        <v>22</v>
      </c>
      <c r="B6435" s="7" t="s">
        <v>407</v>
      </c>
      <c r="C6435" s="7" t="s">
        <v>532</v>
      </c>
      <c r="D6435" s="7" t="s">
        <v>12</v>
      </c>
      <c r="E6435" s="7" t="s">
        <v>35</v>
      </c>
      <c r="F6435" s="7" t="s">
        <v>84</v>
      </c>
      <c r="G6435" s="7">
        <v>75000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0</v>
      </c>
      <c r="Z6435" s="7" t="s">
        <v>224</v>
      </c>
      <c r="AA6435" s="7">
        <v>2018</v>
      </c>
      <c r="AB6435" s="7">
        <v>0</v>
      </c>
    </row>
    <row r="6436" spans="1:28" x14ac:dyDescent="0.25">
      <c r="A6436" s="7">
        <v>23</v>
      </c>
      <c r="B6436" s="7" t="s">
        <v>373</v>
      </c>
      <c r="C6436" s="7" t="s">
        <v>688</v>
      </c>
      <c r="D6436" s="7" t="s">
        <v>94</v>
      </c>
      <c r="E6436" s="7" t="s">
        <v>689</v>
      </c>
      <c r="F6436" s="7" t="s">
        <v>84</v>
      </c>
      <c r="G6436" s="7">
        <v>80000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0</v>
      </c>
      <c r="Z6436" s="7" t="s">
        <v>224</v>
      </c>
      <c r="AA6436" s="7">
        <v>2018</v>
      </c>
      <c r="AB6436" s="7">
        <v>0</v>
      </c>
    </row>
    <row r="6437" spans="1:28" x14ac:dyDescent="0.25">
      <c r="A6437" s="7">
        <v>24</v>
      </c>
      <c r="B6437" s="7" t="s">
        <v>406</v>
      </c>
      <c r="C6437" s="7" t="s">
        <v>533</v>
      </c>
      <c r="D6437" s="7" t="s">
        <v>6</v>
      </c>
      <c r="E6437" s="7" t="s">
        <v>735</v>
      </c>
      <c r="F6437" s="7" t="s">
        <v>84</v>
      </c>
      <c r="G6437" s="7">
        <v>70000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 t="s">
        <v>224</v>
      </c>
      <c r="AA6437" s="7">
        <v>2018</v>
      </c>
      <c r="AB6437" s="7">
        <v>0</v>
      </c>
    </row>
    <row r="6438" spans="1:28" x14ac:dyDescent="0.25">
      <c r="A6438" s="7">
        <v>25</v>
      </c>
      <c r="B6438" s="7" t="s">
        <v>405</v>
      </c>
      <c r="C6438" s="7" t="s">
        <v>535</v>
      </c>
      <c r="D6438" s="7" t="s">
        <v>16</v>
      </c>
      <c r="E6438" s="7" t="s">
        <v>61</v>
      </c>
      <c r="F6438" s="7" t="s">
        <v>84</v>
      </c>
      <c r="G6438" s="7">
        <v>65000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0</v>
      </c>
      <c r="Z6438" s="7" t="s">
        <v>224</v>
      </c>
      <c r="AA6438" s="7">
        <v>2018</v>
      </c>
      <c r="AB6438" s="7">
        <v>0</v>
      </c>
    </row>
    <row r="6439" spans="1:28" x14ac:dyDescent="0.25">
      <c r="A6439" s="7">
        <v>26</v>
      </c>
      <c r="B6439" s="7" t="s">
        <v>404</v>
      </c>
      <c r="C6439" s="7" t="s">
        <v>534</v>
      </c>
      <c r="D6439" s="7" t="s">
        <v>10</v>
      </c>
      <c r="E6439" s="7" t="s">
        <v>759</v>
      </c>
      <c r="F6439" s="7" t="s">
        <v>84</v>
      </c>
      <c r="G6439" s="7">
        <v>65000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0</v>
      </c>
      <c r="Z6439" s="7" t="s">
        <v>224</v>
      </c>
      <c r="AA6439" s="7">
        <v>2018</v>
      </c>
      <c r="AB6439" s="7">
        <v>0</v>
      </c>
    </row>
    <row r="6440" spans="1:28" x14ac:dyDescent="0.25">
      <c r="A6440" s="7">
        <v>27</v>
      </c>
      <c r="B6440" s="7" t="s">
        <v>403</v>
      </c>
      <c r="C6440" s="7" t="s">
        <v>703</v>
      </c>
      <c r="D6440" s="7" t="s">
        <v>13</v>
      </c>
      <c r="E6440" s="7" t="s">
        <v>704</v>
      </c>
      <c r="F6440" s="7" t="s">
        <v>84</v>
      </c>
      <c r="G6440" s="7">
        <v>65000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0</v>
      </c>
      <c r="Z6440" s="7" t="s">
        <v>224</v>
      </c>
      <c r="AA6440" s="7">
        <v>2018</v>
      </c>
      <c r="AB6440" s="7">
        <v>0</v>
      </c>
    </row>
    <row r="6441" spans="1:28" x14ac:dyDescent="0.25">
      <c r="A6441" s="7">
        <v>28</v>
      </c>
      <c r="B6441" s="7" t="s">
        <v>402</v>
      </c>
      <c r="C6441" s="7" t="s">
        <v>526</v>
      </c>
      <c r="D6441" s="7" t="s">
        <v>4</v>
      </c>
      <c r="E6441" s="7" t="s">
        <v>737</v>
      </c>
      <c r="F6441" s="7" t="s">
        <v>84</v>
      </c>
      <c r="G6441" s="7">
        <v>65000</v>
      </c>
      <c r="H6441" s="7">
        <v>0</v>
      </c>
      <c r="I6441" s="7">
        <v>0</v>
      </c>
      <c r="J6441" s="7">
        <v>0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0</v>
      </c>
      <c r="Z6441" s="7" t="s">
        <v>224</v>
      </c>
      <c r="AA6441" s="7">
        <v>2018</v>
      </c>
      <c r="AB6441" s="7">
        <v>0</v>
      </c>
    </row>
    <row r="6442" spans="1:28" x14ac:dyDescent="0.25">
      <c r="A6442" s="7">
        <v>29</v>
      </c>
      <c r="B6442" s="7" t="s">
        <v>401</v>
      </c>
      <c r="C6442" s="7" t="s">
        <v>537</v>
      </c>
      <c r="D6442" s="7" t="s">
        <v>7</v>
      </c>
      <c r="E6442" s="7" t="s">
        <v>75</v>
      </c>
      <c r="F6442" s="7" t="s">
        <v>84</v>
      </c>
      <c r="G6442" s="7">
        <v>60000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0</v>
      </c>
      <c r="Z6442" s="7" t="s">
        <v>224</v>
      </c>
      <c r="AA6442" s="7">
        <v>2018</v>
      </c>
      <c r="AB6442" s="7">
        <v>0</v>
      </c>
    </row>
    <row r="6443" spans="1:28" x14ac:dyDescent="0.25">
      <c r="A6443" s="7">
        <v>30</v>
      </c>
      <c r="B6443" s="7" t="s">
        <v>400</v>
      </c>
      <c r="C6443" s="7" t="s">
        <v>536</v>
      </c>
      <c r="D6443" s="7" t="s">
        <v>4</v>
      </c>
      <c r="E6443" s="7" t="s">
        <v>64</v>
      </c>
      <c r="F6443" s="7" t="s">
        <v>84</v>
      </c>
      <c r="G6443" s="7">
        <v>60000</v>
      </c>
      <c r="H6443" s="7">
        <v>0</v>
      </c>
      <c r="I6443" s="7">
        <v>0</v>
      </c>
      <c r="J6443" s="7">
        <v>0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0</v>
      </c>
      <c r="Z6443" s="7" t="s">
        <v>224</v>
      </c>
      <c r="AA6443" s="7">
        <v>2018</v>
      </c>
      <c r="AB6443" s="7">
        <v>0</v>
      </c>
    </row>
    <row r="6444" spans="1:28" x14ac:dyDescent="0.25">
      <c r="A6444" s="7">
        <v>31</v>
      </c>
      <c r="B6444" s="7" t="s">
        <v>342</v>
      </c>
      <c r="C6444" s="7" t="s">
        <v>539</v>
      </c>
      <c r="D6444" s="7" t="s">
        <v>15</v>
      </c>
      <c r="E6444" s="7" t="s">
        <v>540</v>
      </c>
      <c r="F6444" s="7" t="s">
        <v>84</v>
      </c>
      <c r="G6444" s="7">
        <v>55000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0</v>
      </c>
      <c r="Z6444" s="7" t="s">
        <v>224</v>
      </c>
      <c r="AA6444" s="7">
        <v>2018</v>
      </c>
      <c r="AB6444" s="7">
        <v>0</v>
      </c>
    </row>
    <row r="6445" spans="1:28" x14ac:dyDescent="0.25">
      <c r="A6445" s="7">
        <v>32</v>
      </c>
      <c r="B6445" s="7" t="s">
        <v>429</v>
      </c>
      <c r="C6445" s="7" t="s">
        <v>538</v>
      </c>
      <c r="D6445" s="7" t="s">
        <v>14</v>
      </c>
      <c r="E6445" s="7" t="s">
        <v>66</v>
      </c>
      <c r="F6445" s="7" t="s">
        <v>84</v>
      </c>
      <c r="G6445" s="7">
        <v>55000</v>
      </c>
      <c r="H6445" s="7">
        <v>0</v>
      </c>
      <c r="I6445" s="7">
        <v>0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0</v>
      </c>
      <c r="Z6445" s="7" t="s">
        <v>224</v>
      </c>
      <c r="AA6445" s="7">
        <v>2018</v>
      </c>
      <c r="AB6445" s="7">
        <v>0</v>
      </c>
    </row>
    <row r="6446" spans="1:28" x14ac:dyDescent="0.25">
      <c r="A6446" s="7">
        <v>33</v>
      </c>
      <c r="B6446" s="7" t="s">
        <v>399</v>
      </c>
      <c r="C6446" s="7" t="s">
        <v>514</v>
      </c>
      <c r="D6446" s="7" t="s">
        <v>16</v>
      </c>
      <c r="E6446" s="7" t="s">
        <v>79</v>
      </c>
      <c r="F6446" s="7" t="s">
        <v>84</v>
      </c>
      <c r="G6446" s="7">
        <v>54000</v>
      </c>
      <c r="H6446" s="7">
        <v>0</v>
      </c>
      <c r="I6446" s="7">
        <v>0</v>
      </c>
      <c r="J6446" s="7">
        <v>0</v>
      </c>
      <c r="K6446" s="7">
        <v>0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0</v>
      </c>
      <c r="Z6446" s="7" t="s">
        <v>224</v>
      </c>
      <c r="AA6446" s="7">
        <v>2018</v>
      </c>
      <c r="AB6446" s="7">
        <v>0</v>
      </c>
    </row>
    <row r="6447" spans="1:28" x14ac:dyDescent="0.25">
      <c r="A6447" s="7">
        <v>34</v>
      </c>
      <c r="B6447" s="7" t="s">
        <v>398</v>
      </c>
      <c r="C6447" s="7" t="s">
        <v>770</v>
      </c>
      <c r="D6447" s="7" t="s">
        <v>615</v>
      </c>
      <c r="E6447" s="7" t="s">
        <v>771</v>
      </c>
      <c r="F6447" s="7" t="s">
        <v>84</v>
      </c>
      <c r="G6447" s="7">
        <v>55000</v>
      </c>
      <c r="H6447" s="7">
        <v>0</v>
      </c>
      <c r="I6447" s="7">
        <v>0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0</v>
      </c>
      <c r="Z6447" s="7" t="s">
        <v>224</v>
      </c>
      <c r="AA6447" s="7">
        <v>2018</v>
      </c>
      <c r="AB6447" s="7">
        <v>0</v>
      </c>
    </row>
    <row r="6448" spans="1:28" x14ac:dyDescent="0.25">
      <c r="A6448" s="7">
        <v>35</v>
      </c>
      <c r="B6448" s="7" t="s">
        <v>397</v>
      </c>
      <c r="C6448" s="7" t="s">
        <v>542</v>
      </c>
      <c r="D6448" s="7" t="s">
        <v>17</v>
      </c>
      <c r="E6448" s="7" t="s">
        <v>76</v>
      </c>
      <c r="F6448" s="7" t="s">
        <v>84</v>
      </c>
      <c r="G6448" s="7">
        <v>50000</v>
      </c>
      <c r="H6448" s="7">
        <v>0</v>
      </c>
      <c r="I6448" s="7">
        <v>0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0</v>
      </c>
      <c r="Z6448" s="7" t="s">
        <v>224</v>
      </c>
      <c r="AA6448" s="7">
        <v>2018</v>
      </c>
      <c r="AB6448" s="7">
        <v>0</v>
      </c>
    </row>
    <row r="6449" spans="1:28" x14ac:dyDescent="0.25">
      <c r="A6449" s="7">
        <v>36</v>
      </c>
      <c r="B6449" s="7" t="s">
        <v>396</v>
      </c>
      <c r="C6449" s="7" t="s">
        <v>541</v>
      </c>
      <c r="D6449" s="7" t="s">
        <v>21</v>
      </c>
      <c r="E6449" s="7" t="s">
        <v>70</v>
      </c>
      <c r="F6449" s="7" t="s">
        <v>84</v>
      </c>
      <c r="G6449" s="7">
        <v>50000</v>
      </c>
      <c r="H6449" s="7">
        <v>0</v>
      </c>
      <c r="I6449" s="7">
        <v>0</v>
      </c>
      <c r="J6449" s="7">
        <v>0</v>
      </c>
      <c r="K6449" s="7">
        <v>0</v>
      </c>
      <c r="L6449" s="7">
        <v>0</v>
      </c>
      <c r="M6449" s="7">
        <v>0</v>
      </c>
      <c r="N6449" s="7">
        <v>0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0</v>
      </c>
      <c r="Z6449" s="7" t="s">
        <v>224</v>
      </c>
      <c r="AA6449" s="7">
        <v>2018</v>
      </c>
      <c r="AB6449" s="7">
        <v>0</v>
      </c>
    </row>
    <row r="6450" spans="1:28" x14ac:dyDescent="0.25">
      <c r="A6450" s="7">
        <v>37</v>
      </c>
      <c r="B6450" s="7" t="s">
        <v>395</v>
      </c>
      <c r="C6450" s="7" t="s">
        <v>772</v>
      </c>
      <c r="D6450" s="7" t="s">
        <v>10</v>
      </c>
      <c r="E6450" s="7" t="s">
        <v>773</v>
      </c>
      <c r="F6450" s="7" t="s">
        <v>84</v>
      </c>
      <c r="G6450" s="7">
        <v>4950</v>
      </c>
      <c r="H6450" s="7">
        <v>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0</v>
      </c>
      <c r="Z6450" s="7" t="s">
        <v>224</v>
      </c>
      <c r="AA6450" s="7">
        <v>2018</v>
      </c>
      <c r="AB6450" s="7">
        <v>0</v>
      </c>
    </row>
    <row r="6451" spans="1:28" x14ac:dyDescent="0.25">
      <c r="A6451" s="7">
        <v>38</v>
      </c>
      <c r="B6451" s="7" t="s">
        <v>394</v>
      </c>
      <c r="C6451" s="7" t="s">
        <v>774</v>
      </c>
      <c r="D6451" s="7" t="s">
        <v>10</v>
      </c>
      <c r="E6451" s="7" t="s">
        <v>775</v>
      </c>
      <c r="F6451" s="7" t="s">
        <v>84</v>
      </c>
      <c r="G6451" s="7">
        <v>45000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0</v>
      </c>
      <c r="Z6451" s="7" t="s">
        <v>224</v>
      </c>
      <c r="AA6451" s="7">
        <v>2018</v>
      </c>
      <c r="AB6451" s="7">
        <v>0</v>
      </c>
    </row>
    <row r="6452" spans="1:28" x14ac:dyDescent="0.25">
      <c r="A6452" s="7">
        <v>39</v>
      </c>
      <c r="B6452" s="7" t="s">
        <v>393</v>
      </c>
      <c r="C6452" s="7" t="s">
        <v>717</v>
      </c>
      <c r="D6452" s="7" t="s">
        <v>10</v>
      </c>
      <c r="E6452" s="7" t="s">
        <v>43</v>
      </c>
      <c r="F6452" s="7" t="s">
        <v>84</v>
      </c>
      <c r="G6452" s="7">
        <v>45000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0</v>
      </c>
      <c r="Z6452" s="7" t="s">
        <v>224</v>
      </c>
      <c r="AA6452" s="7">
        <v>2018</v>
      </c>
      <c r="AB6452" s="7">
        <v>0</v>
      </c>
    </row>
    <row r="6453" spans="1:28" x14ac:dyDescent="0.25">
      <c r="A6453" s="7">
        <v>40</v>
      </c>
      <c r="B6453" s="7" t="s">
        <v>392</v>
      </c>
      <c r="C6453" s="7" t="s">
        <v>547</v>
      </c>
      <c r="D6453" s="7" t="s">
        <v>10</v>
      </c>
      <c r="E6453" s="7" t="s">
        <v>50</v>
      </c>
      <c r="F6453" s="7" t="s">
        <v>84</v>
      </c>
      <c r="G6453" s="7">
        <v>45000</v>
      </c>
      <c r="H6453" s="7">
        <v>0</v>
      </c>
      <c r="I6453" s="7">
        <v>0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0</v>
      </c>
      <c r="Z6453" s="7" t="s">
        <v>224</v>
      </c>
      <c r="AA6453" s="7">
        <v>2018</v>
      </c>
      <c r="AB6453" s="7">
        <v>0</v>
      </c>
    </row>
    <row r="6454" spans="1:28" x14ac:dyDescent="0.25">
      <c r="A6454" s="7">
        <v>41</v>
      </c>
      <c r="B6454" s="7" t="s">
        <v>391</v>
      </c>
      <c r="C6454" s="7" t="s">
        <v>545</v>
      </c>
      <c r="D6454" s="7" t="s">
        <v>4</v>
      </c>
      <c r="E6454" s="7" t="s">
        <v>24</v>
      </c>
      <c r="F6454" s="7" t="s">
        <v>84</v>
      </c>
      <c r="G6454" s="7">
        <v>45000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0</v>
      </c>
      <c r="Z6454" s="7" t="s">
        <v>224</v>
      </c>
      <c r="AA6454" s="7">
        <v>2018</v>
      </c>
      <c r="AB6454" s="7">
        <v>0</v>
      </c>
    </row>
    <row r="6455" spans="1:28" x14ac:dyDescent="0.25">
      <c r="A6455" s="7">
        <v>42</v>
      </c>
      <c r="B6455" s="7" t="s">
        <v>368</v>
      </c>
      <c r="C6455" s="7" t="s">
        <v>720</v>
      </c>
      <c r="D6455" s="7" t="s">
        <v>13</v>
      </c>
      <c r="E6455" s="7" t="s">
        <v>738</v>
      </c>
      <c r="F6455" s="7" t="s">
        <v>84</v>
      </c>
      <c r="G6455" s="7">
        <v>45000</v>
      </c>
      <c r="H6455" s="7">
        <v>0</v>
      </c>
      <c r="I6455" s="7">
        <v>0</v>
      </c>
      <c r="J6455" s="7">
        <v>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0</v>
      </c>
      <c r="Z6455" s="7" t="s">
        <v>224</v>
      </c>
      <c r="AA6455" s="7">
        <v>2018</v>
      </c>
      <c r="AB6455" s="7">
        <v>0</v>
      </c>
    </row>
    <row r="6456" spans="1:28" x14ac:dyDescent="0.25">
      <c r="A6456" s="7">
        <v>43</v>
      </c>
      <c r="B6456" s="7" t="s">
        <v>390</v>
      </c>
      <c r="C6456" s="7" t="s">
        <v>531</v>
      </c>
      <c r="D6456" s="7" t="s">
        <v>5</v>
      </c>
      <c r="E6456" s="7" t="s">
        <v>25</v>
      </c>
      <c r="F6456" s="7" t="s">
        <v>84</v>
      </c>
      <c r="G6456" s="7">
        <v>45000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0</v>
      </c>
      <c r="Z6456" s="7" t="s">
        <v>224</v>
      </c>
      <c r="AA6456" s="7">
        <v>2018</v>
      </c>
      <c r="AB6456" s="7">
        <v>0</v>
      </c>
    </row>
    <row r="6457" spans="1:28" x14ac:dyDescent="0.25">
      <c r="A6457" s="7">
        <v>44</v>
      </c>
      <c r="B6457" s="7" t="s">
        <v>389</v>
      </c>
      <c r="C6457" s="7" t="s">
        <v>529</v>
      </c>
      <c r="D6457" s="7" t="s">
        <v>10</v>
      </c>
      <c r="E6457" s="7" t="s">
        <v>43</v>
      </c>
      <c r="F6457" s="7" t="s">
        <v>84</v>
      </c>
      <c r="G6457" s="7">
        <v>45000</v>
      </c>
      <c r="H6457" s="7">
        <v>0</v>
      </c>
      <c r="I6457" s="7">
        <v>0</v>
      </c>
      <c r="J6457" s="7">
        <v>0</v>
      </c>
      <c r="K6457" s="7">
        <v>0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0</v>
      </c>
      <c r="Z6457" s="7" t="s">
        <v>224</v>
      </c>
      <c r="AA6457" s="7">
        <v>2018</v>
      </c>
      <c r="AB6457" s="7">
        <v>0</v>
      </c>
    </row>
    <row r="6458" spans="1:28" x14ac:dyDescent="0.25">
      <c r="A6458" s="7">
        <v>45</v>
      </c>
      <c r="B6458" s="7" t="s">
        <v>388</v>
      </c>
      <c r="C6458" s="7" t="s">
        <v>646</v>
      </c>
      <c r="D6458" s="7" t="s">
        <v>647</v>
      </c>
      <c r="E6458" s="7" t="s">
        <v>24</v>
      </c>
      <c r="F6458" s="7" t="s">
        <v>84</v>
      </c>
      <c r="G6458" s="7">
        <v>45000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0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0</v>
      </c>
      <c r="Z6458" s="7" t="s">
        <v>224</v>
      </c>
      <c r="AA6458" s="7">
        <v>2018</v>
      </c>
      <c r="AB6458" s="7">
        <v>0</v>
      </c>
    </row>
    <row r="6459" spans="1:28" x14ac:dyDescent="0.25">
      <c r="A6459" s="7">
        <v>46</v>
      </c>
      <c r="B6459" s="7" t="s">
        <v>387</v>
      </c>
      <c r="C6459" s="7" t="s">
        <v>549</v>
      </c>
      <c r="D6459" s="7" t="s">
        <v>16</v>
      </c>
      <c r="E6459" s="7" t="s">
        <v>45</v>
      </c>
      <c r="F6459" s="7" t="s">
        <v>84</v>
      </c>
      <c r="G6459" s="7">
        <v>44000</v>
      </c>
      <c r="H6459" s="7">
        <v>0</v>
      </c>
      <c r="I6459" s="7">
        <v>0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0</v>
      </c>
      <c r="Z6459" s="7" t="s">
        <v>224</v>
      </c>
      <c r="AA6459" s="7">
        <v>2018</v>
      </c>
      <c r="AB6459" s="7">
        <v>0</v>
      </c>
    </row>
    <row r="6460" spans="1:28" x14ac:dyDescent="0.25">
      <c r="A6460" s="7">
        <v>47</v>
      </c>
      <c r="B6460" s="7" t="s">
        <v>386</v>
      </c>
      <c r="C6460" s="7" t="s">
        <v>631</v>
      </c>
      <c r="D6460" s="7" t="s">
        <v>6</v>
      </c>
      <c r="E6460" s="7" t="s">
        <v>740</v>
      </c>
      <c r="F6460" s="7" t="s">
        <v>84</v>
      </c>
      <c r="G6460" s="7">
        <v>40000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0</v>
      </c>
      <c r="Z6460" s="7" t="s">
        <v>224</v>
      </c>
      <c r="AA6460" s="7">
        <v>2018</v>
      </c>
      <c r="AB6460" s="7">
        <v>0</v>
      </c>
    </row>
    <row r="6461" spans="1:28" x14ac:dyDescent="0.25">
      <c r="A6461" s="7">
        <v>48</v>
      </c>
      <c r="B6461" s="7" t="s">
        <v>385</v>
      </c>
      <c r="C6461" s="7" t="s">
        <v>629</v>
      </c>
      <c r="D6461" s="7" t="s">
        <v>12</v>
      </c>
      <c r="E6461" s="7" t="s">
        <v>698</v>
      </c>
      <c r="F6461" s="7" t="s">
        <v>84</v>
      </c>
      <c r="G6461" s="7">
        <v>40000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0</v>
      </c>
      <c r="Z6461" s="7" t="s">
        <v>224</v>
      </c>
      <c r="AA6461" s="7">
        <v>2018</v>
      </c>
      <c r="AB6461" s="7">
        <v>0</v>
      </c>
    </row>
    <row r="6462" spans="1:28" x14ac:dyDescent="0.25">
      <c r="A6462" s="7">
        <v>49</v>
      </c>
      <c r="B6462" s="7" t="s">
        <v>384</v>
      </c>
      <c r="C6462" s="7" t="s">
        <v>776</v>
      </c>
      <c r="D6462" s="7" t="s">
        <v>17</v>
      </c>
      <c r="E6462" s="7" t="s">
        <v>777</v>
      </c>
      <c r="F6462" s="7" t="s">
        <v>84</v>
      </c>
      <c r="G6462" s="7">
        <v>40000</v>
      </c>
      <c r="H6462" s="7">
        <v>0</v>
      </c>
      <c r="I6462" s="7">
        <v>0</v>
      </c>
      <c r="J6462" s="7">
        <v>0</v>
      </c>
      <c r="K6462" s="7">
        <v>0</v>
      </c>
      <c r="L6462" s="7">
        <v>0</v>
      </c>
      <c r="M6462" s="7">
        <v>0</v>
      </c>
      <c r="N6462" s="7">
        <v>0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0</v>
      </c>
      <c r="Z6462" s="7" t="s">
        <v>224</v>
      </c>
      <c r="AA6462" s="7">
        <v>2018</v>
      </c>
      <c r="AB6462" s="7">
        <v>0</v>
      </c>
    </row>
    <row r="6463" spans="1:28" x14ac:dyDescent="0.25">
      <c r="A6463" s="7">
        <v>50</v>
      </c>
      <c r="B6463" s="7" t="s">
        <v>382</v>
      </c>
      <c r="C6463" s="7" t="s">
        <v>552</v>
      </c>
      <c r="D6463" s="7" t="s">
        <v>94</v>
      </c>
      <c r="E6463" s="7" t="s">
        <v>65</v>
      </c>
      <c r="F6463" s="7" t="s">
        <v>84</v>
      </c>
      <c r="G6463" s="7">
        <v>40000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0</v>
      </c>
      <c r="Z6463" s="7" t="s">
        <v>224</v>
      </c>
      <c r="AA6463" s="7">
        <v>2018</v>
      </c>
      <c r="AB6463" s="7">
        <v>0</v>
      </c>
    </row>
    <row r="6464" spans="1:28" x14ac:dyDescent="0.25">
      <c r="A6464" s="7">
        <v>51</v>
      </c>
      <c r="B6464" s="7" t="s">
        <v>381</v>
      </c>
      <c r="C6464" s="7" t="s">
        <v>553</v>
      </c>
      <c r="D6464" s="7" t="s">
        <v>10</v>
      </c>
      <c r="E6464" s="7" t="s">
        <v>740</v>
      </c>
      <c r="F6464" s="7" t="s">
        <v>84</v>
      </c>
      <c r="G6464" s="7">
        <v>38000</v>
      </c>
      <c r="H6464" s="7">
        <v>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0</v>
      </c>
      <c r="Z6464" s="7" t="s">
        <v>224</v>
      </c>
      <c r="AA6464" s="7">
        <v>2018</v>
      </c>
      <c r="AB6464" s="7">
        <v>0</v>
      </c>
    </row>
    <row r="6465" spans="1:28" x14ac:dyDescent="0.25">
      <c r="A6465" s="7">
        <v>52</v>
      </c>
      <c r="B6465" s="7" t="s">
        <v>380</v>
      </c>
      <c r="C6465" s="7" t="s">
        <v>543</v>
      </c>
      <c r="D6465" s="7" t="s">
        <v>21</v>
      </c>
      <c r="E6465" s="7" t="s">
        <v>760</v>
      </c>
      <c r="F6465" s="7" t="s">
        <v>84</v>
      </c>
      <c r="G6465" s="7">
        <v>36000</v>
      </c>
      <c r="H6465" s="7">
        <v>0</v>
      </c>
      <c r="I6465" s="7">
        <v>0</v>
      </c>
      <c r="J6465" s="7">
        <v>0</v>
      </c>
      <c r="K6465" s="7">
        <v>0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0</v>
      </c>
      <c r="Z6465" s="7" t="s">
        <v>224</v>
      </c>
      <c r="AA6465" s="7">
        <v>2018</v>
      </c>
      <c r="AB6465" s="7">
        <v>0</v>
      </c>
    </row>
    <row r="6466" spans="1:28" x14ac:dyDescent="0.25">
      <c r="A6466" s="7">
        <v>53</v>
      </c>
      <c r="B6466" s="7" t="s">
        <v>379</v>
      </c>
      <c r="C6466" s="7" t="s">
        <v>544</v>
      </c>
      <c r="D6466" s="7" t="s">
        <v>10</v>
      </c>
      <c r="E6466" s="7" t="s">
        <v>44</v>
      </c>
      <c r="F6466" s="7" t="s">
        <v>84</v>
      </c>
      <c r="G6466" s="7">
        <v>36000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0</v>
      </c>
      <c r="Z6466" s="7" t="s">
        <v>224</v>
      </c>
      <c r="AA6466" s="7">
        <v>2018</v>
      </c>
      <c r="AB6466" s="7">
        <v>0</v>
      </c>
    </row>
    <row r="6467" spans="1:28" x14ac:dyDescent="0.25">
      <c r="A6467" s="7">
        <v>54</v>
      </c>
      <c r="B6467" s="7" t="s">
        <v>378</v>
      </c>
      <c r="C6467" s="7" t="s">
        <v>556</v>
      </c>
      <c r="D6467" s="7" t="s">
        <v>10</v>
      </c>
      <c r="E6467" s="7" t="s">
        <v>44</v>
      </c>
      <c r="F6467" s="7" t="s">
        <v>84</v>
      </c>
      <c r="G6467" s="7">
        <v>36000</v>
      </c>
      <c r="H6467" s="7">
        <v>0</v>
      </c>
      <c r="I6467" s="7">
        <v>0</v>
      </c>
      <c r="J6467" s="7">
        <v>0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0</v>
      </c>
      <c r="Z6467" s="7" t="s">
        <v>224</v>
      </c>
      <c r="AA6467" s="7">
        <v>2018</v>
      </c>
      <c r="AB6467" s="7">
        <v>0</v>
      </c>
    </row>
    <row r="6468" spans="1:28" x14ac:dyDescent="0.25">
      <c r="A6468" s="7">
        <v>55</v>
      </c>
      <c r="B6468" s="7" t="s">
        <v>377</v>
      </c>
      <c r="C6468" s="7" t="s">
        <v>554</v>
      </c>
      <c r="D6468" s="7" t="s">
        <v>10</v>
      </c>
      <c r="E6468" s="7" t="s">
        <v>44</v>
      </c>
      <c r="F6468" s="7" t="s">
        <v>84</v>
      </c>
      <c r="G6468" s="7">
        <v>36000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0</v>
      </c>
      <c r="Z6468" s="7" t="s">
        <v>224</v>
      </c>
      <c r="AA6468" s="7">
        <v>2018</v>
      </c>
      <c r="AB6468" s="7">
        <v>0</v>
      </c>
    </row>
    <row r="6469" spans="1:28" x14ac:dyDescent="0.25">
      <c r="A6469" s="7">
        <v>56</v>
      </c>
      <c r="B6469" s="7" t="s">
        <v>376</v>
      </c>
      <c r="C6469" s="7" t="s">
        <v>551</v>
      </c>
      <c r="D6469" s="7" t="s">
        <v>10</v>
      </c>
      <c r="E6469" s="7" t="s">
        <v>778</v>
      </c>
      <c r="F6469" s="7" t="s">
        <v>84</v>
      </c>
      <c r="G6469" s="7">
        <v>35000</v>
      </c>
      <c r="H6469" s="7">
        <v>0</v>
      </c>
      <c r="I6469" s="7">
        <v>0</v>
      </c>
      <c r="J6469" s="7">
        <v>0</v>
      </c>
      <c r="K6469" s="7">
        <v>0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0</v>
      </c>
      <c r="Z6469" s="7" t="s">
        <v>224</v>
      </c>
      <c r="AA6469" s="7">
        <v>2018</v>
      </c>
      <c r="AB6469" s="7">
        <v>0</v>
      </c>
    </row>
    <row r="6470" spans="1:28" x14ac:dyDescent="0.25">
      <c r="A6470" s="7">
        <v>57</v>
      </c>
      <c r="B6470" s="7" t="s">
        <v>375</v>
      </c>
      <c r="C6470" s="7" t="s">
        <v>705</v>
      </c>
      <c r="D6470" s="7" t="s">
        <v>13</v>
      </c>
      <c r="E6470" s="7" t="s">
        <v>779</v>
      </c>
      <c r="F6470" s="7" t="s">
        <v>84</v>
      </c>
      <c r="G6470" s="7">
        <v>35000</v>
      </c>
      <c r="H6470" s="7">
        <v>0</v>
      </c>
      <c r="I6470" s="7">
        <v>0</v>
      </c>
      <c r="J6470" s="7">
        <v>0</v>
      </c>
      <c r="K6470" s="7">
        <v>0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0</v>
      </c>
      <c r="Z6470" s="7" t="s">
        <v>224</v>
      </c>
      <c r="AA6470" s="7">
        <v>2018</v>
      </c>
      <c r="AB6470" s="7">
        <v>0</v>
      </c>
    </row>
    <row r="6471" spans="1:28" x14ac:dyDescent="0.25">
      <c r="A6471" s="7">
        <v>58</v>
      </c>
      <c r="B6471" s="7" t="s">
        <v>373</v>
      </c>
      <c r="C6471" s="7" t="s">
        <v>566</v>
      </c>
      <c r="D6471" s="7" t="s">
        <v>14</v>
      </c>
      <c r="E6471" s="7" t="s">
        <v>743</v>
      </c>
      <c r="F6471" s="7" t="s">
        <v>84</v>
      </c>
      <c r="G6471" s="7">
        <v>32000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 t="s">
        <v>224</v>
      </c>
      <c r="AA6471" s="7">
        <v>2018</v>
      </c>
      <c r="AB6471" s="7">
        <v>0</v>
      </c>
    </row>
    <row r="6472" spans="1:28" x14ac:dyDescent="0.25">
      <c r="A6472" s="7">
        <v>59</v>
      </c>
      <c r="B6472" s="7" t="s">
        <v>372</v>
      </c>
      <c r="C6472" s="7" t="s">
        <v>769</v>
      </c>
      <c r="D6472" s="7" t="s">
        <v>94</v>
      </c>
      <c r="E6472" s="7" t="s">
        <v>630</v>
      </c>
      <c r="F6472" s="7" t="s">
        <v>84</v>
      </c>
      <c r="G6472" s="7">
        <v>32000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0</v>
      </c>
      <c r="Z6472" s="7" t="s">
        <v>224</v>
      </c>
      <c r="AA6472" s="7">
        <v>2018</v>
      </c>
      <c r="AB6472" s="7">
        <v>0</v>
      </c>
    </row>
    <row r="6473" spans="1:28" x14ac:dyDescent="0.25">
      <c r="A6473" s="7">
        <v>60</v>
      </c>
      <c r="B6473" s="7" t="s">
        <v>371</v>
      </c>
      <c r="C6473" s="7" t="s">
        <v>550</v>
      </c>
      <c r="D6473" s="7" t="s">
        <v>94</v>
      </c>
      <c r="E6473" s="7" t="s">
        <v>58</v>
      </c>
      <c r="F6473" s="7" t="s">
        <v>84</v>
      </c>
      <c r="G6473" s="7">
        <v>32000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0</v>
      </c>
      <c r="Z6473" s="7" t="s">
        <v>224</v>
      </c>
      <c r="AA6473" s="7">
        <v>2018</v>
      </c>
      <c r="AB6473" s="7">
        <v>0</v>
      </c>
    </row>
    <row r="6474" spans="1:28" x14ac:dyDescent="0.25">
      <c r="A6474" s="7">
        <v>61</v>
      </c>
      <c r="B6474" s="7" t="s">
        <v>370</v>
      </c>
      <c r="C6474" s="7" t="s">
        <v>648</v>
      </c>
      <c r="D6474" s="7" t="s">
        <v>94</v>
      </c>
      <c r="E6474" s="7" t="s">
        <v>742</v>
      </c>
      <c r="F6474" s="7" t="s">
        <v>84</v>
      </c>
      <c r="G6474" s="7">
        <v>32000</v>
      </c>
      <c r="H6474" s="7">
        <v>0</v>
      </c>
      <c r="I6474" s="7">
        <v>0</v>
      </c>
      <c r="J6474" s="7">
        <v>0</v>
      </c>
      <c r="K6474" s="7">
        <v>0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0</v>
      </c>
      <c r="Z6474" s="7" t="s">
        <v>224</v>
      </c>
      <c r="AA6474" s="7">
        <v>2018</v>
      </c>
      <c r="AB6474" s="7">
        <v>0</v>
      </c>
    </row>
    <row r="6475" spans="1:28" x14ac:dyDescent="0.25">
      <c r="A6475" s="7">
        <v>62</v>
      </c>
      <c r="B6475" s="7" t="s">
        <v>369</v>
      </c>
      <c r="C6475" s="7" t="s">
        <v>562</v>
      </c>
      <c r="D6475" s="7" t="s">
        <v>94</v>
      </c>
      <c r="E6475" s="7" t="s">
        <v>563</v>
      </c>
      <c r="F6475" s="7" t="s">
        <v>84</v>
      </c>
      <c r="G6475" s="7">
        <v>32000</v>
      </c>
      <c r="H6475" s="7">
        <v>0</v>
      </c>
      <c r="I6475" s="7">
        <v>0</v>
      </c>
      <c r="J6475" s="7">
        <v>0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0</v>
      </c>
      <c r="Z6475" s="7" t="s">
        <v>224</v>
      </c>
      <c r="AA6475" s="7">
        <v>2018</v>
      </c>
      <c r="AB6475" s="7">
        <v>0</v>
      </c>
    </row>
    <row r="6476" spans="1:28" x14ac:dyDescent="0.25">
      <c r="A6476" s="7">
        <v>63</v>
      </c>
      <c r="B6476" s="7" t="s">
        <v>367</v>
      </c>
      <c r="C6476" s="7" t="s">
        <v>567</v>
      </c>
      <c r="D6476" s="7" t="s">
        <v>4</v>
      </c>
      <c r="E6476" s="7" t="s">
        <v>745</v>
      </c>
      <c r="F6476" s="7" t="s">
        <v>84</v>
      </c>
      <c r="G6476" s="7">
        <v>30000</v>
      </c>
      <c r="H6476" s="7">
        <v>0</v>
      </c>
      <c r="I6476" s="7">
        <v>0</v>
      </c>
      <c r="J6476" s="7">
        <v>0</v>
      </c>
      <c r="K6476" s="7">
        <v>0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0</v>
      </c>
      <c r="Z6476" s="7" t="s">
        <v>224</v>
      </c>
      <c r="AA6476" s="7">
        <v>2018</v>
      </c>
      <c r="AB6476" s="7">
        <v>0</v>
      </c>
    </row>
    <row r="6477" spans="1:28" x14ac:dyDescent="0.25">
      <c r="A6477" s="7">
        <v>64</v>
      </c>
      <c r="B6477" s="7" t="s">
        <v>366</v>
      </c>
      <c r="C6477" s="7" t="s">
        <v>727</v>
      </c>
      <c r="D6477" s="7" t="s">
        <v>14</v>
      </c>
      <c r="E6477" s="7" t="s">
        <v>763</v>
      </c>
      <c r="F6477" s="7" t="s">
        <v>84</v>
      </c>
      <c r="G6477" s="7">
        <v>30000</v>
      </c>
      <c r="H6477" s="7">
        <v>0</v>
      </c>
      <c r="I6477" s="7">
        <v>0</v>
      </c>
      <c r="J6477" s="7">
        <v>0</v>
      </c>
      <c r="K6477" s="7">
        <v>0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0</v>
      </c>
      <c r="Z6477" s="7" t="s">
        <v>224</v>
      </c>
      <c r="AA6477" s="7">
        <v>2018</v>
      </c>
      <c r="AB6477" s="7">
        <v>0</v>
      </c>
    </row>
    <row r="6478" spans="1:28" x14ac:dyDescent="0.25">
      <c r="A6478" s="7">
        <v>65</v>
      </c>
      <c r="B6478" s="7" t="s">
        <v>365</v>
      </c>
      <c r="C6478" s="7" t="s">
        <v>584</v>
      </c>
      <c r="D6478" s="7" t="s">
        <v>19</v>
      </c>
      <c r="E6478" s="7" t="s">
        <v>742</v>
      </c>
      <c r="F6478" s="7" t="s">
        <v>84</v>
      </c>
      <c r="G6478" s="7">
        <v>26000</v>
      </c>
      <c r="H6478" s="7">
        <v>0</v>
      </c>
      <c r="I6478" s="7">
        <v>0</v>
      </c>
      <c r="J6478" s="7">
        <v>0</v>
      </c>
      <c r="K6478" s="7">
        <v>0</v>
      </c>
      <c r="L6478" s="7">
        <v>0</v>
      </c>
      <c r="M6478" s="7">
        <v>0</v>
      </c>
      <c r="N6478" s="7">
        <v>0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0</v>
      </c>
      <c r="Z6478" s="7" t="s">
        <v>224</v>
      </c>
      <c r="AA6478" s="7">
        <v>2018</v>
      </c>
      <c r="AB6478" s="7">
        <v>0</v>
      </c>
    </row>
    <row r="6479" spans="1:28" x14ac:dyDescent="0.25">
      <c r="A6479" s="7">
        <v>66</v>
      </c>
      <c r="B6479" s="7" t="s">
        <v>364</v>
      </c>
      <c r="C6479" s="7" t="s">
        <v>555</v>
      </c>
      <c r="D6479" s="7" t="s">
        <v>94</v>
      </c>
      <c r="E6479" s="7" t="s">
        <v>74</v>
      </c>
      <c r="F6479" s="7" t="s">
        <v>84</v>
      </c>
      <c r="G6479" s="7">
        <v>25000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0</v>
      </c>
      <c r="Z6479" s="7" t="s">
        <v>224</v>
      </c>
      <c r="AA6479" s="7">
        <v>2018</v>
      </c>
      <c r="AB6479" s="7">
        <v>0</v>
      </c>
    </row>
    <row r="6480" spans="1:28" x14ac:dyDescent="0.25">
      <c r="A6480" s="7">
        <v>67</v>
      </c>
      <c r="B6480" s="7" t="s">
        <v>363</v>
      </c>
      <c r="C6480" s="7" t="s">
        <v>569</v>
      </c>
      <c r="D6480" s="7" t="s">
        <v>94</v>
      </c>
      <c r="E6480" s="7" t="s">
        <v>765</v>
      </c>
      <c r="F6480" s="7" t="s">
        <v>84</v>
      </c>
      <c r="G6480" s="7">
        <v>23100</v>
      </c>
      <c r="H6480" s="7">
        <v>0</v>
      </c>
      <c r="I6480" s="7">
        <v>0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0</v>
      </c>
      <c r="Z6480" s="7" t="s">
        <v>224</v>
      </c>
      <c r="AA6480" s="7">
        <v>2018</v>
      </c>
      <c r="AB6480" s="7">
        <v>0</v>
      </c>
    </row>
    <row r="6481" spans="1:28" x14ac:dyDescent="0.25">
      <c r="A6481" s="7">
        <v>68</v>
      </c>
      <c r="B6481" s="7" t="s">
        <v>362</v>
      </c>
      <c r="C6481" s="7" t="s">
        <v>570</v>
      </c>
      <c r="D6481" s="7" t="s">
        <v>94</v>
      </c>
      <c r="E6481" s="7" t="s">
        <v>620</v>
      </c>
      <c r="F6481" s="7" t="s">
        <v>84</v>
      </c>
      <c r="G6481" s="7">
        <v>23000</v>
      </c>
      <c r="H6481" s="7">
        <v>0</v>
      </c>
      <c r="I6481" s="7">
        <v>0</v>
      </c>
      <c r="J6481" s="7">
        <v>0</v>
      </c>
      <c r="K6481" s="7">
        <v>0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0</v>
      </c>
      <c r="Z6481" s="7" t="s">
        <v>224</v>
      </c>
      <c r="AA6481" s="7">
        <v>2018</v>
      </c>
      <c r="AB6481" s="7">
        <v>0</v>
      </c>
    </row>
    <row r="6482" spans="1:28" x14ac:dyDescent="0.25">
      <c r="A6482" s="7">
        <v>69</v>
      </c>
      <c r="B6482" s="7" t="s">
        <v>361</v>
      </c>
      <c r="C6482" s="7" t="s">
        <v>622</v>
      </c>
      <c r="D6482" s="7" t="s">
        <v>12</v>
      </c>
      <c r="E6482" s="7" t="s">
        <v>764</v>
      </c>
      <c r="F6482" s="7" t="s">
        <v>84</v>
      </c>
      <c r="G6482" s="7">
        <v>27500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0</v>
      </c>
      <c r="Z6482" s="7" t="s">
        <v>224</v>
      </c>
      <c r="AA6482" s="7">
        <v>2018</v>
      </c>
      <c r="AB6482" s="7">
        <v>0</v>
      </c>
    </row>
    <row r="6483" spans="1:28" x14ac:dyDescent="0.25">
      <c r="A6483" s="7">
        <v>70</v>
      </c>
      <c r="B6483" s="7" t="s">
        <v>360</v>
      </c>
      <c r="C6483" s="7" t="s">
        <v>560</v>
      </c>
      <c r="D6483" s="7" t="s">
        <v>10</v>
      </c>
      <c r="E6483" s="7" t="s">
        <v>780</v>
      </c>
      <c r="F6483" s="7" t="s">
        <v>84</v>
      </c>
      <c r="G6483" s="7">
        <v>22000</v>
      </c>
      <c r="H6483" s="7">
        <v>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0</v>
      </c>
      <c r="Z6483" s="7" t="s">
        <v>224</v>
      </c>
      <c r="AA6483" s="7">
        <v>2018</v>
      </c>
      <c r="AB6483" s="7">
        <v>0</v>
      </c>
    </row>
    <row r="6484" spans="1:28" x14ac:dyDescent="0.25">
      <c r="A6484" s="7">
        <v>71</v>
      </c>
      <c r="B6484" s="7" t="s">
        <v>359</v>
      </c>
      <c r="C6484" s="7" t="s">
        <v>572</v>
      </c>
      <c r="D6484" s="7" t="s">
        <v>94</v>
      </c>
      <c r="E6484" s="7" t="s">
        <v>54</v>
      </c>
      <c r="F6484" s="7" t="s">
        <v>84</v>
      </c>
      <c r="G6484" s="7">
        <v>22000</v>
      </c>
      <c r="H6484" s="7">
        <v>0</v>
      </c>
      <c r="I6484" s="7">
        <v>0</v>
      </c>
      <c r="J6484" s="7">
        <v>0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0</v>
      </c>
      <c r="Z6484" s="7" t="s">
        <v>224</v>
      </c>
      <c r="AA6484" s="7">
        <v>2018</v>
      </c>
      <c r="AB6484" s="7">
        <v>0</v>
      </c>
    </row>
    <row r="6485" spans="1:28" x14ac:dyDescent="0.25">
      <c r="A6485" s="7">
        <v>72</v>
      </c>
      <c r="B6485" s="7" t="s">
        <v>358</v>
      </c>
      <c r="C6485" s="7" t="s">
        <v>748</v>
      </c>
      <c r="D6485" s="7" t="s">
        <v>10</v>
      </c>
      <c r="E6485" s="7" t="s">
        <v>54</v>
      </c>
      <c r="F6485" s="7" t="s">
        <v>84</v>
      </c>
      <c r="G6485" s="7">
        <v>22000</v>
      </c>
      <c r="H6485" s="7">
        <v>0</v>
      </c>
      <c r="I6485" s="7">
        <v>0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0</v>
      </c>
      <c r="Z6485" s="7" t="s">
        <v>224</v>
      </c>
      <c r="AA6485" s="7">
        <v>2018</v>
      </c>
      <c r="AB6485" s="7">
        <v>0</v>
      </c>
    </row>
    <row r="6486" spans="1:28" x14ac:dyDescent="0.25">
      <c r="A6486" s="7">
        <v>73</v>
      </c>
      <c r="B6486" s="7" t="s">
        <v>357</v>
      </c>
      <c r="C6486" s="7" t="s">
        <v>589</v>
      </c>
      <c r="D6486" s="7" t="s">
        <v>6</v>
      </c>
      <c r="E6486" s="7" t="s">
        <v>767</v>
      </c>
      <c r="F6486" s="7" t="s">
        <v>84</v>
      </c>
      <c r="G6486" s="7">
        <v>22000</v>
      </c>
      <c r="H6486" s="7">
        <v>0</v>
      </c>
      <c r="I6486" s="7">
        <v>0</v>
      </c>
      <c r="J6486" s="7">
        <v>0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0</v>
      </c>
      <c r="Z6486" s="7" t="s">
        <v>224</v>
      </c>
      <c r="AA6486" s="7">
        <v>2018</v>
      </c>
      <c r="AB6486" s="7">
        <v>0</v>
      </c>
    </row>
    <row r="6487" spans="1:28" x14ac:dyDescent="0.25">
      <c r="A6487" s="7">
        <v>74</v>
      </c>
      <c r="B6487" s="7" t="s">
        <v>356</v>
      </c>
      <c r="C6487" s="7" t="s">
        <v>571</v>
      </c>
      <c r="D6487" s="7" t="s">
        <v>6</v>
      </c>
      <c r="E6487" s="7" t="s">
        <v>767</v>
      </c>
      <c r="F6487" s="7" t="s">
        <v>84</v>
      </c>
      <c r="G6487" s="7">
        <v>22000</v>
      </c>
      <c r="H6487" s="7">
        <v>0</v>
      </c>
      <c r="I6487" s="7">
        <v>0</v>
      </c>
      <c r="J6487" s="7">
        <v>0</v>
      </c>
      <c r="K6487" s="7">
        <v>0</v>
      </c>
      <c r="L6487" s="7">
        <v>0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0</v>
      </c>
      <c r="Z6487" s="7" t="s">
        <v>224</v>
      </c>
      <c r="AA6487" s="7">
        <v>2018</v>
      </c>
      <c r="AB6487" s="7">
        <v>0</v>
      </c>
    </row>
    <row r="6488" spans="1:28" x14ac:dyDescent="0.25">
      <c r="A6488" s="7">
        <v>75</v>
      </c>
      <c r="B6488" s="7" t="s">
        <v>355</v>
      </c>
      <c r="C6488" s="7" t="s">
        <v>582</v>
      </c>
      <c r="D6488" s="7" t="s">
        <v>7</v>
      </c>
      <c r="E6488" s="7" t="s">
        <v>54</v>
      </c>
      <c r="F6488" s="7" t="s">
        <v>84</v>
      </c>
      <c r="G6488" s="7">
        <v>22000</v>
      </c>
      <c r="H6488" s="7">
        <v>0</v>
      </c>
      <c r="I6488" s="7">
        <v>0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0</v>
      </c>
      <c r="Z6488" s="7" t="s">
        <v>224</v>
      </c>
      <c r="AA6488" s="7">
        <v>2018</v>
      </c>
      <c r="AB6488" s="7">
        <v>0</v>
      </c>
    </row>
    <row r="6489" spans="1:28" x14ac:dyDescent="0.25">
      <c r="A6489" s="7">
        <v>76</v>
      </c>
      <c r="B6489" s="7" t="s">
        <v>354</v>
      </c>
      <c r="C6489" s="7" t="s">
        <v>581</v>
      </c>
      <c r="D6489" s="7" t="s">
        <v>94</v>
      </c>
      <c r="E6489" s="7" t="s">
        <v>54</v>
      </c>
      <c r="F6489" s="7" t="s">
        <v>84</v>
      </c>
      <c r="G6489" s="7">
        <v>22000</v>
      </c>
      <c r="H6489" s="7">
        <v>0</v>
      </c>
      <c r="I6489" s="7">
        <v>0</v>
      </c>
      <c r="J6489" s="7">
        <v>0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0</v>
      </c>
      <c r="Z6489" s="7" t="s">
        <v>224</v>
      </c>
      <c r="AA6489" s="7">
        <v>2018</v>
      </c>
      <c r="AB6489" s="7">
        <v>0</v>
      </c>
    </row>
    <row r="6490" spans="1:28" x14ac:dyDescent="0.25">
      <c r="A6490" s="7">
        <v>77</v>
      </c>
      <c r="B6490" s="7" t="s">
        <v>353</v>
      </c>
      <c r="C6490" s="7" t="s">
        <v>766</v>
      </c>
      <c r="D6490" s="7" t="s">
        <v>19</v>
      </c>
      <c r="E6490" s="7" t="s">
        <v>60</v>
      </c>
      <c r="F6490" s="7" t="s">
        <v>84</v>
      </c>
      <c r="G6490" s="7">
        <v>22000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0</v>
      </c>
      <c r="Z6490" s="7" t="s">
        <v>224</v>
      </c>
      <c r="AA6490" s="7">
        <v>2018</v>
      </c>
      <c r="AB6490" s="7">
        <v>0</v>
      </c>
    </row>
    <row r="6491" spans="1:28" x14ac:dyDescent="0.25">
      <c r="A6491" s="7">
        <v>78</v>
      </c>
      <c r="B6491" s="7" t="s">
        <v>428</v>
      </c>
      <c r="C6491" s="7" t="s">
        <v>722</v>
      </c>
      <c r="D6491" s="7" t="s">
        <v>723</v>
      </c>
      <c r="E6491" s="7" t="s">
        <v>752</v>
      </c>
      <c r="F6491" s="7" t="s">
        <v>84</v>
      </c>
      <c r="G6491" s="7">
        <v>20000</v>
      </c>
      <c r="H6491" s="7">
        <v>0</v>
      </c>
      <c r="I6491" s="7">
        <v>0</v>
      </c>
      <c r="J6491" s="7">
        <v>0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0</v>
      </c>
      <c r="Z6491" s="7" t="s">
        <v>224</v>
      </c>
      <c r="AA6491" s="7">
        <v>2018</v>
      </c>
      <c r="AB6491" s="7">
        <v>0</v>
      </c>
    </row>
    <row r="6492" spans="1:28" x14ac:dyDescent="0.25">
      <c r="A6492" s="7">
        <v>79</v>
      </c>
      <c r="B6492" s="7" t="s">
        <v>352</v>
      </c>
      <c r="C6492" s="7" t="s">
        <v>593</v>
      </c>
      <c r="D6492" s="7" t="s">
        <v>6</v>
      </c>
      <c r="E6492" s="7" t="s">
        <v>768</v>
      </c>
      <c r="F6492" s="7" t="s">
        <v>84</v>
      </c>
      <c r="G6492" s="7">
        <v>20000</v>
      </c>
      <c r="H6492" s="7">
        <v>0</v>
      </c>
      <c r="I6492" s="7">
        <v>0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0</v>
      </c>
      <c r="Z6492" s="7" t="s">
        <v>224</v>
      </c>
      <c r="AA6492" s="7">
        <v>2018</v>
      </c>
      <c r="AB6492" s="7">
        <v>0</v>
      </c>
    </row>
    <row r="6493" spans="1:28" x14ac:dyDescent="0.25">
      <c r="A6493" s="7">
        <v>80</v>
      </c>
      <c r="B6493" s="7" t="s">
        <v>351</v>
      </c>
      <c r="C6493" s="7" t="s">
        <v>592</v>
      </c>
      <c r="D6493" s="7" t="s">
        <v>6</v>
      </c>
      <c r="E6493" s="7" t="s">
        <v>768</v>
      </c>
      <c r="F6493" s="7" t="s">
        <v>84</v>
      </c>
      <c r="G6493" s="7">
        <v>20000</v>
      </c>
      <c r="H6493" s="7">
        <v>0</v>
      </c>
      <c r="I6493" s="7">
        <v>0</v>
      </c>
      <c r="J6493" s="7">
        <v>0</v>
      </c>
      <c r="K6493" s="7">
        <v>0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7">
        <v>0</v>
      </c>
      <c r="Z6493" s="7" t="s">
        <v>224</v>
      </c>
      <c r="AA6493" s="7">
        <v>2018</v>
      </c>
      <c r="AB6493" s="7">
        <v>0</v>
      </c>
    </row>
    <row r="6494" spans="1:28" x14ac:dyDescent="0.25">
      <c r="A6494" s="7">
        <v>81</v>
      </c>
      <c r="B6494" s="7" t="s">
        <v>350</v>
      </c>
      <c r="C6494" s="7" t="s">
        <v>558</v>
      </c>
      <c r="D6494" s="7" t="s">
        <v>6</v>
      </c>
      <c r="E6494" s="7" t="s">
        <v>764</v>
      </c>
      <c r="F6494" s="7" t="s">
        <v>84</v>
      </c>
      <c r="G6494" s="7">
        <v>20000</v>
      </c>
      <c r="H6494" s="7">
        <v>0</v>
      </c>
      <c r="I6494" s="7">
        <v>0</v>
      </c>
      <c r="J6494" s="7">
        <v>0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0</v>
      </c>
      <c r="Z6494" s="7" t="s">
        <v>224</v>
      </c>
      <c r="AA6494" s="7">
        <v>2018</v>
      </c>
      <c r="AB6494" s="7">
        <v>0</v>
      </c>
    </row>
    <row r="6495" spans="1:28" x14ac:dyDescent="0.25">
      <c r="A6495" s="7">
        <v>82</v>
      </c>
      <c r="B6495" s="7" t="s">
        <v>349</v>
      </c>
      <c r="C6495" s="7" t="s">
        <v>591</v>
      </c>
      <c r="D6495" s="7" t="s">
        <v>6</v>
      </c>
      <c r="E6495" s="7" t="s">
        <v>767</v>
      </c>
      <c r="F6495" s="7" t="s">
        <v>84</v>
      </c>
      <c r="G6495" s="7">
        <v>20000</v>
      </c>
      <c r="H6495" s="7">
        <v>0</v>
      </c>
      <c r="I6495" s="7">
        <v>0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0</v>
      </c>
      <c r="Z6495" s="7" t="s">
        <v>224</v>
      </c>
      <c r="AA6495" s="7">
        <v>2018</v>
      </c>
      <c r="AB6495" s="7">
        <v>0</v>
      </c>
    </row>
    <row r="6496" spans="1:28" x14ac:dyDescent="0.25">
      <c r="A6496" s="7">
        <v>83</v>
      </c>
      <c r="B6496" s="7" t="s">
        <v>348</v>
      </c>
      <c r="C6496" s="7" t="s">
        <v>652</v>
      </c>
      <c r="D6496" s="7" t="s">
        <v>6</v>
      </c>
      <c r="E6496" s="7" t="s">
        <v>768</v>
      </c>
      <c r="F6496" s="7" t="s">
        <v>84</v>
      </c>
      <c r="G6496" s="7">
        <v>20000</v>
      </c>
      <c r="H6496" s="7">
        <v>0</v>
      </c>
      <c r="I6496" s="7">
        <v>0</v>
      </c>
      <c r="J6496" s="7">
        <v>0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0</v>
      </c>
      <c r="Z6496" s="7" t="s">
        <v>224</v>
      </c>
      <c r="AA6496" s="7">
        <v>2018</v>
      </c>
      <c r="AB6496" s="7">
        <v>0</v>
      </c>
    </row>
    <row r="6497" spans="1:28" x14ac:dyDescent="0.25">
      <c r="A6497" s="7">
        <v>84</v>
      </c>
      <c r="B6497" s="7" t="s">
        <v>347</v>
      </c>
      <c r="C6497" s="7" t="s">
        <v>651</v>
      </c>
      <c r="D6497" s="7" t="s">
        <v>6</v>
      </c>
      <c r="E6497" s="7" t="s">
        <v>767</v>
      </c>
      <c r="F6497" s="7" t="s">
        <v>84</v>
      </c>
      <c r="G6497" s="7">
        <v>20000</v>
      </c>
      <c r="H6497" s="7">
        <v>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0</v>
      </c>
      <c r="Z6497" s="7" t="s">
        <v>224</v>
      </c>
      <c r="AA6497" s="7">
        <v>2018</v>
      </c>
      <c r="AB6497" s="7">
        <v>0</v>
      </c>
    </row>
    <row r="6498" spans="1:28" x14ac:dyDescent="0.25">
      <c r="A6498" s="7">
        <v>85</v>
      </c>
      <c r="B6498" s="7" t="s">
        <v>346</v>
      </c>
      <c r="C6498" s="7" t="s">
        <v>583</v>
      </c>
      <c r="D6498" s="7" t="s">
        <v>4</v>
      </c>
      <c r="E6498" s="7" t="s">
        <v>780</v>
      </c>
      <c r="F6498" s="7" t="s">
        <v>84</v>
      </c>
      <c r="G6498" s="7">
        <v>20000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0</v>
      </c>
      <c r="Z6498" s="7" t="s">
        <v>224</v>
      </c>
      <c r="AA6498" s="7">
        <v>2018</v>
      </c>
      <c r="AB6498" s="7">
        <v>0</v>
      </c>
    </row>
    <row r="6499" spans="1:28" x14ac:dyDescent="0.25">
      <c r="A6499" s="7">
        <v>86</v>
      </c>
      <c r="B6499" s="7" t="s">
        <v>345</v>
      </c>
      <c r="C6499" s="7" t="s">
        <v>512</v>
      </c>
      <c r="D6499" s="7" t="s">
        <v>94</v>
      </c>
      <c r="E6499" s="7" t="s">
        <v>764</v>
      </c>
      <c r="F6499" s="7" t="s">
        <v>84</v>
      </c>
      <c r="G6499" s="7">
        <v>18000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0</v>
      </c>
      <c r="Z6499" s="7" t="s">
        <v>224</v>
      </c>
      <c r="AA6499" s="7">
        <v>2018</v>
      </c>
      <c r="AB6499" s="7">
        <v>0</v>
      </c>
    </row>
    <row r="6500" spans="1:28" x14ac:dyDescent="0.25">
      <c r="A6500" s="7">
        <v>87</v>
      </c>
      <c r="B6500" s="7" t="s">
        <v>344</v>
      </c>
      <c r="C6500" s="7" t="s">
        <v>588</v>
      </c>
      <c r="D6500" s="7" t="s">
        <v>94</v>
      </c>
      <c r="E6500" s="7" t="s">
        <v>41</v>
      </c>
      <c r="F6500" s="7" t="s">
        <v>84</v>
      </c>
      <c r="G6500" s="7">
        <v>18000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0</v>
      </c>
      <c r="Z6500" s="7" t="s">
        <v>224</v>
      </c>
      <c r="AA6500" s="7">
        <v>2018</v>
      </c>
      <c r="AB6500" s="7">
        <v>0</v>
      </c>
    </row>
    <row r="6501" spans="1:28" x14ac:dyDescent="0.25">
      <c r="A6501" s="7">
        <v>88</v>
      </c>
      <c r="B6501" s="7" t="s">
        <v>343</v>
      </c>
      <c r="C6501" s="7" t="s">
        <v>633</v>
      </c>
      <c r="D6501" s="7" t="s">
        <v>6</v>
      </c>
      <c r="E6501" s="7" t="s">
        <v>37</v>
      </c>
      <c r="F6501" s="7" t="s">
        <v>84</v>
      </c>
      <c r="G6501" s="7">
        <v>15250</v>
      </c>
      <c r="H6501" s="7">
        <v>0</v>
      </c>
      <c r="I6501" s="7">
        <v>0</v>
      </c>
      <c r="J6501" s="7">
        <v>0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0</v>
      </c>
      <c r="Z6501" s="7" t="s">
        <v>224</v>
      </c>
      <c r="AA6501" s="7">
        <v>2018</v>
      </c>
      <c r="AB6501" s="7">
        <v>0</v>
      </c>
    </row>
    <row r="6502" spans="1:28" x14ac:dyDescent="0.25">
      <c r="A6502" s="7">
        <v>89</v>
      </c>
      <c r="B6502" s="7" t="s">
        <v>342</v>
      </c>
      <c r="C6502" s="7" t="s">
        <v>559</v>
      </c>
      <c r="D6502" s="7" t="s">
        <v>94</v>
      </c>
      <c r="E6502" s="7" t="s">
        <v>37</v>
      </c>
      <c r="F6502" s="7" t="s">
        <v>84</v>
      </c>
      <c r="G6502" s="7">
        <v>15250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0</v>
      </c>
      <c r="Z6502" s="7" t="s">
        <v>224</v>
      </c>
      <c r="AA6502" s="7">
        <v>2018</v>
      </c>
      <c r="AB6502" s="7">
        <v>0</v>
      </c>
    </row>
    <row r="6503" spans="1:28" x14ac:dyDescent="0.25">
      <c r="A6503" s="7">
        <v>90</v>
      </c>
      <c r="B6503" s="7" t="s">
        <v>341</v>
      </c>
      <c r="C6503" s="7" t="s">
        <v>579</v>
      </c>
      <c r="D6503" s="7" t="s">
        <v>94</v>
      </c>
      <c r="E6503" s="7" t="s">
        <v>768</v>
      </c>
      <c r="F6503" s="7" t="s">
        <v>84</v>
      </c>
      <c r="G6503" s="7">
        <v>15250</v>
      </c>
      <c r="H6503" s="7">
        <v>0</v>
      </c>
      <c r="I6503" s="7">
        <v>0</v>
      </c>
      <c r="J6503" s="7">
        <v>0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0</v>
      </c>
      <c r="Z6503" s="7" t="s">
        <v>224</v>
      </c>
      <c r="AA6503" s="7">
        <v>2018</v>
      </c>
      <c r="AB6503" s="7">
        <v>0</v>
      </c>
    </row>
    <row r="6504" spans="1:28" x14ac:dyDescent="0.25">
      <c r="A6504" s="7">
        <v>91</v>
      </c>
      <c r="B6504" s="7" t="s">
        <v>340</v>
      </c>
      <c r="C6504" s="7" t="s">
        <v>654</v>
      </c>
      <c r="D6504" s="7" t="s">
        <v>6</v>
      </c>
      <c r="E6504" s="7" t="s">
        <v>764</v>
      </c>
      <c r="F6504" s="7" t="s">
        <v>84</v>
      </c>
      <c r="G6504" s="7">
        <v>15000</v>
      </c>
      <c r="H6504" s="7">
        <v>0</v>
      </c>
      <c r="I6504" s="7">
        <v>0</v>
      </c>
      <c r="J6504" s="7">
        <v>0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0</v>
      </c>
      <c r="X6504" s="7">
        <v>0</v>
      </c>
      <c r="Y6504" s="7">
        <v>0</v>
      </c>
      <c r="Z6504" s="7" t="s">
        <v>224</v>
      </c>
      <c r="AA6504" s="7">
        <v>2018</v>
      </c>
      <c r="AB6504" s="7">
        <v>0</v>
      </c>
    </row>
    <row r="6505" spans="1:28" x14ac:dyDescent="0.25">
      <c r="A6505" s="7">
        <v>92</v>
      </c>
      <c r="B6505" s="7" t="s">
        <v>339</v>
      </c>
      <c r="C6505" s="7" t="s">
        <v>595</v>
      </c>
      <c r="D6505" s="7" t="s">
        <v>94</v>
      </c>
      <c r="E6505" s="7" t="s">
        <v>57</v>
      </c>
      <c r="F6505" s="7" t="s">
        <v>84</v>
      </c>
      <c r="G6505" s="7">
        <v>15000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0</v>
      </c>
      <c r="Z6505" s="7" t="s">
        <v>224</v>
      </c>
      <c r="AA6505" s="7">
        <v>2018</v>
      </c>
      <c r="AB6505" s="7">
        <v>0</v>
      </c>
    </row>
    <row r="6506" spans="1:28" x14ac:dyDescent="0.25">
      <c r="A6506" s="7">
        <v>93</v>
      </c>
      <c r="B6506" s="7" t="s">
        <v>338</v>
      </c>
      <c r="C6506" s="7" t="s">
        <v>594</v>
      </c>
      <c r="D6506" s="7" t="s">
        <v>6</v>
      </c>
      <c r="E6506" s="7" t="s">
        <v>28</v>
      </c>
      <c r="F6506" s="7" t="s">
        <v>84</v>
      </c>
      <c r="G6506" s="7">
        <v>15000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0</v>
      </c>
      <c r="Z6506" s="7" t="s">
        <v>224</v>
      </c>
      <c r="AA6506" s="7">
        <v>2018</v>
      </c>
      <c r="AB6506" s="7">
        <v>0</v>
      </c>
    </row>
    <row r="6507" spans="1:28" x14ac:dyDescent="0.25">
      <c r="A6507" s="7">
        <v>94</v>
      </c>
      <c r="B6507" s="7" t="s">
        <v>337</v>
      </c>
      <c r="C6507" s="7" t="s">
        <v>725</v>
      </c>
      <c r="D6507" s="7" t="s">
        <v>6</v>
      </c>
      <c r="E6507" s="7" t="s">
        <v>37</v>
      </c>
      <c r="F6507" s="7" t="s">
        <v>84</v>
      </c>
      <c r="G6507" s="7">
        <v>8000</v>
      </c>
      <c r="H6507" s="7">
        <v>0</v>
      </c>
      <c r="I6507" s="7">
        <v>0</v>
      </c>
      <c r="J6507" s="7">
        <v>0</v>
      </c>
      <c r="K6507" s="7">
        <v>0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0</v>
      </c>
      <c r="Z6507" s="7" t="s">
        <v>224</v>
      </c>
      <c r="AA6507" s="7">
        <v>2018</v>
      </c>
      <c r="AB6507" s="7">
        <v>0</v>
      </c>
    </row>
    <row r="6508" spans="1:28" x14ac:dyDescent="0.25">
      <c r="A6508" s="7">
        <v>95</v>
      </c>
      <c r="B6508" s="7" t="s">
        <v>336</v>
      </c>
      <c r="C6508" s="7" t="s">
        <v>603</v>
      </c>
      <c r="D6508" s="7" t="s">
        <v>6</v>
      </c>
      <c r="E6508" s="7" t="s">
        <v>37</v>
      </c>
      <c r="F6508" s="7" t="s">
        <v>84</v>
      </c>
      <c r="G6508" s="7">
        <v>8000</v>
      </c>
      <c r="H6508" s="7">
        <v>0</v>
      </c>
      <c r="I6508" s="7">
        <v>0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0</v>
      </c>
      <c r="Z6508" s="7" t="s">
        <v>225</v>
      </c>
      <c r="AA6508" s="7">
        <v>2018</v>
      </c>
      <c r="AB6508" s="7">
        <v>0</v>
      </c>
    </row>
    <row r="6509" spans="1:28" x14ac:dyDescent="0.25">
      <c r="A6509" s="7">
        <v>1</v>
      </c>
      <c r="B6509" s="7" t="s">
        <v>373</v>
      </c>
      <c r="C6509" s="7" t="s">
        <v>708</v>
      </c>
      <c r="D6509" s="7" t="s">
        <v>7</v>
      </c>
      <c r="E6509" s="7" t="s">
        <v>27</v>
      </c>
      <c r="F6509" s="7" t="s">
        <v>84</v>
      </c>
      <c r="G6509" s="7">
        <v>360000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0</v>
      </c>
      <c r="Z6509" s="7" t="s">
        <v>225</v>
      </c>
      <c r="AA6509" s="7">
        <v>2018</v>
      </c>
      <c r="AB6509" s="7">
        <v>0</v>
      </c>
    </row>
    <row r="6510" spans="1:28" x14ac:dyDescent="0.25">
      <c r="A6510" s="7">
        <v>2</v>
      </c>
      <c r="B6510" s="7" t="s">
        <v>427</v>
      </c>
      <c r="C6510" s="7" t="s">
        <v>709</v>
      </c>
      <c r="D6510" s="7" t="s">
        <v>19</v>
      </c>
      <c r="E6510" s="7" t="s">
        <v>71</v>
      </c>
      <c r="F6510" s="7" t="s">
        <v>84</v>
      </c>
      <c r="G6510" s="7">
        <v>280000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0</v>
      </c>
      <c r="Z6510" s="7" t="s">
        <v>225</v>
      </c>
      <c r="AA6510" s="7">
        <v>2018</v>
      </c>
      <c r="AB6510" s="7">
        <v>0</v>
      </c>
    </row>
    <row r="6511" spans="1:28" x14ac:dyDescent="0.25">
      <c r="A6511" s="7">
        <v>3</v>
      </c>
      <c r="B6511" s="7" t="s">
        <v>426</v>
      </c>
      <c r="C6511" s="7" t="s">
        <v>502</v>
      </c>
      <c r="D6511" s="7" t="s">
        <v>10</v>
      </c>
      <c r="E6511" s="7" t="s">
        <v>53</v>
      </c>
      <c r="F6511" s="7" t="s">
        <v>84</v>
      </c>
      <c r="G6511" s="7">
        <v>280000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0</v>
      </c>
      <c r="Z6511" s="7" t="s">
        <v>225</v>
      </c>
      <c r="AA6511" s="7">
        <v>2018</v>
      </c>
      <c r="AB6511" s="7">
        <v>0</v>
      </c>
    </row>
    <row r="6512" spans="1:28" x14ac:dyDescent="0.25">
      <c r="A6512" s="7">
        <v>4</v>
      </c>
      <c r="B6512" s="7" t="s">
        <v>425</v>
      </c>
      <c r="C6512" s="7" t="s">
        <v>659</v>
      </c>
      <c r="D6512" s="7" t="s">
        <v>6</v>
      </c>
      <c r="E6512" s="7" t="s">
        <v>756</v>
      </c>
      <c r="F6512" s="7" t="s">
        <v>84</v>
      </c>
      <c r="G6512" s="7">
        <v>130000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0</v>
      </c>
      <c r="Z6512" s="7" t="s">
        <v>225</v>
      </c>
      <c r="AA6512" s="7">
        <v>2018</v>
      </c>
      <c r="AB6512" s="7">
        <v>0</v>
      </c>
    </row>
    <row r="6513" spans="1:28" x14ac:dyDescent="0.25">
      <c r="A6513" s="7">
        <v>5</v>
      </c>
      <c r="B6513" s="7" t="s">
        <v>424</v>
      </c>
      <c r="C6513" s="7" t="s">
        <v>665</v>
      </c>
      <c r="D6513" s="7" t="s">
        <v>17</v>
      </c>
      <c r="E6513" s="7" t="s">
        <v>755</v>
      </c>
      <c r="F6513" s="7" t="s">
        <v>84</v>
      </c>
      <c r="G6513" s="7">
        <v>130000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0</v>
      </c>
      <c r="Z6513" s="7" t="s">
        <v>225</v>
      </c>
      <c r="AA6513" s="7">
        <v>2018</v>
      </c>
      <c r="AB6513" s="7">
        <v>0</v>
      </c>
    </row>
    <row r="6514" spans="1:28" x14ac:dyDescent="0.25">
      <c r="A6514" s="7">
        <v>6</v>
      </c>
      <c r="B6514" s="7" t="s">
        <v>423</v>
      </c>
      <c r="C6514" s="7" t="s">
        <v>614</v>
      </c>
      <c r="D6514" s="7" t="s">
        <v>615</v>
      </c>
      <c r="E6514" s="7" t="s">
        <v>616</v>
      </c>
      <c r="F6514" s="7" t="s">
        <v>84</v>
      </c>
      <c r="G6514" s="7">
        <v>130000</v>
      </c>
      <c r="H6514" s="7">
        <v>0</v>
      </c>
      <c r="I6514" s="7">
        <v>0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0</v>
      </c>
      <c r="Z6514" s="7" t="s">
        <v>225</v>
      </c>
      <c r="AA6514" s="7">
        <v>2018</v>
      </c>
      <c r="AB6514" s="7">
        <v>0</v>
      </c>
    </row>
    <row r="6515" spans="1:28" x14ac:dyDescent="0.25">
      <c r="A6515" s="7">
        <v>7</v>
      </c>
      <c r="B6515" s="7" t="s">
        <v>422</v>
      </c>
      <c r="C6515" s="7" t="s">
        <v>504</v>
      </c>
      <c r="D6515" s="7" t="s">
        <v>5</v>
      </c>
      <c r="E6515" s="7" t="s">
        <v>702</v>
      </c>
      <c r="F6515" s="7" t="s">
        <v>84</v>
      </c>
      <c r="G6515" s="7">
        <v>130000</v>
      </c>
      <c r="H6515" s="7">
        <v>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0</v>
      </c>
      <c r="Z6515" s="7" t="s">
        <v>225</v>
      </c>
      <c r="AA6515" s="7">
        <v>2018</v>
      </c>
      <c r="AB6515" s="7">
        <v>0</v>
      </c>
    </row>
    <row r="6516" spans="1:28" x14ac:dyDescent="0.25">
      <c r="A6516" s="7">
        <v>8</v>
      </c>
      <c r="B6516" s="7" t="s">
        <v>421</v>
      </c>
      <c r="C6516" s="7" t="s">
        <v>515</v>
      </c>
      <c r="D6516" s="7" t="s">
        <v>4</v>
      </c>
      <c r="E6516" s="7" t="s">
        <v>516</v>
      </c>
      <c r="F6516" s="7" t="s">
        <v>84</v>
      </c>
      <c r="G6516" s="7">
        <v>130000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0</v>
      </c>
      <c r="Z6516" s="7" t="s">
        <v>225</v>
      </c>
      <c r="AA6516" s="7">
        <v>2018</v>
      </c>
      <c r="AB6516" s="7">
        <v>0</v>
      </c>
    </row>
    <row r="6517" spans="1:28" x14ac:dyDescent="0.25">
      <c r="A6517" s="7">
        <v>9</v>
      </c>
      <c r="B6517" s="7" t="s">
        <v>420</v>
      </c>
      <c r="C6517" s="7" t="s">
        <v>513</v>
      </c>
      <c r="D6517" s="7" t="s">
        <v>14</v>
      </c>
      <c r="E6517" s="7" t="s">
        <v>333</v>
      </c>
      <c r="F6517" s="7" t="s">
        <v>84</v>
      </c>
      <c r="G6517" s="7">
        <v>130000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0</v>
      </c>
      <c r="Z6517" s="7" t="s">
        <v>225</v>
      </c>
      <c r="AA6517" s="7">
        <v>2018</v>
      </c>
      <c r="AB6517" s="7">
        <v>0</v>
      </c>
    </row>
    <row r="6518" spans="1:28" x14ac:dyDescent="0.25">
      <c r="A6518" s="7">
        <v>10</v>
      </c>
      <c r="B6518" s="7" t="s">
        <v>419</v>
      </c>
      <c r="C6518" s="7" t="s">
        <v>518</v>
      </c>
      <c r="D6518" s="7" t="s">
        <v>16</v>
      </c>
      <c r="E6518" s="7" t="s">
        <v>701</v>
      </c>
      <c r="F6518" s="7" t="s">
        <v>84</v>
      </c>
      <c r="G6518" s="7">
        <v>130000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0</v>
      </c>
      <c r="Z6518" s="7" t="s">
        <v>225</v>
      </c>
      <c r="AA6518" s="7">
        <v>2018</v>
      </c>
      <c r="AB6518" s="7">
        <v>0</v>
      </c>
    </row>
    <row r="6519" spans="1:28" x14ac:dyDescent="0.25">
      <c r="A6519" s="7">
        <v>11</v>
      </c>
      <c r="B6519" s="7" t="s">
        <v>418</v>
      </c>
      <c r="C6519" s="7" t="s">
        <v>710</v>
      </c>
      <c r="D6519" s="7" t="s">
        <v>94</v>
      </c>
      <c r="E6519" s="7" t="s">
        <v>711</v>
      </c>
      <c r="F6519" s="7" t="s">
        <v>84</v>
      </c>
      <c r="G6519" s="7">
        <v>130000</v>
      </c>
      <c r="H6519" s="7">
        <v>0</v>
      </c>
      <c r="I6519" s="7">
        <v>0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0</v>
      </c>
      <c r="Z6519" s="7" t="s">
        <v>225</v>
      </c>
      <c r="AA6519" s="7">
        <v>2018</v>
      </c>
      <c r="AB6519" s="7">
        <v>0</v>
      </c>
    </row>
    <row r="6520" spans="1:28" x14ac:dyDescent="0.25">
      <c r="A6520" s="7">
        <v>12</v>
      </c>
      <c r="B6520" s="7" t="s">
        <v>417</v>
      </c>
      <c r="C6520" s="7" t="s">
        <v>512</v>
      </c>
      <c r="D6520" s="7" t="s">
        <v>21</v>
      </c>
      <c r="E6520" s="7" t="s">
        <v>81</v>
      </c>
      <c r="F6520" s="7" t="s">
        <v>84</v>
      </c>
      <c r="G6520" s="7">
        <v>130000</v>
      </c>
      <c r="H6520" s="7">
        <v>0</v>
      </c>
      <c r="I6520" s="7">
        <v>0</v>
      </c>
      <c r="J6520" s="7">
        <v>0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0</v>
      </c>
      <c r="Z6520" s="7" t="s">
        <v>225</v>
      </c>
      <c r="AA6520" s="7">
        <v>2018</v>
      </c>
      <c r="AB6520" s="7">
        <v>0</v>
      </c>
    </row>
    <row r="6521" spans="1:28" x14ac:dyDescent="0.25">
      <c r="A6521" s="7">
        <v>13</v>
      </c>
      <c r="B6521" s="7" t="s">
        <v>416</v>
      </c>
      <c r="C6521" s="7" t="s">
        <v>679</v>
      </c>
      <c r="D6521" s="7" t="s">
        <v>6</v>
      </c>
      <c r="E6521" s="7" t="s">
        <v>757</v>
      </c>
      <c r="F6521" s="7" t="s">
        <v>84</v>
      </c>
      <c r="G6521" s="7">
        <v>95000</v>
      </c>
      <c r="H6521" s="7">
        <v>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0</v>
      </c>
      <c r="Z6521" s="7" t="s">
        <v>225</v>
      </c>
      <c r="AA6521" s="7">
        <v>2018</v>
      </c>
      <c r="AB6521" s="7">
        <v>0</v>
      </c>
    </row>
    <row r="6522" spans="1:28" x14ac:dyDescent="0.25">
      <c r="A6522" s="7">
        <v>14</v>
      </c>
      <c r="B6522" s="7" t="s">
        <v>415</v>
      </c>
      <c r="C6522" s="7" t="s">
        <v>525</v>
      </c>
      <c r="D6522" s="7" t="s">
        <v>10</v>
      </c>
      <c r="E6522" s="7" t="s">
        <v>69</v>
      </c>
      <c r="F6522" s="7" t="s">
        <v>84</v>
      </c>
      <c r="G6522" s="7">
        <v>95000</v>
      </c>
      <c r="H6522" s="7">
        <v>0</v>
      </c>
      <c r="I6522" s="7">
        <v>0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0</v>
      </c>
      <c r="Z6522" s="7" t="s">
        <v>225</v>
      </c>
      <c r="AA6522" s="7">
        <v>2018</v>
      </c>
      <c r="AB6522" s="7">
        <v>0</v>
      </c>
    </row>
    <row r="6523" spans="1:28" x14ac:dyDescent="0.25">
      <c r="A6523" s="7">
        <v>15</v>
      </c>
      <c r="B6523" s="7" t="s">
        <v>414</v>
      </c>
      <c r="C6523" s="7" t="s">
        <v>523</v>
      </c>
      <c r="D6523" s="7" t="s">
        <v>21</v>
      </c>
      <c r="E6523" s="7" t="s">
        <v>731</v>
      </c>
      <c r="F6523" s="7" t="s">
        <v>84</v>
      </c>
      <c r="G6523" s="7">
        <v>95000</v>
      </c>
      <c r="H6523" s="7">
        <v>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0</v>
      </c>
      <c r="Z6523" s="7" t="s">
        <v>225</v>
      </c>
      <c r="AA6523" s="7">
        <v>2018</v>
      </c>
      <c r="AB6523" s="7">
        <v>0</v>
      </c>
    </row>
    <row r="6524" spans="1:28" x14ac:dyDescent="0.25">
      <c r="A6524" s="7">
        <v>16</v>
      </c>
      <c r="B6524" s="7" t="s">
        <v>413</v>
      </c>
      <c r="C6524" s="7" t="s">
        <v>626</v>
      </c>
      <c r="D6524" s="7" t="s">
        <v>627</v>
      </c>
      <c r="E6524" s="7" t="s">
        <v>730</v>
      </c>
      <c r="F6524" s="7" t="s">
        <v>84</v>
      </c>
      <c r="G6524" s="7">
        <v>95000</v>
      </c>
      <c r="H6524" s="7">
        <v>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0</v>
      </c>
      <c r="Z6524" s="7" t="s">
        <v>225</v>
      </c>
      <c r="AA6524" s="7">
        <v>2018</v>
      </c>
      <c r="AB6524" s="7">
        <v>0</v>
      </c>
    </row>
    <row r="6525" spans="1:28" x14ac:dyDescent="0.25">
      <c r="A6525" s="7">
        <v>17</v>
      </c>
      <c r="B6525" s="7" t="s">
        <v>411</v>
      </c>
      <c r="C6525" s="7" t="s">
        <v>521</v>
      </c>
      <c r="D6525" s="7" t="s">
        <v>13</v>
      </c>
      <c r="E6525" s="7" t="s">
        <v>729</v>
      </c>
      <c r="F6525" s="7" t="s">
        <v>84</v>
      </c>
      <c r="G6525" s="7">
        <v>95000</v>
      </c>
      <c r="H6525" s="7">
        <v>0</v>
      </c>
      <c r="I6525" s="7">
        <v>0</v>
      </c>
      <c r="J6525" s="7">
        <v>0</v>
      </c>
      <c r="K6525" s="7">
        <v>0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0</v>
      </c>
      <c r="Z6525" s="7" t="s">
        <v>225</v>
      </c>
      <c r="AA6525" s="7">
        <v>2018</v>
      </c>
      <c r="AB6525" s="7">
        <v>0</v>
      </c>
    </row>
    <row r="6526" spans="1:28" x14ac:dyDescent="0.25">
      <c r="A6526" s="7">
        <v>18</v>
      </c>
      <c r="B6526" s="7" t="s">
        <v>410</v>
      </c>
      <c r="C6526" s="7" t="s">
        <v>685</v>
      </c>
      <c r="D6526" s="7" t="s">
        <v>21</v>
      </c>
      <c r="E6526" s="7" t="s">
        <v>734</v>
      </c>
      <c r="F6526" s="7" t="s">
        <v>84</v>
      </c>
      <c r="G6526" s="7">
        <v>85000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0</v>
      </c>
      <c r="Z6526" s="7" t="s">
        <v>225</v>
      </c>
      <c r="AA6526" s="7">
        <v>2018</v>
      </c>
      <c r="AB6526" s="7">
        <v>0</v>
      </c>
    </row>
    <row r="6527" spans="1:28" x14ac:dyDescent="0.25">
      <c r="A6527" s="7">
        <v>19</v>
      </c>
      <c r="B6527" s="7" t="s">
        <v>409</v>
      </c>
      <c r="C6527" s="7" t="s">
        <v>719</v>
      </c>
      <c r="D6527" s="7" t="s">
        <v>94</v>
      </c>
      <c r="E6527" s="7" t="s">
        <v>758</v>
      </c>
      <c r="F6527" s="7" t="s">
        <v>84</v>
      </c>
      <c r="G6527" s="7">
        <v>85000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0</v>
      </c>
      <c r="Z6527" s="7" t="s">
        <v>225</v>
      </c>
      <c r="AA6527" s="7">
        <v>2018</v>
      </c>
      <c r="AB6527" s="7">
        <v>0</v>
      </c>
    </row>
    <row r="6528" spans="1:28" x14ac:dyDescent="0.25">
      <c r="A6528" s="7">
        <v>20</v>
      </c>
      <c r="B6528" s="7" t="s">
        <v>412</v>
      </c>
      <c r="C6528" s="7" t="s">
        <v>527</v>
      </c>
      <c r="D6528" s="7" t="s">
        <v>17</v>
      </c>
      <c r="E6528" s="7" t="s">
        <v>613</v>
      </c>
      <c r="F6528" s="7" t="s">
        <v>84</v>
      </c>
      <c r="G6528" s="7">
        <v>85000</v>
      </c>
      <c r="H6528" s="7">
        <v>0</v>
      </c>
      <c r="I6528" s="7">
        <v>0</v>
      </c>
      <c r="J6528" s="7">
        <v>0</v>
      </c>
      <c r="K6528" s="7">
        <v>0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0</v>
      </c>
      <c r="Z6528" s="7" t="s">
        <v>225</v>
      </c>
      <c r="AA6528" s="7">
        <v>2018</v>
      </c>
      <c r="AB6528" s="7">
        <v>0</v>
      </c>
    </row>
    <row r="6529" spans="1:28" x14ac:dyDescent="0.25">
      <c r="A6529" s="7">
        <v>21</v>
      </c>
      <c r="B6529" s="7" t="s">
        <v>408</v>
      </c>
      <c r="C6529" s="7" t="s">
        <v>712</v>
      </c>
      <c r="D6529" s="7" t="s">
        <v>632</v>
      </c>
      <c r="E6529" s="7" t="s">
        <v>713</v>
      </c>
      <c r="F6529" s="7" t="s">
        <v>84</v>
      </c>
      <c r="G6529" s="7">
        <v>80000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 t="s">
        <v>225</v>
      </c>
      <c r="AA6529" s="7">
        <v>2018</v>
      </c>
      <c r="AB6529" s="7">
        <v>0</v>
      </c>
    </row>
    <row r="6530" spans="1:28" x14ac:dyDescent="0.25">
      <c r="A6530" s="7">
        <v>22</v>
      </c>
      <c r="B6530" s="7" t="s">
        <v>407</v>
      </c>
      <c r="C6530" s="7" t="s">
        <v>532</v>
      </c>
      <c r="D6530" s="7" t="s">
        <v>12</v>
      </c>
      <c r="E6530" s="7" t="s">
        <v>35</v>
      </c>
      <c r="F6530" s="7" t="s">
        <v>84</v>
      </c>
      <c r="G6530" s="7">
        <v>75000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0</v>
      </c>
      <c r="Z6530" s="7" t="s">
        <v>225</v>
      </c>
      <c r="AA6530" s="7">
        <v>2018</v>
      </c>
      <c r="AB6530" s="7">
        <v>0</v>
      </c>
    </row>
    <row r="6531" spans="1:28" x14ac:dyDescent="0.25">
      <c r="A6531" s="7">
        <v>23</v>
      </c>
      <c r="B6531" s="7" t="s">
        <v>373</v>
      </c>
      <c r="C6531" s="7" t="s">
        <v>688</v>
      </c>
      <c r="D6531" s="7" t="s">
        <v>94</v>
      </c>
      <c r="E6531" s="7" t="s">
        <v>689</v>
      </c>
      <c r="F6531" s="7" t="s">
        <v>84</v>
      </c>
      <c r="G6531" s="7">
        <v>80000</v>
      </c>
      <c r="H6531" s="7">
        <v>0</v>
      </c>
      <c r="I6531" s="7">
        <v>0</v>
      </c>
      <c r="J6531" s="7">
        <v>0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0</v>
      </c>
      <c r="Z6531" s="7" t="s">
        <v>225</v>
      </c>
      <c r="AA6531" s="7">
        <v>2018</v>
      </c>
      <c r="AB6531" s="7">
        <v>0</v>
      </c>
    </row>
    <row r="6532" spans="1:28" x14ac:dyDescent="0.25">
      <c r="A6532" s="7">
        <v>24</v>
      </c>
      <c r="B6532" s="7" t="s">
        <v>406</v>
      </c>
      <c r="C6532" s="7" t="s">
        <v>533</v>
      </c>
      <c r="D6532" s="7" t="s">
        <v>6</v>
      </c>
      <c r="E6532" s="7" t="s">
        <v>735</v>
      </c>
      <c r="F6532" s="7" t="s">
        <v>84</v>
      </c>
      <c r="G6532" s="7">
        <v>70000</v>
      </c>
      <c r="H6532" s="7">
        <v>0</v>
      </c>
      <c r="I6532" s="7">
        <v>0</v>
      </c>
      <c r="J6532" s="7">
        <v>0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0</v>
      </c>
      <c r="Z6532" s="7" t="s">
        <v>225</v>
      </c>
      <c r="AA6532" s="7">
        <v>2018</v>
      </c>
      <c r="AB6532" s="7">
        <v>0</v>
      </c>
    </row>
    <row r="6533" spans="1:28" x14ac:dyDescent="0.25">
      <c r="A6533" s="7">
        <v>25</v>
      </c>
      <c r="B6533" s="7" t="s">
        <v>405</v>
      </c>
      <c r="C6533" s="7" t="s">
        <v>535</v>
      </c>
      <c r="D6533" s="7" t="s">
        <v>16</v>
      </c>
      <c r="E6533" s="7" t="s">
        <v>61</v>
      </c>
      <c r="F6533" s="7" t="s">
        <v>84</v>
      </c>
      <c r="G6533" s="7">
        <v>65000</v>
      </c>
      <c r="H6533" s="7">
        <v>0</v>
      </c>
      <c r="I6533" s="7">
        <v>0</v>
      </c>
      <c r="J6533" s="7">
        <v>0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0</v>
      </c>
      <c r="Z6533" s="7" t="s">
        <v>225</v>
      </c>
      <c r="AA6533" s="7">
        <v>2018</v>
      </c>
      <c r="AB6533" s="7">
        <v>0</v>
      </c>
    </row>
    <row r="6534" spans="1:28" x14ac:dyDescent="0.25">
      <c r="A6534" s="7">
        <v>26</v>
      </c>
      <c r="B6534" s="7" t="s">
        <v>404</v>
      </c>
      <c r="C6534" s="7" t="s">
        <v>534</v>
      </c>
      <c r="D6534" s="7" t="s">
        <v>10</v>
      </c>
      <c r="E6534" s="7" t="s">
        <v>759</v>
      </c>
      <c r="F6534" s="7" t="s">
        <v>84</v>
      </c>
      <c r="G6534" s="7">
        <v>65000</v>
      </c>
      <c r="H6534" s="7">
        <v>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0</v>
      </c>
      <c r="Z6534" s="7" t="s">
        <v>225</v>
      </c>
      <c r="AA6534" s="7">
        <v>2018</v>
      </c>
      <c r="AB6534" s="7">
        <v>0</v>
      </c>
    </row>
    <row r="6535" spans="1:28" x14ac:dyDescent="0.25">
      <c r="A6535" s="7">
        <v>27</v>
      </c>
      <c r="B6535" s="7" t="s">
        <v>403</v>
      </c>
      <c r="C6535" s="7" t="s">
        <v>703</v>
      </c>
      <c r="D6535" s="7" t="s">
        <v>13</v>
      </c>
      <c r="E6535" s="7" t="s">
        <v>704</v>
      </c>
      <c r="F6535" s="7" t="s">
        <v>84</v>
      </c>
      <c r="G6535" s="7">
        <v>65000</v>
      </c>
      <c r="H6535" s="7">
        <v>0</v>
      </c>
      <c r="I6535" s="7">
        <v>0</v>
      </c>
      <c r="J6535" s="7">
        <v>0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0</v>
      </c>
      <c r="Z6535" s="7" t="s">
        <v>225</v>
      </c>
      <c r="AA6535" s="7">
        <v>2018</v>
      </c>
      <c r="AB6535" s="7">
        <v>0</v>
      </c>
    </row>
    <row r="6536" spans="1:28" x14ac:dyDescent="0.25">
      <c r="A6536" s="7">
        <v>28</v>
      </c>
      <c r="B6536" s="7" t="s">
        <v>402</v>
      </c>
      <c r="C6536" s="7" t="s">
        <v>526</v>
      </c>
      <c r="D6536" s="7" t="s">
        <v>4</v>
      </c>
      <c r="E6536" s="7" t="s">
        <v>737</v>
      </c>
      <c r="F6536" s="7" t="s">
        <v>84</v>
      </c>
      <c r="G6536" s="7">
        <v>65000</v>
      </c>
      <c r="H6536" s="7">
        <v>0</v>
      </c>
      <c r="I6536" s="7">
        <v>0</v>
      </c>
      <c r="J6536" s="7">
        <v>0</v>
      </c>
      <c r="K6536" s="7">
        <v>0</v>
      </c>
      <c r="L6536" s="7">
        <v>0</v>
      </c>
      <c r="M6536" s="7">
        <v>0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0</v>
      </c>
      <c r="Z6536" s="7" t="s">
        <v>225</v>
      </c>
      <c r="AA6536" s="7">
        <v>2018</v>
      </c>
      <c r="AB6536" s="7">
        <v>0</v>
      </c>
    </row>
    <row r="6537" spans="1:28" x14ac:dyDescent="0.25">
      <c r="A6537" s="7">
        <v>29</v>
      </c>
      <c r="B6537" s="7" t="s">
        <v>401</v>
      </c>
      <c r="C6537" s="7" t="s">
        <v>537</v>
      </c>
      <c r="D6537" s="7" t="s">
        <v>7</v>
      </c>
      <c r="E6537" s="7" t="s">
        <v>75</v>
      </c>
      <c r="F6537" s="7" t="s">
        <v>84</v>
      </c>
      <c r="G6537" s="7">
        <v>60000</v>
      </c>
      <c r="H6537" s="7">
        <v>0</v>
      </c>
      <c r="I6537" s="7">
        <v>0</v>
      </c>
      <c r="J6537" s="7">
        <v>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0</v>
      </c>
      <c r="Z6537" s="7" t="s">
        <v>225</v>
      </c>
      <c r="AA6537" s="7">
        <v>2018</v>
      </c>
      <c r="AB6537" s="7">
        <v>0</v>
      </c>
    </row>
    <row r="6538" spans="1:28" x14ac:dyDescent="0.25">
      <c r="A6538" s="7">
        <v>30</v>
      </c>
      <c r="B6538" s="7" t="s">
        <v>400</v>
      </c>
      <c r="C6538" s="7" t="s">
        <v>536</v>
      </c>
      <c r="D6538" s="7" t="s">
        <v>4</v>
      </c>
      <c r="E6538" s="7" t="s">
        <v>64</v>
      </c>
      <c r="F6538" s="7" t="s">
        <v>84</v>
      </c>
      <c r="G6538" s="7">
        <v>60000</v>
      </c>
      <c r="H6538" s="7">
        <v>0</v>
      </c>
      <c r="I6538" s="7">
        <v>0</v>
      </c>
      <c r="J6538" s="7">
        <v>0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0</v>
      </c>
      <c r="Z6538" s="7" t="s">
        <v>225</v>
      </c>
      <c r="AA6538" s="7">
        <v>2018</v>
      </c>
      <c r="AB6538" s="7">
        <v>0</v>
      </c>
    </row>
    <row r="6539" spans="1:28" x14ac:dyDescent="0.25">
      <c r="A6539" s="7">
        <v>31</v>
      </c>
      <c r="B6539" s="7" t="s">
        <v>342</v>
      </c>
      <c r="C6539" s="7" t="s">
        <v>539</v>
      </c>
      <c r="D6539" s="7" t="s">
        <v>15</v>
      </c>
      <c r="E6539" s="7" t="s">
        <v>540</v>
      </c>
      <c r="F6539" s="7" t="s">
        <v>84</v>
      </c>
      <c r="G6539" s="7">
        <v>55000</v>
      </c>
      <c r="H6539" s="7">
        <v>0</v>
      </c>
      <c r="I6539" s="7">
        <v>0</v>
      </c>
      <c r="J6539" s="7">
        <v>0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0</v>
      </c>
      <c r="Z6539" s="7" t="s">
        <v>225</v>
      </c>
      <c r="AA6539" s="7">
        <v>2018</v>
      </c>
      <c r="AB6539" s="7">
        <v>0</v>
      </c>
    </row>
    <row r="6540" spans="1:28" x14ac:dyDescent="0.25">
      <c r="A6540" s="7">
        <v>32</v>
      </c>
      <c r="B6540" s="7" t="s">
        <v>399</v>
      </c>
      <c r="C6540" s="7" t="s">
        <v>514</v>
      </c>
      <c r="D6540" s="7" t="s">
        <v>16</v>
      </c>
      <c r="E6540" s="7" t="s">
        <v>79</v>
      </c>
      <c r="F6540" s="7" t="s">
        <v>84</v>
      </c>
      <c r="G6540" s="7">
        <v>54000</v>
      </c>
      <c r="H6540" s="7">
        <v>0</v>
      </c>
      <c r="I6540" s="7">
        <v>0</v>
      </c>
      <c r="J6540" s="7">
        <v>0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0</v>
      </c>
      <c r="Z6540" s="7" t="s">
        <v>225</v>
      </c>
      <c r="AA6540" s="7">
        <v>2018</v>
      </c>
      <c r="AB6540" s="7">
        <v>0</v>
      </c>
    </row>
    <row r="6541" spans="1:28" x14ac:dyDescent="0.25">
      <c r="A6541" s="7">
        <v>33</v>
      </c>
      <c r="B6541" s="7" t="s">
        <v>398</v>
      </c>
      <c r="C6541" s="7" t="s">
        <v>770</v>
      </c>
      <c r="D6541" s="7" t="s">
        <v>615</v>
      </c>
      <c r="E6541" s="7" t="s">
        <v>771</v>
      </c>
      <c r="F6541" s="7" t="s">
        <v>84</v>
      </c>
      <c r="G6541" s="7">
        <v>55000</v>
      </c>
      <c r="H6541" s="7">
        <v>0</v>
      </c>
      <c r="I6541" s="7">
        <v>0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 t="s">
        <v>225</v>
      </c>
      <c r="AA6541" s="7">
        <v>2018</v>
      </c>
      <c r="AB6541" s="7">
        <v>0</v>
      </c>
    </row>
    <row r="6542" spans="1:28" x14ac:dyDescent="0.25">
      <c r="A6542" s="7">
        <v>34</v>
      </c>
      <c r="B6542" s="7" t="s">
        <v>397</v>
      </c>
      <c r="C6542" s="7" t="s">
        <v>542</v>
      </c>
      <c r="D6542" s="7" t="s">
        <v>17</v>
      </c>
      <c r="E6542" s="7" t="s">
        <v>76</v>
      </c>
      <c r="F6542" s="7" t="s">
        <v>84</v>
      </c>
      <c r="G6542" s="7">
        <v>50000</v>
      </c>
      <c r="H6542" s="7">
        <v>0</v>
      </c>
      <c r="I6542" s="7">
        <v>0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0</v>
      </c>
      <c r="Z6542" s="7" t="s">
        <v>225</v>
      </c>
      <c r="AA6542" s="7">
        <v>2018</v>
      </c>
      <c r="AB6542" s="7">
        <v>0</v>
      </c>
    </row>
    <row r="6543" spans="1:28" x14ac:dyDescent="0.25">
      <c r="A6543" s="7">
        <v>35</v>
      </c>
      <c r="B6543" s="7" t="s">
        <v>396</v>
      </c>
      <c r="C6543" s="7" t="s">
        <v>541</v>
      </c>
      <c r="D6543" s="7" t="s">
        <v>21</v>
      </c>
      <c r="E6543" s="7" t="s">
        <v>70</v>
      </c>
      <c r="F6543" s="7" t="s">
        <v>84</v>
      </c>
      <c r="G6543" s="7">
        <v>50000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0</v>
      </c>
      <c r="Z6543" s="7" t="s">
        <v>225</v>
      </c>
      <c r="AA6543" s="7">
        <v>2018</v>
      </c>
      <c r="AB6543" s="7">
        <v>0</v>
      </c>
    </row>
    <row r="6544" spans="1:28" x14ac:dyDescent="0.25">
      <c r="A6544" s="7">
        <v>36</v>
      </c>
      <c r="B6544" s="7" t="s">
        <v>395</v>
      </c>
      <c r="C6544" s="7" t="s">
        <v>772</v>
      </c>
      <c r="D6544" s="7" t="s">
        <v>10</v>
      </c>
      <c r="E6544" s="7" t="s">
        <v>773</v>
      </c>
      <c r="F6544" s="7" t="s">
        <v>84</v>
      </c>
      <c r="G6544" s="7">
        <v>49500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0</v>
      </c>
      <c r="Z6544" s="7" t="s">
        <v>225</v>
      </c>
      <c r="AA6544" s="7">
        <v>2018</v>
      </c>
      <c r="AB6544" s="7">
        <v>0</v>
      </c>
    </row>
    <row r="6545" spans="1:28" x14ac:dyDescent="0.25">
      <c r="A6545" s="7">
        <v>37</v>
      </c>
      <c r="B6545" s="7" t="s">
        <v>394</v>
      </c>
      <c r="C6545" s="7" t="s">
        <v>774</v>
      </c>
      <c r="D6545" s="7" t="s">
        <v>10</v>
      </c>
      <c r="E6545" s="7" t="s">
        <v>775</v>
      </c>
      <c r="F6545" s="7" t="s">
        <v>84</v>
      </c>
      <c r="G6545" s="7">
        <v>45000</v>
      </c>
      <c r="H6545" s="7">
        <v>0</v>
      </c>
      <c r="I6545" s="7">
        <v>0</v>
      </c>
      <c r="J6545" s="7">
        <v>0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0</v>
      </c>
      <c r="Z6545" s="7" t="s">
        <v>225</v>
      </c>
      <c r="AA6545" s="7">
        <v>2018</v>
      </c>
      <c r="AB6545" s="7">
        <v>0</v>
      </c>
    </row>
    <row r="6546" spans="1:28" x14ac:dyDescent="0.25">
      <c r="A6546" s="7">
        <v>38</v>
      </c>
      <c r="B6546" s="7" t="s">
        <v>393</v>
      </c>
      <c r="C6546" s="7" t="s">
        <v>717</v>
      </c>
      <c r="D6546" s="7" t="s">
        <v>10</v>
      </c>
      <c r="E6546" s="7" t="s">
        <v>43</v>
      </c>
      <c r="F6546" s="7" t="s">
        <v>84</v>
      </c>
      <c r="G6546" s="7">
        <v>45000</v>
      </c>
      <c r="H6546" s="7">
        <v>0</v>
      </c>
      <c r="I6546" s="7">
        <v>0</v>
      </c>
      <c r="J6546" s="7">
        <v>0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0</v>
      </c>
      <c r="Z6546" s="7" t="s">
        <v>225</v>
      </c>
      <c r="AA6546" s="7">
        <v>2018</v>
      </c>
      <c r="AB6546" s="7">
        <v>0</v>
      </c>
    </row>
    <row r="6547" spans="1:28" x14ac:dyDescent="0.25">
      <c r="A6547" s="7">
        <v>39</v>
      </c>
      <c r="B6547" s="7" t="s">
        <v>392</v>
      </c>
      <c r="C6547" s="7" t="s">
        <v>547</v>
      </c>
      <c r="D6547" s="7" t="s">
        <v>10</v>
      </c>
      <c r="E6547" s="7" t="s">
        <v>50</v>
      </c>
      <c r="F6547" s="7" t="s">
        <v>84</v>
      </c>
      <c r="G6547" s="7">
        <v>45000</v>
      </c>
      <c r="H6547" s="7">
        <v>0</v>
      </c>
      <c r="I6547" s="7">
        <v>0</v>
      </c>
      <c r="J6547" s="7">
        <v>0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0</v>
      </c>
      <c r="Z6547" s="7" t="s">
        <v>225</v>
      </c>
      <c r="AA6547" s="7">
        <v>2018</v>
      </c>
      <c r="AB6547" s="7">
        <v>0</v>
      </c>
    </row>
    <row r="6548" spans="1:28" x14ac:dyDescent="0.25">
      <c r="A6548" s="7">
        <v>40</v>
      </c>
      <c r="B6548" s="7" t="s">
        <v>391</v>
      </c>
      <c r="C6548" s="7" t="s">
        <v>545</v>
      </c>
      <c r="D6548" s="7" t="s">
        <v>4</v>
      </c>
      <c r="E6548" s="7" t="s">
        <v>24</v>
      </c>
      <c r="F6548" s="7" t="s">
        <v>84</v>
      </c>
      <c r="G6548" s="7">
        <v>45000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0</v>
      </c>
      <c r="Z6548" s="7" t="s">
        <v>225</v>
      </c>
      <c r="AA6548" s="7">
        <v>2018</v>
      </c>
      <c r="AB6548" s="7">
        <v>0</v>
      </c>
    </row>
    <row r="6549" spans="1:28" x14ac:dyDescent="0.25">
      <c r="A6549" s="7">
        <v>41</v>
      </c>
      <c r="B6549" s="7" t="s">
        <v>368</v>
      </c>
      <c r="C6549" s="7" t="s">
        <v>720</v>
      </c>
      <c r="D6549" s="7" t="s">
        <v>13</v>
      </c>
      <c r="E6549" s="7" t="s">
        <v>738</v>
      </c>
      <c r="F6549" s="7" t="s">
        <v>84</v>
      </c>
      <c r="G6549" s="7">
        <v>45000</v>
      </c>
      <c r="H6549" s="7">
        <v>0</v>
      </c>
      <c r="I6549" s="7">
        <v>0</v>
      </c>
      <c r="J6549" s="7">
        <v>0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0</v>
      </c>
      <c r="Z6549" s="7" t="s">
        <v>225</v>
      </c>
      <c r="AA6549" s="7">
        <v>2018</v>
      </c>
      <c r="AB6549" s="7">
        <v>0</v>
      </c>
    </row>
    <row r="6550" spans="1:28" x14ac:dyDescent="0.25">
      <c r="A6550" s="7">
        <v>42</v>
      </c>
      <c r="B6550" s="7" t="s">
        <v>390</v>
      </c>
      <c r="C6550" s="7" t="s">
        <v>531</v>
      </c>
      <c r="D6550" s="7" t="s">
        <v>5</v>
      </c>
      <c r="E6550" s="7" t="s">
        <v>25</v>
      </c>
      <c r="F6550" s="7" t="s">
        <v>84</v>
      </c>
      <c r="G6550" s="7">
        <v>45000</v>
      </c>
      <c r="H6550" s="7">
        <v>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 t="s">
        <v>225</v>
      </c>
      <c r="AA6550" s="7">
        <v>2018</v>
      </c>
      <c r="AB6550" s="7">
        <v>0</v>
      </c>
    </row>
    <row r="6551" spans="1:28" x14ac:dyDescent="0.25">
      <c r="A6551" s="7">
        <v>43</v>
      </c>
      <c r="B6551" s="7" t="s">
        <v>389</v>
      </c>
      <c r="C6551" s="7" t="s">
        <v>529</v>
      </c>
      <c r="D6551" s="7" t="s">
        <v>94</v>
      </c>
      <c r="E6551" s="7" t="s">
        <v>43</v>
      </c>
      <c r="F6551" s="7" t="s">
        <v>84</v>
      </c>
      <c r="G6551" s="7">
        <v>45000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0</v>
      </c>
      <c r="Z6551" s="7" t="s">
        <v>225</v>
      </c>
      <c r="AA6551" s="7">
        <v>2018</v>
      </c>
      <c r="AB6551" s="7">
        <v>0</v>
      </c>
    </row>
    <row r="6552" spans="1:28" x14ac:dyDescent="0.25">
      <c r="A6552" s="7">
        <v>44</v>
      </c>
      <c r="B6552" s="7" t="s">
        <v>388</v>
      </c>
      <c r="C6552" s="7" t="s">
        <v>646</v>
      </c>
      <c r="D6552" s="7" t="s">
        <v>647</v>
      </c>
      <c r="E6552" s="7" t="s">
        <v>24</v>
      </c>
      <c r="F6552" s="7" t="s">
        <v>84</v>
      </c>
      <c r="G6552" s="7">
        <v>45000</v>
      </c>
      <c r="H6552" s="7">
        <v>0</v>
      </c>
      <c r="I6552" s="7">
        <v>0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0</v>
      </c>
      <c r="Z6552" s="7" t="s">
        <v>225</v>
      </c>
      <c r="AA6552" s="7">
        <v>2018</v>
      </c>
      <c r="AB6552" s="7">
        <v>0</v>
      </c>
    </row>
    <row r="6553" spans="1:28" x14ac:dyDescent="0.25">
      <c r="A6553" s="7">
        <v>45</v>
      </c>
      <c r="B6553" s="7" t="s">
        <v>387</v>
      </c>
      <c r="C6553" s="7" t="s">
        <v>549</v>
      </c>
      <c r="D6553" s="7" t="s">
        <v>16</v>
      </c>
      <c r="E6553" s="7" t="s">
        <v>45</v>
      </c>
      <c r="F6553" s="7" t="s">
        <v>84</v>
      </c>
      <c r="G6553" s="7">
        <v>44000</v>
      </c>
      <c r="H6553" s="7">
        <v>0</v>
      </c>
      <c r="I6553" s="7">
        <v>0</v>
      </c>
      <c r="J6553" s="7">
        <v>0</v>
      </c>
      <c r="K6553" s="7">
        <v>0</v>
      </c>
      <c r="L6553" s="7">
        <v>0</v>
      </c>
      <c r="M6553" s="7">
        <v>0</v>
      </c>
      <c r="N6553" s="7">
        <v>0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0</v>
      </c>
      <c r="Z6553" s="7" t="s">
        <v>225</v>
      </c>
      <c r="AA6553" s="7">
        <v>2018</v>
      </c>
      <c r="AB6553" s="7">
        <v>0</v>
      </c>
    </row>
    <row r="6554" spans="1:28" x14ac:dyDescent="0.25">
      <c r="A6554" s="7">
        <v>46</v>
      </c>
      <c r="B6554" s="7" t="s">
        <v>386</v>
      </c>
      <c r="C6554" s="7" t="s">
        <v>631</v>
      </c>
      <c r="D6554" s="7" t="s">
        <v>6</v>
      </c>
      <c r="E6554" s="7" t="s">
        <v>740</v>
      </c>
      <c r="F6554" s="7" t="s">
        <v>84</v>
      </c>
      <c r="G6554" s="7">
        <v>40000</v>
      </c>
      <c r="H6554" s="7">
        <v>0</v>
      </c>
      <c r="I6554" s="7">
        <v>0</v>
      </c>
      <c r="J6554" s="7">
        <v>0</v>
      </c>
      <c r="K6554" s="7">
        <v>0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0</v>
      </c>
      <c r="Z6554" s="7" t="s">
        <v>225</v>
      </c>
      <c r="AA6554" s="7">
        <v>2018</v>
      </c>
      <c r="AB6554" s="7">
        <v>0</v>
      </c>
    </row>
    <row r="6555" spans="1:28" x14ac:dyDescent="0.25">
      <c r="A6555" s="7">
        <v>47</v>
      </c>
      <c r="B6555" s="7" t="s">
        <v>385</v>
      </c>
      <c r="C6555" s="7" t="s">
        <v>629</v>
      </c>
      <c r="D6555" s="7" t="s">
        <v>12</v>
      </c>
      <c r="E6555" s="7" t="s">
        <v>698</v>
      </c>
      <c r="F6555" s="7" t="s">
        <v>84</v>
      </c>
      <c r="G6555" s="7">
        <v>40000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0</v>
      </c>
      <c r="Z6555" s="7" t="s">
        <v>225</v>
      </c>
      <c r="AA6555" s="7">
        <v>2018</v>
      </c>
      <c r="AB6555" s="7">
        <v>0</v>
      </c>
    </row>
    <row r="6556" spans="1:28" x14ac:dyDescent="0.25">
      <c r="A6556" s="7">
        <v>48</v>
      </c>
      <c r="B6556" s="7" t="s">
        <v>384</v>
      </c>
      <c r="C6556" s="7" t="s">
        <v>776</v>
      </c>
      <c r="D6556" s="7" t="s">
        <v>17</v>
      </c>
      <c r="E6556" s="7" t="s">
        <v>777</v>
      </c>
      <c r="F6556" s="7" t="s">
        <v>84</v>
      </c>
      <c r="G6556" s="7">
        <v>40000</v>
      </c>
      <c r="H6556" s="7">
        <v>0</v>
      </c>
      <c r="I6556" s="7">
        <v>0</v>
      </c>
      <c r="J6556" s="7">
        <v>0</v>
      </c>
      <c r="K6556" s="7">
        <v>0</v>
      </c>
      <c r="L6556" s="7">
        <v>0</v>
      </c>
      <c r="M6556" s="7">
        <v>0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0</v>
      </c>
      <c r="Z6556" s="7" t="s">
        <v>225</v>
      </c>
      <c r="AA6556" s="7">
        <v>2018</v>
      </c>
      <c r="AB6556" s="7">
        <v>0</v>
      </c>
    </row>
    <row r="6557" spans="1:28" x14ac:dyDescent="0.25">
      <c r="A6557" s="7">
        <v>49</v>
      </c>
      <c r="B6557" s="7" t="s">
        <v>382</v>
      </c>
      <c r="C6557" s="7" t="s">
        <v>552</v>
      </c>
      <c r="D6557" s="7" t="s">
        <v>94</v>
      </c>
      <c r="E6557" s="7" t="s">
        <v>65</v>
      </c>
      <c r="F6557" s="7" t="s">
        <v>84</v>
      </c>
      <c r="G6557" s="7">
        <v>40000</v>
      </c>
      <c r="H6557" s="7">
        <v>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0</v>
      </c>
      <c r="W6557" s="7">
        <v>0</v>
      </c>
      <c r="X6557" s="7">
        <v>0</v>
      </c>
      <c r="Y6557" s="7">
        <v>0</v>
      </c>
      <c r="Z6557" s="7" t="s">
        <v>225</v>
      </c>
      <c r="AA6557" s="7">
        <v>2018</v>
      </c>
      <c r="AB6557" s="7">
        <v>0</v>
      </c>
    </row>
    <row r="6558" spans="1:28" x14ac:dyDescent="0.25">
      <c r="A6558" s="7">
        <v>50</v>
      </c>
      <c r="B6558" s="7" t="s">
        <v>381</v>
      </c>
      <c r="C6558" s="7" t="s">
        <v>553</v>
      </c>
      <c r="D6558" s="7" t="s">
        <v>94</v>
      </c>
      <c r="E6558" s="7" t="s">
        <v>740</v>
      </c>
      <c r="F6558" s="7" t="s">
        <v>84</v>
      </c>
      <c r="G6558" s="7">
        <v>38000</v>
      </c>
      <c r="H6558" s="7">
        <v>0</v>
      </c>
      <c r="I6558" s="7">
        <v>0</v>
      </c>
      <c r="J6558" s="7">
        <v>0</v>
      </c>
      <c r="K6558" s="7">
        <v>0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0</v>
      </c>
      <c r="Z6558" s="7" t="s">
        <v>225</v>
      </c>
      <c r="AA6558" s="7">
        <v>2018</v>
      </c>
      <c r="AB6558" s="7">
        <v>0</v>
      </c>
    </row>
    <row r="6559" spans="1:28" x14ac:dyDescent="0.25">
      <c r="A6559" s="7">
        <v>51</v>
      </c>
      <c r="B6559" s="7" t="s">
        <v>380</v>
      </c>
      <c r="C6559" s="7" t="s">
        <v>543</v>
      </c>
      <c r="D6559" s="7" t="s">
        <v>21</v>
      </c>
      <c r="E6559" s="7" t="s">
        <v>760</v>
      </c>
      <c r="F6559" s="7" t="s">
        <v>84</v>
      </c>
      <c r="G6559" s="7">
        <v>36000</v>
      </c>
      <c r="H6559" s="7">
        <v>0</v>
      </c>
      <c r="I6559" s="7">
        <v>0</v>
      </c>
      <c r="J6559" s="7">
        <v>0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0</v>
      </c>
      <c r="Z6559" s="7" t="s">
        <v>225</v>
      </c>
      <c r="AA6559" s="7">
        <v>2018</v>
      </c>
      <c r="AB6559" s="7">
        <v>0</v>
      </c>
    </row>
    <row r="6560" spans="1:28" x14ac:dyDescent="0.25">
      <c r="A6560" s="7">
        <v>52</v>
      </c>
      <c r="B6560" s="7" t="s">
        <v>379</v>
      </c>
      <c r="C6560" s="7" t="s">
        <v>544</v>
      </c>
      <c r="D6560" s="7" t="s">
        <v>10</v>
      </c>
      <c r="E6560" s="7" t="s">
        <v>44</v>
      </c>
      <c r="F6560" s="7" t="s">
        <v>84</v>
      </c>
      <c r="G6560" s="7">
        <v>36000</v>
      </c>
      <c r="H6560" s="7">
        <v>0</v>
      </c>
      <c r="I6560" s="7">
        <v>0</v>
      </c>
      <c r="J6560" s="7">
        <v>0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0</v>
      </c>
      <c r="Z6560" s="7" t="s">
        <v>225</v>
      </c>
      <c r="AA6560" s="7">
        <v>2018</v>
      </c>
      <c r="AB6560" s="7">
        <v>0</v>
      </c>
    </row>
    <row r="6561" spans="1:28" x14ac:dyDescent="0.25">
      <c r="A6561" s="7">
        <v>53</v>
      </c>
      <c r="B6561" s="7" t="s">
        <v>378</v>
      </c>
      <c r="C6561" s="7" t="s">
        <v>556</v>
      </c>
      <c r="D6561" s="7" t="s">
        <v>10</v>
      </c>
      <c r="E6561" s="7" t="s">
        <v>44</v>
      </c>
      <c r="F6561" s="7" t="s">
        <v>84</v>
      </c>
      <c r="G6561" s="7">
        <v>36000</v>
      </c>
      <c r="H6561" s="7">
        <v>0</v>
      </c>
      <c r="I6561" s="7">
        <v>0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0</v>
      </c>
      <c r="Z6561" s="7" t="s">
        <v>225</v>
      </c>
      <c r="AA6561" s="7">
        <v>2018</v>
      </c>
      <c r="AB6561" s="7">
        <v>0</v>
      </c>
    </row>
    <row r="6562" spans="1:28" x14ac:dyDescent="0.25">
      <c r="A6562" s="7">
        <v>54</v>
      </c>
      <c r="B6562" s="7" t="s">
        <v>377</v>
      </c>
      <c r="C6562" s="7" t="s">
        <v>554</v>
      </c>
      <c r="D6562" s="7" t="s">
        <v>10</v>
      </c>
      <c r="E6562" s="7" t="s">
        <v>44</v>
      </c>
      <c r="F6562" s="7" t="s">
        <v>84</v>
      </c>
      <c r="G6562" s="7">
        <v>36000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 t="s">
        <v>225</v>
      </c>
      <c r="AA6562" s="7">
        <v>2018</v>
      </c>
      <c r="AB6562" s="7">
        <v>0</v>
      </c>
    </row>
    <row r="6563" spans="1:28" x14ac:dyDescent="0.25">
      <c r="A6563" s="7">
        <v>55</v>
      </c>
      <c r="B6563" s="7" t="s">
        <v>376</v>
      </c>
      <c r="C6563" s="7" t="s">
        <v>551</v>
      </c>
      <c r="D6563" s="7" t="s">
        <v>10</v>
      </c>
      <c r="E6563" s="7" t="s">
        <v>778</v>
      </c>
      <c r="F6563" s="7" t="s">
        <v>84</v>
      </c>
      <c r="G6563" s="7">
        <v>35000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0</v>
      </c>
      <c r="Z6563" s="7" t="s">
        <v>225</v>
      </c>
      <c r="AA6563" s="7">
        <v>2018</v>
      </c>
      <c r="AB6563" s="7">
        <v>0</v>
      </c>
    </row>
    <row r="6564" spans="1:28" x14ac:dyDescent="0.25">
      <c r="A6564" s="7">
        <v>56</v>
      </c>
      <c r="B6564" s="7" t="s">
        <v>375</v>
      </c>
      <c r="C6564" s="7" t="s">
        <v>705</v>
      </c>
      <c r="D6564" s="7" t="s">
        <v>13</v>
      </c>
      <c r="E6564" s="7" t="s">
        <v>779</v>
      </c>
      <c r="F6564" s="7" t="s">
        <v>84</v>
      </c>
      <c r="G6564" s="7">
        <v>35000</v>
      </c>
      <c r="H6564" s="7">
        <v>0</v>
      </c>
      <c r="I6564" s="7">
        <v>0</v>
      </c>
      <c r="J6564" s="7">
        <v>0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0</v>
      </c>
      <c r="Z6564" s="7" t="s">
        <v>225</v>
      </c>
      <c r="AA6564" s="7">
        <v>2018</v>
      </c>
      <c r="AB6564" s="7">
        <v>0</v>
      </c>
    </row>
    <row r="6565" spans="1:28" x14ac:dyDescent="0.25">
      <c r="A6565" s="7">
        <v>57</v>
      </c>
      <c r="B6565" s="7" t="s">
        <v>373</v>
      </c>
      <c r="C6565" s="7" t="s">
        <v>566</v>
      </c>
      <c r="D6565" s="7" t="s">
        <v>14</v>
      </c>
      <c r="E6565" s="7" t="s">
        <v>743</v>
      </c>
      <c r="F6565" s="7" t="s">
        <v>84</v>
      </c>
      <c r="G6565" s="7">
        <v>32000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0</v>
      </c>
      <c r="Z6565" s="7" t="s">
        <v>225</v>
      </c>
      <c r="AA6565" s="7">
        <v>2018</v>
      </c>
      <c r="AB6565" s="7">
        <v>0</v>
      </c>
    </row>
    <row r="6566" spans="1:28" x14ac:dyDescent="0.25">
      <c r="A6566" s="7">
        <v>58</v>
      </c>
      <c r="B6566" s="7" t="s">
        <v>372</v>
      </c>
      <c r="C6566" s="7" t="s">
        <v>769</v>
      </c>
      <c r="D6566" s="7" t="s">
        <v>94</v>
      </c>
      <c r="E6566" s="7" t="s">
        <v>630</v>
      </c>
      <c r="F6566" s="7" t="s">
        <v>84</v>
      </c>
      <c r="G6566" s="7">
        <v>32000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0</v>
      </c>
      <c r="Z6566" s="7" t="s">
        <v>225</v>
      </c>
      <c r="AA6566" s="7">
        <v>2018</v>
      </c>
      <c r="AB6566" s="7">
        <v>0</v>
      </c>
    </row>
    <row r="6567" spans="1:28" x14ac:dyDescent="0.25">
      <c r="A6567" s="7">
        <v>59</v>
      </c>
      <c r="B6567" s="7" t="s">
        <v>371</v>
      </c>
      <c r="C6567" s="7" t="s">
        <v>550</v>
      </c>
      <c r="D6567" s="7" t="s">
        <v>94</v>
      </c>
      <c r="E6567" s="7" t="s">
        <v>58</v>
      </c>
      <c r="F6567" s="7" t="s">
        <v>84</v>
      </c>
      <c r="G6567" s="7">
        <v>32000</v>
      </c>
      <c r="H6567" s="7">
        <v>0</v>
      </c>
      <c r="I6567" s="7">
        <v>0</v>
      </c>
      <c r="J6567" s="7">
        <v>0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0</v>
      </c>
      <c r="Z6567" s="7" t="s">
        <v>225</v>
      </c>
      <c r="AA6567" s="7">
        <v>2018</v>
      </c>
      <c r="AB6567" s="7">
        <v>0</v>
      </c>
    </row>
    <row r="6568" spans="1:28" x14ac:dyDescent="0.25">
      <c r="A6568" s="7">
        <v>60</v>
      </c>
      <c r="B6568" s="7" t="s">
        <v>370</v>
      </c>
      <c r="C6568" s="7" t="s">
        <v>648</v>
      </c>
      <c r="D6568" s="7" t="s">
        <v>94</v>
      </c>
      <c r="E6568" s="7" t="s">
        <v>742</v>
      </c>
      <c r="F6568" s="7" t="s">
        <v>84</v>
      </c>
      <c r="G6568" s="7">
        <v>32000</v>
      </c>
      <c r="H6568" s="7">
        <v>0</v>
      </c>
      <c r="I6568" s="7">
        <v>0</v>
      </c>
      <c r="J6568" s="7">
        <v>0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0</v>
      </c>
      <c r="Z6568" s="7" t="s">
        <v>225</v>
      </c>
      <c r="AA6568" s="7">
        <v>2018</v>
      </c>
      <c r="AB6568" s="7">
        <v>0</v>
      </c>
    </row>
    <row r="6569" spans="1:28" x14ac:dyDescent="0.25">
      <c r="A6569" s="7">
        <v>61</v>
      </c>
      <c r="B6569" s="7" t="s">
        <v>369</v>
      </c>
      <c r="C6569" s="7" t="s">
        <v>562</v>
      </c>
      <c r="D6569" s="7" t="s">
        <v>94</v>
      </c>
      <c r="E6569" s="7" t="s">
        <v>563</v>
      </c>
      <c r="F6569" s="7" t="s">
        <v>84</v>
      </c>
      <c r="G6569" s="7">
        <v>32000</v>
      </c>
      <c r="H6569" s="7">
        <v>0</v>
      </c>
      <c r="I6569" s="7">
        <v>0</v>
      </c>
      <c r="J6569" s="7">
        <v>0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0</v>
      </c>
      <c r="Z6569" s="7" t="s">
        <v>225</v>
      </c>
      <c r="AA6569" s="7">
        <v>2018</v>
      </c>
      <c r="AB6569" s="7">
        <v>0</v>
      </c>
    </row>
    <row r="6570" spans="1:28" x14ac:dyDescent="0.25">
      <c r="A6570" s="7">
        <v>62</v>
      </c>
      <c r="B6570" s="7" t="s">
        <v>367</v>
      </c>
      <c r="C6570" s="7" t="s">
        <v>567</v>
      </c>
      <c r="D6570" s="7" t="s">
        <v>4</v>
      </c>
      <c r="E6570" s="7" t="s">
        <v>745</v>
      </c>
      <c r="F6570" s="7" t="s">
        <v>84</v>
      </c>
      <c r="G6570" s="7">
        <v>30000</v>
      </c>
      <c r="H6570" s="7">
        <v>0</v>
      </c>
      <c r="I6570" s="7">
        <v>0</v>
      </c>
      <c r="J6570" s="7">
        <v>0</v>
      </c>
      <c r="K6570" s="7">
        <v>0</v>
      </c>
      <c r="L6570" s="7">
        <v>0</v>
      </c>
      <c r="M6570" s="7">
        <v>0</v>
      </c>
      <c r="N6570" s="7">
        <v>0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0</v>
      </c>
      <c r="Z6570" s="7" t="s">
        <v>225</v>
      </c>
      <c r="AA6570" s="7">
        <v>2018</v>
      </c>
      <c r="AB6570" s="7">
        <v>0</v>
      </c>
    </row>
    <row r="6571" spans="1:28" x14ac:dyDescent="0.25">
      <c r="A6571" s="7">
        <v>63</v>
      </c>
      <c r="B6571" s="7" t="s">
        <v>366</v>
      </c>
      <c r="C6571" s="7" t="s">
        <v>727</v>
      </c>
      <c r="D6571" s="7" t="s">
        <v>14</v>
      </c>
      <c r="E6571" s="7" t="s">
        <v>763</v>
      </c>
      <c r="F6571" s="7" t="s">
        <v>84</v>
      </c>
      <c r="G6571" s="7">
        <v>30000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 t="s">
        <v>225</v>
      </c>
      <c r="AA6571" s="7">
        <v>2018</v>
      </c>
      <c r="AB6571" s="7">
        <v>0</v>
      </c>
    </row>
    <row r="6572" spans="1:28" x14ac:dyDescent="0.25">
      <c r="A6572" s="7">
        <v>64</v>
      </c>
      <c r="B6572" s="7" t="s">
        <v>365</v>
      </c>
      <c r="C6572" s="7" t="s">
        <v>584</v>
      </c>
      <c r="D6572" s="7" t="s">
        <v>19</v>
      </c>
      <c r="E6572" s="7" t="s">
        <v>742</v>
      </c>
      <c r="F6572" s="7" t="s">
        <v>84</v>
      </c>
      <c r="G6572" s="7">
        <v>26000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0</v>
      </c>
      <c r="Z6572" s="7" t="s">
        <v>225</v>
      </c>
      <c r="AA6572" s="7">
        <v>2018</v>
      </c>
      <c r="AB6572" s="7">
        <v>0</v>
      </c>
    </row>
    <row r="6573" spans="1:28" x14ac:dyDescent="0.25">
      <c r="A6573" s="7">
        <v>65</v>
      </c>
      <c r="B6573" s="7" t="s">
        <v>364</v>
      </c>
      <c r="C6573" s="7" t="s">
        <v>555</v>
      </c>
      <c r="D6573" s="7" t="s">
        <v>94</v>
      </c>
      <c r="E6573" s="7" t="s">
        <v>74</v>
      </c>
      <c r="F6573" s="7" t="s">
        <v>84</v>
      </c>
      <c r="G6573" s="7">
        <v>25000</v>
      </c>
      <c r="H6573" s="7">
        <v>0</v>
      </c>
      <c r="I6573" s="7">
        <v>0</v>
      </c>
      <c r="J6573" s="7">
        <v>0</v>
      </c>
      <c r="K6573" s="7">
        <v>0</v>
      </c>
      <c r="L6573" s="7">
        <v>0</v>
      </c>
      <c r="M6573" s="7">
        <v>0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0</v>
      </c>
      <c r="Z6573" s="7" t="s">
        <v>225</v>
      </c>
      <c r="AA6573" s="7">
        <v>2018</v>
      </c>
      <c r="AB6573" s="7">
        <v>0</v>
      </c>
    </row>
    <row r="6574" spans="1:28" x14ac:dyDescent="0.25">
      <c r="A6574" s="7">
        <v>66</v>
      </c>
      <c r="B6574" s="7" t="s">
        <v>363</v>
      </c>
      <c r="C6574" s="7" t="s">
        <v>569</v>
      </c>
      <c r="D6574" s="7" t="s">
        <v>94</v>
      </c>
      <c r="E6574" s="7" t="s">
        <v>765</v>
      </c>
      <c r="F6574" s="7" t="s">
        <v>84</v>
      </c>
      <c r="G6574" s="7">
        <v>23100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0</v>
      </c>
      <c r="Z6574" s="7" t="s">
        <v>225</v>
      </c>
      <c r="AA6574" s="7">
        <v>2018</v>
      </c>
      <c r="AB6574" s="7">
        <v>0</v>
      </c>
    </row>
    <row r="6575" spans="1:28" x14ac:dyDescent="0.25">
      <c r="A6575" s="7">
        <v>67</v>
      </c>
      <c r="B6575" s="7" t="s">
        <v>362</v>
      </c>
      <c r="C6575" s="7" t="s">
        <v>570</v>
      </c>
      <c r="D6575" s="7" t="s">
        <v>94</v>
      </c>
      <c r="E6575" s="7" t="s">
        <v>620</v>
      </c>
      <c r="F6575" s="7" t="s">
        <v>84</v>
      </c>
      <c r="G6575" s="7">
        <v>23000</v>
      </c>
      <c r="H6575" s="7">
        <v>0</v>
      </c>
      <c r="I6575" s="7">
        <v>0</v>
      </c>
      <c r="J6575" s="7">
        <v>0</v>
      </c>
      <c r="K6575" s="7">
        <v>0</v>
      </c>
      <c r="L6575" s="7">
        <v>0</v>
      </c>
      <c r="M6575" s="7">
        <v>0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0</v>
      </c>
      <c r="Z6575" s="7" t="s">
        <v>225</v>
      </c>
      <c r="AA6575" s="7">
        <v>2018</v>
      </c>
      <c r="AB6575" s="7">
        <v>0</v>
      </c>
    </row>
    <row r="6576" spans="1:28" x14ac:dyDescent="0.25">
      <c r="A6576" s="7">
        <v>68</v>
      </c>
      <c r="B6576" s="7" t="s">
        <v>361</v>
      </c>
      <c r="C6576" s="7" t="s">
        <v>622</v>
      </c>
      <c r="D6576" s="7" t="s">
        <v>12</v>
      </c>
      <c r="E6576" s="7" t="s">
        <v>764</v>
      </c>
      <c r="F6576" s="7" t="s">
        <v>84</v>
      </c>
      <c r="G6576" s="7">
        <v>27500</v>
      </c>
      <c r="H6576" s="7">
        <v>0</v>
      </c>
      <c r="I6576" s="7">
        <v>0</v>
      </c>
      <c r="J6576" s="7">
        <v>0</v>
      </c>
      <c r="K6576" s="7">
        <v>0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0</v>
      </c>
      <c r="Z6576" s="7" t="s">
        <v>225</v>
      </c>
      <c r="AA6576" s="7">
        <v>2018</v>
      </c>
      <c r="AB6576" s="7">
        <v>0</v>
      </c>
    </row>
    <row r="6577" spans="1:28" x14ac:dyDescent="0.25">
      <c r="A6577" s="7">
        <v>69</v>
      </c>
      <c r="B6577" s="7" t="s">
        <v>360</v>
      </c>
      <c r="C6577" s="7" t="s">
        <v>560</v>
      </c>
      <c r="D6577" s="7" t="s">
        <v>10</v>
      </c>
      <c r="E6577" s="7" t="s">
        <v>780</v>
      </c>
      <c r="F6577" s="7" t="s">
        <v>84</v>
      </c>
      <c r="G6577" s="7">
        <v>22000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0</v>
      </c>
      <c r="Z6577" s="7" t="s">
        <v>225</v>
      </c>
      <c r="AA6577" s="7">
        <v>2018</v>
      </c>
      <c r="AB6577" s="7">
        <v>0</v>
      </c>
    </row>
    <row r="6578" spans="1:28" x14ac:dyDescent="0.25">
      <c r="A6578" s="7">
        <v>70</v>
      </c>
      <c r="B6578" s="7" t="s">
        <v>359</v>
      </c>
      <c r="C6578" s="7" t="s">
        <v>572</v>
      </c>
      <c r="D6578" s="7" t="s">
        <v>94</v>
      </c>
      <c r="E6578" s="7" t="s">
        <v>54</v>
      </c>
      <c r="F6578" s="7" t="s">
        <v>84</v>
      </c>
      <c r="G6578" s="7">
        <v>22000</v>
      </c>
      <c r="H6578" s="7">
        <v>0</v>
      </c>
      <c r="I6578" s="7">
        <v>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 t="s">
        <v>225</v>
      </c>
      <c r="AA6578" s="7">
        <v>2018</v>
      </c>
      <c r="AB6578" s="7">
        <v>0</v>
      </c>
    </row>
    <row r="6579" spans="1:28" x14ac:dyDescent="0.25">
      <c r="A6579" s="7">
        <v>71</v>
      </c>
      <c r="B6579" s="7" t="s">
        <v>358</v>
      </c>
      <c r="C6579" s="7" t="s">
        <v>748</v>
      </c>
      <c r="D6579" s="7" t="s">
        <v>10</v>
      </c>
      <c r="E6579" s="7" t="s">
        <v>54</v>
      </c>
      <c r="F6579" s="7" t="s">
        <v>84</v>
      </c>
      <c r="G6579" s="7">
        <v>22000</v>
      </c>
      <c r="H6579" s="7">
        <v>0</v>
      </c>
      <c r="I6579" s="7">
        <v>0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 t="s">
        <v>225</v>
      </c>
      <c r="AA6579" s="7">
        <v>2018</v>
      </c>
      <c r="AB6579" s="7">
        <v>0</v>
      </c>
    </row>
    <row r="6580" spans="1:28" x14ac:dyDescent="0.25">
      <c r="A6580" s="7">
        <v>72</v>
      </c>
      <c r="B6580" s="7" t="s">
        <v>357</v>
      </c>
      <c r="C6580" s="7" t="s">
        <v>589</v>
      </c>
      <c r="D6580" s="7" t="s">
        <v>6</v>
      </c>
      <c r="E6580" s="7" t="s">
        <v>767</v>
      </c>
      <c r="F6580" s="7" t="s">
        <v>84</v>
      </c>
      <c r="G6580" s="7">
        <v>22000</v>
      </c>
      <c r="H6580" s="7">
        <v>0</v>
      </c>
      <c r="I6580" s="7">
        <v>0</v>
      </c>
      <c r="J6580" s="7">
        <v>0</v>
      </c>
      <c r="K6580" s="7">
        <v>0</v>
      </c>
      <c r="L6580" s="7">
        <v>0</v>
      </c>
      <c r="M6580" s="7">
        <v>0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0</v>
      </c>
      <c r="Z6580" s="7" t="s">
        <v>225</v>
      </c>
      <c r="AA6580" s="7">
        <v>2018</v>
      </c>
      <c r="AB6580" s="7">
        <v>0</v>
      </c>
    </row>
    <row r="6581" spans="1:28" x14ac:dyDescent="0.25">
      <c r="A6581" s="7">
        <v>73</v>
      </c>
      <c r="B6581" s="7" t="s">
        <v>356</v>
      </c>
      <c r="C6581" s="7" t="s">
        <v>571</v>
      </c>
      <c r="D6581" s="7" t="s">
        <v>6</v>
      </c>
      <c r="E6581" s="7" t="s">
        <v>767</v>
      </c>
      <c r="F6581" s="7" t="s">
        <v>84</v>
      </c>
      <c r="G6581" s="7">
        <v>22000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0</v>
      </c>
      <c r="Z6581" s="7" t="s">
        <v>225</v>
      </c>
      <c r="AA6581" s="7">
        <v>2018</v>
      </c>
      <c r="AB6581" s="7">
        <v>0</v>
      </c>
    </row>
    <row r="6582" spans="1:28" x14ac:dyDescent="0.25">
      <c r="A6582" s="7">
        <v>74</v>
      </c>
      <c r="B6582" s="7" t="s">
        <v>355</v>
      </c>
      <c r="C6582" s="7" t="s">
        <v>582</v>
      </c>
      <c r="D6582" s="7" t="s">
        <v>7</v>
      </c>
      <c r="E6582" s="7" t="s">
        <v>54</v>
      </c>
      <c r="F6582" s="7" t="s">
        <v>84</v>
      </c>
      <c r="G6582" s="7">
        <v>22000</v>
      </c>
      <c r="H6582" s="7">
        <v>0</v>
      </c>
      <c r="I6582" s="7">
        <v>0</v>
      </c>
      <c r="J6582" s="7">
        <v>0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 t="s">
        <v>225</v>
      </c>
      <c r="AA6582" s="7">
        <v>2018</v>
      </c>
      <c r="AB6582" s="7">
        <v>0</v>
      </c>
    </row>
    <row r="6583" spans="1:28" x14ac:dyDescent="0.25">
      <c r="A6583" s="7">
        <v>75</v>
      </c>
      <c r="B6583" s="7" t="s">
        <v>354</v>
      </c>
      <c r="C6583" s="7" t="s">
        <v>581</v>
      </c>
      <c r="D6583" s="7" t="s">
        <v>94</v>
      </c>
      <c r="E6583" s="7" t="s">
        <v>54</v>
      </c>
      <c r="F6583" s="7" t="s">
        <v>84</v>
      </c>
      <c r="G6583" s="7">
        <v>22000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0</v>
      </c>
      <c r="Z6583" s="7" t="s">
        <v>225</v>
      </c>
      <c r="AA6583" s="7">
        <v>2018</v>
      </c>
      <c r="AB6583" s="7">
        <v>0</v>
      </c>
    </row>
    <row r="6584" spans="1:28" x14ac:dyDescent="0.25">
      <c r="A6584" s="7">
        <v>76</v>
      </c>
      <c r="B6584" s="7" t="s">
        <v>353</v>
      </c>
      <c r="C6584" s="7" t="s">
        <v>766</v>
      </c>
      <c r="D6584" s="7" t="s">
        <v>19</v>
      </c>
      <c r="E6584" s="7" t="s">
        <v>60</v>
      </c>
      <c r="F6584" s="7" t="s">
        <v>84</v>
      </c>
      <c r="G6584" s="7">
        <v>22000</v>
      </c>
      <c r="H6584" s="7">
        <v>0</v>
      </c>
      <c r="I6584" s="7">
        <v>0</v>
      </c>
      <c r="J6584" s="7">
        <v>0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0</v>
      </c>
      <c r="Z6584" s="7" t="s">
        <v>225</v>
      </c>
      <c r="AA6584" s="7">
        <v>2018</v>
      </c>
      <c r="AB6584" s="7">
        <v>0</v>
      </c>
    </row>
    <row r="6585" spans="1:28" x14ac:dyDescent="0.25">
      <c r="A6585" s="7">
        <v>77</v>
      </c>
      <c r="B6585" s="7" t="s">
        <v>352</v>
      </c>
      <c r="C6585" s="7" t="s">
        <v>593</v>
      </c>
      <c r="D6585" s="7" t="s">
        <v>6</v>
      </c>
      <c r="E6585" s="7" t="s">
        <v>768</v>
      </c>
      <c r="F6585" s="7" t="s">
        <v>84</v>
      </c>
      <c r="G6585" s="7">
        <v>20000</v>
      </c>
      <c r="H6585" s="7">
        <v>0</v>
      </c>
      <c r="I6585" s="7">
        <v>0</v>
      </c>
      <c r="J6585" s="7">
        <v>0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0</v>
      </c>
      <c r="Z6585" s="7" t="s">
        <v>225</v>
      </c>
      <c r="AA6585" s="7">
        <v>2018</v>
      </c>
      <c r="AB6585" s="7">
        <v>0</v>
      </c>
    </row>
    <row r="6586" spans="1:28" x14ac:dyDescent="0.25">
      <c r="A6586" s="7">
        <v>78</v>
      </c>
      <c r="B6586" s="7" t="s">
        <v>351</v>
      </c>
      <c r="C6586" s="7" t="s">
        <v>592</v>
      </c>
      <c r="D6586" s="7" t="s">
        <v>6</v>
      </c>
      <c r="E6586" s="7" t="s">
        <v>768</v>
      </c>
      <c r="F6586" s="7" t="s">
        <v>84</v>
      </c>
      <c r="G6586" s="7">
        <v>20000</v>
      </c>
      <c r="H6586" s="7">
        <v>0</v>
      </c>
      <c r="I6586" s="7">
        <v>0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0</v>
      </c>
      <c r="Z6586" s="7" t="s">
        <v>225</v>
      </c>
      <c r="AA6586" s="7">
        <v>2018</v>
      </c>
      <c r="AB6586" s="7">
        <v>0</v>
      </c>
    </row>
    <row r="6587" spans="1:28" x14ac:dyDescent="0.25">
      <c r="A6587" s="7">
        <v>79</v>
      </c>
      <c r="B6587" s="7" t="s">
        <v>350</v>
      </c>
      <c r="C6587" s="7" t="s">
        <v>558</v>
      </c>
      <c r="D6587" s="7" t="s">
        <v>6</v>
      </c>
      <c r="E6587" s="7" t="s">
        <v>764</v>
      </c>
      <c r="F6587" s="7" t="s">
        <v>84</v>
      </c>
      <c r="G6587" s="7">
        <v>20000</v>
      </c>
      <c r="H6587" s="7">
        <v>0</v>
      </c>
      <c r="I6587" s="7">
        <v>0</v>
      </c>
      <c r="J6587" s="7">
        <v>0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0</v>
      </c>
      <c r="Z6587" s="7" t="s">
        <v>225</v>
      </c>
      <c r="AA6587" s="7">
        <v>2018</v>
      </c>
      <c r="AB6587" s="7">
        <v>0</v>
      </c>
    </row>
    <row r="6588" spans="1:28" x14ac:dyDescent="0.25">
      <c r="A6588" s="7">
        <v>80</v>
      </c>
      <c r="B6588" s="7" t="s">
        <v>349</v>
      </c>
      <c r="C6588" s="7" t="s">
        <v>591</v>
      </c>
      <c r="D6588" s="7" t="s">
        <v>6</v>
      </c>
      <c r="E6588" s="7" t="s">
        <v>767</v>
      </c>
      <c r="F6588" s="7" t="s">
        <v>84</v>
      </c>
      <c r="G6588" s="7">
        <v>20000</v>
      </c>
      <c r="H6588" s="7">
        <v>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0</v>
      </c>
      <c r="Z6588" s="7" t="s">
        <v>225</v>
      </c>
      <c r="AA6588" s="7">
        <v>2018</v>
      </c>
      <c r="AB6588" s="7">
        <v>0</v>
      </c>
    </row>
    <row r="6589" spans="1:28" x14ac:dyDescent="0.25">
      <c r="A6589" s="7">
        <v>81</v>
      </c>
      <c r="B6589" s="7" t="s">
        <v>348</v>
      </c>
      <c r="C6589" s="7" t="s">
        <v>652</v>
      </c>
      <c r="D6589" s="7" t="s">
        <v>6</v>
      </c>
      <c r="E6589" s="7" t="s">
        <v>768</v>
      </c>
      <c r="F6589" s="7" t="s">
        <v>84</v>
      </c>
      <c r="G6589" s="7">
        <v>20000</v>
      </c>
      <c r="H6589" s="7">
        <v>0</v>
      </c>
      <c r="I6589" s="7">
        <v>0</v>
      </c>
      <c r="J6589" s="7">
        <v>0</v>
      </c>
      <c r="K6589" s="7">
        <v>0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0</v>
      </c>
      <c r="Z6589" s="7" t="s">
        <v>225</v>
      </c>
      <c r="AA6589" s="7">
        <v>2018</v>
      </c>
      <c r="AB6589" s="7">
        <v>0</v>
      </c>
    </row>
    <row r="6590" spans="1:28" x14ac:dyDescent="0.25">
      <c r="A6590" s="7">
        <v>82</v>
      </c>
      <c r="B6590" s="7" t="s">
        <v>347</v>
      </c>
      <c r="C6590" s="7" t="s">
        <v>651</v>
      </c>
      <c r="D6590" s="7" t="s">
        <v>6</v>
      </c>
      <c r="E6590" s="7" t="s">
        <v>767</v>
      </c>
      <c r="F6590" s="7" t="s">
        <v>84</v>
      </c>
      <c r="G6590" s="7">
        <v>20000</v>
      </c>
      <c r="H6590" s="7">
        <v>0</v>
      </c>
      <c r="I6590" s="7">
        <v>0</v>
      </c>
      <c r="J6590" s="7">
        <v>0</v>
      </c>
      <c r="K6590" s="7">
        <v>0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0</v>
      </c>
      <c r="Z6590" s="7" t="s">
        <v>225</v>
      </c>
      <c r="AA6590" s="7">
        <v>2018</v>
      </c>
      <c r="AB6590" s="7">
        <v>0</v>
      </c>
    </row>
    <row r="6591" spans="1:28" x14ac:dyDescent="0.25">
      <c r="A6591" s="7">
        <v>83</v>
      </c>
      <c r="B6591" s="7" t="s">
        <v>346</v>
      </c>
      <c r="C6591" s="7" t="s">
        <v>583</v>
      </c>
      <c r="D6591" s="7" t="s">
        <v>4</v>
      </c>
      <c r="E6591" s="7" t="s">
        <v>780</v>
      </c>
      <c r="F6591" s="7" t="s">
        <v>84</v>
      </c>
      <c r="G6591" s="7">
        <v>20000</v>
      </c>
      <c r="H6591" s="7">
        <v>0</v>
      </c>
      <c r="I6591" s="7">
        <v>0</v>
      </c>
      <c r="J6591" s="7">
        <v>0</v>
      </c>
      <c r="K6591" s="7">
        <v>0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0</v>
      </c>
      <c r="Z6591" s="7" t="s">
        <v>225</v>
      </c>
      <c r="AA6591" s="7">
        <v>2018</v>
      </c>
      <c r="AB6591" s="7">
        <v>0</v>
      </c>
    </row>
    <row r="6592" spans="1:28" x14ac:dyDescent="0.25">
      <c r="A6592" s="7">
        <v>84</v>
      </c>
      <c r="B6592" s="7" t="s">
        <v>345</v>
      </c>
      <c r="C6592" s="7" t="s">
        <v>512</v>
      </c>
      <c r="D6592" s="7" t="s">
        <v>94</v>
      </c>
      <c r="E6592" s="7" t="s">
        <v>764</v>
      </c>
      <c r="F6592" s="7" t="s">
        <v>84</v>
      </c>
      <c r="G6592" s="7">
        <v>18000</v>
      </c>
      <c r="H6592" s="7">
        <v>0</v>
      </c>
      <c r="I6592" s="7">
        <v>0</v>
      </c>
      <c r="J6592" s="7">
        <v>0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0</v>
      </c>
      <c r="Z6592" s="7" t="s">
        <v>225</v>
      </c>
      <c r="AA6592" s="7">
        <v>2018</v>
      </c>
      <c r="AB6592" s="7">
        <v>0</v>
      </c>
    </row>
    <row r="6593" spans="1:28" x14ac:dyDescent="0.25">
      <c r="A6593" s="7">
        <v>85</v>
      </c>
      <c r="B6593" s="7" t="s">
        <v>344</v>
      </c>
      <c r="C6593" s="7" t="s">
        <v>588</v>
      </c>
      <c r="D6593" s="7" t="s">
        <v>94</v>
      </c>
      <c r="E6593" s="7" t="s">
        <v>41</v>
      </c>
      <c r="F6593" s="7" t="s">
        <v>84</v>
      </c>
      <c r="G6593" s="7">
        <v>18000</v>
      </c>
      <c r="H6593" s="7">
        <v>0</v>
      </c>
      <c r="I6593" s="7">
        <v>0</v>
      </c>
      <c r="J6593" s="7">
        <v>0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0</v>
      </c>
      <c r="Z6593" s="7" t="s">
        <v>225</v>
      </c>
      <c r="AA6593" s="7">
        <v>2018</v>
      </c>
      <c r="AB6593" s="7">
        <v>0</v>
      </c>
    </row>
    <row r="6594" spans="1:28" x14ac:dyDescent="0.25">
      <c r="A6594" s="7">
        <v>86</v>
      </c>
      <c r="B6594" s="7" t="s">
        <v>343</v>
      </c>
      <c r="C6594" s="7" t="s">
        <v>633</v>
      </c>
      <c r="D6594" s="7" t="s">
        <v>6</v>
      </c>
      <c r="E6594" s="7" t="s">
        <v>37</v>
      </c>
      <c r="F6594" s="7" t="s">
        <v>84</v>
      </c>
      <c r="G6594" s="7">
        <v>15250</v>
      </c>
      <c r="H6594" s="7">
        <v>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 t="s">
        <v>225</v>
      </c>
      <c r="AA6594" s="7">
        <v>2018</v>
      </c>
      <c r="AB6594" s="7">
        <v>0</v>
      </c>
    </row>
    <row r="6595" spans="1:28" x14ac:dyDescent="0.25">
      <c r="A6595" s="7">
        <v>87</v>
      </c>
      <c r="B6595" s="7" t="s">
        <v>342</v>
      </c>
      <c r="C6595" s="7" t="s">
        <v>559</v>
      </c>
      <c r="D6595" s="7" t="s">
        <v>94</v>
      </c>
      <c r="E6595" s="7" t="s">
        <v>37</v>
      </c>
      <c r="F6595" s="7" t="s">
        <v>84</v>
      </c>
      <c r="G6595" s="7">
        <v>15250</v>
      </c>
      <c r="H6595" s="7">
        <v>0</v>
      </c>
      <c r="I6595" s="7">
        <v>0</v>
      </c>
      <c r="J6595" s="7">
        <v>0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0</v>
      </c>
      <c r="Z6595" s="7" t="s">
        <v>225</v>
      </c>
      <c r="AA6595" s="7">
        <v>2018</v>
      </c>
      <c r="AB6595" s="7">
        <v>0</v>
      </c>
    </row>
    <row r="6596" spans="1:28" x14ac:dyDescent="0.25">
      <c r="A6596" s="7">
        <v>88</v>
      </c>
      <c r="B6596" s="7" t="s">
        <v>341</v>
      </c>
      <c r="C6596" s="7" t="s">
        <v>579</v>
      </c>
      <c r="D6596" s="7" t="s">
        <v>94</v>
      </c>
      <c r="E6596" s="7" t="s">
        <v>768</v>
      </c>
      <c r="F6596" s="7" t="s">
        <v>84</v>
      </c>
      <c r="G6596" s="7">
        <v>15250</v>
      </c>
      <c r="H6596" s="7">
        <v>0</v>
      </c>
      <c r="I6596" s="7">
        <v>0</v>
      </c>
      <c r="J6596" s="7">
        <v>0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0</v>
      </c>
      <c r="Z6596" s="7" t="s">
        <v>225</v>
      </c>
      <c r="AA6596" s="7">
        <v>2018</v>
      </c>
      <c r="AB6596" s="7">
        <v>0</v>
      </c>
    </row>
    <row r="6597" spans="1:28" x14ac:dyDescent="0.25">
      <c r="A6597" s="7">
        <v>89</v>
      </c>
      <c r="B6597" s="7" t="s">
        <v>340</v>
      </c>
      <c r="C6597" s="7" t="s">
        <v>654</v>
      </c>
      <c r="D6597" s="7" t="s">
        <v>6</v>
      </c>
      <c r="E6597" s="7" t="s">
        <v>764</v>
      </c>
      <c r="F6597" s="7" t="s">
        <v>84</v>
      </c>
      <c r="G6597" s="7">
        <v>15000</v>
      </c>
      <c r="H6597" s="7">
        <v>0</v>
      </c>
      <c r="I6597" s="7">
        <v>0</v>
      </c>
      <c r="J6597" s="7">
        <v>0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0</v>
      </c>
      <c r="Z6597" s="7" t="s">
        <v>225</v>
      </c>
      <c r="AA6597" s="7">
        <v>2018</v>
      </c>
      <c r="AB6597" s="7">
        <v>0</v>
      </c>
    </row>
    <row r="6598" spans="1:28" x14ac:dyDescent="0.25">
      <c r="A6598" s="7">
        <v>90</v>
      </c>
      <c r="B6598" s="7" t="s">
        <v>339</v>
      </c>
      <c r="C6598" s="7" t="s">
        <v>595</v>
      </c>
      <c r="D6598" s="7" t="s">
        <v>94</v>
      </c>
      <c r="E6598" s="7" t="s">
        <v>57</v>
      </c>
      <c r="F6598" s="7" t="s">
        <v>84</v>
      </c>
      <c r="G6598" s="7">
        <v>15000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7">
        <v>0</v>
      </c>
      <c r="Z6598" s="7" t="s">
        <v>225</v>
      </c>
      <c r="AA6598" s="7">
        <v>2018</v>
      </c>
      <c r="AB6598" s="7">
        <v>0</v>
      </c>
    </row>
    <row r="6599" spans="1:28" x14ac:dyDescent="0.25">
      <c r="A6599" s="7">
        <v>91</v>
      </c>
      <c r="B6599" s="7" t="s">
        <v>338</v>
      </c>
      <c r="C6599" s="7" t="s">
        <v>594</v>
      </c>
      <c r="D6599" s="7" t="s">
        <v>6</v>
      </c>
      <c r="E6599" s="7" t="s">
        <v>28</v>
      </c>
      <c r="F6599" s="7" t="s">
        <v>84</v>
      </c>
      <c r="G6599" s="7">
        <v>15000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0</v>
      </c>
      <c r="Z6599" s="7" t="s">
        <v>225</v>
      </c>
      <c r="AA6599" s="7">
        <v>2018</v>
      </c>
      <c r="AB6599" s="7">
        <v>0</v>
      </c>
    </row>
    <row r="6600" spans="1:28" x14ac:dyDescent="0.25">
      <c r="A6600" s="7">
        <v>92</v>
      </c>
      <c r="B6600" s="7" t="s">
        <v>337</v>
      </c>
      <c r="C6600" s="7" t="s">
        <v>725</v>
      </c>
      <c r="D6600" s="7" t="s">
        <v>6</v>
      </c>
      <c r="E6600" s="7" t="s">
        <v>37</v>
      </c>
      <c r="F6600" s="7" t="s">
        <v>84</v>
      </c>
      <c r="G6600" s="7">
        <v>8000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0</v>
      </c>
      <c r="Z6600" s="7" t="s">
        <v>225</v>
      </c>
      <c r="AA6600" s="7">
        <v>2018</v>
      </c>
      <c r="AB6600" s="7">
        <v>0</v>
      </c>
    </row>
    <row r="6601" spans="1:28" x14ac:dyDescent="0.25">
      <c r="A6601" s="7">
        <v>93</v>
      </c>
      <c r="B6601" s="7" t="s">
        <v>336</v>
      </c>
      <c r="C6601" s="7" t="s">
        <v>603</v>
      </c>
      <c r="D6601" s="7" t="s">
        <v>6</v>
      </c>
      <c r="E6601" s="7" t="s">
        <v>37</v>
      </c>
      <c r="F6601" s="7" t="s">
        <v>84</v>
      </c>
      <c r="G6601" s="7">
        <v>8000</v>
      </c>
      <c r="H6601" s="7">
        <v>0</v>
      </c>
      <c r="I6601" s="7">
        <v>0</v>
      </c>
      <c r="J6601" s="7">
        <v>0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0</v>
      </c>
      <c r="Z6601" s="7" t="s">
        <v>226</v>
      </c>
      <c r="AA6601" s="7">
        <v>2018</v>
      </c>
      <c r="AB6601" s="7">
        <v>0</v>
      </c>
    </row>
    <row r="6602" spans="1:28" x14ac:dyDescent="0.25">
      <c r="A6602" s="7">
        <v>1</v>
      </c>
      <c r="B6602" s="7" t="s">
        <v>373</v>
      </c>
      <c r="C6602" s="7" t="s">
        <v>708</v>
      </c>
      <c r="D6602" s="7" t="s">
        <v>7</v>
      </c>
      <c r="E6602" s="7" t="s">
        <v>27</v>
      </c>
      <c r="F6602" s="7" t="s">
        <v>84</v>
      </c>
      <c r="G6602" s="7">
        <v>360000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0</v>
      </c>
      <c r="Z6602" s="7" t="s">
        <v>226</v>
      </c>
      <c r="AA6602" s="7">
        <v>2018</v>
      </c>
      <c r="AB6602" s="7">
        <v>0</v>
      </c>
    </row>
    <row r="6603" spans="1:28" x14ac:dyDescent="0.25">
      <c r="A6603" s="7">
        <v>2</v>
      </c>
      <c r="B6603" s="7" t="s">
        <v>427</v>
      </c>
      <c r="C6603" s="7" t="s">
        <v>709</v>
      </c>
      <c r="D6603" s="7" t="s">
        <v>19</v>
      </c>
      <c r="E6603" s="7" t="s">
        <v>71</v>
      </c>
      <c r="F6603" s="7" t="s">
        <v>84</v>
      </c>
      <c r="G6603" s="7">
        <v>280000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0</v>
      </c>
      <c r="Z6603" s="7" t="s">
        <v>226</v>
      </c>
      <c r="AA6603" s="7">
        <v>2018</v>
      </c>
      <c r="AB6603" s="7">
        <v>0</v>
      </c>
    </row>
    <row r="6604" spans="1:28" x14ac:dyDescent="0.25">
      <c r="A6604" s="7">
        <v>3</v>
      </c>
      <c r="B6604" s="7" t="s">
        <v>426</v>
      </c>
      <c r="C6604" s="7" t="s">
        <v>502</v>
      </c>
      <c r="D6604" s="7" t="s">
        <v>10</v>
      </c>
      <c r="E6604" s="7" t="s">
        <v>53</v>
      </c>
      <c r="F6604" s="7" t="s">
        <v>84</v>
      </c>
      <c r="G6604" s="7">
        <v>280000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0</v>
      </c>
      <c r="Z6604" s="7" t="s">
        <v>226</v>
      </c>
      <c r="AA6604" s="7">
        <v>2018</v>
      </c>
      <c r="AB6604" s="7">
        <v>0</v>
      </c>
    </row>
    <row r="6605" spans="1:28" x14ac:dyDescent="0.25">
      <c r="A6605" s="7">
        <v>4</v>
      </c>
      <c r="B6605" s="7" t="s">
        <v>425</v>
      </c>
      <c r="C6605" s="7" t="s">
        <v>659</v>
      </c>
      <c r="D6605" s="7" t="s">
        <v>6</v>
      </c>
      <c r="E6605" s="7" t="s">
        <v>756</v>
      </c>
      <c r="F6605" s="7" t="s">
        <v>84</v>
      </c>
      <c r="G6605" s="7">
        <v>130000</v>
      </c>
      <c r="H6605" s="7">
        <v>0</v>
      </c>
      <c r="I6605" s="7">
        <v>0</v>
      </c>
      <c r="J6605" s="7">
        <v>0</v>
      </c>
      <c r="K6605" s="7">
        <v>0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0</v>
      </c>
      <c r="Z6605" s="7" t="s">
        <v>226</v>
      </c>
      <c r="AA6605" s="7">
        <v>2018</v>
      </c>
      <c r="AB6605" s="7">
        <v>0</v>
      </c>
    </row>
    <row r="6606" spans="1:28" x14ac:dyDescent="0.25">
      <c r="A6606" s="7">
        <v>5</v>
      </c>
      <c r="B6606" s="7" t="s">
        <v>424</v>
      </c>
      <c r="C6606" s="7" t="s">
        <v>665</v>
      </c>
      <c r="D6606" s="7" t="s">
        <v>17</v>
      </c>
      <c r="E6606" s="7" t="s">
        <v>755</v>
      </c>
      <c r="F6606" s="7" t="s">
        <v>84</v>
      </c>
      <c r="G6606" s="7">
        <v>130000</v>
      </c>
      <c r="H6606" s="7">
        <v>0</v>
      </c>
      <c r="I6606" s="7">
        <v>0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0</v>
      </c>
      <c r="Z6606" s="7" t="s">
        <v>226</v>
      </c>
      <c r="AA6606" s="7">
        <v>2018</v>
      </c>
      <c r="AB6606" s="7">
        <v>0</v>
      </c>
    </row>
    <row r="6607" spans="1:28" x14ac:dyDescent="0.25">
      <c r="A6607" s="7">
        <v>6</v>
      </c>
      <c r="B6607" s="7" t="s">
        <v>423</v>
      </c>
      <c r="C6607" s="7" t="s">
        <v>614</v>
      </c>
      <c r="D6607" s="7" t="s">
        <v>615</v>
      </c>
      <c r="E6607" s="7" t="s">
        <v>616</v>
      </c>
      <c r="F6607" s="7" t="s">
        <v>84</v>
      </c>
      <c r="G6607" s="7">
        <v>130000</v>
      </c>
      <c r="H6607" s="7">
        <v>0</v>
      </c>
      <c r="I6607" s="7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0</v>
      </c>
      <c r="Z6607" s="7" t="s">
        <v>226</v>
      </c>
      <c r="AA6607" s="7">
        <v>2018</v>
      </c>
      <c r="AB6607" s="7">
        <v>0</v>
      </c>
    </row>
    <row r="6608" spans="1:28" x14ac:dyDescent="0.25">
      <c r="A6608" s="7">
        <v>7</v>
      </c>
      <c r="B6608" s="7" t="s">
        <v>422</v>
      </c>
      <c r="C6608" s="7" t="s">
        <v>504</v>
      </c>
      <c r="D6608" s="7" t="s">
        <v>5</v>
      </c>
      <c r="E6608" s="7" t="s">
        <v>702</v>
      </c>
      <c r="F6608" s="7" t="s">
        <v>84</v>
      </c>
      <c r="G6608" s="7">
        <v>130000</v>
      </c>
      <c r="H6608" s="7">
        <v>0</v>
      </c>
      <c r="I6608" s="7">
        <v>0</v>
      </c>
      <c r="J6608" s="7">
        <v>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0</v>
      </c>
      <c r="Z6608" s="7" t="s">
        <v>226</v>
      </c>
      <c r="AA6608" s="7">
        <v>2018</v>
      </c>
      <c r="AB6608" s="7">
        <v>0</v>
      </c>
    </row>
    <row r="6609" spans="1:28" x14ac:dyDescent="0.25">
      <c r="A6609" s="7">
        <v>8</v>
      </c>
      <c r="B6609" s="7" t="s">
        <v>421</v>
      </c>
      <c r="C6609" s="7" t="s">
        <v>515</v>
      </c>
      <c r="D6609" s="7" t="s">
        <v>4</v>
      </c>
      <c r="E6609" s="7" t="s">
        <v>516</v>
      </c>
      <c r="F6609" s="7" t="s">
        <v>84</v>
      </c>
      <c r="G6609" s="7">
        <v>130000</v>
      </c>
      <c r="H6609" s="7">
        <v>0</v>
      </c>
      <c r="I6609" s="7">
        <v>0</v>
      </c>
      <c r="J6609" s="7">
        <v>0</v>
      </c>
      <c r="K6609" s="7">
        <v>0</v>
      </c>
      <c r="L6609" s="7">
        <v>0</v>
      </c>
      <c r="M6609" s="7">
        <v>0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0</v>
      </c>
      <c r="Z6609" s="7" t="s">
        <v>226</v>
      </c>
      <c r="AA6609" s="7">
        <v>2018</v>
      </c>
      <c r="AB6609" s="7">
        <v>0</v>
      </c>
    </row>
    <row r="6610" spans="1:28" x14ac:dyDescent="0.25">
      <c r="A6610" s="7">
        <v>9</v>
      </c>
      <c r="B6610" s="7" t="s">
        <v>420</v>
      </c>
      <c r="C6610" s="7" t="s">
        <v>513</v>
      </c>
      <c r="D6610" s="7" t="s">
        <v>14</v>
      </c>
      <c r="E6610" s="7" t="s">
        <v>333</v>
      </c>
      <c r="F6610" s="7" t="s">
        <v>84</v>
      </c>
      <c r="G6610" s="7">
        <v>130000</v>
      </c>
      <c r="H6610" s="7">
        <v>0</v>
      </c>
      <c r="I6610" s="7">
        <v>0</v>
      </c>
      <c r="J6610" s="7">
        <v>0</v>
      </c>
      <c r="K6610" s="7">
        <v>0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 t="s">
        <v>226</v>
      </c>
      <c r="AA6610" s="7">
        <v>2018</v>
      </c>
      <c r="AB6610" s="7">
        <v>0</v>
      </c>
    </row>
    <row r="6611" spans="1:28" x14ac:dyDescent="0.25">
      <c r="A6611" s="7">
        <v>10</v>
      </c>
      <c r="B6611" s="7" t="s">
        <v>419</v>
      </c>
      <c r="C6611" s="7" t="s">
        <v>518</v>
      </c>
      <c r="D6611" s="7" t="s">
        <v>16</v>
      </c>
      <c r="E6611" s="7" t="s">
        <v>701</v>
      </c>
      <c r="F6611" s="7" t="s">
        <v>84</v>
      </c>
      <c r="G6611" s="7">
        <v>130000</v>
      </c>
      <c r="H6611" s="7">
        <v>0</v>
      </c>
      <c r="I6611" s="7">
        <v>0</v>
      </c>
      <c r="J6611" s="7">
        <v>0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0</v>
      </c>
      <c r="Z6611" s="7" t="s">
        <v>226</v>
      </c>
      <c r="AA6611" s="7">
        <v>2018</v>
      </c>
      <c r="AB6611" s="7">
        <v>0</v>
      </c>
    </row>
    <row r="6612" spans="1:28" x14ac:dyDescent="0.25">
      <c r="A6612" s="7">
        <v>11</v>
      </c>
      <c r="B6612" s="7" t="s">
        <v>418</v>
      </c>
      <c r="C6612" s="7" t="s">
        <v>710</v>
      </c>
      <c r="D6612" s="7" t="s">
        <v>94</v>
      </c>
      <c r="E6612" s="7" t="s">
        <v>711</v>
      </c>
      <c r="F6612" s="7" t="s">
        <v>84</v>
      </c>
      <c r="G6612" s="7">
        <v>130000</v>
      </c>
      <c r="H6612" s="7">
        <v>0</v>
      </c>
      <c r="I6612" s="7">
        <v>0</v>
      </c>
      <c r="J6612" s="7">
        <v>0</v>
      </c>
      <c r="K6612" s="7">
        <v>0</v>
      </c>
      <c r="L6612" s="7">
        <v>0</v>
      </c>
      <c r="M6612" s="7">
        <v>0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0</v>
      </c>
      <c r="Z6612" s="7" t="s">
        <v>226</v>
      </c>
      <c r="AA6612" s="7">
        <v>2018</v>
      </c>
      <c r="AB6612" s="7">
        <v>0</v>
      </c>
    </row>
    <row r="6613" spans="1:28" x14ac:dyDescent="0.25">
      <c r="A6613" s="7">
        <v>12</v>
      </c>
      <c r="B6613" s="7" t="s">
        <v>417</v>
      </c>
      <c r="C6613" s="7" t="s">
        <v>512</v>
      </c>
      <c r="D6613" s="7" t="s">
        <v>21</v>
      </c>
      <c r="E6613" s="7" t="s">
        <v>81</v>
      </c>
      <c r="F6613" s="7" t="s">
        <v>84</v>
      </c>
      <c r="G6613" s="7">
        <v>130000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0</v>
      </c>
      <c r="Z6613" s="7" t="s">
        <v>226</v>
      </c>
      <c r="AA6613" s="7">
        <v>2018</v>
      </c>
      <c r="AB6613" s="7">
        <v>0</v>
      </c>
    </row>
    <row r="6614" spans="1:28" x14ac:dyDescent="0.25">
      <c r="A6614" s="7">
        <v>13</v>
      </c>
      <c r="B6614" s="7" t="s">
        <v>416</v>
      </c>
      <c r="C6614" s="7" t="s">
        <v>679</v>
      </c>
      <c r="D6614" s="7" t="s">
        <v>6</v>
      </c>
      <c r="E6614" s="7" t="s">
        <v>757</v>
      </c>
      <c r="F6614" s="7" t="s">
        <v>84</v>
      </c>
      <c r="G6614" s="7">
        <v>95000</v>
      </c>
      <c r="H6614" s="7">
        <v>0</v>
      </c>
      <c r="I6614" s="7">
        <v>0</v>
      </c>
      <c r="J6614" s="7">
        <v>0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0</v>
      </c>
      <c r="Z6614" s="7" t="s">
        <v>226</v>
      </c>
      <c r="AA6614" s="7">
        <v>2018</v>
      </c>
      <c r="AB6614" s="7">
        <v>0</v>
      </c>
    </row>
    <row r="6615" spans="1:28" x14ac:dyDescent="0.25">
      <c r="A6615" s="7">
        <v>14</v>
      </c>
      <c r="B6615" s="7" t="s">
        <v>415</v>
      </c>
      <c r="C6615" s="7" t="s">
        <v>525</v>
      </c>
      <c r="D6615" s="7" t="s">
        <v>10</v>
      </c>
      <c r="E6615" s="7" t="s">
        <v>69</v>
      </c>
      <c r="F6615" s="7" t="s">
        <v>84</v>
      </c>
      <c r="G6615" s="7">
        <v>95000</v>
      </c>
      <c r="H6615" s="7">
        <v>0</v>
      </c>
      <c r="I6615" s="7">
        <v>0</v>
      </c>
      <c r="J6615" s="7">
        <v>0</v>
      </c>
      <c r="K6615" s="7">
        <v>0</v>
      </c>
      <c r="L6615" s="7">
        <v>0</v>
      </c>
      <c r="M6615" s="7">
        <v>0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0</v>
      </c>
      <c r="Z6615" s="7" t="s">
        <v>226</v>
      </c>
      <c r="AA6615" s="7">
        <v>2018</v>
      </c>
      <c r="AB6615" s="7">
        <v>0</v>
      </c>
    </row>
    <row r="6616" spans="1:28" x14ac:dyDescent="0.25">
      <c r="A6616" s="7">
        <v>15</v>
      </c>
      <c r="B6616" s="7" t="s">
        <v>414</v>
      </c>
      <c r="C6616" s="7" t="s">
        <v>523</v>
      </c>
      <c r="D6616" s="7" t="s">
        <v>21</v>
      </c>
      <c r="E6616" s="7" t="s">
        <v>731</v>
      </c>
      <c r="F6616" s="7" t="s">
        <v>84</v>
      </c>
      <c r="G6616" s="7">
        <v>95000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0</v>
      </c>
      <c r="Z6616" s="7" t="s">
        <v>226</v>
      </c>
      <c r="AA6616" s="7">
        <v>2018</v>
      </c>
      <c r="AB6616" s="7">
        <v>0</v>
      </c>
    </row>
    <row r="6617" spans="1:28" x14ac:dyDescent="0.25">
      <c r="A6617" s="7">
        <v>16</v>
      </c>
      <c r="B6617" s="7" t="s">
        <v>413</v>
      </c>
      <c r="C6617" s="7" t="s">
        <v>626</v>
      </c>
      <c r="D6617" s="7" t="s">
        <v>627</v>
      </c>
      <c r="E6617" s="7" t="s">
        <v>730</v>
      </c>
      <c r="F6617" s="7" t="s">
        <v>84</v>
      </c>
      <c r="G6617" s="7">
        <v>95000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0</v>
      </c>
      <c r="Z6617" s="7" t="s">
        <v>226</v>
      </c>
      <c r="AA6617" s="7">
        <v>2018</v>
      </c>
      <c r="AB6617" s="7">
        <v>0</v>
      </c>
    </row>
    <row r="6618" spans="1:28" x14ac:dyDescent="0.25">
      <c r="A6618" s="7">
        <v>17</v>
      </c>
      <c r="B6618" s="7" t="s">
        <v>411</v>
      </c>
      <c r="C6618" s="7" t="s">
        <v>521</v>
      </c>
      <c r="D6618" s="7" t="s">
        <v>13</v>
      </c>
      <c r="E6618" s="7" t="s">
        <v>729</v>
      </c>
      <c r="F6618" s="7" t="s">
        <v>84</v>
      </c>
      <c r="G6618" s="7">
        <v>95000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0</v>
      </c>
      <c r="Z6618" s="7" t="s">
        <v>226</v>
      </c>
      <c r="AA6618" s="7">
        <v>2018</v>
      </c>
      <c r="AB6618" s="7">
        <v>0</v>
      </c>
    </row>
    <row r="6619" spans="1:28" x14ac:dyDescent="0.25">
      <c r="A6619" s="7">
        <v>18</v>
      </c>
      <c r="B6619" s="7" t="s">
        <v>410</v>
      </c>
      <c r="C6619" s="7" t="s">
        <v>685</v>
      </c>
      <c r="D6619" s="7" t="s">
        <v>21</v>
      </c>
      <c r="E6619" s="7" t="s">
        <v>734</v>
      </c>
      <c r="F6619" s="7" t="s">
        <v>84</v>
      </c>
      <c r="G6619" s="7">
        <v>85000</v>
      </c>
      <c r="H6619" s="7">
        <v>0</v>
      </c>
      <c r="I6619" s="7">
        <v>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0</v>
      </c>
      <c r="Z6619" s="7" t="s">
        <v>226</v>
      </c>
      <c r="AA6619" s="7">
        <v>2018</v>
      </c>
      <c r="AB6619" s="7">
        <v>0</v>
      </c>
    </row>
    <row r="6620" spans="1:28" x14ac:dyDescent="0.25">
      <c r="A6620" s="7">
        <v>19</v>
      </c>
      <c r="B6620" s="7" t="s">
        <v>409</v>
      </c>
      <c r="C6620" s="7" t="s">
        <v>719</v>
      </c>
      <c r="D6620" s="7" t="s">
        <v>94</v>
      </c>
      <c r="E6620" s="7" t="s">
        <v>758</v>
      </c>
      <c r="F6620" s="7" t="s">
        <v>84</v>
      </c>
      <c r="G6620" s="7">
        <v>85000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0</v>
      </c>
      <c r="Z6620" s="7" t="s">
        <v>226</v>
      </c>
      <c r="AA6620" s="7">
        <v>2018</v>
      </c>
      <c r="AB6620" s="7">
        <v>0</v>
      </c>
    </row>
    <row r="6621" spans="1:28" x14ac:dyDescent="0.25">
      <c r="A6621" s="7">
        <v>20</v>
      </c>
      <c r="B6621" s="7" t="s">
        <v>412</v>
      </c>
      <c r="C6621" s="7" t="s">
        <v>527</v>
      </c>
      <c r="D6621" s="7" t="s">
        <v>17</v>
      </c>
      <c r="E6621" s="7" t="s">
        <v>613</v>
      </c>
      <c r="F6621" s="7" t="s">
        <v>84</v>
      </c>
      <c r="G6621" s="7">
        <v>85000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0</v>
      </c>
      <c r="Z6621" s="7" t="s">
        <v>226</v>
      </c>
      <c r="AA6621" s="7">
        <v>2018</v>
      </c>
      <c r="AB6621" s="7">
        <v>0</v>
      </c>
    </row>
    <row r="6622" spans="1:28" x14ac:dyDescent="0.25">
      <c r="A6622" s="7">
        <v>21</v>
      </c>
      <c r="B6622" s="7" t="s">
        <v>408</v>
      </c>
      <c r="C6622" s="7" t="s">
        <v>712</v>
      </c>
      <c r="D6622" s="7" t="s">
        <v>632</v>
      </c>
      <c r="E6622" s="7" t="s">
        <v>713</v>
      </c>
      <c r="F6622" s="7" t="s">
        <v>84</v>
      </c>
      <c r="G6622" s="7">
        <v>80000</v>
      </c>
      <c r="H6622" s="7">
        <v>0</v>
      </c>
      <c r="I6622" s="7">
        <v>0</v>
      </c>
      <c r="J6622" s="7">
        <v>0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0</v>
      </c>
      <c r="Z6622" s="7" t="s">
        <v>226</v>
      </c>
      <c r="AA6622" s="7">
        <v>2018</v>
      </c>
      <c r="AB6622" s="7">
        <v>0</v>
      </c>
    </row>
    <row r="6623" spans="1:28" x14ac:dyDescent="0.25">
      <c r="A6623" s="7">
        <v>22</v>
      </c>
      <c r="B6623" s="7" t="s">
        <v>407</v>
      </c>
      <c r="C6623" s="7" t="s">
        <v>532</v>
      </c>
      <c r="D6623" s="7" t="s">
        <v>12</v>
      </c>
      <c r="E6623" s="7" t="s">
        <v>35</v>
      </c>
      <c r="F6623" s="7" t="s">
        <v>84</v>
      </c>
      <c r="G6623" s="7">
        <v>75000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0</v>
      </c>
      <c r="Z6623" s="7" t="s">
        <v>226</v>
      </c>
      <c r="AA6623" s="7">
        <v>2018</v>
      </c>
      <c r="AB6623" s="7">
        <v>0</v>
      </c>
    </row>
    <row r="6624" spans="1:28" x14ac:dyDescent="0.25">
      <c r="A6624" s="7">
        <v>23</v>
      </c>
      <c r="B6624" s="7" t="s">
        <v>373</v>
      </c>
      <c r="C6624" s="7" t="s">
        <v>688</v>
      </c>
      <c r="D6624" s="7" t="s">
        <v>94</v>
      </c>
      <c r="E6624" s="7" t="s">
        <v>689</v>
      </c>
      <c r="F6624" s="7" t="s">
        <v>84</v>
      </c>
      <c r="G6624" s="7">
        <v>80000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0</v>
      </c>
      <c r="Z6624" s="7" t="s">
        <v>226</v>
      </c>
      <c r="AA6624" s="7">
        <v>2018</v>
      </c>
      <c r="AB6624" s="7">
        <v>0</v>
      </c>
    </row>
    <row r="6625" spans="1:28" x14ac:dyDescent="0.25">
      <c r="A6625" s="7">
        <v>24</v>
      </c>
      <c r="B6625" s="7" t="s">
        <v>406</v>
      </c>
      <c r="C6625" s="7" t="s">
        <v>533</v>
      </c>
      <c r="D6625" s="7" t="s">
        <v>6</v>
      </c>
      <c r="E6625" s="7" t="s">
        <v>735</v>
      </c>
      <c r="F6625" s="7" t="s">
        <v>84</v>
      </c>
      <c r="G6625" s="7">
        <v>70000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0</v>
      </c>
      <c r="Z6625" s="7" t="s">
        <v>226</v>
      </c>
      <c r="AA6625" s="7">
        <v>2018</v>
      </c>
      <c r="AB6625" s="7">
        <v>0</v>
      </c>
    </row>
    <row r="6626" spans="1:28" x14ac:dyDescent="0.25">
      <c r="A6626" s="7">
        <v>25</v>
      </c>
      <c r="B6626" s="7" t="s">
        <v>405</v>
      </c>
      <c r="C6626" s="7" t="s">
        <v>535</v>
      </c>
      <c r="D6626" s="7" t="s">
        <v>16</v>
      </c>
      <c r="E6626" s="7" t="s">
        <v>61</v>
      </c>
      <c r="F6626" s="7" t="s">
        <v>84</v>
      </c>
      <c r="G6626" s="7">
        <v>65000</v>
      </c>
      <c r="H6626" s="7">
        <v>0</v>
      </c>
      <c r="I6626" s="7">
        <v>0</v>
      </c>
      <c r="J6626" s="7">
        <v>0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0</v>
      </c>
      <c r="Z6626" s="7" t="s">
        <v>226</v>
      </c>
      <c r="AA6626" s="7">
        <v>2018</v>
      </c>
      <c r="AB6626" s="7">
        <v>0</v>
      </c>
    </row>
    <row r="6627" spans="1:28" x14ac:dyDescent="0.25">
      <c r="A6627" s="7">
        <v>26</v>
      </c>
      <c r="B6627" s="7" t="s">
        <v>404</v>
      </c>
      <c r="C6627" s="7" t="s">
        <v>534</v>
      </c>
      <c r="D6627" s="7" t="s">
        <v>10</v>
      </c>
      <c r="E6627" s="7" t="s">
        <v>759</v>
      </c>
      <c r="F6627" s="7" t="s">
        <v>84</v>
      </c>
      <c r="G6627" s="7">
        <v>65000</v>
      </c>
      <c r="H6627" s="7">
        <v>0</v>
      </c>
      <c r="I6627" s="7">
        <v>0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0</v>
      </c>
      <c r="Z6627" s="7" t="s">
        <v>226</v>
      </c>
      <c r="AA6627" s="7">
        <v>2018</v>
      </c>
      <c r="AB6627" s="7">
        <v>0</v>
      </c>
    </row>
    <row r="6628" spans="1:28" x14ac:dyDescent="0.25">
      <c r="A6628" s="7">
        <v>27</v>
      </c>
      <c r="B6628" s="7" t="s">
        <v>403</v>
      </c>
      <c r="C6628" s="7" t="s">
        <v>703</v>
      </c>
      <c r="D6628" s="7" t="s">
        <v>13</v>
      </c>
      <c r="E6628" s="7" t="s">
        <v>704</v>
      </c>
      <c r="F6628" s="7" t="s">
        <v>84</v>
      </c>
      <c r="G6628" s="7">
        <v>65000</v>
      </c>
      <c r="H6628" s="7">
        <v>0</v>
      </c>
      <c r="I6628" s="7">
        <v>0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 t="s">
        <v>226</v>
      </c>
      <c r="AA6628" s="7">
        <v>2018</v>
      </c>
      <c r="AB6628" s="7">
        <v>0</v>
      </c>
    </row>
    <row r="6629" spans="1:28" x14ac:dyDescent="0.25">
      <c r="A6629" s="7">
        <v>28</v>
      </c>
      <c r="B6629" s="7" t="s">
        <v>402</v>
      </c>
      <c r="C6629" s="7" t="s">
        <v>526</v>
      </c>
      <c r="D6629" s="7" t="s">
        <v>4</v>
      </c>
      <c r="E6629" s="7" t="s">
        <v>737</v>
      </c>
      <c r="F6629" s="7" t="s">
        <v>84</v>
      </c>
      <c r="G6629" s="7">
        <v>65000</v>
      </c>
      <c r="H6629" s="7">
        <v>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0</v>
      </c>
      <c r="Z6629" s="7" t="s">
        <v>226</v>
      </c>
      <c r="AA6629" s="7">
        <v>2018</v>
      </c>
      <c r="AB6629" s="7">
        <v>0</v>
      </c>
    </row>
    <row r="6630" spans="1:28" x14ac:dyDescent="0.25">
      <c r="A6630" s="7">
        <v>29</v>
      </c>
      <c r="B6630" s="7" t="s">
        <v>401</v>
      </c>
      <c r="C6630" s="7" t="s">
        <v>537</v>
      </c>
      <c r="D6630" s="7" t="s">
        <v>7</v>
      </c>
      <c r="E6630" s="7" t="s">
        <v>75</v>
      </c>
      <c r="F6630" s="7" t="s">
        <v>84</v>
      </c>
      <c r="G6630" s="7">
        <v>60000</v>
      </c>
      <c r="H6630" s="7">
        <v>0</v>
      </c>
      <c r="I6630" s="7">
        <v>0</v>
      </c>
      <c r="J6630" s="7">
        <v>0</v>
      </c>
      <c r="K6630" s="7">
        <v>0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0</v>
      </c>
      <c r="Z6630" s="7" t="s">
        <v>226</v>
      </c>
      <c r="AA6630" s="7">
        <v>2018</v>
      </c>
      <c r="AB6630" s="7">
        <v>0</v>
      </c>
    </row>
    <row r="6631" spans="1:28" x14ac:dyDescent="0.25">
      <c r="A6631" s="7">
        <v>30</v>
      </c>
      <c r="B6631" s="7" t="s">
        <v>400</v>
      </c>
      <c r="C6631" s="7" t="s">
        <v>536</v>
      </c>
      <c r="D6631" s="7" t="s">
        <v>4</v>
      </c>
      <c r="E6631" s="7" t="s">
        <v>64</v>
      </c>
      <c r="F6631" s="7" t="s">
        <v>84</v>
      </c>
      <c r="G6631" s="7">
        <v>60000</v>
      </c>
      <c r="H6631" s="7">
        <v>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0</v>
      </c>
      <c r="Z6631" s="7" t="s">
        <v>226</v>
      </c>
      <c r="AA6631" s="7">
        <v>2018</v>
      </c>
      <c r="AB6631" s="7">
        <v>0</v>
      </c>
    </row>
    <row r="6632" spans="1:28" x14ac:dyDescent="0.25">
      <c r="A6632" s="7">
        <v>31</v>
      </c>
      <c r="B6632" s="7" t="s">
        <v>342</v>
      </c>
      <c r="C6632" s="7" t="s">
        <v>539</v>
      </c>
      <c r="D6632" s="7" t="s">
        <v>15</v>
      </c>
      <c r="E6632" s="7" t="s">
        <v>540</v>
      </c>
      <c r="F6632" s="7" t="s">
        <v>84</v>
      </c>
      <c r="G6632" s="7">
        <v>55000</v>
      </c>
      <c r="H6632" s="7">
        <v>0</v>
      </c>
      <c r="I6632" s="7">
        <v>0</v>
      </c>
      <c r="J6632" s="7">
        <v>0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0</v>
      </c>
      <c r="Z6632" s="7" t="s">
        <v>226</v>
      </c>
      <c r="AA6632" s="7">
        <v>2018</v>
      </c>
      <c r="AB6632" s="7">
        <v>0</v>
      </c>
    </row>
    <row r="6633" spans="1:28" x14ac:dyDescent="0.25">
      <c r="A6633" s="7">
        <v>32</v>
      </c>
      <c r="B6633" s="7" t="s">
        <v>399</v>
      </c>
      <c r="C6633" s="7" t="s">
        <v>514</v>
      </c>
      <c r="D6633" s="7" t="s">
        <v>16</v>
      </c>
      <c r="E6633" s="7" t="s">
        <v>79</v>
      </c>
      <c r="F6633" s="7" t="s">
        <v>84</v>
      </c>
      <c r="G6633" s="7">
        <v>54000</v>
      </c>
      <c r="H6633" s="7">
        <v>0</v>
      </c>
      <c r="I6633" s="7">
        <v>0</v>
      </c>
      <c r="J6633" s="7">
        <v>0</v>
      </c>
      <c r="K6633" s="7">
        <v>0</v>
      </c>
      <c r="L6633" s="7">
        <v>0</v>
      </c>
      <c r="M6633" s="7">
        <v>0</v>
      </c>
      <c r="N6633" s="7">
        <v>0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0</v>
      </c>
      <c r="Z6633" s="7" t="s">
        <v>226</v>
      </c>
      <c r="AA6633" s="7">
        <v>2018</v>
      </c>
      <c r="AB6633" s="7">
        <v>0</v>
      </c>
    </row>
    <row r="6634" spans="1:28" x14ac:dyDescent="0.25">
      <c r="A6634" s="7">
        <v>33</v>
      </c>
      <c r="B6634" s="7" t="s">
        <v>398</v>
      </c>
      <c r="C6634" s="7" t="s">
        <v>770</v>
      </c>
      <c r="D6634" s="7" t="s">
        <v>615</v>
      </c>
      <c r="E6634" s="7" t="s">
        <v>771</v>
      </c>
      <c r="F6634" s="7" t="s">
        <v>84</v>
      </c>
      <c r="G6634" s="7">
        <v>55000</v>
      </c>
      <c r="H6634" s="7">
        <v>0</v>
      </c>
      <c r="I6634" s="7">
        <v>0</v>
      </c>
      <c r="J6634" s="7">
        <v>0</v>
      </c>
      <c r="K6634" s="7">
        <v>0</v>
      </c>
      <c r="L6634" s="7">
        <v>0</v>
      </c>
      <c r="M6634" s="7">
        <v>0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0</v>
      </c>
      <c r="Z6634" s="7" t="s">
        <v>226</v>
      </c>
      <c r="AA6634" s="7">
        <v>2018</v>
      </c>
      <c r="AB6634" s="7">
        <v>0</v>
      </c>
    </row>
    <row r="6635" spans="1:28" x14ac:dyDescent="0.25">
      <c r="A6635" s="7">
        <v>34</v>
      </c>
      <c r="B6635" s="7" t="s">
        <v>397</v>
      </c>
      <c r="C6635" s="7" t="s">
        <v>542</v>
      </c>
      <c r="D6635" s="7" t="s">
        <v>17</v>
      </c>
      <c r="E6635" s="7" t="s">
        <v>76</v>
      </c>
      <c r="F6635" s="7" t="s">
        <v>84</v>
      </c>
      <c r="G6635" s="7">
        <v>50000</v>
      </c>
      <c r="H6635" s="7">
        <v>0</v>
      </c>
      <c r="I6635" s="7">
        <v>0</v>
      </c>
      <c r="J6635" s="7">
        <v>0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0</v>
      </c>
      <c r="Z6635" s="7" t="s">
        <v>226</v>
      </c>
      <c r="AA6635" s="7">
        <v>2018</v>
      </c>
      <c r="AB6635" s="7">
        <v>0</v>
      </c>
    </row>
    <row r="6636" spans="1:28" x14ac:dyDescent="0.25">
      <c r="A6636" s="7">
        <v>35</v>
      </c>
      <c r="B6636" s="7" t="s">
        <v>396</v>
      </c>
      <c r="C6636" s="7" t="s">
        <v>541</v>
      </c>
      <c r="D6636" s="7" t="s">
        <v>21</v>
      </c>
      <c r="E6636" s="7" t="s">
        <v>70</v>
      </c>
      <c r="F6636" s="7" t="s">
        <v>84</v>
      </c>
      <c r="G6636" s="7">
        <v>50000</v>
      </c>
      <c r="H6636" s="7">
        <v>0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0</v>
      </c>
      <c r="Z6636" s="7" t="s">
        <v>226</v>
      </c>
      <c r="AA6636" s="7">
        <v>2018</v>
      </c>
      <c r="AB6636" s="7">
        <v>0</v>
      </c>
    </row>
    <row r="6637" spans="1:28" x14ac:dyDescent="0.25">
      <c r="A6637" s="7">
        <v>36</v>
      </c>
      <c r="B6637" s="7" t="s">
        <v>395</v>
      </c>
      <c r="C6637" s="7" t="s">
        <v>772</v>
      </c>
      <c r="D6637" s="7" t="s">
        <v>10</v>
      </c>
      <c r="E6637" s="7" t="s">
        <v>773</v>
      </c>
      <c r="F6637" s="7" t="s">
        <v>84</v>
      </c>
      <c r="G6637" s="7">
        <v>49500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0</v>
      </c>
      <c r="Z6637" s="7" t="s">
        <v>226</v>
      </c>
      <c r="AA6637" s="7">
        <v>2018</v>
      </c>
      <c r="AB6637" s="7">
        <v>0</v>
      </c>
    </row>
    <row r="6638" spans="1:28" x14ac:dyDescent="0.25">
      <c r="A6638" s="7">
        <v>37</v>
      </c>
      <c r="B6638" s="7" t="s">
        <v>394</v>
      </c>
      <c r="C6638" s="7" t="s">
        <v>774</v>
      </c>
      <c r="D6638" s="7" t="s">
        <v>10</v>
      </c>
      <c r="E6638" s="7" t="s">
        <v>775</v>
      </c>
      <c r="F6638" s="7" t="s">
        <v>84</v>
      </c>
      <c r="G6638" s="7">
        <v>45000</v>
      </c>
      <c r="H6638" s="7">
        <v>0</v>
      </c>
      <c r="I6638" s="7">
        <v>0</v>
      </c>
      <c r="J6638" s="7">
        <v>0</v>
      </c>
      <c r="K6638" s="7">
        <v>0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0</v>
      </c>
      <c r="Z6638" s="7" t="s">
        <v>226</v>
      </c>
      <c r="AA6638" s="7">
        <v>2018</v>
      </c>
      <c r="AB6638" s="7">
        <v>0</v>
      </c>
    </row>
    <row r="6639" spans="1:28" x14ac:dyDescent="0.25">
      <c r="A6639" s="7">
        <v>38</v>
      </c>
      <c r="B6639" s="7" t="s">
        <v>393</v>
      </c>
      <c r="C6639" s="7" t="s">
        <v>717</v>
      </c>
      <c r="D6639" s="7" t="s">
        <v>10</v>
      </c>
      <c r="E6639" s="7" t="s">
        <v>43</v>
      </c>
      <c r="F6639" s="7" t="s">
        <v>84</v>
      </c>
      <c r="G6639" s="7">
        <v>45000</v>
      </c>
      <c r="H6639" s="7">
        <v>0</v>
      </c>
      <c r="I6639" s="7">
        <v>0</v>
      </c>
      <c r="J6639" s="7">
        <v>0</v>
      </c>
      <c r="K6639" s="7">
        <v>0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0</v>
      </c>
      <c r="Z6639" s="7" t="s">
        <v>226</v>
      </c>
      <c r="AA6639" s="7">
        <v>2018</v>
      </c>
      <c r="AB6639" s="7">
        <v>0</v>
      </c>
    </row>
    <row r="6640" spans="1:28" x14ac:dyDescent="0.25">
      <c r="A6640" s="7">
        <v>39</v>
      </c>
      <c r="B6640" s="7" t="s">
        <v>392</v>
      </c>
      <c r="C6640" s="7" t="s">
        <v>547</v>
      </c>
      <c r="D6640" s="7" t="s">
        <v>10</v>
      </c>
      <c r="E6640" s="7" t="s">
        <v>50</v>
      </c>
      <c r="F6640" s="7" t="s">
        <v>84</v>
      </c>
      <c r="G6640" s="7">
        <v>45000</v>
      </c>
      <c r="H6640" s="7">
        <v>0</v>
      </c>
      <c r="I6640" s="7">
        <v>0</v>
      </c>
      <c r="J6640" s="7">
        <v>0</v>
      </c>
      <c r="K6640" s="7">
        <v>0</v>
      </c>
      <c r="L6640" s="7">
        <v>0</v>
      </c>
      <c r="M6640" s="7">
        <v>0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0</v>
      </c>
      <c r="Z6640" s="7" t="s">
        <v>226</v>
      </c>
      <c r="AA6640" s="7">
        <v>2018</v>
      </c>
      <c r="AB6640" s="7">
        <v>0</v>
      </c>
    </row>
    <row r="6641" spans="1:28" x14ac:dyDescent="0.25">
      <c r="A6641" s="7">
        <v>40</v>
      </c>
      <c r="B6641" s="7" t="s">
        <v>391</v>
      </c>
      <c r="C6641" s="7" t="s">
        <v>545</v>
      </c>
      <c r="D6641" s="7" t="s">
        <v>4</v>
      </c>
      <c r="E6641" s="7" t="s">
        <v>24</v>
      </c>
      <c r="F6641" s="7" t="s">
        <v>84</v>
      </c>
      <c r="G6641" s="7">
        <v>45000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0</v>
      </c>
      <c r="Z6641" s="7" t="s">
        <v>226</v>
      </c>
      <c r="AA6641" s="7">
        <v>2018</v>
      </c>
      <c r="AB6641" s="7">
        <v>0</v>
      </c>
    </row>
    <row r="6642" spans="1:28" x14ac:dyDescent="0.25">
      <c r="A6642" s="7">
        <v>41</v>
      </c>
      <c r="B6642" s="7" t="s">
        <v>368</v>
      </c>
      <c r="C6642" s="7" t="s">
        <v>720</v>
      </c>
      <c r="D6642" s="7" t="s">
        <v>13</v>
      </c>
      <c r="E6642" s="7" t="s">
        <v>738</v>
      </c>
      <c r="F6642" s="7" t="s">
        <v>84</v>
      </c>
      <c r="G6642" s="7">
        <v>45000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0</v>
      </c>
      <c r="Z6642" s="7" t="s">
        <v>226</v>
      </c>
      <c r="AA6642" s="7">
        <v>2018</v>
      </c>
      <c r="AB6642" s="7">
        <v>0</v>
      </c>
    </row>
    <row r="6643" spans="1:28" x14ac:dyDescent="0.25">
      <c r="A6643" s="7">
        <v>42</v>
      </c>
      <c r="B6643" s="7" t="s">
        <v>390</v>
      </c>
      <c r="C6643" s="7" t="s">
        <v>531</v>
      </c>
      <c r="D6643" s="7" t="s">
        <v>5</v>
      </c>
      <c r="E6643" s="7" t="s">
        <v>25</v>
      </c>
      <c r="F6643" s="7" t="s">
        <v>84</v>
      </c>
      <c r="G6643" s="7">
        <v>45000</v>
      </c>
      <c r="H6643" s="7">
        <v>0</v>
      </c>
      <c r="I6643" s="7">
        <v>0</v>
      </c>
      <c r="J6643" s="7">
        <v>0</v>
      </c>
      <c r="K6643" s="7">
        <v>0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0</v>
      </c>
      <c r="Z6643" s="7" t="s">
        <v>226</v>
      </c>
      <c r="AA6643" s="7">
        <v>2018</v>
      </c>
      <c r="AB6643" s="7">
        <v>0</v>
      </c>
    </row>
    <row r="6644" spans="1:28" x14ac:dyDescent="0.25">
      <c r="A6644" s="7">
        <v>43</v>
      </c>
      <c r="B6644" s="7" t="s">
        <v>389</v>
      </c>
      <c r="C6644" s="7" t="s">
        <v>529</v>
      </c>
      <c r="D6644" s="7" t="s">
        <v>94</v>
      </c>
      <c r="E6644" s="7" t="s">
        <v>43</v>
      </c>
      <c r="F6644" s="7" t="s">
        <v>84</v>
      </c>
      <c r="G6644" s="7">
        <v>45000</v>
      </c>
      <c r="H6644" s="7">
        <v>0</v>
      </c>
      <c r="I6644" s="7">
        <v>0</v>
      </c>
      <c r="J6644" s="7">
        <v>0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0</v>
      </c>
      <c r="Z6644" s="7" t="s">
        <v>226</v>
      </c>
      <c r="AA6644" s="7">
        <v>2018</v>
      </c>
      <c r="AB6644" s="7">
        <v>0</v>
      </c>
    </row>
    <row r="6645" spans="1:28" x14ac:dyDescent="0.25">
      <c r="A6645" s="7">
        <v>44</v>
      </c>
      <c r="B6645" s="7" t="s">
        <v>388</v>
      </c>
      <c r="C6645" s="7" t="s">
        <v>646</v>
      </c>
      <c r="D6645" s="7" t="s">
        <v>647</v>
      </c>
      <c r="E6645" s="7" t="s">
        <v>24</v>
      </c>
      <c r="F6645" s="7" t="s">
        <v>84</v>
      </c>
      <c r="G6645" s="7">
        <v>45000</v>
      </c>
      <c r="H6645" s="7">
        <v>0</v>
      </c>
      <c r="I6645" s="7">
        <v>0</v>
      </c>
      <c r="J6645" s="7">
        <v>0</v>
      </c>
      <c r="K6645" s="7">
        <v>0</v>
      </c>
      <c r="L6645" s="7">
        <v>0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0</v>
      </c>
      <c r="Z6645" s="7" t="s">
        <v>226</v>
      </c>
      <c r="AA6645" s="7">
        <v>2018</v>
      </c>
      <c r="AB6645" s="7">
        <v>0</v>
      </c>
    </row>
    <row r="6646" spans="1:28" x14ac:dyDescent="0.25">
      <c r="A6646" s="7">
        <v>45</v>
      </c>
      <c r="B6646" s="7" t="s">
        <v>387</v>
      </c>
      <c r="C6646" s="7" t="s">
        <v>549</v>
      </c>
      <c r="D6646" s="7" t="s">
        <v>16</v>
      </c>
      <c r="E6646" s="7" t="s">
        <v>45</v>
      </c>
      <c r="F6646" s="7" t="s">
        <v>84</v>
      </c>
      <c r="G6646" s="7">
        <v>44000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 t="s">
        <v>226</v>
      </c>
      <c r="AA6646" s="7">
        <v>2018</v>
      </c>
      <c r="AB6646" s="7">
        <v>0</v>
      </c>
    </row>
    <row r="6647" spans="1:28" x14ac:dyDescent="0.25">
      <c r="A6647" s="7">
        <v>46</v>
      </c>
      <c r="B6647" s="7" t="s">
        <v>386</v>
      </c>
      <c r="C6647" s="7" t="s">
        <v>631</v>
      </c>
      <c r="D6647" s="7" t="s">
        <v>6</v>
      </c>
      <c r="E6647" s="7" t="s">
        <v>740</v>
      </c>
      <c r="F6647" s="7" t="s">
        <v>84</v>
      </c>
      <c r="G6647" s="7">
        <v>40000</v>
      </c>
      <c r="H6647" s="7">
        <v>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0</v>
      </c>
      <c r="Z6647" s="7" t="s">
        <v>226</v>
      </c>
      <c r="AA6647" s="7">
        <v>2018</v>
      </c>
      <c r="AB6647" s="7">
        <v>0</v>
      </c>
    </row>
    <row r="6648" spans="1:28" x14ac:dyDescent="0.25">
      <c r="A6648" s="7">
        <v>47</v>
      </c>
      <c r="B6648" s="7" t="s">
        <v>385</v>
      </c>
      <c r="C6648" s="7" t="s">
        <v>629</v>
      </c>
      <c r="D6648" s="7" t="s">
        <v>12</v>
      </c>
      <c r="E6648" s="7" t="s">
        <v>698</v>
      </c>
      <c r="F6648" s="7" t="s">
        <v>84</v>
      </c>
      <c r="G6648" s="7">
        <v>40000</v>
      </c>
      <c r="H6648" s="7">
        <v>0</v>
      </c>
      <c r="I6648" s="7">
        <v>0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 t="s">
        <v>226</v>
      </c>
      <c r="AA6648" s="7">
        <v>2018</v>
      </c>
      <c r="AB6648" s="7">
        <v>0</v>
      </c>
    </row>
    <row r="6649" spans="1:28" x14ac:dyDescent="0.25">
      <c r="A6649" s="7">
        <v>48</v>
      </c>
      <c r="B6649" s="7" t="s">
        <v>384</v>
      </c>
      <c r="C6649" s="7" t="s">
        <v>776</v>
      </c>
      <c r="D6649" s="7" t="s">
        <v>17</v>
      </c>
      <c r="E6649" s="7" t="s">
        <v>777</v>
      </c>
      <c r="F6649" s="7" t="s">
        <v>84</v>
      </c>
      <c r="G6649" s="7">
        <v>40000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0</v>
      </c>
      <c r="Z6649" s="7" t="s">
        <v>226</v>
      </c>
      <c r="AA6649" s="7">
        <v>2018</v>
      </c>
      <c r="AB6649" s="7">
        <v>0</v>
      </c>
    </row>
    <row r="6650" spans="1:28" x14ac:dyDescent="0.25">
      <c r="A6650" s="7">
        <v>49</v>
      </c>
      <c r="B6650" s="7" t="s">
        <v>382</v>
      </c>
      <c r="C6650" s="7" t="s">
        <v>552</v>
      </c>
      <c r="D6650" s="7" t="s">
        <v>94</v>
      </c>
      <c r="E6650" s="7" t="s">
        <v>65</v>
      </c>
      <c r="F6650" s="7" t="s">
        <v>84</v>
      </c>
      <c r="G6650" s="7">
        <v>40000</v>
      </c>
      <c r="H6650" s="7">
        <v>0</v>
      </c>
      <c r="I6650" s="7">
        <v>0</v>
      </c>
      <c r="J6650" s="7">
        <v>0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0</v>
      </c>
      <c r="Z6650" s="7" t="s">
        <v>226</v>
      </c>
      <c r="AA6650" s="7">
        <v>2018</v>
      </c>
      <c r="AB6650" s="7">
        <v>0</v>
      </c>
    </row>
    <row r="6651" spans="1:28" x14ac:dyDescent="0.25">
      <c r="A6651" s="7">
        <v>50</v>
      </c>
      <c r="B6651" s="7" t="s">
        <v>381</v>
      </c>
      <c r="C6651" s="7" t="s">
        <v>553</v>
      </c>
      <c r="D6651" s="7" t="s">
        <v>94</v>
      </c>
      <c r="E6651" s="7" t="s">
        <v>740</v>
      </c>
      <c r="F6651" s="7" t="s">
        <v>84</v>
      </c>
      <c r="G6651" s="7">
        <v>38000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 t="s">
        <v>226</v>
      </c>
      <c r="AA6651" s="7">
        <v>2018</v>
      </c>
      <c r="AB6651" s="7">
        <v>0</v>
      </c>
    </row>
    <row r="6652" spans="1:28" x14ac:dyDescent="0.25">
      <c r="A6652" s="7">
        <v>51</v>
      </c>
      <c r="B6652" s="7" t="s">
        <v>380</v>
      </c>
      <c r="C6652" s="7" t="s">
        <v>543</v>
      </c>
      <c r="D6652" s="7" t="s">
        <v>21</v>
      </c>
      <c r="E6652" s="7" t="s">
        <v>760</v>
      </c>
      <c r="F6652" s="7" t="s">
        <v>84</v>
      </c>
      <c r="G6652" s="7">
        <v>36000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 t="s">
        <v>226</v>
      </c>
      <c r="AA6652" s="7">
        <v>2018</v>
      </c>
      <c r="AB6652" s="7">
        <v>0</v>
      </c>
    </row>
    <row r="6653" spans="1:28" x14ac:dyDescent="0.25">
      <c r="A6653" s="7">
        <v>52</v>
      </c>
      <c r="B6653" s="7" t="s">
        <v>379</v>
      </c>
      <c r="C6653" s="7" t="s">
        <v>544</v>
      </c>
      <c r="D6653" s="7" t="s">
        <v>10</v>
      </c>
      <c r="E6653" s="7" t="s">
        <v>44</v>
      </c>
      <c r="F6653" s="7" t="s">
        <v>84</v>
      </c>
      <c r="G6653" s="7">
        <v>36000</v>
      </c>
      <c r="H6653" s="7">
        <v>0</v>
      </c>
      <c r="I6653" s="7">
        <v>0</v>
      </c>
      <c r="J6653" s="7">
        <v>0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 t="s">
        <v>226</v>
      </c>
      <c r="AA6653" s="7">
        <v>2018</v>
      </c>
      <c r="AB6653" s="7">
        <v>0</v>
      </c>
    </row>
    <row r="6654" spans="1:28" x14ac:dyDescent="0.25">
      <c r="A6654" s="7">
        <v>53</v>
      </c>
      <c r="B6654" s="7" t="s">
        <v>378</v>
      </c>
      <c r="C6654" s="7" t="s">
        <v>556</v>
      </c>
      <c r="D6654" s="7" t="s">
        <v>10</v>
      </c>
      <c r="E6654" s="7" t="s">
        <v>44</v>
      </c>
      <c r="F6654" s="7" t="s">
        <v>84</v>
      </c>
      <c r="G6654" s="7">
        <v>36000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 t="s">
        <v>226</v>
      </c>
      <c r="AA6654" s="7">
        <v>2018</v>
      </c>
      <c r="AB6654" s="7">
        <v>0</v>
      </c>
    </row>
    <row r="6655" spans="1:28" x14ac:dyDescent="0.25">
      <c r="A6655" s="7">
        <v>54</v>
      </c>
      <c r="B6655" s="7" t="s">
        <v>377</v>
      </c>
      <c r="C6655" s="7" t="s">
        <v>554</v>
      </c>
      <c r="D6655" s="7" t="s">
        <v>10</v>
      </c>
      <c r="E6655" s="7" t="s">
        <v>44</v>
      </c>
      <c r="F6655" s="7" t="s">
        <v>84</v>
      </c>
      <c r="G6655" s="7">
        <v>36000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 t="s">
        <v>226</v>
      </c>
      <c r="AA6655" s="7">
        <v>2018</v>
      </c>
      <c r="AB6655" s="7">
        <v>0</v>
      </c>
    </row>
    <row r="6656" spans="1:28" x14ac:dyDescent="0.25">
      <c r="A6656" s="7">
        <v>55</v>
      </c>
      <c r="B6656" s="7" t="s">
        <v>376</v>
      </c>
      <c r="C6656" s="7" t="s">
        <v>551</v>
      </c>
      <c r="D6656" s="7" t="s">
        <v>10</v>
      </c>
      <c r="E6656" s="7" t="s">
        <v>778</v>
      </c>
      <c r="F6656" s="7" t="s">
        <v>84</v>
      </c>
      <c r="G6656" s="7">
        <v>35000</v>
      </c>
      <c r="H6656" s="7">
        <v>0</v>
      </c>
      <c r="I6656" s="7">
        <v>0</v>
      </c>
      <c r="J6656" s="7">
        <v>0</v>
      </c>
      <c r="K6656" s="7">
        <v>0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U6656" s="7">
        <v>0</v>
      </c>
      <c r="V6656" s="7">
        <v>0</v>
      </c>
      <c r="W6656" s="7">
        <v>0</v>
      </c>
      <c r="X6656" s="7">
        <v>0</v>
      </c>
      <c r="Y6656" s="7">
        <v>0</v>
      </c>
      <c r="Z6656" s="7" t="s">
        <v>226</v>
      </c>
      <c r="AA6656" s="7">
        <v>2018</v>
      </c>
      <c r="AB6656" s="7">
        <v>0</v>
      </c>
    </row>
    <row r="6657" spans="1:28" x14ac:dyDescent="0.25">
      <c r="A6657" s="7">
        <v>56</v>
      </c>
      <c r="B6657" s="7" t="s">
        <v>375</v>
      </c>
      <c r="C6657" s="7" t="s">
        <v>705</v>
      </c>
      <c r="D6657" s="7" t="s">
        <v>13</v>
      </c>
      <c r="E6657" s="7" t="s">
        <v>779</v>
      </c>
      <c r="F6657" s="7" t="s">
        <v>84</v>
      </c>
      <c r="G6657" s="7">
        <v>35000</v>
      </c>
      <c r="H6657" s="7">
        <v>0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 t="s">
        <v>226</v>
      </c>
      <c r="AA6657" s="7">
        <v>2018</v>
      </c>
      <c r="AB6657" s="7">
        <v>0</v>
      </c>
    </row>
    <row r="6658" spans="1:28" x14ac:dyDescent="0.25">
      <c r="A6658" s="7">
        <v>57</v>
      </c>
      <c r="B6658" s="7" t="s">
        <v>373</v>
      </c>
      <c r="C6658" s="7" t="s">
        <v>566</v>
      </c>
      <c r="D6658" s="7" t="s">
        <v>14</v>
      </c>
      <c r="E6658" s="7" t="s">
        <v>743</v>
      </c>
      <c r="F6658" s="7" t="s">
        <v>84</v>
      </c>
      <c r="G6658" s="7">
        <v>32000</v>
      </c>
      <c r="H6658" s="7">
        <v>0</v>
      </c>
      <c r="I6658" s="7">
        <v>0</v>
      </c>
      <c r="J6658" s="7">
        <v>0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 t="s">
        <v>226</v>
      </c>
      <c r="AA6658" s="7">
        <v>2018</v>
      </c>
      <c r="AB6658" s="7">
        <v>0</v>
      </c>
    </row>
    <row r="6659" spans="1:28" x14ac:dyDescent="0.25">
      <c r="A6659" s="7">
        <v>58</v>
      </c>
      <c r="B6659" s="7" t="s">
        <v>372</v>
      </c>
      <c r="C6659" s="7" t="s">
        <v>769</v>
      </c>
      <c r="D6659" s="7" t="s">
        <v>94</v>
      </c>
      <c r="E6659" s="7" t="s">
        <v>630</v>
      </c>
      <c r="F6659" s="7" t="s">
        <v>84</v>
      </c>
      <c r="G6659" s="7">
        <v>32000</v>
      </c>
      <c r="H6659" s="7">
        <v>0</v>
      </c>
      <c r="I6659" s="7">
        <v>0</v>
      </c>
      <c r="J6659" s="7">
        <v>0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0</v>
      </c>
      <c r="Z6659" s="7" t="s">
        <v>226</v>
      </c>
      <c r="AA6659" s="7">
        <v>2018</v>
      </c>
      <c r="AB6659" s="7">
        <v>0</v>
      </c>
    </row>
    <row r="6660" spans="1:28" x14ac:dyDescent="0.25">
      <c r="A6660" s="7">
        <v>59</v>
      </c>
      <c r="B6660" s="7" t="s">
        <v>371</v>
      </c>
      <c r="C6660" s="7" t="s">
        <v>550</v>
      </c>
      <c r="D6660" s="7" t="s">
        <v>94</v>
      </c>
      <c r="E6660" s="7" t="s">
        <v>58</v>
      </c>
      <c r="F6660" s="7" t="s">
        <v>84</v>
      </c>
      <c r="G6660" s="7">
        <v>32000</v>
      </c>
      <c r="H6660" s="7">
        <v>0</v>
      </c>
      <c r="I6660" s="7">
        <v>0</v>
      </c>
      <c r="J6660" s="7">
        <v>0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 t="s">
        <v>226</v>
      </c>
      <c r="AA6660" s="7">
        <v>2018</v>
      </c>
      <c r="AB6660" s="7">
        <v>0</v>
      </c>
    </row>
    <row r="6661" spans="1:28" x14ac:dyDescent="0.25">
      <c r="A6661" s="7">
        <v>60</v>
      </c>
      <c r="B6661" s="7" t="s">
        <v>370</v>
      </c>
      <c r="C6661" s="7" t="s">
        <v>648</v>
      </c>
      <c r="D6661" s="7" t="s">
        <v>94</v>
      </c>
      <c r="E6661" s="7" t="s">
        <v>742</v>
      </c>
      <c r="F6661" s="7" t="s">
        <v>84</v>
      </c>
      <c r="G6661" s="7">
        <v>32000</v>
      </c>
      <c r="H6661" s="7">
        <v>0</v>
      </c>
      <c r="I6661" s="7">
        <v>0</v>
      </c>
      <c r="J6661" s="7">
        <v>0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0</v>
      </c>
      <c r="Z6661" s="7" t="s">
        <v>226</v>
      </c>
      <c r="AA6661" s="7">
        <v>2018</v>
      </c>
      <c r="AB6661" s="7">
        <v>0</v>
      </c>
    </row>
    <row r="6662" spans="1:28" x14ac:dyDescent="0.25">
      <c r="A6662" s="7">
        <v>61</v>
      </c>
      <c r="B6662" s="7" t="s">
        <v>369</v>
      </c>
      <c r="C6662" s="7" t="s">
        <v>562</v>
      </c>
      <c r="D6662" s="7" t="s">
        <v>94</v>
      </c>
      <c r="E6662" s="7" t="s">
        <v>563</v>
      </c>
      <c r="F6662" s="7" t="s">
        <v>84</v>
      </c>
      <c r="G6662" s="7">
        <v>32000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0</v>
      </c>
      <c r="Z6662" s="7" t="s">
        <v>226</v>
      </c>
      <c r="AA6662" s="7">
        <v>2018</v>
      </c>
      <c r="AB6662" s="7">
        <v>0</v>
      </c>
    </row>
    <row r="6663" spans="1:28" x14ac:dyDescent="0.25">
      <c r="A6663" s="7">
        <v>62</v>
      </c>
      <c r="B6663" s="7" t="s">
        <v>367</v>
      </c>
      <c r="C6663" s="7" t="s">
        <v>567</v>
      </c>
      <c r="D6663" s="7" t="s">
        <v>4</v>
      </c>
      <c r="E6663" s="7" t="s">
        <v>745</v>
      </c>
      <c r="F6663" s="7" t="s">
        <v>84</v>
      </c>
      <c r="G6663" s="7">
        <v>30000</v>
      </c>
      <c r="H6663" s="7">
        <v>0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0</v>
      </c>
      <c r="Z6663" s="7" t="s">
        <v>226</v>
      </c>
      <c r="AA6663" s="7">
        <v>2018</v>
      </c>
      <c r="AB6663" s="7">
        <v>0</v>
      </c>
    </row>
    <row r="6664" spans="1:28" x14ac:dyDescent="0.25">
      <c r="A6664" s="7">
        <v>63</v>
      </c>
      <c r="B6664" s="7" t="s">
        <v>366</v>
      </c>
      <c r="C6664" s="7" t="s">
        <v>727</v>
      </c>
      <c r="D6664" s="7" t="s">
        <v>14</v>
      </c>
      <c r="E6664" s="7" t="s">
        <v>763</v>
      </c>
      <c r="F6664" s="7" t="s">
        <v>84</v>
      </c>
      <c r="G6664" s="7">
        <v>30000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 t="s">
        <v>226</v>
      </c>
      <c r="AA6664" s="7">
        <v>2018</v>
      </c>
      <c r="AB6664" s="7">
        <v>0</v>
      </c>
    </row>
    <row r="6665" spans="1:28" x14ac:dyDescent="0.25">
      <c r="A6665" s="7">
        <v>64</v>
      </c>
      <c r="B6665" s="7" t="s">
        <v>365</v>
      </c>
      <c r="C6665" s="7" t="s">
        <v>584</v>
      </c>
      <c r="D6665" s="7" t="s">
        <v>19</v>
      </c>
      <c r="E6665" s="7" t="s">
        <v>742</v>
      </c>
      <c r="F6665" s="7" t="s">
        <v>84</v>
      </c>
      <c r="G6665" s="7">
        <v>26000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 t="s">
        <v>226</v>
      </c>
      <c r="AA6665" s="7">
        <v>2018</v>
      </c>
      <c r="AB6665" s="7">
        <v>0</v>
      </c>
    </row>
    <row r="6666" spans="1:28" x14ac:dyDescent="0.25">
      <c r="A6666" s="7">
        <v>65</v>
      </c>
      <c r="B6666" s="7" t="s">
        <v>364</v>
      </c>
      <c r="C6666" s="7" t="s">
        <v>555</v>
      </c>
      <c r="D6666" s="7" t="s">
        <v>94</v>
      </c>
      <c r="E6666" s="7" t="s">
        <v>74</v>
      </c>
      <c r="F6666" s="7" t="s">
        <v>84</v>
      </c>
      <c r="G6666" s="7">
        <v>25000</v>
      </c>
      <c r="H6666" s="7">
        <v>0</v>
      </c>
      <c r="I6666" s="7">
        <v>0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 t="s">
        <v>226</v>
      </c>
      <c r="AA6666" s="7">
        <v>2018</v>
      </c>
      <c r="AB6666" s="7">
        <v>0</v>
      </c>
    </row>
    <row r="6667" spans="1:28" x14ac:dyDescent="0.25">
      <c r="A6667" s="7">
        <v>66</v>
      </c>
      <c r="B6667" s="7" t="s">
        <v>363</v>
      </c>
      <c r="C6667" s="7" t="s">
        <v>569</v>
      </c>
      <c r="D6667" s="7" t="s">
        <v>94</v>
      </c>
      <c r="E6667" s="7" t="s">
        <v>765</v>
      </c>
      <c r="F6667" s="7" t="s">
        <v>84</v>
      </c>
      <c r="G6667" s="7">
        <v>23100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0</v>
      </c>
      <c r="Z6667" s="7" t="s">
        <v>226</v>
      </c>
      <c r="AA6667" s="7">
        <v>2018</v>
      </c>
      <c r="AB6667" s="7">
        <v>0</v>
      </c>
    </row>
    <row r="6668" spans="1:28" x14ac:dyDescent="0.25">
      <c r="A6668" s="7">
        <v>67</v>
      </c>
      <c r="B6668" s="7" t="s">
        <v>362</v>
      </c>
      <c r="C6668" s="7" t="s">
        <v>570</v>
      </c>
      <c r="D6668" s="7" t="s">
        <v>94</v>
      </c>
      <c r="E6668" s="7" t="s">
        <v>620</v>
      </c>
      <c r="F6668" s="7" t="s">
        <v>84</v>
      </c>
      <c r="G6668" s="7">
        <v>23000</v>
      </c>
      <c r="H6668" s="7">
        <v>0</v>
      </c>
      <c r="I6668" s="7">
        <v>0</v>
      </c>
      <c r="J6668" s="7">
        <v>0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0</v>
      </c>
      <c r="Z6668" s="7" t="s">
        <v>226</v>
      </c>
      <c r="AA6668" s="7">
        <v>2018</v>
      </c>
      <c r="AB6668" s="7">
        <v>0</v>
      </c>
    </row>
    <row r="6669" spans="1:28" x14ac:dyDescent="0.25">
      <c r="A6669" s="7">
        <v>68</v>
      </c>
      <c r="B6669" s="7" t="s">
        <v>361</v>
      </c>
      <c r="C6669" s="7" t="s">
        <v>622</v>
      </c>
      <c r="D6669" s="7" t="s">
        <v>12</v>
      </c>
      <c r="E6669" s="7" t="s">
        <v>764</v>
      </c>
      <c r="F6669" s="7" t="s">
        <v>84</v>
      </c>
      <c r="G6669" s="7">
        <v>27500</v>
      </c>
      <c r="H6669" s="7">
        <v>0</v>
      </c>
      <c r="I6669" s="7">
        <v>0</v>
      </c>
      <c r="J6669" s="7">
        <v>0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 t="s">
        <v>226</v>
      </c>
      <c r="AA6669" s="7">
        <v>2018</v>
      </c>
      <c r="AB6669" s="7">
        <v>0</v>
      </c>
    </row>
    <row r="6670" spans="1:28" x14ac:dyDescent="0.25">
      <c r="A6670" s="7">
        <v>69</v>
      </c>
      <c r="B6670" s="7" t="s">
        <v>360</v>
      </c>
      <c r="C6670" s="7" t="s">
        <v>560</v>
      </c>
      <c r="D6670" s="7" t="s">
        <v>10</v>
      </c>
      <c r="E6670" s="7" t="s">
        <v>780</v>
      </c>
      <c r="F6670" s="7" t="s">
        <v>84</v>
      </c>
      <c r="G6670" s="7">
        <v>22000</v>
      </c>
      <c r="H6670" s="7">
        <v>0</v>
      </c>
      <c r="I6670" s="7">
        <v>0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0</v>
      </c>
      <c r="Z6670" s="7" t="s">
        <v>226</v>
      </c>
      <c r="AA6670" s="7">
        <v>2018</v>
      </c>
      <c r="AB6670" s="7">
        <v>0</v>
      </c>
    </row>
    <row r="6671" spans="1:28" x14ac:dyDescent="0.25">
      <c r="A6671" s="7">
        <v>70</v>
      </c>
      <c r="B6671" s="7" t="s">
        <v>359</v>
      </c>
      <c r="C6671" s="7" t="s">
        <v>572</v>
      </c>
      <c r="D6671" s="7" t="s">
        <v>94</v>
      </c>
      <c r="E6671" s="7" t="s">
        <v>54</v>
      </c>
      <c r="F6671" s="7" t="s">
        <v>84</v>
      </c>
      <c r="G6671" s="7">
        <v>22000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0</v>
      </c>
      <c r="Z6671" s="7" t="s">
        <v>226</v>
      </c>
      <c r="AA6671" s="7">
        <v>2018</v>
      </c>
      <c r="AB6671" s="7">
        <v>0</v>
      </c>
    </row>
    <row r="6672" spans="1:28" x14ac:dyDescent="0.25">
      <c r="A6672" s="7">
        <v>71</v>
      </c>
      <c r="B6672" s="7" t="s">
        <v>358</v>
      </c>
      <c r="C6672" s="7" t="s">
        <v>748</v>
      </c>
      <c r="D6672" s="7" t="s">
        <v>10</v>
      </c>
      <c r="E6672" s="7" t="s">
        <v>54</v>
      </c>
      <c r="F6672" s="7" t="s">
        <v>84</v>
      </c>
      <c r="G6672" s="7">
        <v>22000</v>
      </c>
      <c r="H6672" s="7">
        <v>0</v>
      </c>
      <c r="I6672" s="7">
        <v>0</v>
      </c>
      <c r="J6672" s="7">
        <v>0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0</v>
      </c>
      <c r="Z6672" s="7" t="s">
        <v>226</v>
      </c>
      <c r="AA6672" s="7">
        <v>2018</v>
      </c>
      <c r="AB6672" s="7">
        <v>0</v>
      </c>
    </row>
    <row r="6673" spans="1:28" x14ac:dyDescent="0.25">
      <c r="A6673" s="7">
        <v>72</v>
      </c>
      <c r="B6673" s="7" t="s">
        <v>357</v>
      </c>
      <c r="C6673" s="7" t="s">
        <v>589</v>
      </c>
      <c r="D6673" s="7" t="s">
        <v>6</v>
      </c>
      <c r="E6673" s="7" t="s">
        <v>767</v>
      </c>
      <c r="F6673" s="7" t="s">
        <v>84</v>
      </c>
      <c r="G6673" s="7">
        <v>22000</v>
      </c>
      <c r="H6673" s="7">
        <v>0</v>
      </c>
      <c r="I6673" s="7">
        <v>0</v>
      </c>
      <c r="J6673" s="7">
        <v>0</v>
      </c>
      <c r="K6673" s="7">
        <v>0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0</v>
      </c>
      <c r="Z6673" s="7" t="s">
        <v>226</v>
      </c>
      <c r="AA6673" s="7">
        <v>2018</v>
      </c>
      <c r="AB6673" s="7">
        <v>0</v>
      </c>
    </row>
    <row r="6674" spans="1:28" x14ac:dyDescent="0.25">
      <c r="A6674" s="7">
        <v>73</v>
      </c>
      <c r="B6674" s="7" t="s">
        <v>356</v>
      </c>
      <c r="C6674" s="7" t="s">
        <v>571</v>
      </c>
      <c r="D6674" s="7" t="s">
        <v>6</v>
      </c>
      <c r="E6674" s="7" t="s">
        <v>767</v>
      </c>
      <c r="F6674" s="7" t="s">
        <v>84</v>
      </c>
      <c r="G6674" s="7">
        <v>22000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0</v>
      </c>
      <c r="Z6674" s="7" t="s">
        <v>226</v>
      </c>
      <c r="AA6674" s="7">
        <v>2018</v>
      </c>
      <c r="AB6674" s="7">
        <v>0</v>
      </c>
    </row>
    <row r="6675" spans="1:28" x14ac:dyDescent="0.25">
      <c r="A6675" s="7">
        <v>74</v>
      </c>
      <c r="B6675" s="7" t="s">
        <v>355</v>
      </c>
      <c r="C6675" s="7" t="s">
        <v>582</v>
      </c>
      <c r="D6675" s="7" t="s">
        <v>7</v>
      </c>
      <c r="E6675" s="7" t="s">
        <v>54</v>
      </c>
      <c r="F6675" s="7" t="s">
        <v>84</v>
      </c>
      <c r="G6675" s="7">
        <v>22000</v>
      </c>
      <c r="H6675" s="7">
        <v>0</v>
      </c>
      <c r="I6675" s="7">
        <v>0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0</v>
      </c>
      <c r="Z6675" s="7" t="s">
        <v>226</v>
      </c>
      <c r="AA6675" s="7">
        <v>2018</v>
      </c>
      <c r="AB6675" s="7">
        <v>0</v>
      </c>
    </row>
    <row r="6676" spans="1:28" x14ac:dyDescent="0.25">
      <c r="A6676" s="7">
        <v>75</v>
      </c>
      <c r="B6676" s="7" t="s">
        <v>354</v>
      </c>
      <c r="C6676" s="7" t="s">
        <v>581</v>
      </c>
      <c r="D6676" s="7" t="s">
        <v>94</v>
      </c>
      <c r="E6676" s="7" t="s">
        <v>54</v>
      </c>
      <c r="F6676" s="7" t="s">
        <v>84</v>
      </c>
      <c r="G6676" s="7">
        <v>22000</v>
      </c>
      <c r="H6676" s="7">
        <v>0</v>
      </c>
      <c r="I6676" s="7">
        <v>0</v>
      </c>
      <c r="J6676" s="7">
        <v>0</v>
      </c>
      <c r="K6676" s="7">
        <v>0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0</v>
      </c>
      <c r="Z6676" s="7" t="s">
        <v>226</v>
      </c>
      <c r="AA6676" s="7">
        <v>2018</v>
      </c>
      <c r="AB6676" s="7">
        <v>0</v>
      </c>
    </row>
    <row r="6677" spans="1:28" x14ac:dyDescent="0.25">
      <c r="A6677" s="7">
        <v>76</v>
      </c>
      <c r="B6677" s="7" t="s">
        <v>353</v>
      </c>
      <c r="C6677" s="7" t="s">
        <v>766</v>
      </c>
      <c r="D6677" s="7" t="s">
        <v>19</v>
      </c>
      <c r="E6677" s="7" t="s">
        <v>60</v>
      </c>
      <c r="F6677" s="7" t="s">
        <v>84</v>
      </c>
      <c r="G6677" s="7">
        <v>22000</v>
      </c>
      <c r="H6677" s="7">
        <v>0</v>
      </c>
      <c r="I6677" s="7">
        <v>0</v>
      </c>
      <c r="J6677" s="7">
        <v>0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0</v>
      </c>
      <c r="Z6677" s="7" t="s">
        <v>226</v>
      </c>
      <c r="AA6677" s="7">
        <v>2018</v>
      </c>
      <c r="AB6677" s="7">
        <v>0</v>
      </c>
    </row>
    <row r="6678" spans="1:28" x14ac:dyDescent="0.25">
      <c r="A6678" s="7">
        <v>77</v>
      </c>
      <c r="B6678" s="7" t="s">
        <v>352</v>
      </c>
      <c r="C6678" s="7" t="s">
        <v>593</v>
      </c>
      <c r="D6678" s="7" t="s">
        <v>6</v>
      </c>
      <c r="E6678" s="7" t="s">
        <v>768</v>
      </c>
      <c r="F6678" s="7" t="s">
        <v>84</v>
      </c>
      <c r="G6678" s="7">
        <v>20000</v>
      </c>
      <c r="H6678" s="7">
        <v>0</v>
      </c>
      <c r="I6678" s="7">
        <v>0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 t="s">
        <v>226</v>
      </c>
      <c r="AA6678" s="7">
        <v>2018</v>
      </c>
      <c r="AB6678" s="7">
        <v>0</v>
      </c>
    </row>
    <row r="6679" spans="1:28" x14ac:dyDescent="0.25">
      <c r="A6679" s="7">
        <v>78</v>
      </c>
      <c r="B6679" s="7" t="s">
        <v>351</v>
      </c>
      <c r="C6679" s="7" t="s">
        <v>592</v>
      </c>
      <c r="D6679" s="7" t="s">
        <v>6</v>
      </c>
      <c r="E6679" s="7" t="s">
        <v>768</v>
      </c>
      <c r="F6679" s="7" t="s">
        <v>84</v>
      </c>
      <c r="G6679" s="7">
        <v>20000</v>
      </c>
      <c r="H6679" s="7">
        <v>0</v>
      </c>
      <c r="I6679" s="7">
        <v>0</v>
      </c>
      <c r="J6679" s="7">
        <v>0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 t="s">
        <v>226</v>
      </c>
      <c r="AA6679" s="7">
        <v>2018</v>
      </c>
      <c r="AB6679" s="7">
        <v>0</v>
      </c>
    </row>
    <row r="6680" spans="1:28" x14ac:dyDescent="0.25">
      <c r="A6680" s="7">
        <v>79</v>
      </c>
      <c r="B6680" s="7" t="s">
        <v>350</v>
      </c>
      <c r="C6680" s="7" t="s">
        <v>558</v>
      </c>
      <c r="D6680" s="7" t="s">
        <v>6</v>
      </c>
      <c r="E6680" s="7" t="s">
        <v>764</v>
      </c>
      <c r="F6680" s="7" t="s">
        <v>84</v>
      </c>
      <c r="G6680" s="7">
        <v>20000</v>
      </c>
      <c r="H6680" s="7">
        <v>0</v>
      </c>
      <c r="I6680" s="7">
        <v>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0</v>
      </c>
      <c r="Z6680" s="7" t="s">
        <v>226</v>
      </c>
      <c r="AA6680" s="7">
        <v>2018</v>
      </c>
      <c r="AB6680" s="7">
        <v>0</v>
      </c>
    </row>
    <row r="6681" spans="1:28" x14ac:dyDescent="0.25">
      <c r="A6681" s="7">
        <v>80</v>
      </c>
      <c r="B6681" s="7" t="s">
        <v>349</v>
      </c>
      <c r="C6681" s="7" t="s">
        <v>591</v>
      </c>
      <c r="D6681" s="7" t="s">
        <v>6</v>
      </c>
      <c r="E6681" s="7" t="s">
        <v>767</v>
      </c>
      <c r="F6681" s="7" t="s">
        <v>84</v>
      </c>
      <c r="G6681" s="7">
        <v>20000</v>
      </c>
      <c r="H6681" s="7">
        <v>0</v>
      </c>
      <c r="I6681" s="7">
        <v>0</v>
      </c>
      <c r="J6681" s="7">
        <v>0</v>
      </c>
      <c r="K6681" s="7">
        <v>0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0</v>
      </c>
      <c r="Z6681" s="7" t="s">
        <v>226</v>
      </c>
      <c r="AA6681" s="7">
        <v>2018</v>
      </c>
      <c r="AB6681" s="7">
        <v>0</v>
      </c>
    </row>
    <row r="6682" spans="1:28" x14ac:dyDescent="0.25">
      <c r="A6682" s="7">
        <v>81</v>
      </c>
      <c r="B6682" s="7" t="s">
        <v>348</v>
      </c>
      <c r="C6682" s="7" t="s">
        <v>652</v>
      </c>
      <c r="D6682" s="7" t="s">
        <v>6</v>
      </c>
      <c r="E6682" s="7" t="s">
        <v>768</v>
      </c>
      <c r="F6682" s="7" t="s">
        <v>84</v>
      </c>
      <c r="G6682" s="7">
        <v>20000</v>
      </c>
      <c r="H6682" s="7">
        <v>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0</v>
      </c>
      <c r="Z6682" s="7" t="s">
        <v>226</v>
      </c>
      <c r="AA6682" s="7">
        <v>2018</v>
      </c>
      <c r="AB6682" s="7">
        <v>0</v>
      </c>
    </row>
    <row r="6683" spans="1:28" x14ac:dyDescent="0.25">
      <c r="A6683" s="7">
        <v>82</v>
      </c>
      <c r="B6683" s="7" t="s">
        <v>347</v>
      </c>
      <c r="C6683" s="7" t="s">
        <v>651</v>
      </c>
      <c r="D6683" s="7" t="s">
        <v>6</v>
      </c>
      <c r="E6683" s="7" t="s">
        <v>767</v>
      </c>
      <c r="F6683" s="7" t="s">
        <v>84</v>
      </c>
      <c r="G6683" s="7">
        <v>20000</v>
      </c>
      <c r="H6683" s="7">
        <v>0</v>
      </c>
      <c r="I6683" s="7">
        <v>0</v>
      </c>
      <c r="J6683" s="7">
        <v>0</v>
      </c>
      <c r="K6683" s="7">
        <v>0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7">
        <v>0</v>
      </c>
      <c r="Z6683" s="7" t="s">
        <v>226</v>
      </c>
      <c r="AA6683" s="7">
        <v>2018</v>
      </c>
      <c r="AB6683" s="7">
        <v>0</v>
      </c>
    </row>
    <row r="6684" spans="1:28" x14ac:dyDescent="0.25">
      <c r="A6684" s="7">
        <v>83</v>
      </c>
      <c r="B6684" s="7" t="s">
        <v>346</v>
      </c>
      <c r="C6684" s="7" t="s">
        <v>583</v>
      </c>
      <c r="D6684" s="7" t="s">
        <v>4</v>
      </c>
      <c r="E6684" s="7" t="s">
        <v>780</v>
      </c>
      <c r="F6684" s="7" t="s">
        <v>84</v>
      </c>
      <c r="G6684" s="7">
        <v>20000</v>
      </c>
      <c r="H6684" s="7">
        <v>0</v>
      </c>
      <c r="I6684" s="7">
        <v>0</v>
      </c>
      <c r="J6684" s="7">
        <v>0</v>
      </c>
      <c r="K6684" s="7">
        <v>0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0</v>
      </c>
      <c r="Z6684" s="7" t="s">
        <v>226</v>
      </c>
      <c r="AA6684" s="7">
        <v>2018</v>
      </c>
      <c r="AB6684" s="7">
        <v>0</v>
      </c>
    </row>
    <row r="6685" spans="1:28" x14ac:dyDescent="0.25">
      <c r="A6685" s="7">
        <v>84</v>
      </c>
      <c r="B6685" s="7" t="s">
        <v>345</v>
      </c>
      <c r="C6685" s="7" t="s">
        <v>512</v>
      </c>
      <c r="D6685" s="7" t="s">
        <v>94</v>
      </c>
      <c r="E6685" s="7" t="s">
        <v>764</v>
      </c>
      <c r="F6685" s="7" t="s">
        <v>84</v>
      </c>
      <c r="G6685" s="7">
        <v>18000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0</v>
      </c>
      <c r="Z6685" s="7" t="s">
        <v>226</v>
      </c>
      <c r="AA6685" s="7">
        <v>2018</v>
      </c>
      <c r="AB6685" s="7">
        <v>0</v>
      </c>
    </row>
    <row r="6686" spans="1:28" x14ac:dyDescent="0.25">
      <c r="A6686" s="7">
        <v>85</v>
      </c>
      <c r="B6686" s="7" t="s">
        <v>344</v>
      </c>
      <c r="C6686" s="7" t="s">
        <v>588</v>
      </c>
      <c r="D6686" s="7" t="s">
        <v>94</v>
      </c>
      <c r="E6686" s="7" t="s">
        <v>41</v>
      </c>
      <c r="F6686" s="7" t="s">
        <v>84</v>
      </c>
      <c r="G6686" s="7">
        <v>18000</v>
      </c>
      <c r="H6686" s="7">
        <v>0</v>
      </c>
      <c r="I6686" s="7">
        <v>0</v>
      </c>
      <c r="J6686" s="7">
        <v>0</v>
      </c>
      <c r="K6686" s="7">
        <v>0</v>
      </c>
      <c r="L6686" s="7">
        <v>0</v>
      </c>
      <c r="M6686" s="7">
        <v>0</v>
      </c>
      <c r="N6686" s="7">
        <v>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0</v>
      </c>
      <c r="Z6686" s="7" t="s">
        <v>226</v>
      </c>
      <c r="AA6686" s="7">
        <v>2018</v>
      </c>
      <c r="AB6686" s="7">
        <v>0</v>
      </c>
    </row>
    <row r="6687" spans="1:28" x14ac:dyDescent="0.25">
      <c r="A6687" s="7">
        <v>86</v>
      </c>
      <c r="B6687" s="7" t="s">
        <v>343</v>
      </c>
      <c r="C6687" s="7" t="s">
        <v>633</v>
      </c>
      <c r="D6687" s="7" t="s">
        <v>6</v>
      </c>
      <c r="E6687" s="7" t="s">
        <v>37</v>
      </c>
      <c r="F6687" s="7" t="s">
        <v>84</v>
      </c>
      <c r="G6687" s="7">
        <v>15250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0</v>
      </c>
      <c r="Z6687" s="7" t="s">
        <v>226</v>
      </c>
      <c r="AA6687" s="7">
        <v>2018</v>
      </c>
      <c r="AB6687" s="7">
        <v>0</v>
      </c>
    </row>
    <row r="6688" spans="1:28" x14ac:dyDescent="0.25">
      <c r="A6688" s="7">
        <v>87</v>
      </c>
      <c r="B6688" s="7" t="s">
        <v>342</v>
      </c>
      <c r="C6688" s="7" t="s">
        <v>559</v>
      </c>
      <c r="D6688" s="7" t="s">
        <v>94</v>
      </c>
      <c r="E6688" s="7" t="s">
        <v>37</v>
      </c>
      <c r="F6688" s="7" t="s">
        <v>84</v>
      </c>
      <c r="G6688" s="7">
        <v>15250</v>
      </c>
      <c r="H6688" s="7">
        <v>0</v>
      </c>
      <c r="I6688" s="7">
        <v>0</v>
      </c>
      <c r="J6688" s="7">
        <v>0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0</v>
      </c>
      <c r="Z6688" s="7" t="s">
        <v>226</v>
      </c>
      <c r="AA6688" s="7">
        <v>2018</v>
      </c>
      <c r="AB6688" s="7">
        <v>0</v>
      </c>
    </row>
    <row r="6689" spans="1:28" x14ac:dyDescent="0.25">
      <c r="A6689" s="7">
        <v>88</v>
      </c>
      <c r="B6689" s="7" t="s">
        <v>341</v>
      </c>
      <c r="C6689" s="7" t="s">
        <v>579</v>
      </c>
      <c r="D6689" s="7" t="s">
        <v>94</v>
      </c>
      <c r="E6689" s="7" t="s">
        <v>768</v>
      </c>
      <c r="F6689" s="7" t="s">
        <v>84</v>
      </c>
      <c r="G6689" s="7">
        <v>15250</v>
      </c>
      <c r="H6689" s="7">
        <v>0</v>
      </c>
      <c r="I6689" s="7">
        <v>0</v>
      </c>
      <c r="J6689" s="7">
        <v>0</v>
      </c>
      <c r="K6689" s="7">
        <v>0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0</v>
      </c>
      <c r="Z6689" s="7" t="s">
        <v>226</v>
      </c>
      <c r="AA6689" s="7">
        <v>2018</v>
      </c>
      <c r="AB6689" s="7">
        <v>0</v>
      </c>
    </row>
    <row r="6690" spans="1:28" x14ac:dyDescent="0.25">
      <c r="A6690" s="7">
        <v>89</v>
      </c>
      <c r="B6690" s="7" t="s">
        <v>340</v>
      </c>
      <c r="C6690" s="7" t="s">
        <v>654</v>
      </c>
      <c r="D6690" s="7" t="s">
        <v>6</v>
      </c>
      <c r="E6690" s="7" t="s">
        <v>764</v>
      </c>
      <c r="F6690" s="7" t="s">
        <v>84</v>
      </c>
      <c r="G6690" s="7">
        <v>15000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 t="s">
        <v>226</v>
      </c>
      <c r="AA6690" s="7">
        <v>2018</v>
      </c>
      <c r="AB6690" s="7">
        <v>0</v>
      </c>
    </row>
    <row r="6691" spans="1:28" x14ac:dyDescent="0.25">
      <c r="A6691" s="7">
        <v>90</v>
      </c>
      <c r="B6691" s="7" t="s">
        <v>339</v>
      </c>
      <c r="C6691" s="7" t="s">
        <v>595</v>
      </c>
      <c r="D6691" s="7" t="s">
        <v>94</v>
      </c>
      <c r="E6691" s="7" t="s">
        <v>57</v>
      </c>
      <c r="F6691" s="7" t="s">
        <v>84</v>
      </c>
      <c r="G6691" s="7">
        <v>15000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0</v>
      </c>
      <c r="Z6691" s="7" t="s">
        <v>226</v>
      </c>
      <c r="AA6691" s="7">
        <v>2018</v>
      </c>
      <c r="AB6691" s="7">
        <v>0</v>
      </c>
    </row>
    <row r="6692" spans="1:28" x14ac:dyDescent="0.25">
      <c r="A6692" s="7">
        <v>91</v>
      </c>
      <c r="B6692" s="7" t="s">
        <v>338</v>
      </c>
      <c r="C6692" s="7" t="s">
        <v>594</v>
      </c>
      <c r="D6692" s="7" t="s">
        <v>6</v>
      </c>
      <c r="E6692" s="7" t="s">
        <v>28</v>
      </c>
      <c r="F6692" s="7" t="s">
        <v>84</v>
      </c>
      <c r="G6692" s="7">
        <v>15000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0</v>
      </c>
      <c r="Z6692" s="7" t="s">
        <v>226</v>
      </c>
      <c r="AA6692" s="7">
        <v>2018</v>
      </c>
      <c r="AB6692" s="7">
        <v>0</v>
      </c>
    </row>
    <row r="6693" spans="1:28" x14ac:dyDescent="0.25">
      <c r="A6693" s="7">
        <v>92</v>
      </c>
      <c r="B6693" s="7" t="s">
        <v>337</v>
      </c>
      <c r="C6693" s="7" t="s">
        <v>725</v>
      </c>
      <c r="D6693" s="7" t="s">
        <v>6</v>
      </c>
      <c r="E6693" s="7" t="s">
        <v>37</v>
      </c>
      <c r="F6693" s="7" t="s">
        <v>84</v>
      </c>
      <c r="G6693" s="7">
        <v>8000</v>
      </c>
      <c r="H6693" s="7">
        <v>0</v>
      </c>
      <c r="I6693" s="7">
        <v>0</v>
      </c>
      <c r="J6693" s="7">
        <v>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 t="s">
        <v>226</v>
      </c>
      <c r="AA6693" s="7">
        <v>2018</v>
      </c>
      <c r="AB6693" s="7">
        <v>0</v>
      </c>
    </row>
    <row r="6694" spans="1:28" x14ac:dyDescent="0.25">
      <c r="A6694" s="7">
        <v>93</v>
      </c>
      <c r="B6694" s="7" t="s">
        <v>336</v>
      </c>
      <c r="C6694" s="7" t="s">
        <v>603</v>
      </c>
      <c r="D6694" s="7" t="s">
        <v>6</v>
      </c>
      <c r="E6694" s="7" t="s">
        <v>37</v>
      </c>
      <c r="F6694" s="7" t="s">
        <v>84</v>
      </c>
      <c r="G6694" s="7">
        <v>8000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0</v>
      </c>
      <c r="Z6694" s="7" t="s">
        <v>227</v>
      </c>
      <c r="AA6694" s="7">
        <v>2018</v>
      </c>
      <c r="AB6694" s="7">
        <v>0</v>
      </c>
    </row>
    <row r="6695" spans="1:28" x14ac:dyDescent="0.25">
      <c r="A6695" s="7">
        <v>1</v>
      </c>
      <c r="B6695" s="7" t="s">
        <v>373</v>
      </c>
      <c r="C6695" s="7" t="s">
        <v>708</v>
      </c>
      <c r="D6695" s="7" t="s">
        <v>7</v>
      </c>
      <c r="E6695" s="7" t="s">
        <v>27</v>
      </c>
      <c r="F6695" s="7" t="s">
        <v>84</v>
      </c>
      <c r="G6695" s="7">
        <v>360000</v>
      </c>
      <c r="H6695" s="7">
        <v>0</v>
      </c>
      <c r="I6695" s="7">
        <v>0</v>
      </c>
      <c r="J6695" s="7">
        <v>0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0</v>
      </c>
      <c r="Z6695" s="7" t="s">
        <v>227</v>
      </c>
      <c r="AA6695" s="7">
        <v>2018</v>
      </c>
      <c r="AB6695" s="7">
        <v>0</v>
      </c>
    </row>
    <row r="6696" spans="1:28" x14ac:dyDescent="0.25">
      <c r="A6696" s="7">
        <v>2</v>
      </c>
      <c r="B6696" s="7" t="s">
        <v>427</v>
      </c>
      <c r="C6696" s="7" t="s">
        <v>709</v>
      </c>
      <c r="D6696" s="7" t="s">
        <v>19</v>
      </c>
      <c r="E6696" s="7" t="s">
        <v>71</v>
      </c>
      <c r="F6696" s="7" t="s">
        <v>84</v>
      </c>
      <c r="G6696" s="7">
        <v>280000</v>
      </c>
      <c r="H6696" s="7">
        <v>0</v>
      </c>
      <c r="I6696" s="7">
        <v>0</v>
      </c>
      <c r="J6696" s="7">
        <v>0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0</v>
      </c>
      <c r="Z6696" s="7" t="s">
        <v>227</v>
      </c>
      <c r="AA6696" s="7">
        <v>2018</v>
      </c>
      <c r="AB6696" s="7">
        <v>0</v>
      </c>
    </row>
    <row r="6697" spans="1:28" x14ac:dyDescent="0.25">
      <c r="A6697" s="7">
        <v>3</v>
      </c>
      <c r="B6697" s="7" t="s">
        <v>426</v>
      </c>
      <c r="C6697" s="7" t="s">
        <v>502</v>
      </c>
      <c r="D6697" s="7" t="s">
        <v>10</v>
      </c>
      <c r="E6697" s="7" t="s">
        <v>53</v>
      </c>
      <c r="F6697" s="7" t="s">
        <v>84</v>
      </c>
      <c r="G6697" s="7">
        <v>280000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0</v>
      </c>
      <c r="Z6697" s="7" t="s">
        <v>227</v>
      </c>
      <c r="AA6697" s="7">
        <v>2018</v>
      </c>
      <c r="AB6697" s="7">
        <v>0</v>
      </c>
    </row>
    <row r="6698" spans="1:28" x14ac:dyDescent="0.25">
      <c r="A6698" s="7">
        <v>4</v>
      </c>
      <c r="B6698" s="7" t="s">
        <v>425</v>
      </c>
      <c r="C6698" s="7" t="s">
        <v>659</v>
      </c>
      <c r="D6698" s="7" t="s">
        <v>6</v>
      </c>
      <c r="E6698" s="7" t="s">
        <v>756</v>
      </c>
      <c r="F6698" s="7" t="s">
        <v>84</v>
      </c>
      <c r="G6698" s="7">
        <v>130000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7">
        <v>0</v>
      </c>
      <c r="Z6698" s="7" t="s">
        <v>227</v>
      </c>
      <c r="AA6698" s="7">
        <v>2018</v>
      </c>
      <c r="AB6698" s="7">
        <v>0</v>
      </c>
    </row>
    <row r="6699" spans="1:28" x14ac:dyDescent="0.25">
      <c r="A6699" s="7">
        <v>5</v>
      </c>
      <c r="B6699" s="7" t="s">
        <v>424</v>
      </c>
      <c r="C6699" s="7" t="s">
        <v>665</v>
      </c>
      <c r="D6699" s="7" t="s">
        <v>17</v>
      </c>
      <c r="E6699" s="7" t="s">
        <v>755</v>
      </c>
      <c r="F6699" s="7" t="s">
        <v>84</v>
      </c>
      <c r="G6699" s="7">
        <v>130000</v>
      </c>
      <c r="H6699" s="7">
        <v>0</v>
      </c>
      <c r="I6699" s="7">
        <v>0</v>
      </c>
      <c r="J6699" s="7">
        <v>0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0</v>
      </c>
      <c r="Z6699" s="7" t="s">
        <v>227</v>
      </c>
      <c r="AA6699" s="7">
        <v>2018</v>
      </c>
      <c r="AB6699" s="7">
        <v>0</v>
      </c>
    </row>
    <row r="6700" spans="1:28" x14ac:dyDescent="0.25">
      <c r="A6700" s="7">
        <v>6</v>
      </c>
      <c r="B6700" s="7" t="s">
        <v>423</v>
      </c>
      <c r="C6700" s="7" t="s">
        <v>614</v>
      </c>
      <c r="D6700" s="7" t="s">
        <v>615</v>
      </c>
      <c r="E6700" s="7" t="s">
        <v>616</v>
      </c>
      <c r="F6700" s="7" t="s">
        <v>84</v>
      </c>
      <c r="G6700" s="7">
        <v>130000</v>
      </c>
      <c r="H6700" s="7">
        <v>0</v>
      </c>
      <c r="I6700" s="7">
        <v>0</v>
      </c>
      <c r="J6700" s="7">
        <v>0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0</v>
      </c>
      <c r="Z6700" s="7" t="s">
        <v>227</v>
      </c>
      <c r="AA6700" s="7">
        <v>2018</v>
      </c>
      <c r="AB6700" s="7">
        <v>0</v>
      </c>
    </row>
    <row r="6701" spans="1:28" x14ac:dyDescent="0.25">
      <c r="A6701" s="7">
        <v>7</v>
      </c>
      <c r="B6701" s="7" t="s">
        <v>422</v>
      </c>
      <c r="C6701" s="7" t="s">
        <v>504</v>
      </c>
      <c r="D6701" s="7" t="s">
        <v>5</v>
      </c>
      <c r="E6701" s="7" t="s">
        <v>702</v>
      </c>
      <c r="F6701" s="7" t="s">
        <v>84</v>
      </c>
      <c r="G6701" s="7">
        <v>130000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0</v>
      </c>
      <c r="Z6701" s="7" t="s">
        <v>227</v>
      </c>
      <c r="AA6701" s="7">
        <v>2018</v>
      </c>
      <c r="AB6701" s="7">
        <v>0</v>
      </c>
    </row>
    <row r="6702" spans="1:28" x14ac:dyDescent="0.25">
      <c r="A6702" s="7">
        <v>8</v>
      </c>
      <c r="B6702" s="7" t="s">
        <v>421</v>
      </c>
      <c r="C6702" s="7" t="s">
        <v>515</v>
      </c>
      <c r="D6702" s="7" t="s">
        <v>4</v>
      </c>
      <c r="E6702" s="7" t="s">
        <v>516</v>
      </c>
      <c r="F6702" s="7" t="s">
        <v>84</v>
      </c>
      <c r="G6702" s="7">
        <v>130000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 t="s">
        <v>227</v>
      </c>
      <c r="AA6702" s="7">
        <v>2018</v>
      </c>
      <c r="AB6702" s="7">
        <v>0</v>
      </c>
    </row>
    <row r="6703" spans="1:28" x14ac:dyDescent="0.25">
      <c r="A6703" s="7">
        <v>9</v>
      </c>
      <c r="B6703" s="7" t="s">
        <v>420</v>
      </c>
      <c r="C6703" s="7" t="s">
        <v>513</v>
      </c>
      <c r="D6703" s="7" t="s">
        <v>14</v>
      </c>
      <c r="E6703" s="7" t="s">
        <v>333</v>
      </c>
      <c r="F6703" s="7" t="s">
        <v>84</v>
      </c>
      <c r="G6703" s="7">
        <v>130000</v>
      </c>
      <c r="H6703" s="7">
        <v>0</v>
      </c>
      <c r="I6703" s="7">
        <v>0</v>
      </c>
      <c r="J6703" s="7">
        <v>0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0</v>
      </c>
      <c r="Z6703" s="7" t="s">
        <v>227</v>
      </c>
      <c r="AA6703" s="7">
        <v>2018</v>
      </c>
      <c r="AB6703" s="7">
        <v>0</v>
      </c>
    </row>
    <row r="6704" spans="1:28" x14ac:dyDescent="0.25">
      <c r="A6704" s="7">
        <v>10</v>
      </c>
      <c r="B6704" s="7" t="s">
        <v>419</v>
      </c>
      <c r="C6704" s="7" t="s">
        <v>518</v>
      </c>
      <c r="D6704" s="7" t="s">
        <v>16</v>
      </c>
      <c r="E6704" s="7" t="s">
        <v>701</v>
      </c>
      <c r="F6704" s="7" t="s">
        <v>84</v>
      </c>
      <c r="G6704" s="7">
        <v>130000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 t="s">
        <v>227</v>
      </c>
      <c r="AA6704" s="7">
        <v>2018</v>
      </c>
      <c r="AB6704" s="7">
        <v>0</v>
      </c>
    </row>
    <row r="6705" spans="1:28" x14ac:dyDescent="0.25">
      <c r="A6705" s="7">
        <v>11</v>
      </c>
      <c r="B6705" s="7" t="s">
        <v>418</v>
      </c>
      <c r="C6705" s="7" t="s">
        <v>710</v>
      </c>
      <c r="D6705" s="7" t="s">
        <v>94</v>
      </c>
      <c r="E6705" s="7" t="s">
        <v>711</v>
      </c>
      <c r="F6705" s="7" t="s">
        <v>84</v>
      </c>
      <c r="G6705" s="7">
        <v>130000</v>
      </c>
      <c r="H6705" s="7">
        <v>0</v>
      </c>
      <c r="I6705" s="7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0</v>
      </c>
      <c r="Z6705" s="7" t="s">
        <v>227</v>
      </c>
      <c r="AA6705" s="7">
        <v>2018</v>
      </c>
      <c r="AB6705" s="7">
        <v>0</v>
      </c>
    </row>
    <row r="6706" spans="1:28" x14ac:dyDescent="0.25">
      <c r="A6706" s="7">
        <v>12</v>
      </c>
      <c r="B6706" s="7" t="s">
        <v>417</v>
      </c>
      <c r="C6706" s="7" t="s">
        <v>512</v>
      </c>
      <c r="D6706" s="7" t="s">
        <v>21</v>
      </c>
      <c r="E6706" s="7" t="s">
        <v>81</v>
      </c>
      <c r="F6706" s="7" t="s">
        <v>84</v>
      </c>
      <c r="G6706" s="7">
        <v>130000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 t="s">
        <v>227</v>
      </c>
      <c r="AA6706" s="7">
        <v>2018</v>
      </c>
      <c r="AB6706" s="7">
        <v>0</v>
      </c>
    </row>
    <row r="6707" spans="1:28" x14ac:dyDescent="0.25">
      <c r="A6707" s="7">
        <v>13</v>
      </c>
      <c r="B6707" s="7" t="s">
        <v>416</v>
      </c>
      <c r="C6707" s="7" t="s">
        <v>679</v>
      </c>
      <c r="D6707" s="7" t="s">
        <v>6</v>
      </c>
      <c r="E6707" s="7" t="s">
        <v>757</v>
      </c>
      <c r="F6707" s="7" t="s">
        <v>84</v>
      </c>
      <c r="G6707" s="7">
        <v>95000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0</v>
      </c>
      <c r="Z6707" s="7" t="s">
        <v>227</v>
      </c>
      <c r="AA6707" s="7">
        <v>2018</v>
      </c>
      <c r="AB6707" s="7">
        <v>0</v>
      </c>
    </row>
    <row r="6708" spans="1:28" x14ac:dyDescent="0.25">
      <c r="A6708" s="7">
        <v>14</v>
      </c>
      <c r="B6708" s="7" t="s">
        <v>415</v>
      </c>
      <c r="C6708" s="7" t="s">
        <v>525</v>
      </c>
      <c r="D6708" s="7" t="s">
        <v>10</v>
      </c>
      <c r="E6708" s="7" t="s">
        <v>69</v>
      </c>
      <c r="F6708" s="7" t="s">
        <v>84</v>
      </c>
      <c r="G6708" s="7">
        <v>95000</v>
      </c>
      <c r="H6708" s="7">
        <v>0</v>
      </c>
      <c r="I6708" s="7">
        <v>0</v>
      </c>
      <c r="J6708" s="7">
        <v>0</v>
      </c>
      <c r="K6708" s="7">
        <v>0</v>
      </c>
      <c r="L6708" s="7">
        <v>0</v>
      </c>
      <c r="M6708" s="7">
        <v>0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0</v>
      </c>
      <c r="Z6708" s="7" t="s">
        <v>227</v>
      </c>
      <c r="AA6708" s="7">
        <v>2018</v>
      </c>
      <c r="AB6708" s="7">
        <v>0</v>
      </c>
    </row>
    <row r="6709" spans="1:28" x14ac:dyDescent="0.25">
      <c r="A6709" s="7">
        <v>15</v>
      </c>
      <c r="B6709" s="7" t="s">
        <v>414</v>
      </c>
      <c r="C6709" s="7" t="s">
        <v>523</v>
      </c>
      <c r="D6709" s="7" t="s">
        <v>21</v>
      </c>
      <c r="E6709" s="7" t="s">
        <v>731</v>
      </c>
      <c r="F6709" s="7" t="s">
        <v>84</v>
      </c>
      <c r="G6709" s="7">
        <v>95000</v>
      </c>
      <c r="H6709" s="7">
        <v>0</v>
      </c>
      <c r="I6709" s="7">
        <v>0</v>
      </c>
      <c r="J6709" s="7">
        <v>0</v>
      </c>
      <c r="K6709" s="7">
        <v>0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 t="s">
        <v>227</v>
      </c>
      <c r="AA6709" s="7">
        <v>2018</v>
      </c>
      <c r="AB6709" s="7">
        <v>0</v>
      </c>
    </row>
    <row r="6710" spans="1:28" x14ac:dyDescent="0.25">
      <c r="A6710" s="7">
        <v>16</v>
      </c>
      <c r="B6710" s="7" t="s">
        <v>413</v>
      </c>
      <c r="C6710" s="7" t="s">
        <v>626</v>
      </c>
      <c r="D6710" s="7" t="s">
        <v>627</v>
      </c>
      <c r="E6710" s="7" t="s">
        <v>730</v>
      </c>
      <c r="F6710" s="7" t="s">
        <v>84</v>
      </c>
      <c r="G6710" s="7">
        <v>95000</v>
      </c>
      <c r="H6710" s="7">
        <v>0</v>
      </c>
      <c r="I6710" s="7">
        <v>0</v>
      </c>
      <c r="J6710" s="7">
        <v>0</v>
      </c>
      <c r="K6710" s="7">
        <v>0</v>
      </c>
      <c r="L6710" s="7">
        <v>0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0</v>
      </c>
      <c r="Z6710" s="7" t="s">
        <v>227</v>
      </c>
      <c r="AA6710" s="7">
        <v>2018</v>
      </c>
      <c r="AB6710" s="7">
        <v>0</v>
      </c>
    </row>
    <row r="6711" spans="1:28" x14ac:dyDescent="0.25">
      <c r="A6711" s="7">
        <v>17</v>
      </c>
      <c r="B6711" s="7" t="s">
        <v>411</v>
      </c>
      <c r="C6711" s="7" t="s">
        <v>521</v>
      </c>
      <c r="D6711" s="7" t="s">
        <v>13</v>
      </c>
      <c r="E6711" s="7" t="s">
        <v>729</v>
      </c>
      <c r="F6711" s="7" t="s">
        <v>84</v>
      </c>
      <c r="G6711" s="7">
        <v>95000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 t="s">
        <v>227</v>
      </c>
      <c r="AA6711" s="7">
        <v>2018</v>
      </c>
      <c r="AB6711" s="7">
        <v>0</v>
      </c>
    </row>
    <row r="6712" spans="1:28" x14ac:dyDescent="0.25">
      <c r="A6712" s="7">
        <v>18</v>
      </c>
      <c r="B6712" s="7" t="s">
        <v>410</v>
      </c>
      <c r="C6712" s="7" t="s">
        <v>685</v>
      </c>
      <c r="D6712" s="7" t="s">
        <v>21</v>
      </c>
      <c r="E6712" s="7" t="s">
        <v>734</v>
      </c>
      <c r="F6712" s="7" t="s">
        <v>84</v>
      </c>
      <c r="G6712" s="7">
        <v>85000</v>
      </c>
      <c r="H6712" s="7">
        <v>0</v>
      </c>
      <c r="I6712" s="7">
        <v>0</v>
      </c>
      <c r="J6712" s="7">
        <v>0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0</v>
      </c>
      <c r="Z6712" s="7" t="s">
        <v>227</v>
      </c>
      <c r="AA6712" s="7">
        <v>2018</v>
      </c>
      <c r="AB6712" s="7">
        <v>0</v>
      </c>
    </row>
    <row r="6713" spans="1:28" x14ac:dyDescent="0.25">
      <c r="A6713" s="7">
        <v>19</v>
      </c>
      <c r="B6713" s="7" t="s">
        <v>409</v>
      </c>
      <c r="C6713" s="7" t="s">
        <v>719</v>
      </c>
      <c r="D6713" s="7" t="s">
        <v>94</v>
      </c>
      <c r="E6713" s="7" t="s">
        <v>758</v>
      </c>
      <c r="F6713" s="7" t="s">
        <v>84</v>
      </c>
      <c r="G6713" s="7">
        <v>85000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 t="s">
        <v>227</v>
      </c>
      <c r="AA6713" s="7">
        <v>2018</v>
      </c>
      <c r="AB6713" s="7">
        <v>0</v>
      </c>
    </row>
    <row r="6714" spans="1:28" x14ac:dyDescent="0.25">
      <c r="A6714" s="7">
        <v>20</v>
      </c>
      <c r="B6714" s="7" t="s">
        <v>412</v>
      </c>
      <c r="C6714" s="7" t="s">
        <v>527</v>
      </c>
      <c r="D6714" s="7" t="s">
        <v>17</v>
      </c>
      <c r="E6714" s="7" t="s">
        <v>613</v>
      </c>
      <c r="F6714" s="7" t="s">
        <v>84</v>
      </c>
      <c r="G6714" s="7">
        <v>85000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 t="s">
        <v>227</v>
      </c>
      <c r="AA6714" s="7">
        <v>2018</v>
      </c>
      <c r="AB6714" s="7">
        <v>0</v>
      </c>
    </row>
    <row r="6715" spans="1:28" x14ac:dyDescent="0.25">
      <c r="A6715" s="7">
        <v>21</v>
      </c>
      <c r="B6715" s="7" t="s">
        <v>408</v>
      </c>
      <c r="C6715" s="7" t="s">
        <v>712</v>
      </c>
      <c r="D6715" s="7" t="s">
        <v>632</v>
      </c>
      <c r="E6715" s="7" t="s">
        <v>713</v>
      </c>
      <c r="F6715" s="7" t="s">
        <v>84</v>
      </c>
      <c r="G6715" s="7">
        <v>80000</v>
      </c>
      <c r="H6715" s="7">
        <v>0</v>
      </c>
      <c r="I6715" s="7">
        <v>0</v>
      </c>
      <c r="J6715" s="7">
        <v>0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0</v>
      </c>
      <c r="Z6715" s="7" t="s">
        <v>227</v>
      </c>
      <c r="AA6715" s="7">
        <v>2018</v>
      </c>
      <c r="AB6715" s="7">
        <v>0</v>
      </c>
    </row>
    <row r="6716" spans="1:28" x14ac:dyDescent="0.25">
      <c r="A6716" s="7">
        <v>22</v>
      </c>
      <c r="B6716" s="7" t="s">
        <v>407</v>
      </c>
      <c r="C6716" s="7" t="s">
        <v>532</v>
      </c>
      <c r="D6716" s="7" t="s">
        <v>12</v>
      </c>
      <c r="E6716" s="7" t="s">
        <v>35</v>
      </c>
      <c r="F6716" s="7" t="s">
        <v>84</v>
      </c>
      <c r="G6716" s="7">
        <v>75000</v>
      </c>
      <c r="H6716" s="7">
        <v>0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 t="s">
        <v>227</v>
      </c>
      <c r="AA6716" s="7">
        <v>2018</v>
      </c>
      <c r="AB6716" s="7">
        <v>0</v>
      </c>
    </row>
    <row r="6717" spans="1:28" x14ac:dyDescent="0.25">
      <c r="A6717" s="7">
        <v>23</v>
      </c>
      <c r="B6717" s="7" t="s">
        <v>373</v>
      </c>
      <c r="C6717" s="7" t="s">
        <v>688</v>
      </c>
      <c r="D6717" s="7" t="s">
        <v>94</v>
      </c>
      <c r="E6717" s="7" t="s">
        <v>689</v>
      </c>
      <c r="F6717" s="7" t="s">
        <v>84</v>
      </c>
      <c r="G6717" s="7">
        <v>80000</v>
      </c>
      <c r="H6717" s="7">
        <v>0</v>
      </c>
      <c r="I6717" s="7">
        <v>0</v>
      </c>
      <c r="J6717" s="7">
        <v>0</v>
      </c>
      <c r="K6717" s="7">
        <v>0</v>
      </c>
      <c r="L6717" s="7">
        <v>0</v>
      </c>
      <c r="M6717" s="7">
        <v>0</v>
      </c>
      <c r="N6717" s="7">
        <v>0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0</v>
      </c>
      <c r="Z6717" s="7" t="s">
        <v>227</v>
      </c>
      <c r="AA6717" s="7">
        <v>2018</v>
      </c>
      <c r="AB6717" s="7">
        <v>0</v>
      </c>
    </row>
    <row r="6718" spans="1:28" x14ac:dyDescent="0.25">
      <c r="A6718" s="7">
        <v>24</v>
      </c>
      <c r="B6718" s="7" t="s">
        <v>406</v>
      </c>
      <c r="C6718" s="7" t="s">
        <v>533</v>
      </c>
      <c r="D6718" s="7" t="s">
        <v>6</v>
      </c>
      <c r="E6718" s="7" t="s">
        <v>735</v>
      </c>
      <c r="F6718" s="7" t="s">
        <v>84</v>
      </c>
      <c r="G6718" s="7">
        <v>70000</v>
      </c>
      <c r="H6718" s="7">
        <v>0</v>
      </c>
      <c r="I6718" s="7">
        <v>0</v>
      </c>
      <c r="J6718" s="7">
        <v>0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0</v>
      </c>
      <c r="Z6718" s="7" t="s">
        <v>227</v>
      </c>
      <c r="AA6718" s="7">
        <v>2018</v>
      </c>
      <c r="AB6718" s="7">
        <v>0</v>
      </c>
    </row>
    <row r="6719" spans="1:28" x14ac:dyDescent="0.25">
      <c r="A6719" s="7">
        <v>25</v>
      </c>
      <c r="B6719" s="7" t="s">
        <v>405</v>
      </c>
      <c r="C6719" s="7" t="s">
        <v>535</v>
      </c>
      <c r="D6719" s="7" t="s">
        <v>16</v>
      </c>
      <c r="E6719" s="7" t="s">
        <v>61</v>
      </c>
      <c r="F6719" s="7" t="s">
        <v>84</v>
      </c>
      <c r="G6719" s="7">
        <v>65000</v>
      </c>
      <c r="H6719" s="7">
        <v>0</v>
      </c>
      <c r="I6719" s="7">
        <v>0</v>
      </c>
      <c r="J6719" s="7">
        <v>0</v>
      </c>
      <c r="K6719" s="7">
        <v>0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0</v>
      </c>
      <c r="Z6719" s="7" t="s">
        <v>227</v>
      </c>
      <c r="AA6719" s="7">
        <v>2018</v>
      </c>
      <c r="AB6719" s="7">
        <v>0</v>
      </c>
    </row>
    <row r="6720" spans="1:28" x14ac:dyDescent="0.25">
      <c r="A6720" s="7">
        <v>26</v>
      </c>
      <c r="B6720" s="7" t="s">
        <v>404</v>
      </c>
      <c r="C6720" s="7" t="s">
        <v>534</v>
      </c>
      <c r="D6720" s="7" t="s">
        <v>10</v>
      </c>
      <c r="E6720" s="7" t="s">
        <v>759</v>
      </c>
      <c r="F6720" s="7" t="s">
        <v>84</v>
      </c>
      <c r="G6720" s="7">
        <v>65000</v>
      </c>
      <c r="H6720" s="7">
        <v>0</v>
      </c>
      <c r="I6720" s="7">
        <v>0</v>
      </c>
      <c r="J6720" s="7">
        <v>0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0</v>
      </c>
      <c r="Z6720" s="7" t="s">
        <v>227</v>
      </c>
      <c r="AA6720" s="7">
        <v>2018</v>
      </c>
      <c r="AB6720" s="7">
        <v>0</v>
      </c>
    </row>
    <row r="6721" spans="1:28" x14ac:dyDescent="0.25">
      <c r="A6721" s="7">
        <v>27</v>
      </c>
      <c r="B6721" s="7" t="s">
        <v>403</v>
      </c>
      <c r="C6721" s="7" t="s">
        <v>703</v>
      </c>
      <c r="D6721" s="7" t="s">
        <v>13</v>
      </c>
      <c r="E6721" s="7" t="s">
        <v>704</v>
      </c>
      <c r="F6721" s="7" t="s">
        <v>84</v>
      </c>
      <c r="G6721" s="7">
        <v>65000</v>
      </c>
      <c r="H6721" s="7">
        <v>0</v>
      </c>
      <c r="I6721" s="7">
        <v>0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 t="s">
        <v>227</v>
      </c>
      <c r="AA6721" s="7">
        <v>2018</v>
      </c>
      <c r="AB6721" s="7">
        <v>0</v>
      </c>
    </row>
    <row r="6722" spans="1:28" x14ac:dyDescent="0.25">
      <c r="A6722" s="7">
        <v>28</v>
      </c>
      <c r="B6722" s="7" t="s">
        <v>402</v>
      </c>
      <c r="C6722" s="7" t="s">
        <v>526</v>
      </c>
      <c r="D6722" s="7" t="s">
        <v>4</v>
      </c>
      <c r="E6722" s="7" t="s">
        <v>737</v>
      </c>
      <c r="F6722" s="7" t="s">
        <v>84</v>
      </c>
      <c r="G6722" s="7">
        <v>65000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 t="s">
        <v>227</v>
      </c>
      <c r="AA6722" s="7">
        <v>2018</v>
      </c>
      <c r="AB6722" s="7">
        <v>0</v>
      </c>
    </row>
    <row r="6723" spans="1:28" x14ac:dyDescent="0.25">
      <c r="A6723" s="7">
        <v>29</v>
      </c>
      <c r="B6723" s="7" t="s">
        <v>401</v>
      </c>
      <c r="C6723" s="7" t="s">
        <v>537</v>
      </c>
      <c r="D6723" s="7" t="s">
        <v>7</v>
      </c>
      <c r="E6723" s="7" t="s">
        <v>75</v>
      </c>
      <c r="F6723" s="7" t="s">
        <v>84</v>
      </c>
      <c r="G6723" s="7">
        <v>60000</v>
      </c>
      <c r="H6723" s="7">
        <v>0</v>
      </c>
      <c r="I6723" s="7">
        <v>0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 t="s">
        <v>227</v>
      </c>
      <c r="AA6723" s="7">
        <v>2018</v>
      </c>
      <c r="AB6723" s="7">
        <v>0</v>
      </c>
    </row>
    <row r="6724" spans="1:28" x14ac:dyDescent="0.25">
      <c r="A6724" s="7">
        <v>30</v>
      </c>
      <c r="B6724" s="7" t="s">
        <v>400</v>
      </c>
      <c r="C6724" s="7" t="s">
        <v>536</v>
      </c>
      <c r="D6724" s="7" t="s">
        <v>4</v>
      </c>
      <c r="E6724" s="7" t="s">
        <v>64</v>
      </c>
      <c r="F6724" s="7" t="s">
        <v>84</v>
      </c>
      <c r="G6724" s="7">
        <v>60000</v>
      </c>
      <c r="H6724" s="7">
        <v>0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 t="s">
        <v>227</v>
      </c>
      <c r="AA6724" s="7">
        <v>2018</v>
      </c>
      <c r="AB6724" s="7">
        <v>0</v>
      </c>
    </row>
    <row r="6725" spans="1:28" x14ac:dyDescent="0.25">
      <c r="A6725" s="7">
        <v>31</v>
      </c>
      <c r="B6725" s="7" t="s">
        <v>342</v>
      </c>
      <c r="C6725" s="7" t="s">
        <v>539</v>
      </c>
      <c r="D6725" s="7" t="s">
        <v>15</v>
      </c>
      <c r="E6725" s="7" t="s">
        <v>540</v>
      </c>
      <c r="F6725" s="7" t="s">
        <v>84</v>
      </c>
      <c r="G6725" s="7">
        <v>55000</v>
      </c>
      <c r="H6725" s="7">
        <v>0</v>
      </c>
      <c r="I6725" s="7">
        <v>0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 t="s">
        <v>227</v>
      </c>
      <c r="AA6725" s="7">
        <v>2018</v>
      </c>
      <c r="AB6725" s="7">
        <v>0</v>
      </c>
    </row>
    <row r="6726" spans="1:28" x14ac:dyDescent="0.25">
      <c r="A6726" s="7">
        <v>32</v>
      </c>
      <c r="B6726" s="7" t="s">
        <v>399</v>
      </c>
      <c r="C6726" s="7" t="s">
        <v>514</v>
      </c>
      <c r="D6726" s="7" t="s">
        <v>16</v>
      </c>
      <c r="E6726" s="7" t="s">
        <v>79</v>
      </c>
      <c r="F6726" s="7" t="s">
        <v>84</v>
      </c>
      <c r="G6726" s="7">
        <v>54000</v>
      </c>
      <c r="H6726" s="7">
        <v>0</v>
      </c>
      <c r="I6726" s="7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 t="s">
        <v>227</v>
      </c>
      <c r="AA6726" s="7">
        <v>2018</v>
      </c>
      <c r="AB6726" s="7">
        <v>0</v>
      </c>
    </row>
    <row r="6727" spans="1:28" x14ac:dyDescent="0.25">
      <c r="A6727" s="7">
        <v>33</v>
      </c>
      <c r="B6727" s="7" t="s">
        <v>398</v>
      </c>
      <c r="C6727" s="7" t="s">
        <v>770</v>
      </c>
      <c r="D6727" s="7" t="s">
        <v>615</v>
      </c>
      <c r="E6727" s="7" t="s">
        <v>771</v>
      </c>
      <c r="F6727" s="7" t="s">
        <v>84</v>
      </c>
      <c r="G6727" s="7">
        <v>55000</v>
      </c>
      <c r="H6727" s="7">
        <v>0</v>
      </c>
      <c r="I6727" s="7">
        <v>0</v>
      </c>
      <c r="J6727" s="7">
        <v>0</v>
      </c>
      <c r="K6727" s="7">
        <v>0</v>
      </c>
      <c r="L6727" s="7">
        <v>0</v>
      </c>
      <c r="M6727" s="7">
        <v>0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0</v>
      </c>
      <c r="Z6727" s="7" t="s">
        <v>227</v>
      </c>
      <c r="AA6727" s="7">
        <v>2018</v>
      </c>
      <c r="AB6727" s="7">
        <v>0</v>
      </c>
    </row>
    <row r="6728" spans="1:28" x14ac:dyDescent="0.25">
      <c r="A6728" s="7">
        <v>34</v>
      </c>
      <c r="B6728" s="7" t="s">
        <v>397</v>
      </c>
      <c r="C6728" s="7" t="s">
        <v>542</v>
      </c>
      <c r="D6728" s="7" t="s">
        <v>17</v>
      </c>
      <c r="E6728" s="7" t="s">
        <v>76</v>
      </c>
      <c r="F6728" s="7" t="s">
        <v>84</v>
      </c>
      <c r="G6728" s="7">
        <v>50000</v>
      </c>
      <c r="H6728" s="7">
        <v>0</v>
      </c>
      <c r="I6728" s="7">
        <v>0</v>
      </c>
      <c r="J6728" s="7">
        <v>0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0</v>
      </c>
      <c r="Z6728" s="7" t="s">
        <v>227</v>
      </c>
      <c r="AA6728" s="7">
        <v>2018</v>
      </c>
      <c r="AB6728" s="7">
        <v>0</v>
      </c>
    </row>
    <row r="6729" spans="1:28" x14ac:dyDescent="0.25">
      <c r="A6729" s="7">
        <v>35</v>
      </c>
      <c r="B6729" s="7" t="s">
        <v>396</v>
      </c>
      <c r="C6729" s="7" t="s">
        <v>541</v>
      </c>
      <c r="D6729" s="7" t="s">
        <v>21</v>
      </c>
      <c r="E6729" s="7" t="s">
        <v>70</v>
      </c>
      <c r="F6729" s="7" t="s">
        <v>84</v>
      </c>
      <c r="G6729" s="7">
        <v>50000</v>
      </c>
      <c r="H6729" s="7">
        <v>0</v>
      </c>
      <c r="I6729" s="7">
        <v>0</v>
      </c>
      <c r="J6729" s="7">
        <v>0</v>
      </c>
      <c r="K6729" s="7">
        <v>0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 t="s">
        <v>227</v>
      </c>
      <c r="AA6729" s="7">
        <v>2018</v>
      </c>
      <c r="AB6729" s="7">
        <v>0</v>
      </c>
    </row>
    <row r="6730" spans="1:28" x14ac:dyDescent="0.25">
      <c r="A6730" s="7">
        <v>36</v>
      </c>
      <c r="B6730" s="7" t="s">
        <v>395</v>
      </c>
      <c r="C6730" s="7" t="s">
        <v>772</v>
      </c>
      <c r="D6730" s="7" t="s">
        <v>10</v>
      </c>
      <c r="E6730" s="7" t="s">
        <v>773</v>
      </c>
      <c r="F6730" s="7" t="s">
        <v>84</v>
      </c>
      <c r="G6730" s="7">
        <v>49500</v>
      </c>
      <c r="H6730" s="7">
        <v>0</v>
      </c>
      <c r="I6730" s="7">
        <v>0</v>
      </c>
      <c r="J6730" s="7">
        <v>0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0</v>
      </c>
      <c r="Z6730" s="7" t="s">
        <v>227</v>
      </c>
      <c r="AA6730" s="7">
        <v>2018</v>
      </c>
      <c r="AB6730" s="7">
        <v>0</v>
      </c>
    </row>
    <row r="6731" spans="1:28" x14ac:dyDescent="0.25">
      <c r="A6731" s="7">
        <v>37</v>
      </c>
      <c r="B6731" s="7" t="s">
        <v>394</v>
      </c>
      <c r="C6731" s="7" t="s">
        <v>774</v>
      </c>
      <c r="D6731" s="7" t="s">
        <v>10</v>
      </c>
      <c r="E6731" s="7" t="s">
        <v>775</v>
      </c>
      <c r="F6731" s="7" t="s">
        <v>84</v>
      </c>
      <c r="G6731" s="7">
        <v>45000</v>
      </c>
      <c r="H6731" s="7">
        <v>0</v>
      </c>
      <c r="I6731" s="7">
        <v>0</v>
      </c>
      <c r="J6731" s="7">
        <v>0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 t="s">
        <v>227</v>
      </c>
      <c r="AA6731" s="7">
        <v>2018</v>
      </c>
      <c r="AB6731" s="7">
        <v>0</v>
      </c>
    </row>
    <row r="6732" spans="1:28" x14ac:dyDescent="0.25">
      <c r="A6732" s="7">
        <v>38</v>
      </c>
      <c r="B6732" s="7" t="s">
        <v>393</v>
      </c>
      <c r="C6732" s="7" t="s">
        <v>717</v>
      </c>
      <c r="D6732" s="7" t="s">
        <v>10</v>
      </c>
      <c r="E6732" s="7" t="s">
        <v>43</v>
      </c>
      <c r="F6732" s="7" t="s">
        <v>84</v>
      </c>
      <c r="G6732" s="7">
        <v>45000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 t="s">
        <v>227</v>
      </c>
      <c r="AA6732" s="7">
        <v>2018</v>
      </c>
      <c r="AB6732" s="7">
        <v>0</v>
      </c>
    </row>
    <row r="6733" spans="1:28" x14ac:dyDescent="0.25">
      <c r="A6733" s="7">
        <v>39</v>
      </c>
      <c r="B6733" s="7" t="s">
        <v>392</v>
      </c>
      <c r="C6733" s="7" t="s">
        <v>547</v>
      </c>
      <c r="D6733" s="7" t="s">
        <v>10</v>
      </c>
      <c r="E6733" s="7" t="s">
        <v>50</v>
      </c>
      <c r="F6733" s="7" t="s">
        <v>84</v>
      </c>
      <c r="G6733" s="7">
        <v>45000</v>
      </c>
      <c r="H6733" s="7">
        <v>0</v>
      </c>
      <c r="I6733" s="7">
        <v>0</v>
      </c>
      <c r="J6733" s="7">
        <v>0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0</v>
      </c>
      <c r="Z6733" s="7" t="s">
        <v>227</v>
      </c>
      <c r="AA6733" s="7">
        <v>2018</v>
      </c>
      <c r="AB6733" s="7">
        <v>0</v>
      </c>
    </row>
    <row r="6734" spans="1:28" x14ac:dyDescent="0.25">
      <c r="A6734" s="7">
        <v>40</v>
      </c>
      <c r="B6734" s="7" t="s">
        <v>391</v>
      </c>
      <c r="C6734" s="7" t="s">
        <v>545</v>
      </c>
      <c r="D6734" s="7" t="s">
        <v>4</v>
      </c>
      <c r="E6734" s="7" t="s">
        <v>24</v>
      </c>
      <c r="F6734" s="7" t="s">
        <v>84</v>
      </c>
      <c r="G6734" s="7">
        <v>45000</v>
      </c>
      <c r="H6734" s="7">
        <v>0</v>
      </c>
      <c r="I6734" s="7">
        <v>0</v>
      </c>
      <c r="J6734" s="7">
        <v>0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 t="s">
        <v>227</v>
      </c>
      <c r="AA6734" s="7">
        <v>2018</v>
      </c>
      <c r="AB6734" s="7">
        <v>0</v>
      </c>
    </row>
    <row r="6735" spans="1:28" x14ac:dyDescent="0.25">
      <c r="A6735" s="7">
        <v>41</v>
      </c>
      <c r="B6735" s="7" t="s">
        <v>368</v>
      </c>
      <c r="C6735" s="7" t="s">
        <v>720</v>
      </c>
      <c r="D6735" s="7" t="s">
        <v>13</v>
      </c>
      <c r="E6735" s="7" t="s">
        <v>738</v>
      </c>
      <c r="F6735" s="7" t="s">
        <v>84</v>
      </c>
      <c r="G6735" s="7">
        <v>45000</v>
      </c>
      <c r="H6735" s="7">
        <v>0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 t="s">
        <v>227</v>
      </c>
      <c r="AA6735" s="7">
        <v>2018</v>
      </c>
      <c r="AB6735" s="7">
        <v>0</v>
      </c>
    </row>
    <row r="6736" spans="1:28" x14ac:dyDescent="0.25">
      <c r="A6736" s="7">
        <v>42</v>
      </c>
      <c r="B6736" s="7" t="s">
        <v>390</v>
      </c>
      <c r="C6736" s="7" t="s">
        <v>531</v>
      </c>
      <c r="D6736" s="7" t="s">
        <v>5</v>
      </c>
      <c r="E6736" s="7" t="s">
        <v>25</v>
      </c>
      <c r="F6736" s="7" t="s">
        <v>84</v>
      </c>
      <c r="G6736" s="7">
        <v>45000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 t="s">
        <v>227</v>
      </c>
      <c r="AA6736" s="7">
        <v>2018</v>
      </c>
      <c r="AB6736" s="7">
        <v>0</v>
      </c>
    </row>
    <row r="6737" spans="1:28" x14ac:dyDescent="0.25">
      <c r="A6737" s="7">
        <v>43</v>
      </c>
      <c r="B6737" s="7" t="s">
        <v>389</v>
      </c>
      <c r="C6737" s="7" t="s">
        <v>529</v>
      </c>
      <c r="D6737" s="7" t="s">
        <v>94</v>
      </c>
      <c r="E6737" s="7" t="s">
        <v>43</v>
      </c>
      <c r="F6737" s="7" t="s">
        <v>84</v>
      </c>
      <c r="G6737" s="7">
        <v>45000</v>
      </c>
      <c r="H6737" s="7">
        <v>0</v>
      </c>
      <c r="I6737" s="7">
        <v>0</v>
      </c>
      <c r="J6737" s="7">
        <v>0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0</v>
      </c>
      <c r="Z6737" s="7" t="s">
        <v>227</v>
      </c>
      <c r="AA6737" s="7">
        <v>2018</v>
      </c>
      <c r="AB6737" s="7">
        <v>0</v>
      </c>
    </row>
    <row r="6738" spans="1:28" x14ac:dyDescent="0.25">
      <c r="A6738" s="7">
        <v>44</v>
      </c>
      <c r="B6738" s="7" t="s">
        <v>388</v>
      </c>
      <c r="C6738" s="7" t="s">
        <v>646</v>
      </c>
      <c r="D6738" s="7" t="s">
        <v>647</v>
      </c>
      <c r="E6738" s="7" t="s">
        <v>24</v>
      </c>
      <c r="F6738" s="7" t="s">
        <v>84</v>
      </c>
      <c r="G6738" s="7">
        <v>45000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 t="s">
        <v>227</v>
      </c>
      <c r="AA6738" s="7">
        <v>2018</v>
      </c>
      <c r="AB6738" s="7">
        <v>0</v>
      </c>
    </row>
    <row r="6739" spans="1:28" x14ac:dyDescent="0.25">
      <c r="A6739" s="7">
        <v>45</v>
      </c>
      <c r="B6739" s="7" t="s">
        <v>387</v>
      </c>
      <c r="C6739" s="7" t="s">
        <v>549</v>
      </c>
      <c r="D6739" s="7" t="s">
        <v>16</v>
      </c>
      <c r="E6739" s="7" t="s">
        <v>45</v>
      </c>
      <c r="F6739" s="7" t="s">
        <v>84</v>
      </c>
      <c r="G6739" s="7">
        <v>44000</v>
      </c>
      <c r="H6739" s="7">
        <v>0</v>
      </c>
      <c r="I6739" s="7">
        <v>0</v>
      </c>
      <c r="J6739" s="7">
        <v>0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0</v>
      </c>
      <c r="Z6739" s="7" t="s">
        <v>227</v>
      </c>
      <c r="AA6739" s="7">
        <v>2018</v>
      </c>
      <c r="AB6739" s="7">
        <v>0</v>
      </c>
    </row>
    <row r="6740" spans="1:28" x14ac:dyDescent="0.25">
      <c r="A6740" s="7">
        <v>46</v>
      </c>
      <c r="B6740" s="7" t="s">
        <v>386</v>
      </c>
      <c r="C6740" s="7" t="s">
        <v>631</v>
      </c>
      <c r="D6740" s="7" t="s">
        <v>6</v>
      </c>
      <c r="E6740" s="7" t="s">
        <v>740</v>
      </c>
      <c r="F6740" s="7" t="s">
        <v>84</v>
      </c>
      <c r="G6740" s="7">
        <v>40000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0</v>
      </c>
      <c r="Z6740" s="7" t="s">
        <v>227</v>
      </c>
      <c r="AA6740" s="7">
        <v>2018</v>
      </c>
      <c r="AB6740" s="7">
        <v>0</v>
      </c>
    </row>
    <row r="6741" spans="1:28" x14ac:dyDescent="0.25">
      <c r="A6741" s="7">
        <v>47</v>
      </c>
      <c r="B6741" s="7" t="s">
        <v>385</v>
      </c>
      <c r="C6741" s="7" t="s">
        <v>629</v>
      </c>
      <c r="D6741" s="7" t="s">
        <v>12</v>
      </c>
      <c r="E6741" s="7" t="s">
        <v>698</v>
      </c>
      <c r="F6741" s="7" t="s">
        <v>84</v>
      </c>
      <c r="G6741" s="7">
        <v>40000</v>
      </c>
      <c r="H6741" s="7">
        <v>0</v>
      </c>
      <c r="I6741" s="7">
        <v>0</v>
      </c>
      <c r="J6741" s="7">
        <v>0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0</v>
      </c>
      <c r="Z6741" s="7" t="s">
        <v>227</v>
      </c>
      <c r="AA6741" s="7">
        <v>2018</v>
      </c>
      <c r="AB6741" s="7">
        <v>0</v>
      </c>
    </row>
    <row r="6742" spans="1:28" x14ac:dyDescent="0.25">
      <c r="A6742" s="7">
        <v>48</v>
      </c>
      <c r="B6742" s="7" t="s">
        <v>384</v>
      </c>
      <c r="C6742" s="7" t="s">
        <v>776</v>
      </c>
      <c r="D6742" s="7" t="s">
        <v>17</v>
      </c>
      <c r="E6742" s="7" t="s">
        <v>777</v>
      </c>
      <c r="F6742" s="7" t="s">
        <v>84</v>
      </c>
      <c r="G6742" s="7">
        <v>40000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 t="s">
        <v>227</v>
      </c>
      <c r="AA6742" s="7">
        <v>2018</v>
      </c>
      <c r="AB6742" s="7">
        <v>0</v>
      </c>
    </row>
    <row r="6743" spans="1:28" x14ac:dyDescent="0.25">
      <c r="A6743" s="7">
        <v>49</v>
      </c>
      <c r="B6743" s="7" t="s">
        <v>382</v>
      </c>
      <c r="C6743" s="7" t="s">
        <v>552</v>
      </c>
      <c r="D6743" s="7" t="s">
        <v>94</v>
      </c>
      <c r="E6743" s="7" t="s">
        <v>65</v>
      </c>
      <c r="F6743" s="7" t="s">
        <v>84</v>
      </c>
      <c r="G6743" s="7">
        <v>40000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 t="s">
        <v>227</v>
      </c>
      <c r="AA6743" s="7">
        <v>2018</v>
      </c>
      <c r="AB6743" s="7">
        <v>0</v>
      </c>
    </row>
    <row r="6744" spans="1:28" x14ac:dyDescent="0.25">
      <c r="A6744" s="7">
        <v>50</v>
      </c>
      <c r="B6744" s="7" t="s">
        <v>381</v>
      </c>
      <c r="C6744" s="7" t="s">
        <v>553</v>
      </c>
      <c r="D6744" s="7" t="s">
        <v>94</v>
      </c>
      <c r="E6744" s="7" t="s">
        <v>740</v>
      </c>
      <c r="F6744" s="7" t="s">
        <v>84</v>
      </c>
      <c r="G6744" s="7">
        <v>38000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 t="s">
        <v>227</v>
      </c>
      <c r="AA6744" s="7">
        <v>2018</v>
      </c>
      <c r="AB6744" s="7">
        <v>0</v>
      </c>
    </row>
    <row r="6745" spans="1:28" x14ac:dyDescent="0.25">
      <c r="A6745" s="7">
        <v>51</v>
      </c>
      <c r="B6745" s="7" t="s">
        <v>380</v>
      </c>
      <c r="C6745" s="7" t="s">
        <v>543</v>
      </c>
      <c r="D6745" s="7" t="s">
        <v>21</v>
      </c>
      <c r="E6745" s="7" t="s">
        <v>760</v>
      </c>
      <c r="F6745" s="7" t="s">
        <v>84</v>
      </c>
      <c r="G6745" s="7">
        <v>36000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 t="s">
        <v>227</v>
      </c>
      <c r="AA6745" s="7">
        <v>2018</v>
      </c>
      <c r="AB6745" s="7">
        <v>0</v>
      </c>
    </row>
    <row r="6746" spans="1:28" x14ac:dyDescent="0.25">
      <c r="A6746" s="7">
        <v>52</v>
      </c>
      <c r="B6746" s="7" t="s">
        <v>379</v>
      </c>
      <c r="C6746" s="7" t="s">
        <v>544</v>
      </c>
      <c r="D6746" s="7" t="s">
        <v>10</v>
      </c>
      <c r="E6746" s="7" t="s">
        <v>44</v>
      </c>
      <c r="F6746" s="7" t="s">
        <v>84</v>
      </c>
      <c r="G6746" s="7">
        <v>36000</v>
      </c>
      <c r="H6746" s="7">
        <v>0</v>
      </c>
      <c r="I6746" s="7">
        <v>0</v>
      </c>
      <c r="J6746" s="7">
        <v>0</v>
      </c>
      <c r="K6746" s="7">
        <v>0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0</v>
      </c>
      <c r="Z6746" s="7" t="s">
        <v>227</v>
      </c>
      <c r="AA6746" s="7">
        <v>2018</v>
      </c>
      <c r="AB6746" s="7">
        <v>0</v>
      </c>
    </row>
    <row r="6747" spans="1:28" x14ac:dyDescent="0.25">
      <c r="A6747" s="7">
        <v>53</v>
      </c>
      <c r="B6747" s="7" t="s">
        <v>378</v>
      </c>
      <c r="C6747" s="7" t="s">
        <v>556</v>
      </c>
      <c r="D6747" s="7" t="s">
        <v>10</v>
      </c>
      <c r="E6747" s="7" t="s">
        <v>44</v>
      </c>
      <c r="F6747" s="7" t="s">
        <v>84</v>
      </c>
      <c r="G6747" s="7">
        <v>36000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0</v>
      </c>
      <c r="Z6747" s="7" t="s">
        <v>227</v>
      </c>
      <c r="AA6747" s="7">
        <v>2018</v>
      </c>
      <c r="AB6747" s="7">
        <v>0</v>
      </c>
    </row>
    <row r="6748" spans="1:28" x14ac:dyDescent="0.25">
      <c r="A6748" s="7">
        <v>54</v>
      </c>
      <c r="B6748" s="7" t="s">
        <v>377</v>
      </c>
      <c r="C6748" s="7" t="s">
        <v>554</v>
      </c>
      <c r="D6748" s="7" t="s">
        <v>10</v>
      </c>
      <c r="E6748" s="7" t="s">
        <v>44</v>
      </c>
      <c r="F6748" s="7" t="s">
        <v>84</v>
      </c>
      <c r="G6748" s="7">
        <v>36000</v>
      </c>
      <c r="H6748" s="7">
        <v>0</v>
      </c>
      <c r="I6748" s="7">
        <v>0</v>
      </c>
      <c r="J6748" s="7">
        <v>0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0</v>
      </c>
      <c r="Z6748" s="7" t="s">
        <v>227</v>
      </c>
      <c r="AA6748" s="7">
        <v>2018</v>
      </c>
      <c r="AB6748" s="7">
        <v>0</v>
      </c>
    </row>
    <row r="6749" spans="1:28" x14ac:dyDescent="0.25">
      <c r="A6749" s="7">
        <v>55</v>
      </c>
      <c r="B6749" s="7" t="s">
        <v>376</v>
      </c>
      <c r="C6749" s="7" t="s">
        <v>551</v>
      </c>
      <c r="D6749" s="7" t="s">
        <v>10</v>
      </c>
      <c r="E6749" s="7" t="s">
        <v>778</v>
      </c>
      <c r="F6749" s="7" t="s">
        <v>84</v>
      </c>
      <c r="G6749" s="7">
        <v>35000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0</v>
      </c>
      <c r="Z6749" s="7" t="s">
        <v>227</v>
      </c>
      <c r="AA6749" s="7">
        <v>2018</v>
      </c>
      <c r="AB6749" s="7">
        <v>0</v>
      </c>
    </row>
    <row r="6750" spans="1:28" x14ac:dyDescent="0.25">
      <c r="A6750" s="7">
        <v>56</v>
      </c>
      <c r="B6750" s="7" t="s">
        <v>375</v>
      </c>
      <c r="C6750" s="7" t="s">
        <v>705</v>
      </c>
      <c r="D6750" s="7" t="s">
        <v>13</v>
      </c>
      <c r="E6750" s="7" t="s">
        <v>779</v>
      </c>
      <c r="F6750" s="7" t="s">
        <v>84</v>
      </c>
      <c r="G6750" s="7">
        <v>35000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0</v>
      </c>
      <c r="Z6750" s="7" t="s">
        <v>227</v>
      </c>
      <c r="AA6750" s="7">
        <v>2018</v>
      </c>
      <c r="AB6750" s="7">
        <v>0</v>
      </c>
    </row>
    <row r="6751" spans="1:28" x14ac:dyDescent="0.25">
      <c r="A6751" s="7">
        <v>57</v>
      </c>
      <c r="B6751" s="7" t="s">
        <v>374</v>
      </c>
      <c r="C6751" s="7" t="s">
        <v>753</v>
      </c>
      <c r="D6751" s="7" t="s">
        <v>21</v>
      </c>
      <c r="E6751" s="7" t="s">
        <v>760</v>
      </c>
      <c r="F6751" s="7" t="s">
        <v>84</v>
      </c>
      <c r="G6751" s="7">
        <v>33000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0</v>
      </c>
      <c r="Z6751" s="7" t="s">
        <v>227</v>
      </c>
      <c r="AA6751" s="7">
        <v>2018</v>
      </c>
      <c r="AB6751" s="7">
        <v>0</v>
      </c>
    </row>
    <row r="6752" spans="1:28" x14ac:dyDescent="0.25">
      <c r="A6752" s="7">
        <v>58</v>
      </c>
      <c r="B6752" s="7" t="s">
        <v>373</v>
      </c>
      <c r="C6752" s="7" t="s">
        <v>566</v>
      </c>
      <c r="D6752" s="7" t="s">
        <v>14</v>
      </c>
      <c r="E6752" s="7" t="s">
        <v>743</v>
      </c>
      <c r="F6752" s="7" t="s">
        <v>84</v>
      </c>
      <c r="G6752" s="7">
        <v>32000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0</v>
      </c>
      <c r="V6752" s="7">
        <v>0</v>
      </c>
      <c r="W6752" s="7">
        <v>0</v>
      </c>
      <c r="X6752" s="7">
        <v>0</v>
      </c>
      <c r="Y6752" s="7">
        <v>0</v>
      </c>
      <c r="Z6752" s="7" t="s">
        <v>227</v>
      </c>
      <c r="AA6752" s="7">
        <v>2018</v>
      </c>
      <c r="AB6752" s="7">
        <v>0</v>
      </c>
    </row>
    <row r="6753" spans="1:28" x14ac:dyDescent="0.25">
      <c r="A6753" s="7">
        <v>59</v>
      </c>
      <c r="B6753" s="7" t="s">
        <v>372</v>
      </c>
      <c r="C6753" s="7" t="s">
        <v>769</v>
      </c>
      <c r="D6753" s="7" t="s">
        <v>94</v>
      </c>
      <c r="E6753" s="7" t="s">
        <v>630</v>
      </c>
      <c r="F6753" s="7" t="s">
        <v>84</v>
      </c>
      <c r="G6753" s="7">
        <v>32000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0</v>
      </c>
      <c r="Z6753" s="7" t="s">
        <v>227</v>
      </c>
      <c r="AA6753" s="7">
        <v>2018</v>
      </c>
      <c r="AB6753" s="7">
        <v>0</v>
      </c>
    </row>
    <row r="6754" spans="1:28" x14ac:dyDescent="0.25">
      <c r="A6754" s="7">
        <v>60</v>
      </c>
      <c r="B6754" s="7" t="s">
        <v>371</v>
      </c>
      <c r="C6754" s="7" t="s">
        <v>550</v>
      </c>
      <c r="D6754" s="7" t="s">
        <v>94</v>
      </c>
      <c r="E6754" s="7" t="s">
        <v>58</v>
      </c>
      <c r="F6754" s="7" t="s">
        <v>84</v>
      </c>
      <c r="G6754" s="7">
        <v>32000</v>
      </c>
      <c r="H6754" s="7">
        <v>0</v>
      </c>
      <c r="I6754" s="7">
        <v>0</v>
      </c>
      <c r="J6754" s="7">
        <v>0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0</v>
      </c>
      <c r="Z6754" s="7" t="s">
        <v>227</v>
      </c>
      <c r="AA6754" s="7">
        <v>2018</v>
      </c>
      <c r="AB6754" s="7">
        <v>0</v>
      </c>
    </row>
    <row r="6755" spans="1:28" x14ac:dyDescent="0.25">
      <c r="A6755" s="7">
        <v>61</v>
      </c>
      <c r="B6755" s="7" t="s">
        <v>370</v>
      </c>
      <c r="C6755" s="7" t="s">
        <v>648</v>
      </c>
      <c r="D6755" s="7" t="s">
        <v>94</v>
      </c>
      <c r="E6755" s="7" t="s">
        <v>742</v>
      </c>
      <c r="F6755" s="7" t="s">
        <v>84</v>
      </c>
      <c r="G6755" s="7">
        <v>32000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 t="s">
        <v>227</v>
      </c>
      <c r="AA6755" s="7">
        <v>2018</v>
      </c>
      <c r="AB6755" s="7">
        <v>0</v>
      </c>
    </row>
    <row r="6756" spans="1:28" x14ac:dyDescent="0.25">
      <c r="A6756" s="7">
        <v>62</v>
      </c>
      <c r="B6756" s="7" t="s">
        <v>369</v>
      </c>
      <c r="C6756" s="7" t="s">
        <v>562</v>
      </c>
      <c r="D6756" s="7" t="s">
        <v>94</v>
      </c>
      <c r="E6756" s="7" t="s">
        <v>563</v>
      </c>
      <c r="F6756" s="7" t="s">
        <v>84</v>
      </c>
      <c r="G6756" s="7">
        <v>32000</v>
      </c>
      <c r="H6756" s="7">
        <v>0</v>
      </c>
      <c r="I6756" s="7">
        <v>0</v>
      </c>
      <c r="J6756" s="7">
        <v>0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0</v>
      </c>
      <c r="Z6756" s="7" t="s">
        <v>227</v>
      </c>
      <c r="AA6756" s="7">
        <v>2018</v>
      </c>
      <c r="AB6756" s="7">
        <v>0</v>
      </c>
    </row>
    <row r="6757" spans="1:28" x14ac:dyDescent="0.25">
      <c r="A6757" s="7">
        <v>63</v>
      </c>
      <c r="B6757" s="7" t="s">
        <v>367</v>
      </c>
      <c r="C6757" s="7" t="s">
        <v>567</v>
      </c>
      <c r="D6757" s="7" t="s">
        <v>4</v>
      </c>
      <c r="E6757" s="7" t="s">
        <v>745</v>
      </c>
      <c r="F6757" s="7" t="s">
        <v>84</v>
      </c>
      <c r="G6757" s="7">
        <v>30000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 t="s">
        <v>227</v>
      </c>
      <c r="AA6757" s="7">
        <v>2018</v>
      </c>
      <c r="AB6757" s="7">
        <v>0</v>
      </c>
    </row>
    <row r="6758" spans="1:28" x14ac:dyDescent="0.25">
      <c r="A6758" s="7">
        <v>64</v>
      </c>
      <c r="B6758" s="7" t="s">
        <v>366</v>
      </c>
      <c r="C6758" s="7" t="s">
        <v>727</v>
      </c>
      <c r="D6758" s="7" t="s">
        <v>14</v>
      </c>
      <c r="E6758" s="7" t="s">
        <v>763</v>
      </c>
      <c r="F6758" s="7" t="s">
        <v>84</v>
      </c>
      <c r="G6758" s="7">
        <v>30000</v>
      </c>
      <c r="H6758" s="7">
        <v>0</v>
      </c>
      <c r="I6758" s="7">
        <v>0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0</v>
      </c>
      <c r="Z6758" s="7" t="s">
        <v>227</v>
      </c>
      <c r="AA6758" s="7">
        <v>2018</v>
      </c>
      <c r="AB6758" s="7">
        <v>0</v>
      </c>
    </row>
    <row r="6759" spans="1:28" x14ac:dyDescent="0.25">
      <c r="A6759" s="7">
        <v>65</v>
      </c>
      <c r="B6759" s="7" t="s">
        <v>365</v>
      </c>
      <c r="C6759" s="7" t="s">
        <v>584</v>
      </c>
      <c r="D6759" s="7" t="s">
        <v>19</v>
      </c>
      <c r="E6759" s="7" t="s">
        <v>742</v>
      </c>
      <c r="F6759" s="7" t="s">
        <v>84</v>
      </c>
      <c r="G6759" s="7">
        <v>26000</v>
      </c>
      <c r="H6759" s="7">
        <v>0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0</v>
      </c>
      <c r="Z6759" s="7" t="s">
        <v>227</v>
      </c>
      <c r="AA6759" s="7">
        <v>2018</v>
      </c>
      <c r="AB6759" s="7">
        <v>0</v>
      </c>
    </row>
    <row r="6760" spans="1:28" x14ac:dyDescent="0.25">
      <c r="A6760" s="7">
        <v>66</v>
      </c>
      <c r="B6760" s="7" t="s">
        <v>364</v>
      </c>
      <c r="C6760" s="7" t="s">
        <v>555</v>
      </c>
      <c r="D6760" s="7" t="s">
        <v>94</v>
      </c>
      <c r="E6760" s="7" t="s">
        <v>74</v>
      </c>
      <c r="F6760" s="7" t="s">
        <v>84</v>
      </c>
      <c r="G6760" s="7">
        <v>25000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0</v>
      </c>
      <c r="Z6760" s="7" t="s">
        <v>227</v>
      </c>
      <c r="AA6760" s="7">
        <v>2018</v>
      </c>
      <c r="AB6760" s="7">
        <v>0</v>
      </c>
    </row>
    <row r="6761" spans="1:28" x14ac:dyDescent="0.25">
      <c r="A6761" s="7">
        <v>67</v>
      </c>
      <c r="B6761" s="7" t="s">
        <v>363</v>
      </c>
      <c r="C6761" s="7" t="s">
        <v>569</v>
      </c>
      <c r="D6761" s="7" t="s">
        <v>94</v>
      </c>
      <c r="E6761" s="7" t="s">
        <v>765</v>
      </c>
      <c r="F6761" s="7" t="s">
        <v>84</v>
      </c>
      <c r="G6761" s="7">
        <v>23100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0</v>
      </c>
      <c r="Z6761" s="7" t="s">
        <v>227</v>
      </c>
      <c r="AA6761" s="7">
        <v>2018</v>
      </c>
      <c r="AB6761" s="7">
        <v>0</v>
      </c>
    </row>
    <row r="6762" spans="1:28" x14ac:dyDescent="0.25">
      <c r="A6762" s="7">
        <v>68</v>
      </c>
      <c r="B6762" s="7" t="s">
        <v>362</v>
      </c>
      <c r="C6762" s="7" t="s">
        <v>570</v>
      </c>
      <c r="D6762" s="7" t="s">
        <v>94</v>
      </c>
      <c r="E6762" s="7" t="s">
        <v>620</v>
      </c>
      <c r="F6762" s="7" t="s">
        <v>84</v>
      </c>
      <c r="G6762" s="7">
        <v>23000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0</v>
      </c>
      <c r="Z6762" s="7" t="s">
        <v>227</v>
      </c>
      <c r="AA6762" s="7">
        <v>2018</v>
      </c>
      <c r="AB6762" s="7">
        <v>0</v>
      </c>
    </row>
    <row r="6763" spans="1:28" x14ac:dyDescent="0.25">
      <c r="A6763" s="7">
        <v>69</v>
      </c>
      <c r="B6763" s="7" t="s">
        <v>361</v>
      </c>
      <c r="C6763" s="7" t="s">
        <v>622</v>
      </c>
      <c r="D6763" s="7" t="s">
        <v>12</v>
      </c>
      <c r="E6763" s="7" t="s">
        <v>764</v>
      </c>
      <c r="F6763" s="7" t="s">
        <v>84</v>
      </c>
      <c r="G6763" s="7">
        <v>27500</v>
      </c>
      <c r="H6763" s="7">
        <v>0</v>
      </c>
      <c r="I6763" s="7">
        <v>0</v>
      </c>
      <c r="J6763" s="7">
        <v>0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 t="s">
        <v>227</v>
      </c>
      <c r="AA6763" s="7">
        <v>2018</v>
      </c>
      <c r="AB6763" s="7">
        <v>0</v>
      </c>
    </row>
    <row r="6764" spans="1:28" x14ac:dyDescent="0.25">
      <c r="A6764" s="7">
        <v>70</v>
      </c>
      <c r="B6764" s="7" t="s">
        <v>360</v>
      </c>
      <c r="C6764" s="7" t="s">
        <v>560</v>
      </c>
      <c r="D6764" s="7" t="s">
        <v>10</v>
      </c>
      <c r="E6764" s="7" t="s">
        <v>780</v>
      </c>
      <c r="F6764" s="7" t="s">
        <v>84</v>
      </c>
      <c r="G6764" s="7">
        <v>22000</v>
      </c>
      <c r="H6764" s="7">
        <v>0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 t="s">
        <v>227</v>
      </c>
      <c r="AA6764" s="7">
        <v>2018</v>
      </c>
      <c r="AB6764" s="7">
        <v>0</v>
      </c>
    </row>
    <row r="6765" spans="1:28" x14ac:dyDescent="0.25">
      <c r="A6765" s="7">
        <v>71</v>
      </c>
      <c r="B6765" s="7" t="s">
        <v>359</v>
      </c>
      <c r="C6765" s="7" t="s">
        <v>572</v>
      </c>
      <c r="D6765" s="7" t="s">
        <v>94</v>
      </c>
      <c r="E6765" s="7" t="s">
        <v>54</v>
      </c>
      <c r="F6765" s="7" t="s">
        <v>84</v>
      </c>
      <c r="G6765" s="7">
        <v>22000</v>
      </c>
      <c r="H6765" s="7">
        <v>0</v>
      </c>
      <c r="I6765" s="7">
        <v>0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 t="s">
        <v>227</v>
      </c>
      <c r="AA6765" s="7">
        <v>2018</v>
      </c>
      <c r="AB6765" s="7">
        <v>0</v>
      </c>
    </row>
    <row r="6766" spans="1:28" x14ac:dyDescent="0.25">
      <c r="A6766" s="7">
        <v>72</v>
      </c>
      <c r="B6766" s="7" t="s">
        <v>358</v>
      </c>
      <c r="C6766" s="7" t="s">
        <v>748</v>
      </c>
      <c r="D6766" s="7" t="s">
        <v>10</v>
      </c>
      <c r="E6766" s="7" t="s">
        <v>54</v>
      </c>
      <c r="F6766" s="7" t="s">
        <v>84</v>
      </c>
      <c r="G6766" s="7">
        <v>22000</v>
      </c>
      <c r="H6766" s="7">
        <v>0</v>
      </c>
      <c r="I6766" s="7">
        <v>0</v>
      </c>
      <c r="J6766" s="7">
        <v>0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0</v>
      </c>
      <c r="Z6766" s="7" t="s">
        <v>227</v>
      </c>
      <c r="AA6766" s="7">
        <v>2018</v>
      </c>
      <c r="AB6766" s="7">
        <v>0</v>
      </c>
    </row>
    <row r="6767" spans="1:28" x14ac:dyDescent="0.25">
      <c r="A6767" s="7">
        <v>73</v>
      </c>
      <c r="B6767" s="7" t="s">
        <v>357</v>
      </c>
      <c r="C6767" s="7" t="s">
        <v>589</v>
      </c>
      <c r="D6767" s="7" t="s">
        <v>6</v>
      </c>
      <c r="E6767" s="7" t="s">
        <v>767</v>
      </c>
      <c r="F6767" s="7" t="s">
        <v>84</v>
      </c>
      <c r="G6767" s="7">
        <v>22000</v>
      </c>
      <c r="H6767" s="7">
        <v>0</v>
      </c>
      <c r="I6767" s="7">
        <v>0</v>
      </c>
      <c r="J6767" s="7">
        <v>0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 t="s">
        <v>227</v>
      </c>
      <c r="AA6767" s="7">
        <v>2018</v>
      </c>
      <c r="AB6767" s="7">
        <v>0</v>
      </c>
    </row>
    <row r="6768" spans="1:28" x14ac:dyDescent="0.25">
      <c r="A6768" s="7">
        <v>74</v>
      </c>
      <c r="B6768" s="7" t="s">
        <v>356</v>
      </c>
      <c r="C6768" s="7" t="s">
        <v>571</v>
      </c>
      <c r="D6768" s="7" t="s">
        <v>6</v>
      </c>
      <c r="E6768" s="7" t="s">
        <v>767</v>
      </c>
      <c r="F6768" s="7" t="s">
        <v>84</v>
      </c>
      <c r="G6768" s="7">
        <v>22000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0</v>
      </c>
      <c r="Z6768" s="7" t="s">
        <v>227</v>
      </c>
      <c r="AA6768" s="7">
        <v>2018</v>
      </c>
      <c r="AB6768" s="7">
        <v>0</v>
      </c>
    </row>
    <row r="6769" spans="1:28" x14ac:dyDescent="0.25">
      <c r="A6769" s="7">
        <v>75</v>
      </c>
      <c r="B6769" s="7" t="s">
        <v>355</v>
      </c>
      <c r="C6769" s="7" t="s">
        <v>582</v>
      </c>
      <c r="D6769" s="7" t="s">
        <v>7</v>
      </c>
      <c r="E6769" s="7" t="s">
        <v>54</v>
      </c>
      <c r="F6769" s="7" t="s">
        <v>84</v>
      </c>
      <c r="G6769" s="7">
        <v>22000</v>
      </c>
      <c r="H6769" s="7">
        <v>0</v>
      </c>
      <c r="I6769" s="7">
        <v>0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0</v>
      </c>
      <c r="Z6769" s="7" t="s">
        <v>227</v>
      </c>
      <c r="AA6769" s="7">
        <v>2018</v>
      </c>
      <c r="AB6769" s="7">
        <v>0</v>
      </c>
    </row>
    <row r="6770" spans="1:28" x14ac:dyDescent="0.25">
      <c r="A6770" s="7">
        <v>76</v>
      </c>
      <c r="B6770" s="7" t="s">
        <v>354</v>
      </c>
      <c r="C6770" s="7" t="s">
        <v>581</v>
      </c>
      <c r="D6770" s="7" t="s">
        <v>94</v>
      </c>
      <c r="E6770" s="7" t="s">
        <v>54</v>
      </c>
      <c r="F6770" s="7" t="s">
        <v>84</v>
      </c>
      <c r="G6770" s="7">
        <v>22000</v>
      </c>
      <c r="H6770" s="7">
        <v>0</v>
      </c>
      <c r="I6770" s="7">
        <v>0</v>
      </c>
      <c r="J6770" s="7">
        <v>0</v>
      </c>
      <c r="K6770" s="7">
        <v>0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0</v>
      </c>
      <c r="Z6770" s="7" t="s">
        <v>227</v>
      </c>
      <c r="AA6770" s="7">
        <v>2018</v>
      </c>
      <c r="AB6770" s="7">
        <v>0</v>
      </c>
    </row>
    <row r="6771" spans="1:28" x14ac:dyDescent="0.25">
      <c r="A6771" s="7">
        <v>77</v>
      </c>
      <c r="B6771" s="7" t="s">
        <v>353</v>
      </c>
      <c r="C6771" s="7" t="s">
        <v>766</v>
      </c>
      <c r="D6771" s="7" t="s">
        <v>19</v>
      </c>
      <c r="E6771" s="7" t="s">
        <v>60</v>
      </c>
      <c r="F6771" s="7" t="s">
        <v>84</v>
      </c>
      <c r="G6771" s="7">
        <v>22000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 t="s">
        <v>227</v>
      </c>
      <c r="AA6771" s="7">
        <v>2018</v>
      </c>
      <c r="AB6771" s="7">
        <v>0</v>
      </c>
    </row>
    <row r="6772" spans="1:28" x14ac:dyDescent="0.25">
      <c r="A6772" s="7">
        <v>78</v>
      </c>
      <c r="B6772" s="7" t="s">
        <v>352</v>
      </c>
      <c r="C6772" s="7" t="s">
        <v>593</v>
      </c>
      <c r="D6772" s="7" t="s">
        <v>6</v>
      </c>
      <c r="E6772" s="7" t="s">
        <v>768</v>
      </c>
      <c r="F6772" s="7" t="s">
        <v>84</v>
      </c>
      <c r="G6772" s="7">
        <v>20000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0</v>
      </c>
      <c r="Z6772" s="7" t="s">
        <v>227</v>
      </c>
      <c r="AA6772" s="7">
        <v>2018</v>
      </c>
      <c r="AB6772" s="7">
        <v>0</v>
      </c>
    </row>
    <row r="6773" spans="1:28" x14ac:dyDescent="0.25">
      <c r="A6773" s="7">
        <v>79</v>
      </c>
      <c r="B6773" s="7" t="s">
        <v>351</v>
      </c>
      <c r="C6773" s="7" t="s">
        <v>592</v>
      </c>
      <c r="D6773" s="7" t="s">
        <v>6</v>
      </c>
      <c r="E6773" s="7" t="s">
        <v>768</v>
      </c>
      <c r="F6773" s="7" t="s">
        <v>84</v>
      </c>
      <c r="G6773" s="7">
        <v>20000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0</v>
      </c>
      <c r="Z6773" s="7" t="s">
        <v>227</v>
      </c>
      <c r="AA6773" s="7">
        <v>2018</v>
      </c>
      <c r="AB6773" s="7">
        <v>0</v>
      </c>
    </row>
    <row r="6774" spans="1:28" x14ac:dyDescent="0.25">
      <c r="A6774" s="7">
        <v>80</v>
      </c>
      <c r="B6774" s="7" t="s">
        <v>350</v>
      </c>
      <c r="C6774" s="7" t="s">
        <v>558</v>
      </c>
      <c r="D6774" s="7" t="s">
        <v>6</v>
      </c>
      <c r="E6774" s="7" t="s">
        <v>764</v>
      </c>
      <c r="F6774" s="7" t="s">
        <v>84</v>
      </c>
      <c r="G6774" s="7">
        <v>20000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0</v>
      </c>
      <c r="Z6774" s="7" t="s">
        <v>227</v>
      </c>
      <c r="AA6774" s="7">
        <v>2018</v>
      </c>
      <c r="AB6774" s="7">
        <v>0</v>
      </c>
    </row>
    <row r="6775" spans="1:28" x14ac:dyDescent="0.25">
      <c r="A6775" s="7">
        <v>81</v>
      </c>
      <c r="B6775" s="7" t="s">
        <v>349</v>
      </c>
      <c r="C6775" s="7" t="s">
        <v>591</v>
      </c>
      <c r="D6775" s="7" t="s">
        <v>6</v>
      </c>
      <c r="E6775" s="7" t="s">
        <v>767</v>
      </c>
      <c r="F6775" s="7" t="s">
        <v>84</v>
      </c>
      <c r="G6775" s="7">
        <v>20000</v>
      </c>
      <c r="H6775" s="7">
        <v>0</v>
      </c>
      <c r="I6775" s="7">
        <v>0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0</v>
      </c>
      <c r="Z6775" s="7" t="s">
        <v>227</v>
      </c>
      <c r="AA6775" s="7">
        <v>2018</v>
      </c>
      <c r="AB6775" s="7">
        <v>0</v>
      </c>
    </row>
    <row r="6776" spans="1:28" x14ac:dyDescent="0.25">
      <c r="A6776" s="7">
        <v>82</v>
      </c>
      <c r="B6776" s="7" t="s">
        <v>348</v>
      </c>
      <c r="C6776" s="7" t="s">
        <v>652</v>
      </c>
      <c r="D6776" s="7" t="s">
        <v>6</v>
      </c>
      <c r="E6776" s="7" t="s">
        <v>768</v>
      </c>
      <c r="F6776" s="7" t="s">
        <v>84</v>
      </c>
      <c r="G6776" s="7">
        <v>20000</v>
      </c>
      <c r="H6776" s="7">
        <v>0</v>
      </c>
      <c r="I6776" s="7">
        <v>0</v>
      </c>
      <c r="J6776" s="7">
        <v>0</v>
      </c>
      <c r="K6776" s="7">
        <v>0</v>
      </c>
      <c r="L6776" s="7">
        <v>0</v>
      </c>
      <c r="M6776" s="7">
        <v>0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 t="s">
        <v>227</v>
      </c>
      <c r="AA6776" s="7">
        <v>2018</v>
      </c>
      <c r="AB6776" s="7">
        <v>0</v>
      </c>
    </row>
    <row r="6777" spans="1:28" x14ac:dyDescent="0.25">
      <c r="A6777" s="7">
        <v>83</v>
      </c>
      <c r="B6777" s="7" t="s">
        <v>347</v>
      </c>
      <c r="C6777" s="7" t="s">
        <v>651</v>
      </c>
      <c r="D6777" s="7" t="s">
        <v>6</v>
      </c>
      <c r="E6777" s="7" t="s">
        <v>767</v>
      </c>
      <c r="F6777" s="7" t="s">
        <v>84</v>
      </c>
      <c r="G6777" s="7">
        <v>20000</v>
      </c>
      <c r="H6777" s="7">
        <v>0</v>
      </c>
      <c r="I6777" s="7">
        <v>0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0</v>
      </c>
      <c r="Z6777" s="7" t="s">
        <v>227</v>
      </c>
      <c r="AA6777" s="7">
        <v>2018</v>
      </c>
      <c r="AB6777" s="7">
        <v>0</v>
      </c>
    </row>
    <row r="6778" spans="1:28" x14ac:dyDescent="0.25">
      <c r="A6778" s="7">
        <v>84</v>
      </c>
      <c r="B6778" s="7" t="s">
        <v>346</v>
      </c>
      <c r="C6778" s="7" t="s">
        <v>583</v>
      </c>
      <c r="D6778" s="7" t="s">
        <v>4</v>
      </c>
      <c r="E6778" s="7" t="s">
        <v>780</v>
      </c>
      <c r="F6778" s="7" t="s">
        <v>84</v>
      </c>
      <c r="G6778" s="7">
        <v>20000</v>
      </c>
      <c r="H6778" s="7">
        <v>0</v>
      </c>
      <c r="I6778" s="7">
        <v>0</v>
      </c>
      <c r="J6778" s="7">
        <v>0</v>
      </c>
      <c r="K6778" s="7">
        <v>0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0</v>
      </c>
      <c r="Z6778" s="7" t="s">
        <v>227</v>
      </c>
      <c r="AA6778" s="7">
        <v>2018</v>
      </c>
      <c r="AB6778" s="7">
        <v>0</v>
      </c>
    </row>
    <row r="6779" spans="1:28" x14ac:dyDescent="0.25">
      <c r="A6779" s="7">
        <v>85</v>
      </c>
      <c r="B6779" s="7" t="s">
        <v>345</v>
      </c>
      <c r="C6779" s="7" t="s">
        <v>512</v>
      </c>
      <c r="D6779" s="7" t="s">
        <v>94</v>
      </c>
      <c r="E6779" s="7" t="s">
        <v>764</v>
      </c>
      <c r="F6779" s="7" t="s">
        <v>84</v>
      </c>
      <c r="G6779" s="7">
        <v>18000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 t="s">
        <v>227</v>
      </c>
      <c r="AA6779" s="7">
        <v>2018</v>
      </c>
      <c r="AB6779" s="7">
        <v>0</v>
      </c>
    </row>
    <row r="6780" spans="1:28" x14ac:dyDescent="0.25">
      <c r="A6780" s="7">
        <v>86</v>
      </c>
      <c r="B6780" s="7" t="s">
        <v>344</v>
      </c>
      <c r="C6780" s="7" t="s">
        <v>588</v>
      </c>
      <c r="D6780" s="7" t="s">
        <v>94</v>
      </c>
      <c r="E6780" s="7" t="s">
        <v>41</v>
      </c>
      <c r="F6780" s="7" t="s">
        <v>84</v>
      </c>
      <c r="G6780" s="7">
        <v>18000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 t="s">
        <v>227</v>
      </c>
      <c r="AA6780" s="7">
        <v>2018</v>
      </c>
      <c r="AB6780" s="7">
        <v>0</v>
      </c>
    </row>
    <row r="6781" spans="1:28" x14ac:dyDescent="0.25">
      <c r="A6781" s="7">
        <v>87</v>
      </c>
      <c r="B6781" s="7" t="s">
        <v>343</v>
      </c>
      <c r="C6781" s="7" t="s">
        <v>633</v>
      </c>
      <c r="D6781" s="7" t="s">
        <v>6</v>
      </c>
      <c r="E6781" s="7" t="s">
        <v>37</v>
      </c>
      <c r="F6781" s="7" t="s">
        <v>84</v>
      </c>
      <c r="G6781" s="7">
        <v>15250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 t="s">
        <v>227</v>
      </c>
      <c r="AA6781" s="7">
        <v>2018</v>
      </c>
      <c r="AB6781" s="7">
        <v>0</v>
      </c>
    </row>
    <row r="6782" spans="1:28" x14ac:dyDescent="0.25">
      <c r="A6782" s="7">
        <v>88</v>
      </c>
      <c r="B6782" s="7" t="s">
        <v>342</v>
      </c>
      <c r="C6782" s="7" t="s">
        <v>559</v>
      </c>
      <c r="D6782" s="7" t="s">
        <v>94</v>
      </c>
      <c r="E6782" s="7" t="s">
        <v>37</v>
      </c>
      <c r="F6782" s="7" t="s">
        <v>84</v>
      </c>
      <c r="G6782" s="7">
        <v>15250</v>
      </c>
      <c r="H6782" s="7">
        <v>0</v>
      </c>
      <c r="I6782" s="7">
        <v>0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 t="s">
        <v>227</v>
      </c>
      <c r="AA6782" s="7">
        <v>2018</v>
      </c>
      <c r="AB6782" s="7">
        <v>0</v>
      </c>
    </row>
    <row r="6783" spans="1:28" x14ac:dyDescent="0.25">
      <c r="A6783" s="7">
        <v>89</v>
      </c>
      <c r="B6783" s="7" t="s">
        <v>341</v>
      </c>
      <c r="C6783" s="7" t="s">
        <v>579</v>
      </c>
      <c r="D6783" s="7" t="s">
        <v>94</v>
      </c>
      <c r="E6783" s="7" t="s">
        <v>768</v>
      </c>
      <c r="F6783" s="7" t="s">
        <v>84</v>
      </c>
      <c r="G6783" s="7">
        <v>15250</v>
      </c>
      <c r="H6783" s="7">
        <v>0</v>
      </c>
      <c r="I6783" s="7">
        <v>0</v>
      </c>
      <c r="J6783" s="7">
        <v>0</v>
      </c>
      <c r="K6783" s="7">
        <v>0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0</v>
      </c>
      <c r="Z6783" s="7" t="s">
        <v>227</v>
      </c>
      <c r="AA6783" s="7">
        <v>2018</v>
      </c>
      <c r="AB6783" s="7">
        <v>0</v>
      </c>
    </row>
    <row r="6784" spans="1:28" x14ac:dyDescent="0.25">
      <c r="A6784" s="7">
        <v>90</v>
      </c>
      <c r="B6784" s="7" t="s">
        <v>340</v>
      </c>
      <c r="C6784" s="7" t="s">
        <v>654</v>
      </c>
      <c r="D6784" s="7" t="s">
        <v>6</v>
      </c>
      <c r="E6784" s="7" t="s">
        <v>764</v>
      </c>
      <c r="F6784" s="7" t="s">
        <v>84</v>
      </c>
      <c r="G6784" s="7">
        <v>15000</v>
      </c>
      <c r="H6784" s="7">
        <v>0</v>
      </c>
      <c r="I6784" s="7">
        <v>0</v>
      </c>
      <c r="J6784" s="7">
        <v>0</v>
      </c>
      <c r="K6784" s="7">
        <v>0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 t="s">
        <v>227</v>
      </c>
      <c r="AA6784" s="7">
        <v>2018</v>
      </c>
      <c r="AB6784" s="7">
        <v>0</v>
      </c>
    </row>
    <row r="6785" spans="1:28" x14ac:dyDescent="0.25">
      <c r="A6785" s="7">
        <v>91</v>
      </c>
      <c r="B6785" s="7" t="s">
        <v>339</v>
      </c>
      <c r="C6785" s="7" t="s">
        <v>595</v>
      </c>
      <c r="D6785" s="7" t="s">
        <v>94</v>
      </c>
      <c r="E6785" s="7" t="s">
        <v>57</v>
      </c>
      <c r="F6785" s="7" t="s">
        <v>84</v>
      </c>
      <c r="G6785" s="7">
        <v>15000</v>
      </c>
      <c r="H6785" s="7">
        <v>0</v>
      </c>
      <c r="I6785" s="7">
        <v>0</v>
      </c>
      <c r="J6785" s="7">
        <v>0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 t="s">
        <v>227</v>
      </c>
      <c r="AA6785" s="7">
        <v>2018</v>
      </c>
      <c r="AB6785" s="7">
        <v>0</v>
      </c>
    </row>
    <row r="6786" spans="1:28" x14ac:dyDescent="0.25">
      <c r="A6786" s="7">
        <v>92</v>
      </c>
      <c r="B6786" s="7" t="s">
        <v>338</v>
      </c>
      <c r="C6786" s="7" t="s">
        <v>594</v>
      </c>
      <c r="D6786" s="7" t="s">
        <v>6</v>
      </c>
      <c r="E6786" s="7" t="s">
        <v>28</v>
      </c>
      <c r="F6786" s="7" t="s">
        <v>84</v>
      </c>
      <c r="G6786" s="7">
        <v>15000</v>
      </c>
      <c r="H6786" s="7">
        <v>0</v>
      </c>
      <c r="I6786" s="7">
        <v>0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 t="s">
        <v>227</v>
      </c>
      <c r="AA6786" s="7">
        <v>2018</v>
      </c>
      <c r="AB6786" s="7">
        <v>0</v>
      </c>
    </row>
    <row r="6787" spans="1:28" x14ac:dyDescent="0.25">
      <c r="A6787" s="7">
        <v>93</v>
      </c>
      <c r="B6787" s="7" t="s">
        <v>337</v>
      </c>
      <c r="C6787" s="7" t="s">
        <v>725</v>
      </c>
      <c r="D6787" s="7" t="s">
        <v>6</v>
      </c>
      <c r="E6787" s="7" t="s">
        <v>37</v>
      </c>
      <c r="F6787" s="7" t="s">
        <v>84</v>
      </c>
      <c r="G6787" s="7">
        <v>8000</v>
      </c>
      <c r="H6787" s="7">
        <v>0</v>
      </c>
      <c r="I6787" s="7">
        <v>0</v>
      </c>
      <c r="J6787" s="7">
        <v>0</v>
      </c>
      <c r="K6787" s="7">
        <v>0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0</v>
      </c>
      <c r="Z6787" s="7" t="s">
        <v>227</v>
      </c>
      <c r="AA6787" s="7">
        <v>2018</v>
      </c>
      <c r="AB6787" s="7">
        <v>0</v>
      </c>
    </row>
    <row r="6788" spans="1:28" x14ac:dyDescent="0.25">
      <c r="A6788" s="7">
        <v>94</v>
      </c>
      <c r="B6788" s="7" t="s">
        <v>336</v>
      </c>
      <c r="C6788" s="7" t="s">
        <v>603</v>
      </c>
      <c r="D6788" s="7" t="s">
        <v>6</v>
      </c>
      <c r="E6788" s="7" t="s">
        <v>37</v>
      </c>
      <c r="F6788" s="7" t="s">
        <v>84</v>
      </c>
      <c r="G6788" s="7">
        <v>8000</v>
      </c>
      <c r="H6788" s="7">
        <v>0</v>
      </c>
      <c r="I6788" s="7">
        <v>0</v>
      </c>
      <c r="J6788" s="7">
        <v>0</v>
      </c>
      <c r="K6788" s="7">
        <v>0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 t="s">
        <v>610</v>
      </c>
      <c r="AA6788" s="7">
        <v>2018</v>
      </c>
      <c r="AB6788" s="7">
        <v>0</v>
      </c>
    </row>
    <row r="6789" spans="1:28" x14ac:dyDescent="0.25">
      <c r="A6789" s="7">
        <v>1</v>
      </c>
      <c r="B6789" s="7" t="s">
        <v>373</v>
      </c>
      <c r="C6789" s="7" t="s">
        <v>708</v>
      </c>
      <c r="D6789" s="7" t="s">
        <v>7</v>
      </c>
      <c r="E6789" s="7" t="s">
        <v>27</v>
      </c>
      <c r="F6789" s="7" t="s">
        <v>84</v>
      </c>
      <c r="G6789" s="7">
        <v>360000</v>
      </c>
      <c r="H6789" s="7">
        <v>0</v>
      </c>
      <c r="I6789" s="7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 t="s">
        <v>610</v>
      </c>
      <c r="AA6789" s="7">
        <v>2018</v>
      </c>
      <c r="AB6789" s="7">
        <v>0</v>
      </c>
    </row>
    <row r="6790" spans="1:28" x14ac:dyDescent="0.25">
      <c r="A6790" s="7">
        <v>2</v>
      </c>
      <c r="B6790" s="7" t="s">
        <v>427</v>
      </c>
      <c r="C6790" s="7" t="s">
        <v>709</v>
      </c>
      <c r="D6790" s="7" t="s">
        <v>19</v>
      </c>
      <c r="E6790" s="7" t="s">
        <v>71</v>
      </c>
      <c r="F6790" s="7" t="s">
        <v>84</v>
      </c>
      <c r="G6790" s="7">
        <v>280000</v>
      </c>
      <c r="H6790" s="7">
        <v>0</v>
      </c>
      <c r="I6790" s="7">
        <v>0</v>
      </c>
      <c r="J6790" s="7">
        <v>0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0</v>
      </c>
      <c r="Z6790" s="7" t="s">
        <v>610</v>
      </c>
      <c r="AA6790" s="7">
        <v>2018</v>
      </c>
      <c r="AB6790" s="7">
        <v>0</v>
      </c>
    </row>
    <row r="6791" spans="1:28" x14ac:dyDescent="0.25">
      <c r="A6791" s="7">
        <v>3</v>
      </c>
      <c r="B6791" s="7" t="s">
        <v>426</v>
      </c>
      <c r="C6791" s="7" t="s">
        <v>502</v>
      </c>
      <c r="D6791" s="7" t="s">
        <v>10</v>
      </c>
      <c r="E6791" s="7" t="s">
        <v>53</v>
      </c>
      <c r="F6791" s="7" t="s">
        <v>84</v>
      </c>
      <c r="G6791" s="7">
        <v>280000</v>
      </c>
      <c r="H6791" s="7">
        <v>0</v>
      </c>
      <c r="I6791" s="7">
        <v>0</v>
      </c>
      <c r="J6791" s="7">
        <v>0</v>
      </c>
      <c r="K6791" s="7">
        <v>0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0</v>
      </c>
      <c r="Z6791" s="7" t="s">
        <v>610</v>
      </c>
      <c r="AA6791" s="7">
        <v>2018</v>
      </c>
      <c r="AB6791" s="7">
        <v>0</v>
      </c>
    </row>
    <row r="6792" spans="1:28" x14ac:dyDescent="0.25">
      <c r="A6792" s="7">
        <v>4</v>
      </c>
      <c r="B6792" s="7" t="s">
        <v>425</v>
      </c>
      <c r="C6792" s="7" t="s">
        <v>659</v>
      </c>
      <c r="D6792" s="7" t="s">
        <v>6</v>
      </c>
      <c r="E6792" s="7" t="s">
        <v>756</v>
      </c>
      <c r="F6792" s="7" t="s">
        <v>84</v>
      </c>
      <c r="G6792" s="7">
        <v>130000</v>
      </c>
      <c r="H6792" s="7">
        <v>0</v>
      </c>
      <c r="I6792" s="7">
        <v>0</v>
      </c>
      <c r="J6792" s="7">
        <v>0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 t="s">
        <v>610</v>
      </c>
      <c r="AA6792" s="7">
        <v>2018</v>
      </c>
      <c r="AB6792" s="7">
        <v>0</v>
      </c>
    </row>
    <row r="6793" spans="1:28" x14ac:dyDescent="0.25">
      <c r="A6793" s="7">
        <v>5</v>
      </c>
      <c r="B6793" s="7" t="s">
        <v>424</v>
      </c>
      <c r="C6793" s="7" t="s">
        <v>665</v>
      </c>
      <c r="D6793" s="7" t="s">
        <v>17</v>
      </c>
      <c r="E6793" s="7" t="s">
        <v>755</v>
      </c>
      <c r="F6793" s="7" t="s">
        <v>84</v>
      </c>
      <c r="G6793" s="7">
        <v>130000</v>
      </c>
      <c r="H6793" s="7">
        <v>0</v>
      </c>
      <c r="I6793" s="7">
        <v>0</v>
      </c>
      <c r="J6793" s="7">
        <v>0</v>
      </c>
      <c r="K6793" s="7">
        <v>0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 t="s">
        <v>610</v>
      </c>
      <c r="AA6793" s="7">
        <v>2018</v>
      </c>
      <c r="AB6793" s="7">
        <v>0</v>
      </c>
    </row>
    <row r="6794" spans="1:28" x14ac:dyDescent="0.25">
      <c r="A6794" s="7">
        <v>6</v>
      </c>
      <c r="B6794" s="7" t="s">
        <v>423</v>
      </c>
      <c r="C6794" s="7" t="s">
        <v>614</v>
      </c>
      <c r="D6794" s="7" t="s">
        <v>615</v>
      </c>
      <c r="E6794" s="7" t="s">
        <v>616</v>
      </c>
      <c r="F6794" s="7" t="s">
        <v>84</v>
      </c>
      <c r="G6794" s="7">
        <v>130000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0</v>
      </c>
      <c r="Z6794" s="7" t="s">
        <v>610</v>
      </c>
      <c r="AA6794" s="7">
        <v>2018</v>
      </c>
      <c r="AB6794" s="7">
        <v>0</v>
      </c>
    </row>
    <row r="6795" spans="1:28" x14ac:dyDescent="0.25">
      <c r="A6795" s="7">
        <v>7</v>
      </c>
      <c r="B6795" s="7" t="s">
        <v>422</v>
      </c>
      <c r="C6795" s="7" t="s">
        <v>504</v>
      </c>
      <c r="D6795" s="7" t="s">
        <v>5</v>
      </c>
      <c r="E6795" s="7" t="s">
        <v>702</v>
      </c>
      <c r="F6795" s="7" t="s">
        <v>84</v>
      </c>
      <c r="G6795" s="7">
        <v>130000</v>
      </c>
      <c r="H6795" s="7">
        <v>0</v>
      </c>
      <c r="I6795" s="7">
        <v>0</v>
      </c>
      <c r="J6795" s="7">
        <v>0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 t="s">
        <v>610</v>
      </c>
      <c r="AA6795" s="7">
        <v>2018</v>
      </c>
      <c r="AB6795" s="7">
        <v>0</v>
      </c>
    </row>
    <row r="6796" spans="1:28" x14ac:dyDescent="0.25">
      <c r="A6796" s="7">
        <v>8</v>
      </c>
      <c r="B6796" s="7" t="s">
        <v>421</v>
      </c>
      <c r="C6796" s="7" t="s">
        <v>515</v>
      </c>
      <c r="D6796" s="7" t="s">
        <v>4</v>
      </c>
      <c r="E6796" s="7" t="s">
        <v>516</v>
      </c>
      <c r="F6796" s="7" t="s">
        <v>84</v>
      </c>
      <c r="G6796" s="7">
        <v>130000</v>
      </c>
      <c r="H6796" s="7">
        <v>0</v>
      </c>
      <c r="I6796" s="7">
        <v>0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0</v>
      </c>
      <c r="Y6796" s="7">
        <v>0</v>
      </c>
      <c r="Z6796" s="7" t="s">
        <v>610</v>
      </c>
      <c r="AA6796" s="7">
        <v>2018</v>
      </c>
      <c r="AB6796" s="7">
        <v>0</v>
      </c>
    </row>
    <row r="6797" spans="1:28" x14ac:dyDescent="0.25">
      <c r="A6797" s="7">
        <v>9</v>
      </c>
      <c r="B6797" s="7" t="s">
        <v>420</v>
      </c>
      <c r="C6797" s="7" t="s">
        <v>513</v>
      </c>
      <c r="D6797" s="7" t="s">
        <v>14</v>
      </c>
      <c r="E6797" s="7" t="s">
        <v>333</v>
      </c>
      <c r="F6797" s="7" t="s">
        <v>84</v>
      </c>
      <c r="G6797" s="7">
        <v>130000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0</v>
      </c>
      <c r="Z6797" s="7" t="s">
        <v>610</v>
      </c>
      <c r="AA6797" s="7">
        <v>2018</v>
      </c>
      <c r="AB6797" s="7">
        <v>0</v>
      </c>
    </row>
    <row r="6798" spans="1:28" x14ac:dyDescent="0.25">
      <c r="A6798" s="7">
        <v>10</v>
      </c>
      <c r="B6798" s="7" t="s">
        <v>419</v>
      </c>
      <c r="C6798" s="7" t="s">
        <v>518</v>
      </c>
      <c r="D6798" s="7" t="s">
        <v>16</v>
      </c>
      <c r="E6798" s="7" t="s">
        <v>701</v>
      </c>
      <c r="F6798" s="7" t="s">
        <v>84</v>
      </c>
      <c r="G6798" s="7">
        <v>130000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0</v>
      </c>
      <c r="Y6798" s="7">
        <v>0</v>
      </c>
      <c r="Z6798" s="7" t="s">
        <v>610</v>
      </c>
      <c r="AA6798" s="7">
        <v>2018</v>
      </c>
      <c r="AB6798" s="7">
        <v>0</v>
      </c>
    </row>
    <row r="6799" spans="1:28" x14ac:dyDescent="0.25">
      <c r="A6799" s="7">
        <v>11</v>
      </c>
      <c r="B6799" s="7" t="s">
        <v>418</v>
      </c>
      <c r="C6799" s="7" t="s">
        <v>710</v>
      </c>
      <c r="D6799" s="7" t="s">
        <v>94</v>
      </c>
      <c r="E6799" s="7" t="s">
        <v>711</v>
      </c>
      <c r="F6799" s="7" t="s">
        <v>84</v>
      </c>
      <c r="G6799" s="7">
        <v>130000</v>
      </c>
      <c r="H6799" s="7">
        <v>0</v>
      </c>
      <c r="I6799" s="7">
        <v>0</v>
      </c>
      <c r="J6799" s="7">
        <v>0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0</v>
      </c>
      <c r="Z6799" s="7" t="s">
        <v>610</v>
      </c>
      <c r="AA6799" s="7">
        <v>2018</v>
      </c>
      <c r="AB6799" s="7">
        <v>0</v>
      </c>
    </row>
    <row r="6800" spans="1:28" x14ac:dyDescent="0.25">
      <c r="A6800" s="7">
        <v>12</v>
      </c>
      <c r="B6800" s="7" t="s">
        <v>417</v>
      </c>
      <c r="C6800" s="7" t="s">
        <v>512</v>
      </c>
      <c r="D6800" s="7" t="s">
        <v>21</v>
      </c>
      <c r="E6800" s="7" t="s">
        <v>81</v>
      </c>
      <c r="F6800" s="7" t="s">
        <v>84</v>
      </c>
      <c r="G6800" s="7">
        <v>130000</v>
      </c>
      <c r="H6800" s="7">
        <v>0</v>
      </c>
      <c r="I6800" s="7">
        <v>0</v>
      </c>
      <c r="J6800" s="7">
        <v>0</v>
      </c>
      <c r="K6800" s="7">
        <v>0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0</v>
      </c>
      <c r="Y6800" s="7">
        <v>0</v>
      </c>
      <c r="Z6800" s="7" t="s">
        <v>610</v>
      </c>
      <c r="AA6800" s="7">
        <v>2018</v>
      </c>
      <c r="AB6800" s="7">
        <v>0</v>
      </c>
    </row>
    <row r="6801" spans="1:28" x14ac:dyDescent="0.25">
      <c r="A6801" s="7">
        <v>13</v>
      </c>
      <c r="B6801" s="7" t="s">
        <v>416</v>
      </c>
      <c r="C6801" s="7" t="s">
        <v>679</v>
      </c>
      <c r="D6801" s="7" t="s">
        <v>6</v>
      </c>
      <c r="E6801" s="7" t="s">
        <v>757</v>
      </c>
      <c r="F6801" s="7" t="s">
        <v>84</v>
      </c>
      <c r="G6801" s="7">
        <v>95000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0</v>
      </c>
      <c r="Z6801" s="7" t="s">
        <v>610</v>
      </c>
      <c r="AA6801" s="7">
        <v>2018</v>
      </c>
      <c r="AB6801" s="7">
        <v>0</v>
      </c>
    </row>
    <row r="6802" spans="1:28" x14ac:dyDescent="0.25">
      <c r="A6802" s="7">
        <v>14</v>
      </c>
      <c r="B6802" s="7" t="s">
        <v>415</v>
      </c>
      <c r="C6802" s="7" t="s">
        <v>525</v>
      </c>
      <c r="D6802" s="7" t="s">
        <v>10</v>
      </c>
      <c r="E6802" s="7" t="s">
        <v>69</v>
      </c>
      <c r="F6802" s="7" t="s">
        <v>84</v>
      </c>
      <c r="G6802" s="7">
        <v>95000</v>
      </c>
      <c r="H6802" s="7">
        <v>0</v>
      </c>
      <c r="I6802" s="7">
        <v>0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0</v>
      </c>
      <c r="Z6802" s="7" t="s">
        <v>610</v>
      </c>
      <c r="AA6802" s="7">
        <v>0</v>
      </c>
      <c r="AB6802" s="7">
        <v>0</v>
      </c>
    </row>
    <row r="6803" spans="1:28" x14ac:dyDescent="0.25">
      <c r="A6803" s="7">
        <v>15</v>
      </c>
      <c r="B6803" s="7" t="s">
        <v>414</v>
      </c>
      <c r="C6803" s="7" t="s">
        <v>523</v>
      </c>
      <c r="D6803" s="7" t="s">
        <v>21</v>
      </c>
      <c r="E6803" s="7" t="s">
        <v>731</v>
      </c>
      <c r="F6803" s="7" t="s">
        <v>84</v>
      </c>
      <c r="G6803" s="7">
        <v>95000</v>
      </c>
      <c r="H6803" s="7">
        <v>0</v>
      </c>
      <c r="I6803" s="7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0</v>
      </c>
      <c r="Z6803" s="7" t="s">
        <v>610</v>
      </c>
      <c r="AA6803" s="7">
        <v>0</v>
      </c>
      <c r="AB6803" s="7">
        <v>0</v>
      </c>
    </row>
    <row r="6804" spans="1:28" x14ac:dyDescent="0.25">
      <c r="A6804" s="7">
        <v>16</v>
      </c>
      <c r="B6804" s="7" t="s">
        <v>413</v>
      </c>
      <c r="C6804" s="7" t="s">
        <v>626</v>
      </c>
      <c r="D6804" s="7" t="s">
        <v>627</v>
      </c>
      <c r="E6804" s="7" t="s">
        <v>781</v>
      </c>
      <c r="F6804" s="7" t="s">
        <v>84</v>
      </c>
      <c r="G6804" s="7">
        <v>95000</v>
      </c>
      <c r="H6804" s="7">
        <v>0</v>
      </c>
      <c r="I6804" s="7">
        <v>0</v>
      </c>
      <c r="J6804" s="7">
        <v>0</v>
      </c>
      <c r="K6804" s="7">
        <v>0</v>
      </c>
      <c r="L6804" s="7">
        <v>0</v>
      </c>
      <c r="M6804" s="7">
        <v>0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0</v>
      </c>
      <c r="Z6804" s="7" t="s">
        <v>610</v>
      </c>
      <c r="AA6804" s="7">
        <v>0</v>
      </c>
      <c r="AB6804" s="7">
        <v>0</v>
      </c>
    </row>
    <row r="6805" spans="1:28" x14ac:dyDescent="0.25">
      <c r="A6805" s="7">
        <v>17</v>
      </c>
      <c r="B6805" s="7" t="s">
        <v>412</v>
      </c>
      <c r="C6805" s="7" t="s">
        <v>527</v>
      </c>
      <c r="D6805" s="7" t="s">
        <v>17</v>
      </c>
      <c r="E6805" s="7" t="s">
        <v>67</v>
      </c>
      <c r="F6805" s="7" t="s">
        <v>84</v>
      </c>
      <c r="G6805" s="7">
        <v>85000</v>
      </c>
      <c r="H6805" s="7">
        <v>0</v>
      </c>
      <c r="I6805" s="7">
        <v>0</v>
      </c>
      <c r="J6805" s="7">
        <v>0</v>
      </c>
      <c r="K6805" s="7">
        <v>0</v>
      </c>
      <c r="L6805" s="7">
        <v>0</v>
      </c>
      <c r="M6805" s="7">
        <v>0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0</v>
      </c>
      <c r="Z6805" s="7" t="s">
        <v>610</v>
      </c>
      <c r="AA6805" s="7">
        <v>0</v>
      </c>
      <c r="AB6805" s="7">
        <v>0</v>
      </c>
    </row>
    <row r="6806" spans="1:28" x14ac:dyDescent="0.25">
      <c r="A6806" s="7">
        <v>18</v>
      </c>
      <c r="B6806" s="7" t="s">
        <v>411</v>
      </c>
      <c r="C6806" s="7" t="s">
        <v>521</v>
      </c>
      <c r="D6806" s="7" t="s">
        <v>13</v>
      </c>
      <c r="E6806" s="7" t="s">
        <v>729</v>
      </c>
      <c r="F6806" s="7" t="s">
        <v>84</v>
      </c>
      <c r="G6806" s="7">
        <v>95000</v>
      </c>
      <c r="H6806" s="7">
        <v>0</v>
      </c>
      <c r="I6806" s="7">
        <v>0</v>
      </c>
      <c r="J6806" s="7">
        <v>0</v>
      </c>
      <c r="K6806" s="7">
        <v>0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0</v>
      </c>
      <c r="Z6806" s="7" t="s">
        <v>610</v>
      </c>
      <c r="AA6806" s="7">
        <v>0</v>
      </c>
      <c r="AB6806" s="7">
        <v>0</v>
      </c>
    </row>
    <row r="6807" spans="1:28" x14ac:dyDescent="0.25">
      <c r="A6807" s="7">
        <v>19</v>
      </c>
      <c r="B6807" s="7" t="s">
        <v>410</v>
      </c>
      <c r="C6807" s="7" t="s">
        <v>685</v>
      </c>
      <c r="D6807" s="7" t="s">
        <v>21</v>
      </c>
      <c r="E6807" s="7" t="s">
        <v>734</v>
      </c>
      <c r="F6807" s="7" t="s">
        <v>84</v>
      </c>
      <c r="G6807" s="7">
        <v>85000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 t="s">
        <v>610</v>
      </c>
      <c r="AA6807" s="7">
        <v>0</v>
      </c>
      <c r="AB6807" s="7">
        <v>0</v>
      </c>
    </row>
    <row r="6808" spans="1:28" x14ac:dyDescent="0.25">
      <c r="A6808" s="7">
        <v>20</v>
      </c>
      <c r="B6808" s="7" t="s">
        <v>409</v>
      </c>
      <c r="C6808" s="7" t="s">
        <v>719</v>
      </c>
      <c r="D6808" s="7" t="s">
        <v>94</v>
      </c>
      <c r="E6808" s="7" t="s">
        <v>758</v>
      </c>
      <c r="F6808" s="7" t="s">
        <v>84</v>
      </c>
      <c r="G6808" s="7">
        <v>85000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0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0</v>
      </c>
      <c r="Z6808" s="7" t="s">
        <v>610</v>
      </c>
      <c r="AA6808" s="7">
        <v>0</v>
      </c>
      <c r="AB6808" s="7">
        <v>0</v>
      </c>
    </row>
    <row r="6809" spans="1:28" x14ac:dyDescent="0.25">
      <c r="A6809" s="7">
        <v>21</v>
      </c>
      <c r="B6809" s="7" t="s">
        <v>408</v>
      </c>
      <c r="C6809" s="7" t="s">
        <v>712</v>
      </c>
      <c r="D6809" s="7" t="s">
        <v>632</v>
      </c>
      <c r="E6809" s="7" t="s">
        <v>713</v>
      </c>
      <c r="F6809" s="7" t="s">
        <v>84</v>
      </c>
      <c r="G6809" s="7">
        <v>80000</v>
      </c>
      <c r="H6809" s="7">
        <v>0</v>
      </c>
      <c r="I6809" s="7">
        <v>0</v>
      </c>
      <c r="J6809" s="7">
        <v>0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0</v>
      </c>
      <c r="Z6809" s="7" t="s">
        <v>610</v>
      </c>
      <c r="AA6809" s="7">
        <v>0</v>
      </c>
      <c r="AB6809" s="7">
        <v>0</v>
      </c>
    </row>
    <row r="6810" spans="1:28" x14ac:dyDescent="0.25">
      <c r="A6810" s="7">
        <v>22</v>
      </c>
      <c r="B6810" s="7" t="s">
        <v>407</v>
      </c>
      <c r="C6810" s="7" t="s">
        <v>532</v>
      </c>
      <c r="D6810" s="7" t="s">
        <v>12</v>
      </c>
      <c r="E6810" s="7" t="s">
        <v>35</v>
      </c>
      <c r="F6810" s="7" t="s">
        <v>84</v>
      </c>
      <c r="G6810" s="7">
        <v>75000</v>
      </c>
      <c r="H6810" s="7">
        <v>0</v>
      </c>
      <c r="I6810" s="7">
        <v>0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0</v>
      </c>
      <c r="Z6810" s="7" t="s">
        <v>610</v>
      </c>
      <c r="AA6810" s="7">
        <v>0</v>
      </c>
      <c r="AB6810" s="7">
        <v>0</v>
      </c>
    </row>
    <row r="6811" spans="1:28" x14ac:dyDescent="0.25">
      <c r="A6811" s="7">
        <v>23</v>
      </c>
      <c r="B6811" s="7" t="s">
        <v>373</v>
      </c>
      <c r="C6811" s="7" t="s">
        <v>688</v>
      </c>
      <c r="D6811" s="7" t="s">
        <v>94</v>
      </c>
      <c r="E6811" s="7" t="s">
        <v>689</v>
      </c>
      <c r="F6811" s="7" t="s">
        <v>84</v>
      </c>
      <c r="G6811" s="7">
        <v>80000</v>
      </c>
      <c r="H6811" s="7">
        <v>0</v>
      </c>
      <c r="I6811" s="7">
        <v>0</v>
      </c>
      <c r="J6811" s="7">
        <v>0</v>
      </c>
      <c r="K6811" s="7">
        <v>0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 t="s">
        <v>610</v>
      </c>
      <c r="AA6811" s="7">
        <v>0</v>
      </c>
      <c r="AB6811" s="7">
        <v>0</v>
      </c>
    </row>
    <row r="6812" spans="1:28" x14ac:dyDescent="0.25">
      <c r="A6812" s="7">
        <v>24</v>
      </c>
      <c r="B6812" s="7" t="s">
        <v>406</v>
      </c>
      <c r="C6812" s="7" t="s">
        <v>533</v>
      </c>
      <c r="D6812" s="7" t="s">
        <v>6</v>
      </c>
      <c r="E6812" s="7" t="s">
        <v>735</v>
      </c>
      <c r="F6812" s="7" t="s">
        <v>84</v>
      </c>
      <c r="G6812" s="7">
        <v>70000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0</v>
      </c>
      <c r="Z6812" s="7" t="s">
        <v>610</v>
      </c>
      <c r="AA6812" s="7">
        <v>0</v>
      </c>
      <c r="AB6812" s="7">
        <v>0</v>
      </c>
    </row>
    <row r="6813" spans="1:28" x14ac:dyDescent="0.25">
      <c r="A6813" s="7">
        <v>25</v>
      </c>
      <c r="B6813" s="7" t="s">
        <v>405</v>
      </c>
      <c r="C6813" s="7" t="s">
        <v>535</v>
      </c>
      <c r="D6813" s="7" t="s">
        <v>16</v>
      </c>
      <c r="E6813" s="7" t="s">
        <v>61</v>
      </c>
      <c r="F6813" s="7" t="s">
        <v>84</v>
      </c>
      <c r="G6813" s="7">
        <v>65000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 t="s">
        <v>610</v>
      </c>
      <c r="AA6813" s="7">
        <v>0</v>
      </c>
      <c r="AB6813" s="7">
        <v>0</v>
      </c>
    </row>
    <row r="6814" spans="1:28" x14ac:dyDescent="0.25">
      <c r="A6814" s="7">
        <v>26</v>
      </c>
      <c r="B6814" s="7" t="s">
        <v>404</v>
      </c>
      <c r="C6814" s="7" t="s">
        <v>534</v>
      </c>
      <c r="D6814" s="7" t="s">
        <v>10</v>
      </c>
      <c r="E6814" s="7" t="s">
        <v>759</v>
      </c>
      <c r="F6814" s="7" t="s">
        <v>84</v>
      </c>
      <c r="G6814" s="7">
        <v>65000</v>
      </c>
      <c r="H6814" s="7">
        <v>0</v>
      </c>
      <c r="I6814" s="7">
        <v>0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0</v>
      </c>
      <c r="Z6814" s="7" t="s">
        <v>610</v>
      </c>
      <c r="AA6814" s="7">
        <v>0</v>
      </c>
      <c r="AB6814" s="7">
        <v>0</v>
      </c>
    </row>
    <row r="6815" spans="1:28" x14ac:dyDescent="0.25">
      <c r="A6815" s="7">
        <v>27</v>
      </c>
      <c r="B6815" s="7" t="s">
        <v>403</v>
      </c>
      <c r="C6815" s="7" t="s">
        <v>703</v>
      </c>
      <c r="D6815" s="7" t="s">
        <v>13</v>
      </c>
      <c r="E6815" s="7" t="s">
        <v>704</v>
      </c>
      <c r="F6815" s="7" t="s">
        <v>84</v>
      </c>
      <c r="G6815" s="7">
        <v>65000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0</v>
      </c>
      <c r="Z6815" s="7" t="s">
        <v>610</v>
      </c>
      <c r="AA6815" s="7">
        <v>0</v>
      </c>
      <c r="AB6815" s="7">
        <v>0</v>
      </c>
    </row>
    <row r="6816" spans="1:28" x14ac:dyDescent="0.25">
      <c r="A6816" s="7">
        <v>28</v>
      </c>
      <c r="B6816" s="7" t="s">
        <v>402</v>
      </c>
      <c r="C6816" s="7" t="s">
        <v>526</v>
      </c>
      <c r="D6816" s="7" t="s">
        <v>4</v>
      </c>
      <c r="E6816" s="7" t="s">
        <v>737</v>
      </c>
      <c r="F6816" s="7" t="s">
        <v>84</v>
      </c>
      <c r="G6816" s="7">
        <v>65000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 t="s">
        <v>610</v>
      </c>
      <c r="AA6816" s="7">
        <v>0</v>
      </c>
      <c r="AB6816" s="7">
        <v>0</v>
      </c>
    </row>
    <row r="6817" spans="1:28" x14ac:dyDescent="0.25">
      <c r="A6817" s="7">
        <v>29</v>
      </c>
      <c r="B6817" s="7" t="s">
        <v>401</v>
      </c>
      <c r="C6817" s="7" t="s">
        <v>537</v>
      </c>
      <c r="D6817" s="7" t="s">
        <v>7</v>
      </c>
      <c r="E6817" s="7" t="s">
        <v>75</v>
      </c>
      <c r="F6817" s="7" t="s">
        <v>84</v>
      </c>
      <c r="G6817" s="7">
        <v>60000</v>
      </c>
      <c r="H6817" s="7">
        <v>0</v>
      </c>
      <c r="I6817" s="7">
        <v>0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0</v>
      </c>
      <c r="Z6817" s="7" t="s">
        <v>610</v>
      </c>
      <c r="AA6817" s="7">
        <v>0</v>
      </c>
      <c r="AB6817" s="7">
        <v>0</v>
      </c>
    </row>
    <row r="6818" spans="1:28" x14ac:dyDescent="0.25">
      <c r="A6818" s="7">
        <v>30</v>
      </c>
      <c r="B6818" s="7" t="s">
        <v>400</v>
      </c>
      <c r="C6818" s="7" t="s">
        <v>536</v>
      </c>
      <c r="D6818" s="7" t="s">
        <v>4</v>
      </c>
      <c r="E6818" s="7" t="s">
        <v>64</v>
      </c>
      <c r="F6818" s="7" t="s">
        <v>84</v>
      </c>
      <c r="G6818" s="7">
        <v>60000</v>
      </c>
      <c r="H6818" s="7">
        <v>0</v>
      </c>
      <c r="I6818" s="7">
        <v>0</v>
      </c>
      <c r="J6818" s="7">
        <v>0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 t="s">
        <v>610</v>
      </c>
      <c r="AA6818" s="7">
        <v>0</v>
      </c>
      <c r="AB6818" s="7">
        <v>0</v>
      </c>
    </row>
    <row r="6819" spans="1:28" x14ac:dyDescent="0.25">
      <c r="A6819" s="7">
        <v>31</v>
      </c>
      <c r="B6819" s="7" t="s">
        <v>342</v>
      </c>
      <c r="C6819" s="7" t="s">
        <v>539</v>
      </c>
      <c r="D6819" s="7" t="s">
        <v>15</v>
      </c>
      <c r="E6819" s="7" t="s">
        <v>540</v>
      </c>
      <c r="F6819" s="7" t="s">
        <v>84</v>
      </c>
      <c r="G6819" s="7">
        <v>55000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 t="s">
        <v>610</v>
      </c>
      <c r="AA6819" s="7">
        <v>0</v>
      </c>
      <c r="AB6819" s="7">
        <v>0</v>
      </c>
    </row>
    <row r="6820" spans="1:28" x14ac:dyDescent="0.25">
      <c r="A6820" s="7">
        <v>32</v>
      </c>
      <c r="B6820" s="7" t="s">
        <v>399</v>
      </c>
      <c r="C6820" s="7" t="s">
        <v>514</v>
      </c>
      <c r="D6820" s="7" t="s">
        <v>16</v>
      </c>
      <c r="E6820" s="7" t="s">
        <v>79</v>
      </c>
      <c r="F6820" s="7" t="s">
        <v>84</v>
      </c>
      <c r="G6820" s="7">
        <v>54000</v>
      </c>
      <c r="H6820" s="7">
        <v>0</v>
      </c>
      <c r="I6820" s="7">
        <v>0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0</v>
      </c>
      <c r="Z6820" s="7" t="s">
        <v>610</v>
      </c>
      <c r="AA6820" s="7">
        <v>0</v>
      </c>
      <c r="AB6820" s="7">
        <v>0</v>
      </c>
    </row>
    <row r="6821" spans="1:28" x14ac:dyDescent="0.25">
      <c r="A6821" s="7">
        <v>33</v>
      </c>
      <c r="B6821" s="7" t="s">
        <v>398</v>
      </c>
      <c r="C6821" s="7" t="s">
        <v>770</v>
      </c>
      <c r="D6821" s="7" t="s">
        <v>615</v>
      </c>
      <c r="E6821" s="7" t="s">
        <v>771</v>
      </c>
      <c r="F6821" s="7" t="s">
        <v>84</v>
      </c>
      <c r="G6821" s="7">
        <v>55000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0</v>
      </c>
      <c r="Z6821" s="7" t="s">
        <v>610</v>
      </c>
      <c r="AA6821" s="7">
        <v>0</v>
      </c>
      <c r="AB6821" s="7">
        <v>0</v>
      </c>
    </row>
    <row r="6822" spans="1:28" x14ac:dyDescent="0.25">
      <c r="A6822" s="7">
        <v>34</v>
      </c>
      <c r="B6822" s="7" t="s">
        <v>397</v>
      </c>
      <c r="C6822" s="7" t="s">
        <v>542</v>
      </c>
      <c r="D6822" s="7" t="s">
        <v>17</v>
      </c>
      <c r="E6822" s="7" t="s">
        <v>76</v>
      </c>
      <c r="F6822" s="7" t="s">
        <v>84</v>
      </c>
      <c r="G6822" s="7">
        <v>50000</v>
      </c>
      <c r="H6822" s="7">
        <v>0</v>
      </c>
      <c r="I6822" s="7">
        <v>0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 t="s">
        <v>610</v>
      </c>
      <c r="AA6822" s="7">
        <v>0</v>
      </c>
      <c r="AB6822" s="7">
        <v>0</v>
      </c>
    </row>
    <row r="6823" spans="1:28" x14ac:dyDescent="0.25">
      <c r="A6823" s="7">
        <v>35</v>
      </c>
      <c r="B6823" s="7" t="s">
        <v>396</v>
      </c>
      <c r="C6823" s="7" t="s">
        <v>541</v>
      </c>
      <c r="D6823" s="7" t="s">
        <v>21</v>
      </c>
      <c r="E6823" s="7" t="s">
        <v>70</v>
      </c>
      <c r="F6823" s="7" t="s">
        <v>84</v>
      </c>
      <c r="G6823" s="7">
        <v>50000</v>
      </c>
      <c r="H6823" s="7">
        <v>0</v>
      </c>
      <c r="I6823" s="7">
        <v>0</v>
      </c>
      <c r="J6823" s="7">
        <v>0</v>
      </c>
      <c r="K6823" s="7">
        <v>0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0</v>
      </c>
      <c r="Z6823" s="7" t="s">
        <v>610</v>
      </c>
      <c r="AA6823" s="7">
        <v>0</v>
      </c>
      <c r="AB6823" s="7">
        <v>0</v>
      </c>
    </row>
    <row r="6824" spans="1:28" x14ac:dyDescent="0.25">
      <c r="A6824" s="7">
        <v>36</v>
      </c>
      <c r="B6824" s="7" t="s">
        <v>395</v>
      </c>
      <c r="C6824" s="7" t="s">
        <v>772</v>
      </c>
      <c r="D6824" s="7" t="s">
        <v>10</v>
      </c>
      <c r="E6824" s="7" t="s">
        <v>773</v>
      </c>
      <c r="F6824" s="7" t="s">
        <v>84</v>
      </c>
      <c r="G6824" s="7">
        <v>49500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 t="s">
        <v>610</v>
      </c>
      <c r="AA6824" s="7">
        <v>0</v>
      </c>
      <c r="AB6824" s="7">
        <v>0</v>
      </c>
    </row>
    <row r="6825" spans="1:28" x14ac:dyDescent="0.25">
      <c r="A6825" s="7">
        <v>37</v>
      </c>
      <c r="B6825" s="7" t="s">
        <v>394</v>
      </c>
      <c r="C6825" s="7" t="s">
        <v>774</v>
      </c>
      <c r="D6825" s="7" t="s">
        <v>10</v>
      </c>
      <c r="E6825" s="7" t="s">
        <v>775</v>
      </c>
      <c r="F6825" s="7" t="s">
        <v>84</v>
      </c>
      <c r="G6825" s="7">
        <v>45000</v>
      </c>
      <c r="H6825" s="7">
        <v>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 t="s">
        <v>610</v>
      </c>
      <c r="AA6825" s="7">
        <v>0</v>
      </c>
      <c r="AB6825" s="7">
        <v>0</v>
      </c>
    </row>
    <row r="6826" spans="1:28" x14ac:dyDescent="0.25">
      <c r="A6826" s="7">
        <v>38</v>
      </c>
      <c r="B6826" s="7" t="s">
        <v>393</v>
      </c>
      <c r="C6826" s="7" t="s">
        <v>717</v>
      </c>
      <c r="D6826" s="7" t="s">
        <v>10</v>
      </c>
      <c r="E6826" s="7" t="s">
        <v>43</v>
      </c>
      <c r="F6826" s="7" t="s">
        <v>84</v>
      </c>
      <c r="G6826" s="7">
        <v>45000</v>
      </c>
      <c r="H6826" s="7">
        <v>0</v>
      </c>
      <c r="I6826" s="7">
        <v>0</v>
      </c>
      <c r="J6826" s="7">
        <v>0</v>
      </c>
      <c r="K6826" s="7">
        <v>0</v>
      </c>
      <c r="L6826" s="7">
        <v>0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 t="s">
        <v>610</v>
      </c>
      <c r="AA6826" s="7">
        <v>0</v>
      </c>
      <c r="AB6826" s="7">
        <v>0</v>
      </c>
    </row>
    <row r="6827" spans="1:28" x14ac:dyDescent="0.25">
      <c r="A6827" s="7">
        <v>39</v>
      </c>
      <c r="B6827" s="7" t="s">
        <v>392</v>
      </c>
      <c r="C6827" s="7" t="s">
        <v>547</v>
      </c>
      <c r="D6827" s="7" t="s">
        <v>10</v>
      </c>
      <c r="E6827" s="7" t="s">
        <v>50</v>
      </c>
      <c r="F6827" s="7" t="s">
        <v>84</v>
      </c>
      <c r="G6827" s="7">
        <v>45000</v>
      </c>
      <c r="H6827" s="7">
        <v>0</v>
      </c>
      <c r="I6827" s="7">
        <v>0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0</v>
      </c>
      <c r="Z6827" s="7" t="s">
        <v>610</v>
      </c>
      <c r="AA6827" s="7">
        <v>0</v>
      </c>
      <c r="AB6827" s="7">
        <v>0</v>
      </c>
    </row>
    <row r="6828" spans="1:28" x14ac:dyDescent="0.25">
      <c r="A6828" s="7">
        <v>40</v>
      </c>
      <c r="B6828" s="7" t="s">
        <v>391</v>
      </c>
      <c r="C6828" s="7" t="s">
        <v>545</v>
      </c>
      <c r="D6828" s="7" t="s">
        <v>4</v>
      </c>
      <c r="E6828" s="7" t="s">
        <v>24</v>
      </c>
      <c r="F6828" s="7" t="s">
        <v>84</v>
      </c>
      <c r="G6828" s="7">
        <v>45000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 t="s">
        <v>610</v>
      </c>
      <c r="AA6828" s="7">
        <v>0</v>
      </c>
      <c r="AB6828" s="7">
        <v>0</v>
      </c>
    </row>
    <row r="6829" spans="1:28" x14ac:dyDescent="0.25">
      <c r="A6829" s="7">
        <v>41</v>
      </c>
      <c r="B6829" s="7" t="s">
        <v>390</v>
      </c>
      <c r="C6829" s="7" t="s">
        <v>531</v>
      </c>
      <c r="D6829" s="7" t="s">
        <v>5</v>
      </c>
      <c r="E6829" s="7" t="s">
        <v>25</v>
      </c>
      <c r="F6829" s="7" t="s">
        <v>84</v>
      </c>
      <c r="G6829" s="7">
        <v>45000</v>
      </c>
      <c r="H6829" s="7">
        <v>0</v>
      </c>
      <c r="I6829" s="7">
        <v>0</v>
      </c>
      <c r="J6829" s="7">
        <v>0</v>
      </c>
      <c r="K6829" s="7">
        <v>0</v>
      </c>
      <c r="L6829" s="7">
        <v>0</v>
      </c>
      <c r="M6829" s="7">
        <v>0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0</v>
      </c>
      <c r="Z6829" s="7" t="s">
        <v>610</v>
      </c>
      <c r="AA6829" s="7">
        <v>0</v>
      </c>
      <c r="AB6829" s="7">
        <v>0</v>
      </c>
    </row>
    <row r="6830" spans="1:28" x14ac:dyDescent="0.25">
      <c r="A6830" s="7">
        <v>42</v>
      </c>
      <c r="B6830" s="7" t="s">
        <v>389</v>
      </c>
      <c r="C6830" s="7" t="s">
        <v>529</v>
      </c>
      <c r="D6830" s="7" t="s">
        <v>94</v>
      </c>
      <c r="E6830" s="7" t="s">
        <v>43</v>
      </c>
      <c r="F6830" s="7" t="s">
        <v>84</v>
      </c>
      <c r="G6830" s="7">
        <v>45000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 t="s">
        <v>610</v>
      </c>
      <c r="AA6830" s="7">
        <v>0</v>
      </c>
      <c r="AB6830" s="7">
        <v>0</v>
      </c>
    </row>
    <row r="6831" spans="1:28" x14ac:dyDescent="0.25">
      <c r="A6831" s="7">
        <v>43</v>
      </c>
      <c r="B6831" s="7" t="s">
        <v>388</v>
      </c>
      <c r="C6831" s="7" t="s">
        <v>646</v>
      </c>
      <c r="D6831" s="7" t="s">
        <v>647</v>
      </c>
      <c r="E6831" s="7" t="s">
        <v>24</v>
      </c>
      <c r="F6831" s="7" t="s">
        <v>84</v>
      </c>
      <c r="G6831" s="7">
        <v>45000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 t="s">
        <v>610</v>
      </c>
      <c r="AA6831" s="7">
        <v>0</v>
      </c>
      <c r="AB6831" s="7">
        <v>0</v>
      </c>
    </row>
    <row r="6832" spans="1:28" x14ac:dyDescent="0.25">
      <c r="A6832" s="7">
        <v>44</v>
      </c>
      <c r="B6832" s="7" t="s">
        <v>387</v>
      </c>
      <c r="C6832" s="7" t="s">
        <v>549</v>
      </c>
      <c r="D6832" s="7" t="s">
        <v>16</v>
      </c>
      <c r="E6832" s="7" t="s">
        <v>45</v>
      </c>
      <c r="F6832" s="7" t="s">
        <v>84</v>
      </c>
      <c r="G6832" s="7">
        <v>44000</v>
      </c>
      <c r="H6832" s="7">
        <v>0</v>
      </c>
      <c r="I6832" s="7">
        <v>0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0</v>
      </c>
      <c r="Z6832" s="7" t="s">
        <v>610</v>
      </c>
      <c r="AA6832" s="7">
        <v>0</v>
      </c>
      <c r="AB6832" s="7">
        <v>0</v>
      </c>
    </row>
    <row r="6833" spans="1:28" x14ac:dyDescent="0.25">
      <c r="A6833" s="7">
        <v>45</v>
      </c>
      <c r="B6833" s="7" t="s">
        <v>386</v>
      </c>
      <c r="C6833" s="7" t="s">
        <v>631</v>
      </c>
      <c r="D6833" s="7" t="s">
        <v>6</v>
      </c>
      <c r="E6833" s="7" t="s">
        <v>740</v>
      </c>
      <c r="F6833" s="7" t="s">
        <v>84</v>
      </c>
      <c r="G6833" s="7">
        <v>40000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0</v>
      </c>
      <c r="Z6833" s="7" t="s">
        <v>610</v>
      </c>
      <c r="AA6833" s="7">
        <v>0</v>
      </c>
      <c r="AB6833" s="7">
        <v>0</v>
      </c>
    </row>
    <row r="6834" spans="1:28" x14ac:dyDescent="0.25">
      <c r="A6834" s="7">
        <v>46</v>
      </c>
      <c r="B6834" s="7" t="s">
        <v>385</v>
      </c>
      <c r="C6834" s="7" t="s">
        <v>629</v>
      </c>
      <c r="D6834" s="7" t="s">
        <v>12</v>
      </c>
      <c r="E6834" s="7" t="s">
        <v>698</v>
      </c>
      <c r="F6834" s="7" t="s">
        <v>84</v>
      </c>
      <c r="G6834" s="7">
        <v>40000</v>
      </c>
      <c r="H6834" s="7">
        <v>0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 t="s">
        <v>610</v>
      </c>
      <c r="AA6834" s="7">
        <v>0</v>
      </c>
      <c r="AB6834" s="7">
        <v>0</v>
      </c>
    </row>
    <row r="6835" spans="1:28" x14ac:dyDescent="0.25">
      <c r="A6835" s="7">
        <v>47</v>
      </c>
      <c r="B6835" s="7" t="s">
        <v>384</v>
      </c>
      <c r="C6835" s="7" t="s">
        <v>776</v>
      </c>
      <c r="D6835" s="7" t="s">
        <v>17</v>
      </c>
      <c r="E6835" s="7" t="s">
        <v>777</v>
      </c>
      <c r="F6835" s="7" t="s">
        <v>84</v>
      </c>
      <c r="G6835" s="7">
        <v>40000</v>
      </c>
      <c r="H6835" s="7">
        <v>0</v>
      </c>
      <c r="I6835" s="7">
        <v>0</v>
      </c>
      <c r="J6835" s="7">
        <v>0</v>
      </c>
      <c r="K6835" s="7">
        <v>0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0</v>
      </c>
      <c r="Z6835" s="7" t="s">
        <v>610</v>
      </c>
      <c r="AA6835" s="7">
        <v>0</v>
      </c>
      <c r="AB6835" s="7">
        <v>0</v>
      </c>
    </row>
    <row r="6836" spans="1:28" x14ac:dyDescent="0.25">
      <c r="A6836" s="7">
        <v>48</v>
      </c>
      <c r="B6836" s="7" t="s">
        <v>383</v>
      </c>
      <c r="C6836" s="7" t="s">
        <v>782</v>
      </c>
      <c r="D6836" s="7" t="s">
        <v>12</v>
      </c>
      <c r="E6836" s="7" t="s">
        <v>740</v>
      </c>
      <c r="F6836" s="7" t="s">
        <v>84</v>
      </c>
      <c r="G6836" s="7">
        <v>40000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 t="s">
        <v>610</v>
      </c>
      <c r="AA6836" s="7">
        <v>0</v>
      </c>
      <c r="AB6836" s="7">
        <v>0</v>
      </c>
    </row>
    <row r="6837" spans="1:28" x14ac:dyDescent="0.25">
      <c r="A6837" s="7">
        <v>49</v>
      </c>
      <c r="B6837" s="7" t="s">
        <v>382</v>
      </c>
      <c r="C6837" s="7" t="s">
        <v>552</v>
      </c>
      <c r="D6837" s="7" t="s">
        <v>94</v>
      </c>
      <c r="E6837" s="7" t="s">
        <v>65</v>
      </c>
      <c r="F6837" s="7" t="s">
        <v>84</v>
      </c>
      <c r="G6837" s="7">
        <v>40000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 t="s">
        <v>610</v>
      </c>
      <c r="AA6837" s="7">
        <v>0</v>
      </c>
      <c r="AB6837" s="7">
        <v>0</v>
      </c>
    </row>
    <row r="6838" spans="1:28" x14ac:dyDescent="0.25">
      <c r="A6838" s="7">
        <v>50</v>
      </c>
      <c r="B6838" s="7" t="s">
        <v>381</v>
      </c>
      <c r="C6838" s="7" t="s">
        <v>553</v>
      </c>
      <c r="D6838" s="7" t="s">
        <v>94</v>
      </c>
      <c r="E6838" s="7" t="s">
        <v>740</v>
      </c>
      <c r="F6838" s="7" t="s">
        <v>84</v>
      </c>
      <c r="G6838" s="7">
        <v>38000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0</v>
      </c>
      <c r="Z6838" s="7" t="s">
        <v>610</v>
      </c>
      <c r="AA6838" s="7">
        <v>0</v>
      </c>
      <c r="AB6838" s="7">
        <v>0</v>
      </c>
    </row>
    <row r="6839" spans="1:28" x14ac:dyDescent="0.25">
      <c r="A6839" s="7">
        <v>51</v>
      </c>
      <c r="B6839" s="7" t="s">
        <v>380</v>
      </c>
      <c r="C6839" s="7" t="s">
        <v>543</v>
      </c>
      <c r="D6839" s="7" t="s">
        <v>21</v>
      </c>
      <c r="E6839" s="7" t="s">
        <v>760</v>
      </c>
      <c r="F6839" s="7" t="s">
        <v>84</v>
      </c>
      <c r="G6839" s="7">
        <v>36000</v>
      </c>
      <c r="H6839" s="7">
        <v>0</v>
      </c>
      <c r="I6839" s="7">
        <v>0</v>
      </c>
      <c r="J6839" s="7">
        <v>0</v>
      </c>
      <c r="K6839" s="7">
        <v>0</v>
      </c>
      <c r="L6839" s="7">
        <v>0</v>
      </c>
      <c r="M6839" s="7">
        <v>0</v>
      </c>
      <c r="N6839" s="7">
        <v>0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0</v>
      </c>
      <c r="Z6839" s="7" t="s">
        <v>610</v>
      </c>
      <c r="AA6839" s="7">
        <v>0</v>
      </c>
      <c r="AB6839" s="7">
        <v>0</v>
      </c>
    </row>
    <row r="6840" spans="1:28" x14ac:dyDescent="0.25">
      <c r="A6840" s="7">
        <v>52</v>
      </c>
      <c r="B6840" s="7" t="s">
        <v>379</v>
      </c>
      <c r="C6840" s="7" t="s">
        <v>544</v>
      </c>
      <c r="D6840" s="7" t="s">
        <v>10</v>
      </c>
      <c r="E6840" s="7" t="s">
        <v>44</v>
      </c>
      <c r="F6840" s="7" t="s">
        <v>84</v>
      </c>
      <c r="G6840" s="7">
        <v>36000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 t="s">
        <v>610</v>
      </c>
      <c r="AA6840" s="7">
        <v>0</v>
      </c>
      <c r="AB6840" s="7">
        <v>0</v>
      </c>
    </row>
    <row r="6841" spans="1:28" x14ac:dyDescent="0.25">
      <c r="A6841" s="7">
        <v>53</v>
      </c>
      <c r="B6841" s="7" t="s">
        <v>378</v>
      </c>
      <c r="C6841" s="7" t="s">
        <v>556</v>
      </c>
      <c r="D6841" s="7" t="s">
        <v>10</v>
      </c>
      <c r="E6841" s="7" t="s">
        <v>44</v>
      </c>
      <c r="F6841" s="7" t="s">
        <v>84</v>
      </c>
      <c r="G6841" s="7">
        <v>36000</v>
      </c>
      <c r="H6841" s="7">
        <v>0</v>
      </c>
      <c r="I6841" s="7">
        <v>0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0</v>
      </c>
      <c r="Z6841" s="7" t="s">
        <v>610</v>
      </c>
      <c r="AA6841" s="7">
        <v>0</v>
      </c>
      <c r="AB6841" s="7">
        <v>0</v>
      </c>
    </row>
    <row r="6842" spans="1:28" x14ac:dyDescent="0.25">
      <c r="A6842" s="7">
        <v>54</v>
      </c>
      <c r="B6842" s="7" t="s">
        <v>377</v>
      </c>
      <c r="C6842" s="7" t="s">
        <v>554</v>
      </c>
      <c r="D6842" s="7" t="s">
        <v>10</v>
      </c>
      <c r="E6842" s="7" t="s">
        <v>44</v>
      </c>
      <c r="F6842" s="7" t="s">
        <v>84</v>
      </c>
      <c r="G6842" s="7">
        <v>36000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 t="s">
        <v>610</v>
      </c>
      <c r="AA6842" s="7">
        <v>0</v>
      </c>
      <c r="AB6842" s="7">
        <v>0</v>
      </c>
    </row>
    <row r="6843" spans="1:28" x14ac:dyDescent="0.25">
      <c r="A6843" s="7">
        <v>55</v>
      </c>
      <c r="B6843" s="7" t="s">
        <v>376</v>
      </c>
      <c r="C6843" s="7" t="s">
        <v>551</v>
      </c>
      <c r="D6843" s="7" t="s">
        <v>10</v>
      </c>
      <c r="E6843" s="7" t="s">
        <v>778</v>
      </c>
      <c r="F6843" s="7" t="s">
        <v>84</v>
      </c>
      <c r="G6843" s="7">
        <v>35000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 t="s">
        <v>610</v>
      </c>
      <c r="AA6843" s="7">
        <v>0</v>
      </c>
      <c r="AB6843" s="7">
        <v>0</v>
      </c>
    </row>
    <row r="6844" spans="1:28" x14ac:dyDescent="0.25">
      <c r="A6844" s="7">
        <v>56</v>
      </c>
      <c r="B6844" s="7" t="s">
        <v>375</v>
      </c>
      <c r="C6844" s="7" t="s">
        <v>705</v>
      </c>
      <c r="D6844" s="7" t="s">
        <v>13</v>
      </c>
      <c r="E6844" s="7" t="s">
        <v>779</v>
      </c>
      <c r="F6844" s="7" t="s">
        <v>84</v>
      </c>
      <c r="G6844" s="7">
        <v>35000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 t="s">
        <v>610</v>
      </c>
      <c r="AA6844" s="7">
        <v>0</v>
      </c>
      <c r="AB6844" s="7">
        <v>0</v>
      </c>
    </row>
    <row r="6845" spans="1:28" x14ac:dyDescent="0.25">
      <c r="A6845" s="7">
        <v>57</v>
      </c>
      <c r="B6845" s="7" t="s">
        <v>374</v>
      </c>
      <c r="C6845" s="7" t="s">
        <v>753</v>
      </c>
      <c r="D6845" s="7" t="s">
        <v>21</v>
      </c>
      <c r="E6845" s="7" t="s">
        <v>760</v>
      </c>
      <c r="F6845" s="7" t="s">
        <v>84</v>
      </c>
      <c r="G6845" s="7">
        <v>33000</v>
      </c>
      <c r="H6845" s="7">
        <v>0</v>
      </c>
      <c r="I6845" s="7">
        <v>0</v>
      </c>
      <c r="J6845" s="7">
        <v>0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0</v>
      </c>
      <c r="Z6845" s="7" t="s">
        <v>610</v>
      </c>
      <c r="AA6845" s="7">
        <v>0</v>
      </c>
      <c r="AB6845" s="7">
        <v>0</v>
      </c>
    </row>
    <row r="6846" spans="1:28" x14ac:dyDescent="0.25">
      <c r="A6846" s="7">
        <v>58</v>
      </c>
      <c r="B6846" s="7" t="s">
        <v>373</v>
      </c>
      <c r="C6846" s="7" t="s">
        <v>566</v>
      </c>
      <c r="D6846" s="7" t="s">
        <v>14</v>
      </c>
      <c r="E6846" s="7" t="s">
        <v>743</v>
      </c>
      <c r="F6846" s="7" t="s">
        <v>84</v>
      </c>
      <c r="G6846" s="7">
        <v>32000</v>
      </c>
      <c r="H6846" s="7">
        <v>0</v>
      </c>
      <c r="I6846" s="7">
        <v>0</v>
      </c>
      <c r="J6846" s="7">
        <v>0</v>
      </c>
      <c r="K6846" s="7">
        <v>0</v>
      </c>
      <c r="L6846" s="7">
        <v>0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0</v>
      </c>
      <c r="Z6846" s="7" t="s">
        <v>610</v>
      </c>
      <c r="AA6846" s="7">
        <v>0</v>
      </c>
      <c r="AB6846" s="7">
        <v>0</v>
      </c>
    </row>
    <row r="6847" spans="1:28" x14ac:dyDescent="0.25">
      <c r="A6847" s="7">
        <v>59</v>
      </c>
      <c r="B6847" s="7" t="s">
        <v>372</v>
      </c>
      <c r="C6847" s="7" t="s">
        <v>769</v>
      </c>
      <c r="D6847" s="7" t="s">
        <v>94</v>
      </c>
      <c r="E6847" s="7" t="s">
        <v>630</v>
      </c>
      <c r="F6847" s="7" t="s">
        <v>84</v>
      </c>
      <c r="G6847" s="7">
        <v>32000</v>
      </c>
      <c r="H6847" s="7">
        <v>0</v>
      </c>
      <c r="I6847" s="7">
        <v>0</v>
      </c>
      <c r="J6847" s="7">
        <v>0</v>
      </c>
      <c r="K6847" s="7">
        <v>0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0</v>
      </c>
      <c r="Z6847" s="7" t="s">
        <v>610</v>
      </c>
      <c r="AA6847" s="7">
        <v>0</v>
      </c>
      <c r="AB6847" s="7">
        <v>0</v>
      </c>
    </row>
    <row r="6848" spans="1:28" x14ac:dyDescent="0.25">
      <c r="A6848" s="7">
        <v>60</v>
      </c>
      <c r="B6848" s="7" t="s">
        <v>371</v>
      </c>
      <c r="C6848" s="7" t="s">
        <v>550</v>
      </c>
      <c r="D6848" s="7" t="s">
        <v>94</v>
      </c>
      <c r="E6848" s="7" t="s">
        <v>58</v>
      </c>
      <c r="F6848" s="7" t="s">
        <v>84</v>
      </c>
      <c r="G6848" s="7">
        <v>32000</v>
      </c>
      <c r="H6848" s="7">
        <v>0</v>
      </c>
      <c r="I6848" s="7">
        <v>0</v>
      </c>
      <c r="J6848" s="7">
        <v>0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0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 t="s">
        <v>610</v>
      </c>
      <c r="AA6848" s="7">
        <v>0</v>
      </c>
      <c r="AB6848" s="7">
        <v>0</v>
      </c>
    </row>
    <row r="6849" spans="1:28" x14ac:dyDescent="0.25">
      <c r="A6849" s="7">
        <v>61</v>
      </c>
      <c r="B6849" s="7" t="s">
        <v>370</v>
      </c>
      <c r="C6849" s="7" t="s">
        <v>648</v>
      </c>
      <c r="D6849" s="7" t="s">
        <v>94</v>
      </c>
      <c r="E6849" s="7" t="s">
        <v>742</v>
      </c>
      <c r="F6849" s="7" t="s">
        <v>84</v>
      </c>
      <c r="G6849" s="7">
        <v>32000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 t="s">
        <v>610</v>
      </c>
      <c r="AA6849" s="7">
        <v>0</v>
      </c>
      <c r="AB6849" s="7">
        <v>0</v>
      </c>
    </row>
    <row r="6850" spans="1:28" x14ac:dyDescent="0.25">
      <c r="A6850" s="7">
        <v>62</v>
      </c>
      <c r="B6850" s="7" t="s">
        <v>369</v>
      </c>
      <c r="C6850" s="7" t="s">
        <v>562</v>
      </c>
      <c r="D6850" s="7" t="s">
        <v>94</v>
      </c>
      <c r="E6850" s="7" t="s">
        <v>563</v>
      </c>
      <c r="F6850" s="7" t="s">
        <v>84</v>
      </c>
      <c r="G6850" s="7">
        <v>32000</v>
      </c>
      <c r="H6850" s="7">
        <v>0</v>
      </c>
      <c r="I6850" s="7">
        <v>0</v>
      </c>
      <c r="J6850" s="7">
        <v>0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0</v>
      </c>
      <c r="Z6850" s="7" t="s">
        <v>610</v>
      </c>
      <c r="AA6850" s="7">
        <v>0</v>
      </c>
      <c r="AB6850" s="7">
        <v>0</v>
      </c>
    </row>
    <row r="6851" spans="1:28" x14ac:dyDescent="0.25">
      <c r="A6851" s="7">
        <v>63</v>
      </c>
      <c r="B6851" s="7" t="s">
        <v>368</v>
      </c>
      <c r="C6851" s="7" t="s">
        <v>720</v>
      </c>
      <c r="D6851" s="7" t="s">
        <v>13</v>
      </c>
      <c r="E6851" s="7" t="s">
        <v>783</v>
      </c>
      <c r="F6851" s="7" t="s">
        <v>84</v>
      </c>
      <c r="G6851" s="7">
        <v>45000</v>
      </c>
      <c r="H6851" s="7">
        <v>0</v>
      </c>
      <c r="I6851" s="7">
        <v>0</v>
      </c>
      <c r="J6851" s="7">
        <v>0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0</v>
      </c>
      <c r="Z6851" s="7" t="s">
        <v>610</v>
      </c>
      <c r="AA6851" s="7">
        <v>0</v>
      </c>
      <c r="AB6851" s="7">
        <v>0</v>
      </c>
    </row>
    <row r="6852" spans="1:28" x14ac:dyDescent="0.25">
      <c r="A6852" s="7">
        <v>64</v>
      </c>
      <c r="B6852" s="7" t="s">
        <v>367</v>
      </c>
      <c r="C6852" s="7" t="s">
        <v>567</v>
      </c>
      <c r="D6852" s="7" t="s">
        <v>4</v>
      </c>
      <c r="E6852" s="7" t="s">
        <v>745</v>
      </c>
      <c r="F6852" s="7" t="s">
        <v>84</v>
      </c>
      <c r="G6852" s="7">
        <v>30000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 t="s">
        <v>610</v>
      </c>
      <c r="AA6852" s="7">
        <v>0</v>
      </c>
      <c r="AB6852" s="7">
        <v>0</v>
      </c>
    </row>
    <row r="6853" spans="1:28" x14ac:dyDescent="0.25">
      <c r="A6853" s="7">
        <v>65</v>
      </c>
      <c r="B6853" s="7" t="s">
        <v>366</v>
      </c>
      <c r="C6853" s="7" t="s">
        <v>727</v>
      </c>
      <c r="D6853" s="7" t="s">
        <v>14</v>
      </c>
      <c r="E6853" s="7" t="s">
        <v>763</v>
      </c>
      <c r="F6853" s="7" t="s">
        <v>84</v>
      </c>
      <c r="G6853" s="7">
        <v>30000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0</v>
      </c>
      <c r="Z6853" s="7" t="s">
        <v>610</v>
      </c>
      <c r="AA6853" s="7">
        <v>0</v>
      </c>
      <c r="AB6853" s="7">
        <v>0</v>
      </c>
    </row>
    <row r="6854" spans="1:28" x14ac:dyDescent="0.25">
      <c r="A6854" s="7">
        <v>66</v>
      </c>
      <c r="B6854" s="7" t="s">
        <v>365</v>
      </c>
      <c r="C6854" s="7" t="s">
        <v>584</v>
      </c>
      <c r="D6854" s="7" t="s">
        <v>19</v>
      </c>
      <c r="E6854" s="7" t="s">
        <v>742</v>
      </c>
      <c r="F6854" s="7" t="s">
        <v>84</v>
      </c>
      <c r="G6854" s="7">
        <v>26000</v>
      </c>
      <c r="H6854" s="7">
        <v>0</v>
      </c>
      <c r="I6854" s="7">
        <v>0</v>
      </c>
      <c r="J6854" s="7">
        <v>0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 t="s">
        <v>610</v>
      </c>
      <c r="AA6854" s="7">
        <v>0</v>
      </c>
      <c r="AB6854" s="7">
        <v>0</v>
      </c>
    </row>
    <row r="6855" spans="1:28" x14ac:dyDescent="0.25">
      <c r="A6855" s="7">
        <v>67</v>
      </c>
      <c r="B6855" s="7" t="s">
        <v>364</v>
      </c>
      <c r="C6855" s="7" t="s">
        <v>555</v>
      </c>
      <c r="D6855" s="7" t="s">
        <v>94</v>
      </c>
      <c r="E6855" s="7" t="s">
        <v>74</v>
      </c>
      <c r="F6855" s="7" t="s">
        <v>84</v>
      </c>
      <c r="G6855" s="7">
        <v>25000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 t="s">
        <v>610</v>
      </c>
      <c r="AA6855" s="7">
        <v>0</v>
      </c>
      <c r="AB6855" s="7">
        <v>0</v>
      </c>
    </row>
    <row r="6856" spans="1:28" x14ac:dyDescent="0.25">
      <c r="A6856" s="7">
        <v>68</v>
      </c>
      <c r="B6856" s="7" t="s">
        <v>363</v>
      </c>
      <c r="C6856" s="7" t="s">
        <v>569</v>
      </c>
      <c r="D6856" s="7" t="s">
        <v>94</v>
      </c>
      <c r="E6856" s="7" t="s">
        <v>765</v>
      </c>
      <c r="F6856" s="7" t="s">
        <v>84</v>
      </c>
      <c r="G6856" s="7">
        <v>23100</v>
      </c>
      <c r="H6856" s="7">
        <v>0</v>
      </c>
      <c r="I6856" s="7">
        <v>0</v>
      </c>
      <c r="J6856" s="7">
        <v>0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 t="s">
        <v>610</v>
      </c>
      <c r="AA6856" s="7">
        <v>0</v>
      </c>
      <c r="AB6856" s="7">
        <v>0</v>
      </c>
    </row>
    <row r="6857" spans="1:28" x14ac:dyDescent="0.25">
      <c r="A6857" s="7">
        <v>69</v>
      </c>
      <c r="B6857" s="7" t="s">
        <v>362</v>
      </c>
      <c r="C6857" s="7" t="s">
        <v>570</v>
      </c>
      <c r="D6857" s="7" t="s">
        <v>94</v>
      </c>
      <c r="E6857" s="7" t="s">
        <v>620</v>
      </c>
      <c r="F6857" s="7" t="s">
        <v>84</v>
      </c>
      <c r="G6857" s="7">
        <v>23000</v>
      </c>
      <c r="H6857" s="7">
        <v>0</v>
      </c>
      <c r="I6857" s="7">
        <v>0</v>
      </c>
      <c r="J6857" s="7">
        <v>0</v>
      </c>
      <c r="K6857" s="7">
        <v>0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 t="s">
        <v>610</v>
      </c>
      <c r="AA6857" s="7">
        <v>0</v>
      </c>
      <c r="AB6857" s="7">
        <v>0</v>
      </c>
    </row>
    <row r="6858" spans="1:28" x14ac:dyDescent="0.25">
      <c r="A6858" s="7">
        <v>70</v>
      </c>
      <c r="B6858" s="7" t="s">
        <v>361</v>
      </c>
      <c r="C6858" s="7" t="s">
        <v>622</v>
      </c>
      <c r="D6858" s="7" t="s">
        <v>12</v>
      </c>
      <c r="E6858" s="7" t="s">
        <v>764</v>
      </c>
      <c r="F6858" s="7" t="s">
        <v>84</v>
      </c>
      <c r="G6858" s="7">
        <v>27500</v>
      </c>
      <c r="H6858" s="7">
        <v>0</v>
      </c>
      <c r="I6858" s="7">
        <v>0</v>
      </c>
      <c r="J6858" s="7">
        <v>0</v>
      </c>
      <c r="K6858" s="7">
        <v>0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 t="s">
        <v>610</v>
      </c>
      <c r="AA6858" s="7">
        <v>0</v>
      </c>
      <c r="AB6858" s="7">
        <v>0</v>
      </c>
    </row>
    <row r="6859" spans="1:28" x14ac:dyDescent="0.25">
      <c r="A6859" s="7">
        <v>71</v>
      </c>
      <c r="B6859" s="7" t="s">
        <v>360</v>
      </c>
      <c r="C6859" s="7" t="s">
        <v>560</v>
      </c>
      <c r="D6859" s="7" t="s">
        <v>10</v>
      </c>
      <c r="E6859" s="7" t="s">
        <v>780</v>
      </c>
      <c r="F6859" s="7" t="s">
        <v>84</v>
      </c>
      <c r="G6859" s="7">
        <v>22000</v>
      </c>
      <c r="H6859" s="7">
        <v>0</v>
      </c>
      <c r="I6859" s="7">
        <v>0</v>
      </c>
      <c r="J6859" s="7">
        <v>0</v>
      </c>
      <c r="K6859" s="7">
        <v>0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0</v>
      </c>
      <c r="Z6859" s="7" t="s">
        <v>610</v>
      </c>
      <c r="AA6859" s="7">
        <v>0</v>
      </c>
      <c r="AB6859" s="7">
        <v>0</v>
      </c>
    </row>
    <row r="6860" spans="1:28" x14ac:dyDescent="0.25">
      <c r="A6860" s="7">
        <v>72</v>
      </c>
      <c r="B6860" s="7" t="s">
        <v>359</v>
      </c>
      <c r="C6860" s="7" t="s">
        <v>572</v>
      </c>
      <c r="D6860" s="7" t="s">
        <v>94</v>
      </c>
      <c r="E6860" s="7" t="s">
        <v>54</v>
      </c>
      <c r="F6860" s="7" t="s">
        <v>84</v>
      </c>
      <c r="G6860" s="7">
        <v>22000</v>
      </c>
      <c r="H6860" s="7">
        <v>0</v>
      </c>
      <c r="I6860" s="7">
        <v>0</v>
      </c>
      <c r="J6860" s="7">
        <v>0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 t="s">
        <v>610</v>
      </c>
      <c r="AA6860" s="7">
        <v>0</v>
      </c>
      <c r="AB6860" s="7">
        <v>0</v>
      </c>
    </row>
    <row r="6861" spans="1:28" x14ac:dyDescent="0.25">
      <c r="A6861" s="7">
        <v>73</v>
      </c>
      <c r="B6861" s="7" t="s">
        <v>358</v>
      </c>
      <c r="C6861" s="7" t="s">
        <v>748</v>
      </c>
      <c r="D6861" s="7" t="s">
        <v>10</v>
      </c>
      <c r="E6861" s="7" t="s">
        <v>54</v>
      </c>
      <c r="F6861" s="7" t="s">
        <v>84</v>
      </c>
      <c r="G6861" s="7">
        <v>22000</v>
      </c>
      <c r="H6861" s="7">
        <v>0</v>
      </c>
      <c r="I6861" s="7">
        <v>0</v>
      </c>
      <c r="J6861" s="7">
        <v>0</v>
      </c>
      <c r="K6861" s="7">
        <v>0</v>
      </c>
      <c r="L6861" s="7">
        <v>0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0</v>
      </c>
      <c r="Z6861" s="7" t="s">
        <v>610</v>
      </c>
      <c r="AA6861" s="7">
        <v>0</v>
      </c>
      <c r="AB6861" s="7">
        <v>0</v>
      </c>
    </row>
    <row r="6862" spans="1:28" x14ac:dyDescent="0.25">
      <c r="A6862" s="7">
        <v>74</v>
      </c>
      <c r="B6862" s="7" t="s">
        <v>357</v>
      </c>
      <c r="C6862" s="7" t="s">
        <v>589</v>
      </c>
      <c r="D6862" s="7" t="s">
        <v>6</v>
      </c>
      <c r="E6862" s="7" t="s">
        <v>767</v>
      </c>
      <c r="F6862" s="7" t="s">
        <v>84</v>
      </c>
      <c r="G6862" s="7">
        <v>22000</v>
      </c>
      <c r="H6862" s="7">
        <v>0</v>
      </c>
      <c r="I6862" s="7">
        <v>0</v>
      </c>
      <c r="J6862" s="7">
        <v>0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0</v>
      </c>
      <c r="Z6862" s="7" t="s">
        <v>610</v>
      </c>
      <c r="AA6862" s="7">
        <v>0</v>
      </c>
      <c r="AB6862" s="7">
        <v>0</v>
      </c>
    </row>
    <row r="6863" spans="1:28" x14ac:dyDescent="0.25">
      <c r="A6863" s="7">
        <v>75</v>
      </c>
      <c r="B6863" s="7" t="s">
        <v>356</v>
      </c>
      <c r="C6863" s="7" t="s">
        <v>571</v>
      </c>
      <c r="D6863" s="7" t="s">
        <v>6</v>
      </c>
      <c r="E6863" s="7" t="s">
        <v>767</v>
      </c>
      <c r="F6863" s="7" t="s">
        <v>84</v>
      </c>
      <c r="G6863" s="7">
        <v>22000</v>
      </c>
      <c r="H6863" s="7">
        <v>0</v>
      </c>
      <c r="I6863" s="7">
        <v>0</v>
      </c>
      <c r="J6863" s="7">
        <v>0</v>
      </c>
      <c r="K6863" s="7">
        <v>0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 t="s">
        <v>610</v>
      </c>
      <c r="AA6863" s="7">
        <v>0</v>
      </c>
      <c r="AB6863" s="7">
        <v>0</v>
      </c>
    </row>
    <row r="6864" spans="1:28" x14ac:dyDescent="0.25">
      <c r="A6864" s="7">
        <v>76</v>
      </c>
      <c r="B6864" s="7" t="s">
        <v>355</v>
      </c>
      <c r="C6864" s="7" t="s">
        <v>582</v>
      </c>
      <c r="D6864" s="7" t="s">
        <v>7</v>
      </c>
      <c r="E6864" s="7" t="s">
        <v>54</v>
      </c>
      <c r="F6864" s="7" t="s">
        <v>84</v>
      </c>
      <c r="G6864" s="7">
        <v>22000</v>
      </c>
      <c r="H6864" s="7">
        <v>0</v>
      </c>
      <c r="I6864" s="7">
        <v>0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 t="s">
        <v>610</v>
      </c>
      <c r="AA6864" s="7">
        <v>0</v>
      </c>
      <c r="AB6864" s="7">
        <v>0</v>
      </c>
    </row>
    <row r="6865" spans="1:28" x14ac:dyDescent="0.25">
      <c r="A6865" s="7">
        <v>77</v>
      </c>
      <c r="B6865" s="7" t="s">
        <v>354</v>
      </c>
      <c r="C6865" s="7" t="s">
        <v>581</v>
      </c>
      <c r="D6865" s="7" t="s">
        <v>94</v>
      </c>
      <c r="E6865" s="7" t="s">
        <v>54</v>
      </c>
      <c r="F6865" s="7" t="s">
        <v>84</v>
      </c>
      <c r="G6865" s="7">
        <v>22000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 t="s">
        <v>610</v>
      </c>
      <c r="AA6865" s="7">
        <v>0</v>
      </c>
      <c r="AB6865" s="7">
        <v>0</v>
      </c>
    </row>
    <row r="6866" spans="1:28" x14ac:dyDescent="0.25">
      <c r="A6866" s="7">
        <v>78</v>
      </c>
      <c r="B6866" s="7" t="s">
        <v>353</v>
      </c>
      <c r="C6866" s="7" t="s">
        <v>766</v>
      </c>
      <c r="D6866" s="7" t="s">
        <v>19</v>
      </c>
      <c r="E6866" s="7" t="s">
        <v>60</v>
      </c>
      <c r="F6866" s="7" t="s">
        <v>84</v>
      </c>
      <c r="G6866" s="7">
        <v>22000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 t="s">
        <v>610</v>
      </c>
      <c r="AA6866" s="7">
        <v>0</v>
      </c>
      <c r="AB6866" s="7">
        <v>0</v>
      </c>
    </row>
    <row r="6867" spans="1:28" x14ac:dyDescent="0.25">
      <c r="A6867" s="7">
        <v>79</v>
      </c>
      <c r="B6867" s="7" t="s">
        <v>352</v>
      </c>
      <c r="C6867" s="7" t="s">
        <v>593</v>
      </c>
      <c r="D6867" s="7" t="s">
        <v>6</v>
      </c>
      <c r="E6867" s="7" t="s">
        <v>768</v>
      </c>
      <c r="F6867" s="7" t="s">
        <v>84</v>
      </c>
      <c r="G6867" s="7">
        <v>20000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0</v>
      </c>
      <c r="Z6867" s="7" t="s">
        <v>610</v>
      </c>
      <c r="AA6867" s="7">
        <v>0</v>
      </c>
      <c r="AB6867" s="7">
        <v>0</v>
      </c>
    </row>
    <row r="6868" spans="1:28" x14ac:dyDescent="0.25">
      <c r="A6868" s="7">
        <v>80</v>
      </c>
      <c r="B6868" s="7" t="s">
        <v>351</v>
      </c>
      <c r="C6868" s="7" t="s">
        <v>592</v>
      </c>
      <c r="D6868" s="7" t="s">
        <v>6</v>
      </c>
      <c r="E6868" s="7" t="s">
        <v>768</v>
      </c>
      <c r="F6868" s="7" t="s">
        <v>84</v>
      </c>
      <c r="G6868" s="7">
        <v>20000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 t="s">
        <v>610</v>
      </c>
      <c r="AA6868" s="7">
        <v>0</v>
      </c>
      <c r="AB6868" s="7">
        <v>0</v>
      </c>
    </row>
    <row r="6869" spans="1:28" x14ac:dyDescent="0.25">
      <c r="A6869" s="7">
        <v>81</v>
      </c>
      <c r="B6869" s="7" t="s">
        <v>350</v>
      </c>
      <c r="C6869" s="7" t="s">
        <v>558</v>
      </c>
      <c r="D6869" s="7" t="s">
        <v>6</v>
      </c>
      <c r="E6869" s="7" t="s">
        <v>764</v>
      </c>
      <c r="F6869" s="7" t="s">
        <v>84</v>
      </c>
      <c r="G6869" s="7">
        <v>20000</v>
      </c>
      <c r="H6869" s="7">
        <v>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 t="s">
        <v>610</v>
      </c>
      <c r="AA6869" s="7">
        <v>0</v>
      </c>
      <c r="AB6869" s="7">
        <v>0</v>
      </c>
    </row>
    <row r="6870" spans="1:28" x14ac:dyDescent="0.25">
      <c r="A6870" s="7">
        <v>82</v>
      </c>
      <c r="B6870" s="7" t="s">
        <v>349</v>
      </c>
      <c r="C6870" s="7" t="s">
        <v>591</v>
      </c>
      <c r="D6870" s="7" t="s">
        <v>6</v>
      </c>
      <c r="E6870" s="7" t="s">
        <v>767</v>
      </c>
      <c r="F6870" s="7" t="s">
        <v>84</v>
      </c>
      <c r="G6870" s="7">
        <v>20000</v>
      </c>
      <c r="H6870" s="7">
        <v>0</v>
      </c>
      <c r="I6870" s="7">
        <v>0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 t="s">
        <v>610</v>
      </c>
      <c r="AA6870" s="7">
        <v>0</v>
      </c>
      <c r="AB6870" s="7">
        <v>0</v>
      </c>
    </row>
    <row r="6871" spans="1:28" x14ac:dyDescent="0.25">
      <c r="A6871" s="7">
        <v>83</v>
      </c>
      <c r="B6871" s="7" t="s">
        <v>348</v>
      </c>
      <c r="C6871" s="7" t="s">
        <v>652</v>
      </c>
      <c r="D6871" s="7" t="s">
        <v>6</v>
      </c>
      <c r="E6871" s="7" t="s">
        <v>768</v>
      </c>
      <c r="F6871" s="7" t="s">
        <v>84</v>
      </c>
      <c r="G6871" s="7">
        <v>20000</v>
      </c>
      <c r="H6871" s="7">
        <v>0</v>
      </c>
      <c r="I6871" s="7">
        <v>0</v>
      </c>
      <c r="J6871" s="7">
        <v>0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0</v>
      </c>
      <c r="U6871" s="7">
        <v>0</v>
      </c>
      <c r="V6871" s="7">
        <v>0</v>
      </c>
      <c r="W6871" s="7">
        <v>0</v>
      </c>
      <c r="X6871" s="7">
        <v>0</v>
      </c>
      <c r="Y6871" s="7">
        <v>0</v>
      </c>
      <c r="Z6871" s="7" t="s">
        <v>610</v>
      </c>
      <c r="AA6871" s="7">
        <v>0</v>
      </c>
      <c r="AB6871" s="7">
        <v>0</v>
      </c>
    </row>
    <row r="6872" spans="1:28" x14ac:dyDescent="0.25">
      <c r="A6872" s="7">
        <v>84</v>
      </c>
      <c r="B6872" s="7" t="s">
        <v>347</v>
      </c>
      <c r="C6872" s="7" t="s">
        <v>651</v>
      </c>
      <c r="D6872" s="7" t="s">
        <v>6</v>
      </c>
      <c r="E6872" s="7" t="s">
        <v>767</v>
      </c>
      <c r="F6872" s="7" t="s">
        <v>84</v>
      </c>
      <c r="G6872" s="7">
        <v>20000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 t="s">
        <v>610</v>
      </c>
      <c r="AA6872" s="7">
        <v>0</v>
      </c>
      <c r="AB6872" s="7">
        <v>0</v>
      </c>
    </row>
    <row r="6873" spans="1:28" x14ac:dyDescent="0.25">
      <c r="A6873" s="7">
        <v>85</v>
      </c>
      <c r="B6873" s="7" t="s">
        <v>346</v>
      </c>
      <c r="C6873" s="7" t="s">
        <v>583</v>
      </c>
      <c r="D6873" s="7" t="s">
        <v>4</v>
      </c>
      <c r="E6873" s="7" t="s">
        <v>780</v>
      </c>
      <c r="F6873" s="7" t="s">
        <v>84</v>
      </c>
      <c r="G6873" s="7">
        <v>20000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 t="s">
        <v>610</v>
      </c>
      <c r="AA6873" s="7">
        <v>0</v>
      </c>
      <c r="AB6873" s="7">
        <v>0</v>
      </c>
    </row>
    <row r="6874" spans="1:28" x14ac:dyDescent="0.25">
      <c r="A6874" s="7">
        <v>86</v>
      </c>
      <c r="B6874" s="7" t="s">
        <v>345</v>
      </c>
      <c r="C6874" s="7" t="s">
        <v>512</v>
      </c>
      <c r="D6874" s="7" t="s">
        <v>94</v>
      </c>
      <c r="E6874" s="7" t="s">
        <v>764</v>
      </c>
      <c r="F6874" s="7" t="s">
        <v>84</v>
      </c>
      <c r="G6874" s="7">
        <v>18000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 t="s">
        <v>610</v>
      </c>
      <c r="AA6874" s="7">
        <v>0</v>
      </c>
      <c r="AB6874" s="7">
        <v>0</v>
      </c>
    </row>
    <row r="6875" spans="1:28" x14ac:dyDescent="0.25">
      <c r="A6875" s="7">
        <v>87</v>
      </c>
      <c r="B6875" s="7" t="s">
        <v>344</v>
      </c>
      <c r="C6875" s="7" t="s">
        <v>588</v>
      </c>
      <c r="D6875" s="7" t="s">
        <v>94</v>
      </c>
      <c r="E6875" s="7" t="s">
        <v>41</v>
      </c>
      <c r="F6875" s="7" t="s">
        <v>84</v>
      </c>
      <c r="G6875" s="7">
        <v>18000</v>
      </c>
      <c r="H6875" s="7">
        <v>0</v>
      </c>
      <c r="I6875" s="7">
        <v>0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 t="s">
        <v>610</v>
      </c>
      <c r="AA6875" s="7">
        <v>0</v>
      </c>
      <c r="AB6875" s="7">
        <v>0</v>
      </c>
    </row>
    <row r="6876" spans="1:28" x14ac:dyDescent="0.25">
      <c r="A6876" s="7">
        <v>88</v>
      </c>
      <c r="B6876" s="7" t="s">
        <v>343</v>
      </c>
      <c r="C6876" s="7" t="s">
        <v>633</v>
      </c>
      <c r="D6876" s="7" t="s">
        <v>6</v>
      </c>
      <c r="E6876" s="7" t="s">
        <v>37</v>
      </c>
      <c r="F6876" s="7" t="s">
        <v>84</v>
      </c>
      <c r="G6876" s="7">
        <v>15250</v>
      </c>
      <c r="H6876" s="7">
        <v>0</v>
      </c>
      <c r="I6876" s="7">
        <v>0</v>
      </c>
      <c r="J6876" s="7">
        <v>0</v>
      </c>
      <c r="K6876" s="7">
        <v>0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0</v>
      </c>
      <c r="Z6876" s="7" t="s">
        <v>610</v>
      </c>
      <c r="AA6876" s="7">
        <v>0</v>
      </c>
      <c r="AB6876" s="7">
        <v>0</v>
      </c>
    </row>
    <row r="6877" spans="1:28" x14ac:dyDescent="0.25">
      <c r="A6877" s="7">
        <v>89</v>
      </c>
      <c r="B6877" s="7" t="s">
        <v>342</v>
      </c>
      <c r="C6877" s="7" t="s">
        <v>559</v>
      </c>
      <c r="D6877" s="7" t="s">
        <v>94</v>
      </c>
      <c r="E6877" s="7" t="s">
        <v>37</v>
      </c>
      <c r="F6877" s="7" t="s">
        <v>84</v>
      </c>
      <c r="G6877" s="7">
        <v>15250</v>
      </c>
      <c r="H6877" s="7">
        <v>0</v>
      </c>
      <c r="I6877" s="7">
        <v>0</v>
      </c>
      <c r="J6877" s="7">
        <v>0</v>
      </c>
      <c r="K6877" s="7">
        <v>0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0</v>
      </c>
      <c r="Z6877" s="7" t="s">
        <v>610</v>
      </c>
      <c r="AA6877" s="7">
        <v>0</v>
      </c>
      <c r="AB6877" s="7">
        <v>0</v>
      </c>
    </row>
    <row r="6878" spans="1:28" x14ac:dyDescent="0.25">
      <c r="A6878" s="7">
        <v>90</v>
      </c>
      <c r="B6878" s="7" t="s">
        <v>341</v>
      </c>
      <c r="C6878" s="7" t="s">
        <v>579</v>
      </c>
      <c r="D6878" s="7" t="s">
        <v>94</v>
      </c>
      <c r="E6878" s="7" t="s">
        <v>768</v>
      </c>
      <c r="F6878" s="7" t="s">
        <v>84</v>
      </c>
      <c r="G6878" s="7">
        <v>15250</v>
      </c>
      <c r="H6878" s="7">
        <v>0</v>
      </c>
      <c r="I6878" s="7">
        <v>0</v>
      </c>
      <c r="J6878" s="7">
        <v>0</v>
      </c>
      <c r="K6878" s="7">
        <v>0</v>
      </c>
      <c r="L6878" s="7">
        <v>0</v>
      </c>
      <c r="M6878" s="7">
        <v>0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0</v>
      </c>
      <c r="Z6878" s="7" t="s">
        <v>610</v>
      </c>
      <c r="AA6878" s="7">
        <v>0</v>
      </c>
      <c r="AB6878" s="7">
        <v>0</v>
      </c>
    </row>
    <row r="6879" spans="1:28" x14ac:dyDescent="0.25">
      <c r="A6879" s="7">
        <v>91</v>
      </c>
      <c r="B6879" s="7" t="s">
        <v>340</v>
      </c>
      <c r="C6879" s="7" t="s">
        <v>654</v>
      </c>
      <c r="D6879" s="7" t="s">
        <v>6</v>
      </c>
      <c r="E6879" s="7" t="s">
        <v>764</v>
      </c>
      <c r="F6879" s="7" t="s">
        <v>84</v>
      </c>
      <c r="G6879" s="7">
        <v>15000</v>
      </c>
      <c r="H6879" s="7">
        <v>0</v>
      </c>
      <c r="I6879" s="7">
        <v>0</v>
      </c>
      <c r="J6879" s="7">
        <v>0</v>
      </c>
      <c r="K6879" s="7">
        <v>0</v>
      </c>
      <c r="L6879" s="7">
        <v>0</v>
      </c>
      <c r="M6879" s="7">
        <v>0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0</v>
      </c>
      <c r="Y6879" s="7">
        <v>0</v>
      </c>
      <c r="Z6879" s="7" t="s">
        <v>610</v>
      </c>
      <c r="AA6879" s="7">
        <v>0</v>
      </c>
      <c r="AB6879" s="7">
        <v>0</v>
      </c>
    </row>
    <row r="6880" spans="1:28" x14ac:dyDescent="0.25">
      <c r="A6880" s="7">
        <v>92</v>
      </c>
      <c r="B6880" s="7" t="s">
        <v>339</v>
      </c>
      <c r="C6880" s="7" t="s">
        <v>595</v>
      </c>
      <c r="D6880" s="7" t="s">
        <v>94</v>
      </c>
      <c r="E6880" s="7" t="s">
        <v>57</v>
      </c>
      <c r="F6880" s="7" t="s">
        <v>84</v>
      </c>
      <c r="G6880" s="7">
        <v>15000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 t="s">
        <v>610</v>
      </c>
      <c r="AA6880" s="7">
        <v>0</v>
      </c>
      <c r="AB6880" s="7">
        <v>0</v>
      </c>
    </row>
    <row r="6881" spans="1:28" x14ac:dyDescent="0.25">
      <c r="A6881" s="7">
        <v>93</v>
      </c>
      <c r="B6881" s="7" t="s">
        <v>338</v>
      </c>
      <c r="C6881" s="7" t="s">
        <v>594</v>
      </c>
      <c r="D6881" s="7" t="s">
        <v>6</v>
      </c>
      <c r="E6881" s="7" t="s">
        <v>28</v>
      </c>
      <c r="F6881" s="7" t="s">
        <v>84</v>
      </c>
      <c r="G6881" s="7">
        <v>15000</v>
      </c>
      <c r="H6881" s="7">
        <v>0</v>
      </c>
      <c r="I6881" s="7">
        <v>0</v>
      </c>
      <c r="J6881" s="7">
        <v>0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 t="s">
        <v>610</v>
      </c>
      <c r="AA6881" s="7">
        <v>0</v>
      </c>
      <c r="AB6881" s="7">
        <v>0</v>
      </c>
    </row>
    <row r="6882" spans="1:28" x14ac:dyDescent="0.25">
      <c r="A6882" s="7">
        <v>94</v>
      </c>
      <c r="B6882" s="7" t="s">
        <v>337</v>
      </c>
      <c r="C6882" s="7" t="s">
        <v>725</v>
      </c>
      <c r="D6882" s="7" t="s">
        <v>6</v>
      </c>
      <c r="E6882" s="7" t="s">
        <v>37</v>
      </c>
      <c r="F6882" s="7" t="s">
        <v>84</v>
      </c>
      <c r="G6882" s="7">
        <v>8000</v>
      </c>
      <c r="H6882" s="7">
        <v>0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 t="s">
        <v>610</v>
      </c>
      <c r="AA6882" s="7">
        <v>0</v>
      </c>
      <c r="AB6882" s="7">
        <v>0</v>
      </c>
    </row>
    <row r="6883" spans="1:28" x14ac:dyDescent="0.25">
      <c r="A6883" s="7">
        <v>95</v>
      </c>
      <c r="B6883" s="7" t="s">
        <v>336</v>
      </c>
      <c r="C6883" s="7" t="s">
        <v>603</v>
      </c>
      <c r="D6883" s="7" t="s">
        <v>6</v>
      </c>
      <c r="E6883" s="7" t="s">
        <v>37</v>
      </c>
      <c r="F6883" s="7" t="s">
        <v>84</v>
      </c>
      <c r="G6883" s="7">
        <v>8000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>
        <v>0</v>
      </c>
      <c r="AA6883" s="7">
        <v>0</v>
      </c>
      <c r="AB6883" s="7">
        <v>0</v>
      </c>
    </row>
  </sheetData>
  <sortState ref="A9:CA110">
    <sortCondition ref="E9:E110"/>
  </sortState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2024-04-17T18:10:13Z</dcterms:modified>
</cp:coreProperties>
</file>